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Git-repositories\alpha-fabric-client\responses\"/>
    </mc:Choice>
  </mc:AlternateContent>
  <xr:revisionPtr revIDLastSave="0" documentId="13_ncr:1_{6AA3DF79-08DD-4521-96FC-64177BE9955B}" xr6:coauthVersionLast="34" xr6:coauthVersionMax="34" xr10:uidLastSave="{00000000-0000-0000-0000-000000000000}"/>
  <bookViews>
    <workbookView xWindow="0" yWindow="0" windowWidth="23040" windowHeight="9072" activeTab="2" xr2:uid="{00000000-000D-0000-FFFF-FFFF00000000}"/>
  </bookViews>
  <sheets>
    <sheet name="Transactions" sheetId="1" r:id="rId1"/>
    <sheet name="Transaction metrics" sheetId="2" r:id="rId2"/>
    <sheet name="Situation metric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3" i="2" l="1"/>
  <c r="B103" i="2"/>
  <c r="C103" i="2"/>
  <c r="D103" i="2"/>
  <c r="E103" i="2"/>
  <c r="F103" i="2"/>
  <c r="H103" i="2"/>
  <c r="I103" i="2"/>
  <c r="N103" i="2" s="1"/>
  <c r="J103" i="2"/>
  <c r="K103" i="2"/>
  <c r="L103" i="2"/>
  <c r="O103" i="2"/>
  <c r="Q103" i="2"/>
  <c r="R103" i="2" s="1"/>
  <c r="A104" i="2"/>
  <c r="B104" i="2"/>
  <c r="C104" i="2"/>
  <c r="D104" i="2"/>
  <c r="E104" i="2"/>
  <c r="F104" i="2"/>
  <c r="H104" i="2"/>
  <c r="I104" i="2"/>
  <c r="J104" i="2"/>
  <c r="N104" i="2" s="1"/>
  <c r="K104" i="2"/>
  <c r="L104" i="2"/>
  <c r="O104" i="2"/>
  <c r="Q104" i="2"/>
  <c r="R104" i="2"/>
  <c r="A105" i="2"/>
  <c r="B105" i="2"/>
  <c r="C105" i="2"/>
  <c r="D105" i="2"/>
  <c r="E105" i="2"/>
  <c r="F105" i="2"/>
  <c r="H105" i="2"/>
  <c r="I105" i="2"/>
  <c r="N105" i="2" s="1"/>
  <c r="J105" i="2"/>
  <c r="K105" i="2"/>
  <c r="L105" i="2"/>
  <c r="O105" i="2"/>
  <c r="Q105" i="2"/>
  <c r="R105" i="2"/>
  <c r="A106" i="2"/>
  <c r="B106" i="2"/>
  <c r="C106" i="2"/>
  <c r="E5" i="3" s="1"/>
  <c r="D106" i="2"/>
  <c r="E106" i="2"/>
  <c r="F106" i="2"/>
  <c r="H106" i="2"/>
  <c r="I106" i="2"/>
  <c r="J106" i="2"/>
  <c r="N106" i="2" s="1"/>
  <c r="K106" i="2"/>
  <c r="L106" i="2"/>
  <c r="O106" i="2"/>
  <c r="Q106" i="2"/>
  <c r="R106" i="2" s="1"/>
  <c r="A107" i="2"/>
  <c r="B107" i="2"/>
  <c r="C107" i="2"/>
  <c r="D107" i="2"/>
  <c r="E107" i="2"/>
  <c r="F107" i="2"/>
  <c r="H107" i="2"/>
  <c r="I107" i="2"/>
  <c r="J107" i="2"/>
  <c r="K107" i="2"/>
  <c r="L107" i="2"/>
  <c r="N107" i="2"/>
  <c r="O107" i="2"/>
  <c r="Q107" i="2"/>
  <c r="R107" i="2" s="1"/>
  <c r="A108" i="2"/>
  <c r="B108" i="2"/>
  <c r="C108" i="2"/>
  <c r="D108" i="2"/>
  <c r="E108" i="2"/>
  <c r="F108" i="2"/>
  <c r="H108" i="2"/>
  <c r="I108" i="2"/>
  <c r="N108" i="2" s="1"/>
  <c r="J108" i="2"/>
  <c r="K108" i="2"/>
  <c r="L108" i="2"/>
  <c r="O108" i="2"/>
  <c r="Q108" i="2"/>
  <c r="R108" i="2" s="1"/>
  <c r="A109" i="2"/>
  <c r="B109" i="2"/>
  <c r="C109" i="2"/>
  <c r="D109" i="2"/>
  <c r="E109" i="2"/>
  <c r="F109" i="2"/>
  <c r="H109" i="2"/>
  <c r="I109" i="2"/>
  <c r="J109" i="2"/>
  <c r="K109" i="2"/>
  <c r="L109" i="2"/>
  <c r="N109" i="2"/>
  <c r="O109" i="2"/>
  <c r="Q109" i="2"/>
  <c r="R109" i="2" s="1"/>
  <c r="A110" i="2"/>
  <c r="B110" i="2"/>
  <c r="C110" i="2"/>
  <c r="D110" i="2"/>
  <c r="E110" i="2"/>
  <c r="F110" i="2"/>
  <c r="H110" i="2"/>
  <c r="R110" i="2" s="1"/>
  <c r="I110" i="2"/>
  <c r="N110" i="2" s="1"/>
  <c r="J110" i="2"/>
  <c r="K110" i="2"/>
  <c r="L110" i="2"/>
  <c r="O110" i="2"/>
  <c r="Q110" i="2"/>
  <c r="A111" i="2"/>
  <c r="B111" i="2"/>
  <c r="C111" i="2"/>
  <c r="D111" i="2"/>
  <c r="E111" i="2"/>
  <c r="F111" i="2"/>
  <c r="H111" i="2"/>
  <c r="I111" i="2"/>
  <c r="N111" i="2" s="1"/>
  <c r="J111" i="2"/>
  <c r="K111" i="2"/>
  <c r="L111" i="2"/>
  <c r="O111" i="2"/>
  <c r="Q111" i="2"/>
  <c r="R111" i="2" s="1"/>
  <c r="A112" i="2"/>
  <c r="B112" i="2"/>
  <c r="C112" i="2"/>
  <c r="D112" i="2"/>
  <c r="E112" i="2"/>
  <c r="F112" i="2"/>
  <c r="H112" i="2"/>
  <c r="I112" i="2"/>
  <c r="J112" i="2"/>
  <c r="N112" i="2" s="1"/>
  <c r="K112" i="2"/>
  <c r="L112" i="2"/>
  <c r="O112" i="2"/>
  <c r="Q112" i="2"/>
  <c r="R112" i="2"/>
  <c r="A113" i="2"/>
  <c r="B113" i="2"/>
  <c r="C113" i="2"/>
  <c r="D113" i="2"/>
  <c r="E113" i="2"/>
  <c r="F113" i="2"/>
  <c r="H113" i="2"/>
  <c r="I113" i="2"/>
  <c r="N113" i="2" s="1"/>
  <c r="J113" i="2"/>
  <c r="K113" i="2"/>
  <c r="L113" i="2"/>
  <c r="O113" i="2"/>
  <c r="Q113" i="2"/>
  <c r="R113" i="2"/>
  <c r="A114" i="2"/>
  <c r="B114" i="2"/>
  <c r="C114" i="2"/>
  <c r="B9" i="3" s="1"/>
  <c r="D114" i="2"/>
  <c r="E114" i="2"/>
  <c r="F114" i="2"/>
  <c r="H114" i="2"/>
  <c r="I114" i="2"/>
  <c r="N114" i="2" s="1"/>
  <c r="J114" i="2"/>
  <c r="K114" i="2"/>
  <c r="L114" i="2"/>
  <c r="O114" i="2"/>
  <c r="Q114" i="2"/>
  <c r="R114" i="2" s="1"/>
  <c r="A115" i="2"/>
  <c r="B115" i="2"/>
  <c r="C115" i="2"/>
  <c r="D115" i="2"/>
  <c r="E115" i="2"/>
  <c r="F115" i="2"/>
  <c r="H115" i="2"/>
  <c r="I115" i="2"/>
  <c r="J115" i="2"/>
  <c r="K115" i="2"/>
  <c r="L115" i="2"/>
  <c r="N115" i="2"/>
  <c r="O115" i="2"/>
  <c r="Q115" i="2"/>
  <c r="R115" i="2"/>
  <c r="A116" i="2"/>
  <c r="B116" i="2"/>
  <c r="C116" i="2"/>
  <c r="D116" i="2"/>
  <c r="E116" i="2"/>
  <c r="F116" i="2"/>
  <c r="H116" i="2"/>
  <c r="I116" i="2"/>
  <c r="N116" i="2" s="1"/>
  <c r="J116" i="2"/>
  <c r="K116" i="2"/>
  <c r="L116" i="2"/>
  <c r="O116" i="2"/>
  <c r="Q116" i="2"/>
  <c r="R116" i="2"/>
  <c r="A117" i="2"/>
  <c r="B117" i="2"/>
  <c r="C117" i="2"/>
  <c r="D117" i="2"/>
  <c r="E117" i="2"/>
  <c r="F117" i="2"/>
  <c r="H117" i="2"/>
  <c r="I117" i="2"/>
  <c r="N117" i="2" s="1"/>
  <c r="J117" i="2"/>
  <c r="K117" i="2"/>
  <c r="L117" i="2"/>
  <c r="O117" i="2"/>
  <c r="Q117" i="2"/>
  <c r="R117" i="2" s="1"/>
  <c r="A118" i="2"/>
  <c r="B118" i="2"/>
  <c r="C118" i="2"/>
  <c r="D118" i="2"/>
  <c r="E118" i="2"/>
  <c r="F118" i="2"/>
  <c r="H118" i="2"/>
  <c r="R118" i="2" s="1"/>
  <c r="I118" i="2"/>
  <c r="N118" i="2" s="1"/>
  <c r="J118" i="2"/>
  <c r="K118" i="2"/>
  <c r="L118" i="2"/>
  <c r="O118" i="2"/>
  <c r="Q118" i="2"/>
  <c r="A119" i="2"/>
  <c r="B119" i="2"/>
  <c r="C119" i="2"/>
  <c r="D119" i="2"/>
  <c r="E119" i="2"/>
  <c r="F119" i="2"/>
  <c r="H119" i="2"/>
  <c r="I119" i="2"/>
  <c r="N119" i="2" s="1"/>
  <c r="J119" i="2"/>
  <c r="K119" i="2"/>
  <c r="L119" i="2"/>
  <c r="O119" i="2"/>
  <c r="Q119" i="2"/>
  <c r="R119" i="2" s="1"/>
  <c r="A120" i="2"/>
  <c r="B120" i="2"/>
  <c r="C120" i="2"/>
  <c r="D120" i="2"/>
  <c r="E120" i="2"/>
  <c r="F120" i="2"/>
  <c r="H120" i="2"/>
  <c r="I120" i="2"/>
  <c r="J120" i="2"/>
  <c r="N120" i="2" s="1"/>
  <c r="K120" i="2"/>
  <c r="L120" i="2"/>
  <c r="O120" i="2"/>
  <c r="Q120" i="2"/>
  <c r="R120" i="2"/>
  <c r="A121" i="2"/>
  <c r="B121" i="2"/>
  <c r="C121" i="2"/>
  <c r="D121" i="2"/>
  <c r="E121" i="2"/>
  <c r="F121" i="2"/>
  <c r="H121" i="2"/>
  <c r="I121" i="2"/>
  <c r="J121" i="2"/>
  <c r="K121" i="2"/>
  <c r="N121" i="2" s="1"/>
  <c r="L121" i="2"/>
  <c r="O121" i="2"/>
  <c r="Q121" i="2"/>
  <c r="R121" i="2"/>
  <c r="A122" i="2"/>
  <c r="B122" i="2"/>
  <c r="C122" i="2"/>
  <c r="D122" i="2"/>
  <c r="E122" i="2"/>
  <c r="F122" i="2"/>
  <c r="H122" i="2"/>
  <c r="I122" i="2"/>
  <c r="J122" i="2"/>
  <c r="N122" i="2" s="1"/>
  <c r="K122" i="2"/>
  <c r="L122" i="2"/>
  <c r="O122" i="2"/>
  <c r="Q122" i="2"/>
  <c r="R122" i="2" s="1"/>
  <c r="A123" i="2"/>
  <c r="B123" i="2"/>
  <c r="C123" i="2"/>
  <c r="D123" i="2"/>
  <c r="E123" i="2"/>
  <c r="F123" i="2"/>
  <c r="H123" i="2"/>
  <c r="I123" i="2"/>
  <c r="J123" i="2"/>
  <c r="K123" i="2"/>
  <c r="L123" i="2"/>
  <c r="N123" i="2"/>
  <c r="O123" i="2"/>
  <c r="Q123" i="2"/>
  <c r="R123" i="2"/>
  <c r="A124" i="2"/>
  <c r="B124" i="2"/>
  <c r="C124" i="2"/>
  <c r="D124" i="2"/>
  <c r="E124" i="2"/>
  <c r="F124" i="2"/>
  <c r="H124" i="2"/>
  <c r="I124" i="2"/>
  <c r="N124" i="2" s="1"/>
  <c r="J124" i="2"/>
  <c r="K124" i="2"/>
  <c r="L124" i="2"/>
  <c r="O124" i="2"/>
  <c r="Q124" i="2"/>
  <c r="R124" i="2"/>
  <c r="A125" i="2"/>
  <c r="B125" i="2"/>
  <c r="C125" i="2"/>
  <c r="D125" i="2"/>
  <c r="E125" i="2"/>
  <c r="F125" i="2"/>
  <c r="H125" i="2"/>
  <c r="I125" i="2"/>
  <c r="N125" i="2" s="1"/>
  <c r="J125" i="2"/>
  <c r="K125" i="2"/>
  <c r="L125" i="2"/>
  <c r="O125" i="2"/>
  <c r="Q125" i="2"/>
  <c r="R125" i="2" s="1"/>
  <c r="A126" i="2"/>
  <c r="B126" i="2"/>
  <c r="C126" i="2"/>
  <c r="D126" i="2"/>
  <c r="E126" i="2"/>
  <c r="F126" i="2"/>
  <c r="H126" i="2"/>
  <c r="R126" i="2" s="1"/>
  <c r="I126" i="2"/>
  <c r="N126" i="2" s="1"/>
  <c r="J126" i="2"/>
  <c r="K126" i="2"/>
  <c r="L126" i="2"/>
  <c r="O126" i="2"/>
  <c r="Q126" i="2"/>
  <c r="A127" i="2"/>
  <c r="B127" i="2"/>
  <c r="C127" i="2"/>
  <c r="D127" i="2"/>
  <c r="E127" i="2"/>
  <c r="F127" i="2"/>
  <c r="H127" i="2"/>
  <c r="I127" i="2"/>
  <c r="N127" i="2" s="1"/>
  <c r="J127" i="2"/>
  <c r="K127" i="2"/>
  <c r="L127" i="2"/>
  <c r="O127" i="2"/>
  <c r="Q127" i="2"/>
  <c r="R127" i="2" s="1"/>
  <c r="A128" i="2"/>
  <c r="B128" i="2"/>
  <c r="C128" i="2"/>
  <c r="D128" i="2"/>
  <c r="E128" i="2"/>
  <c r="F128" i="2"/>
  <c r="H128" i="2"/>
  <c r="I128" i="2"/>
  <c r="J128" i="2"/>
  <c r="N128" i="2" s="1"/>
  <c r="K128" i="2"/>
  <c r="L128" i="2"/>
  <c r="O128" i="2"/>
  <c r="Q128" i="2"/>
  <c r="R128" i="2"/>
  <c r="A129" i="2"/>
  <c r="B129" i="2"/>
  <c r="C129" i="2"/>
  <c r="D129" i="2"/>
  <c r="E129" i="2"/>
  <c r="F129" i="2"/>
  <c r="H129" i="2"/>
  <c r="I129" i="2"/>
  <c r="J129" i="2"/>
  <c r="K129" i="2"/>
  <c r="N129" i="2" s="1"/>
  <c r="L129" i="2"/>
  <c r="O129" i="2"/>
  <c r="Q129" i="2"/>
  <c r="R129" i="2"/>
  <c r="A130" i="2"/>
  <c r="B130" i="2"/>
  <c r="C130" i="2"/>
  <c r="D130" i="2"/>
  <c r="E130" i="2"/>
  <c r="F130" i="2"/>
  <c r="H130" i="2"/>
  <c r="I130" i="2"/>
  <c r="N130" i="2" s="1"/>
  <c r="J130" i="2"/>
  <c r="K130" i="2"/>
  <c r="L130" i="2"/>
  <c r="O130" i="2"/>
  <c r="Q130" i="2"/>
  <c r="R130" i="2" s="1"/>
  <c r="A131" i="2"/>
  <c r="B131" i="2"/>
  <c r="C131" i="2"/>
  <c r="D131" i="2"/>
  <c r="E131" i="2"/>
  <c r="F131" i="2"/>
  <c r="H131" i="2"/>
  <c r="I131" i="2"/>
  <c r="J131" i="2"/>
  <c r="K131" i="2"/>
  <c r="L131" i="2"/>
  <c r="N131" i="2"/>
  <c r="O131" i="2"/>
  <c r="Q131" i="2"/>
  <c r="R131" i="2"/>
  <c r="A132" i="2"/>
  <c r="B132" i="2"/>
  <c r="C132" i="2"/>
  <c r="D132" i="2"/>
  <c r="E132" i="2"/>
  <c r="F132" i="2"/>
  <c r="H132" i="2"/>
  <c r="I132" i="2"/>
  <c r="N132" i="2" s="1"/>
  <c r="J132" i="2"/>
  <c r="K132" i="2"/>
  <c r="L132" i="2"/>
  <c r="O132" i="2"/>
  <c r="Q132" i="2"/>
  <c r="R132" i="2"/>
  <c r="A133" i="2"/>
  <c r="B133" i="2"/>
  <c r="C133" i="2"/>
  <c r="D133" i="2"/>
  <c r="E133" i="2"/>
  <c r="F133" i="2"/>
  <c r="H133" i="2"/>
  <c r="I133" i="2"/>
  <c r="N133" i="2" s="1"/>
  <c r="J133" i="2"/>
  <c r="K133" i="2"/>
  <c r="L133" i="2"/>
  <c r="O133" i="2"/>
  <c r="Q133" i="2"/>
  <c r="R133" i="2" s="1"/>
  <c r="A134" i="2"/>
  <c r="B134" i="2"/>
  <c r="C134" i="2"/>
  <c r="D134" i="2"/>
  <c r="E134" i="2"/>
  <c r="F134" i="2"/>
  <c r="H134" i="2"/>
  <c r="R134" i="2" s="1"/>
  <c r="I134" i="2"/>
  <c r="N134" i="2" s="1"/>
  <c r="J134" i="2"/>
  <c r="K134" i="2"/>
  <c r="L134" i="2"/>
  <c r="O134" i="2"/>
  <c r="Q134" i="2"/>
  <c r="A135" i="2"/>
  <c r="B135" i="2"/>
  <c r="C135" i="2"/>
  <c r="D135" i="2"/>
  <c r="E135" i="2"/>
  <c r="F135" i="2"/>
  <c r="H135" i="2"/>
  <c r="I135" i="2"/>
  <c r="N135" i="2" s="1"/>
  <c r="J135" i="2"/>
  <c r="K135" i="2"/>
  <c r="L135" i="2"/>
  <c r="O135" i="2"/>
  <c r="Q135" i="2"/>
  <c r="R135" i="2" s="1"/>
  <c r="A136" i="2"/>
  <c r="B136" i="2"/>
  <c r="C136" i="2"/>
  <c r="D136" i="2"/>
  <c r="E136" i="2"/>
  <c r="F136" i="2"/>
  <c r="H136" i="2"/>
  <c r="I136" i="2"/>
  <c r="J136" i="2"/>
  <c r="N136" i="2" s="1"/>
  <c r="K136" i="2"/>
  <c r="L136" i="2"/>
  <c r="O136" i="2"/>
  <c r="Q136" i="2"/>
  <c r="R136" i="2"/>
  <c r="A137" i="2"/>
  <c r="B137" i="2"/>
  <c r="C137" i="2"/>
  <c r="D137" i="2"/>
  <c r="E137" i="2"/>
  <c r="F137" i="2"/>
  <c r="H137" i="2"/>
  <c r="I137" i="2"/>
  <c r="J137" i="2"/>
  <c r="K137" i="2"/>
  <c r="N137" i="2" s="1"/>
  <c r="L137" i="2"/>
  <c r="O137" i="2"/>
  <c r="Q137" i="2"/>
  <c r="R137" i="2"/>
  <c r="A138" i="2"/>
  <c r="B138" i="2"/>
  <c r="C138" i="2"/>
  <c r="E4" i="3" s="1"/>
  <c r="D138" i="2"/>
  <c r="E138" i="2"/>
  <c r="F138" i="2"/>
  <c r="H138" i="2"/>
  <c r="I138" i="2"/>
  <c r="N138" i="2" s="1"/>
  <c r="J138" i="2"/>
  <c r="K138" i="2"/>
  <c r="L138" i="2"/>
  <c r="O138" i="2"/>
  <c r="Q138" i="2"/>
  <c r="R138" i="2" s="1"/>
  <c r="A139" i="2"/>
  <c r="B139" i="2"/>
  <c r="C139" i="2"/>
  <c r="D139" i="2"/>
  <c r="E139" i="2"/>
  <c r="F139" i="2"/>
  <c r="H139" i="2"/>
  <c r="I139" i="2"/>
  <c r="J139" i="2"/>
  <c r="K139" i="2"/>
  <c r="L139" i="2"/>
  <c r="N139" i="2"/>
  <c r="O139" i="2"/>
  <c r="Q139" i="2"/>
  <c r="R139" i="2"/>
  <c r="A140" i="2"/>
  <c r="B140" i="2"/>
  <c r="C140" i="2"/>
  <c r="D140" i="2"/>
  <c r="E140" i="2"/>
  <c r="F140" i="2"/>
  <c r="H140" i="2"/>
  <c r="I140" i="2"/>
  <c r="N140" i="2" s="1"/>
  <c r="J140" i="2"/>
  <c r="K140" i="2"/>
  <c r="L140" i="2"/>
  <c r="O140" i="2"/>
  <c r="Q140" i="2"/>
  <c r="R140" i="2"/>
  <c r="A141" i="2"/>
  <c r="B141" i="2"/>
  <c r="C141" i="2"/>
  <c r="D141" i="2"/>
  <c r="E141" i="2"/>
  <c r="F141" i="2"/>
  <c r="H141" i="2"/>
  <c r="I141" i="2"/>
  <c r="N141" i="2" s="1"/>
  <c r="J141" i="2"/>
  <c r="K141" i="2"/>
  <c r="L141" i="2"/>
  <c r="O141" i="2"/>
  <c r="Q141" i="2"/>
  <c r="R141" i="2" s="1"/>
  <c r="A142" i="2"/>
  <c r="B142" i="2"/>
  <c r="C142" i="2"/>
  <c r="D142" i="2"/>
  <c r="E142" i="2"/>
  <c r="F142" i="2"/>
  <c r="H142" i="2"/>
  <c r="R142" i="2" s="1"/>
  <c r="I142" i="2"/>
  <c r="J142" i="2"/>
  <c r="N142" i="2" s="1"/>
  <c r="K142" i="2"/>
  <c r="L142" i="2"/>
  <c r="O142" i="2"/>
  <c r="Q142" i="2"/>
  <c r="A143" i="2"/>
  <c r="B143" i="2"/>
  <c r="C143" i="2"/>
  <c r="D143" i="2"/>
  <c r="E143" i="2"/>
  <c r="F143" i="2"/>
  <c r="H143" i="2"/>
  <c r="I143" i="2"/>
  <c r="N143" i="2" s="1"/>
  <c r="J143" i="2"/>
  <c r="K143" i="2"/>
  <c r="L143" i="2"/>
  <c r="O143" i="2"/>
  <c r="Q143" i="2"/>
  <c r="R143" i="2" s="1"/>
  <c r="A144" i="2"/>
  <c r="B144" i="2"/>
  <c r="C144" i="2"/>
  <c r="D144" i="2"/>
  <c r="E144" i="2"/>
  <c r="F144" i="2"/>
  <c r="H144" i="2"/>
  <c r="I144" i="2"/>
  <c r="J144" i="2"/>
  <c r="N144" i="2" s="1"/>
  <c r="K144" i="2"/>
  <c r="L144" i="2"/>
  <c r="O144" i="2"/>
  <c r="Q144" i="2"/>
  <c r="R144" i="2"/>
  <c r="A145" i="2"/>
  <c r="B145" i="2"/>
  <c r="C145" i="2"/>
  <c r="D145" i="2"/>
  <c r="E145" i="2"/>
  <c r="F145" i="2"/>
  <c r="H145" i="2"/>
  <c r="I145" i="2"/>
  <c r="J145" i="2"/>
  <c r="K145" i="2"/>
  <c r="N145" i="2" s="1"/>
  <c r="L145" i="2"/>
  <c r="O145" i="2"/>
  <c r="Q145" i="2"/>
  <c r="R145" i="2"/>
  <c r="A146" i="2"/>
  <c r="B146" i="2"/>
  <c r="C146" i="2"/>
  <c r="D146" i="2"/>
  <c r="E146" i="2"/>
  <c r="F146" i="2"/>
  <c r="H146" i="2"/>
  <c r="I146" i="2"/>
  <c r="N146" i="2" s="1"/>
  <c r="J146" i="2"/>
  <c r="K146" i="2"/>
  <c r="L146" i="2"/>
  <c r="O146" i="2"/>
  <c r="Q146" i="2"/>
  <c r="R146" i="2" s="1"/>
  <c r="A147" i="2"/>
  <c r="B147" i="2"/>
  <c r="C147" i="2"/>
  <c r="D147" i="2"/>
  <c r="E147" i="2"/>
  <c r="F147" i="2"/>
  <c r="H147" i="2"/>
  <c r="I147" i="2"/>
  <c r="J147" i="2"/>
  <c r="K147" i="2"/>
  <c r="L147" i="2"/>
  <c r="N147" i="2"/>
  <c r="O147" i="2"/>
  <c r="Q147" i="2"/>
  <c r="R147" i="2"/>
  <c r="A148" i="2"/>
  <c r="B148" i="2"/>
  <c r="C148" i="2"/>
  <c r="D148" i="2"/>
  <c r="E148" i="2"/>
  <c r="F148" i="2"/>
  <c r="H148" i="2"/>
  <c r="I148" i="2"/>
  <c r="N148" i="2" s="1"/>
  <c r="J148" i="2"/>
  <c r="K148" i="2"/>
  <c r="L148" i="2"/>
  <c r="O148" i="2"/>
  <c r="Q148" i="2"/>
  <c r="R148" i="2"/>
  <c r="A149" i="2"/>
  <c r="B149" i="2"/>
  <c r="C149" i="2"/>
  <c r="D149" i="2"/>
  <c r="E149" i="2"/>
  <c r="F149" i="2"/>
  <c r="H149" i="2"/>
  <c r="I149" i="2"/>
  <c r="N149" i="2" s="1"/>
  <c r="J149" i="2"/>
  <c r="K149" i="2"/>
  <c r="L149" i="2"/>
  <c r="O149" i="2"/>
  <c r="Q149" i="2"/>
  <c r="R149" i="2" s="1"/>
  <c r="A150" i="2"/>
  <c r="B150" i="2"/>
  <c r="C150" i="2"/>
  <c r="D150" i="2"/>
  <c r="E150" i="2"/>
  <c r="F150" i="2"/>
  <c r="H150" i="2"/>
  <c r="R150" i="2" s="1"/>
  <c r="I150" i="2"/>
  <c r="J150" i="2"/>
  <c r="N150" i="2" s="1"/>
  <c r="K150" i="2"/>
  <c r="L150" i="2"/>
  <c r="O150" i="2"/>
  <c r="Q150" i="2"/>
  <c r="A151" i="2"/>
  <c r="B151" i="2"/>
  <c r="C151" i="2"/>
  <c r="D151" i="2"/>
  <c r="E151" i="2"/>
  <c r="F151" i="2"/>
  <c r="H151" i="2"/>
  <c r="I151" i="2"/>
  <c r="N151" i="2" s="1"/>
  <c r="J151" i="2"/>
  <c r="K151" i="2"/>
  <c r="L151" i="2"/>
  <c r="O151" i="2"/>
  <c r="Q151" i="2"/>
  <c r="R151" i="2" s="1"/>
  <c r="A152" i="2"/>
  <c r="B152" i="2"/>
  <c r="C152" i="2"/>
  <c r="D152" i="2"/>
  <c r="E152" i="2"/>
  <c r="F152" i="2"/>
  <c r="H152" i="2"/>
  <c r="I152" i="2"/>
  <c r="J152" i="2"/>
  <c r="N152" i="2" s="1"/>
  <c r="K152" i="2"/>
  <c r="L152" i="2"/>
  <c r="O152" i="2"/>
  <c r="Q152" i="2"/>
  <c r="R152" i="2"/>
  <c r="A153" i="2"/>
  <c r="B153" i="2"/>
  <c r="C153" i="2"/>
  <c r="D153" i="2"/>
  <c r="E153" i="2"/>
  <c r="F153" i="2"/>
  <c r="H153" i="2"/>
  <c r="I153" i="2"/>
  <c r="N153" i="2" s="1"/>
  <c r="J153" i="2"/>
  <c r="K153" i="2"/>
  <c r="L153" i="2"/>
  <c r="O153" i="2"/>
  <c r="Q153" i="2"/>
  <c r="R153" i="2"/>
  <c r="A154" i="2"/>
  <c r="B154" i="2"/>
  <c r="C154" i="2"/>
  <c r="D154" i="2"/>
  <c r="E154" i="2"/>
  <c r="F154" i="2"/>
  <c r="H154" i="2"/>
  <c r="I154" i="2"/>
  <c r="N154" i="2" s="1"/>
  <c r="J154" i="2"/>
  <c r="K154" i="2"/>
  <c r="L154" i="2"/>
  <c r="O154" i="2"/>
  <c r="Q154" i="2"/>
  <c r="R154" i="2" s="1"/>
  <c r="A155" i="2"/>
  <c r="B155" i="2"/>
  <c r="C155" i="2"/>
  <c r="D155" i="2"/>
  <c r="E155" i="2"/>
  <c r="F155" i="2"/>
  <c r="H155" i="2"/>
  <c r="I155" i="2"/>
  <c r="J155" i="2"/>
  <c r="K155" i="2"/>
  <c r="L155" i="2"/>
  <c r="N155" i="2"/>
  <c r="O155" i="2"/>
  <c r="Q155" i="2"/>
  <c r="R155" i="2"/>
  <c r="A156" i="2"/>
  <c r="B156" i="2"/>
  <c r="C156" i="2"/>
  <c r="D156" i="2"/>
  <c r="E156" i="2"/>
  <c r="F156" i="2"/>
  <c r="H156" i="2"/>
  <c r="I156" i="2"/>
  <c r="N156" i="2" s="1"/>
  <c r="J156" i="2"/>
  <c r="K156" i="2"/>
  <c r="L156" i="2"/>
  <c r="O156" i="2"/>
  <c r="Q156" i="2"/>
  <c r="R156" i="2"/>
  <c r="A157" i="2"/>
  <c r="B157" i="2"/>
  <c r="C157" i="2"/>
  <c r="D157" i="2"/>
  <c r="E157" i="2"/>
  <c r="F157" i="2"/>
  <c r="H157" i="2"/>
  <c r="I157" i="2"/>
  <c r="N157" i="2" s="1"/>
  <c r="J157" i="2"/>
  <c r="K157" i="2"/>
  <c r="L157" i="2"/>
  <c r="O157" i="2"/>
  <c r="Q157" i="2"/>
  <c r="R157" i="2" s="1"/>
  <c r="A158" i="2"/>
  <c r="B158" i="2"/>
  <c r="C158" i="2"/>
  <c r="D158" i="2"/>
  <c r="E158" i="2"/>
  <c r="F158" i="2"/>
  <c r="H158" i="2"/>
  <c r="R158" i="2" s="1"/>
  <c r="I158" i="2"/>
  <c r="J158" i="2"/>
  <c r="N158" i="2" s="1"/>
  <c r="K158" i="2"/>
  <c r="L158" i="2"/>
  <c r="O158" i="2"/>
  <c r="Q158" i="2"/>
  <c r="A159" i="2"/>
  <c r="B159" i="2"/>
  <c r="C159" i="2"/>
  <c r="D159" i="2"/>
  <c r="E159" i="2"/>
  <c r="F159" i="2"/>
  <c r="H159" i="2"/>
  <c r="I159" i="2"/>
  <c r="N159" i="2" s="1"/>
  <c r="J159" i="2"/>
  <c r="K159" i="2"/>
  <c r="L159" i="2"/>
  <c r="O159" i="2"/>
  <c r="Q159" i="2"/>
  <c r="R159" i="2" s="1"/>
  <c r="A160" i="2"/>
  <c r="B160" i="2"/>
  <c r="C160" i="2"/>
  <c r="D160" i="2"/>
  <c r="E160" i="2"/>
  <c r="F160" i="2"/>
  <c r="H160" i="2"/>
  <c r="I160" i="2"/>
  <c r="J160" i="2"/>
  <c r="N160" i="2" s="1"/>
  <c r="K160" i="2"/>
  <c r="L160" i="2"/>
  <c r="O160" i="2"/>
  <c r="Q160" i="2"/>
  <c r="R160" i="2"/>
  <c r="A161" i="2"/>
  <c r="B161" i="2"/>
  <c r="C161" i="2"/>
  <c r="D161" i="2"/>
  <c r="E161" i="2"/>
  <c r="F161" i="2"/>
  <c r="H161" i="2"/>
  <c r="I161" i="2"/>
  <c r="N161" i="2" s="1"/>
  <c r="J161" i="2"/>
  <c r="K161" i="2"/>
  <c r="L161" i="2"/>
  <c r="O161" i="2"/>
  <c r="Q161" i="2"/>
  <c r="R161" i="2"/>
  <c r="A162" i="2"/>
  <c r="B162" i="2"/>
  <c r="C162" i="2"/>
  <c r="D162" i="2"/>
  <c r="E162" i="2"/>
  <c r="F162" i="2"/>
  <c r="H162" i="2"/>
  <c r="I162" i="2"/>
  <c r="N162" i="2" s="1"/>
  <c r="J162" i="2"/>
  <c r="K162" i="2"/>
  <c r="L162" i="2"/>
  <c r="O162" i="2"/>
  <c r="Q162" i="2"/>
  <c r="R162" i="2" s="1"/>
  <c r="A163" i="2"/>
  <c r="B163" i="2"/>
  <c r="C163" i="2"/>
  <c r="D163" i="2"/>
  <c r="E163" i="2"/>
  <c r="F163" i="2"/>
  <c r="H163" i="2"/>
  <c r="I163" i="2"/>
  <c r="J163" i="2"/>
  <c r="K163" i="2"/>
  <c r="L163" i="2"/>
  <c r="N163" i="2"/>
  <c r="O163" i="2"/>
  <c r="Q163" i="2"/>
  <c r="R163" i="2"/>
  <c r="A164" i="2"/>
  <c r="B164" i="2"/>
  <c r="C164" i="2"/>
  <c r="D164" i="2"/>
  <c r="E164" i="2"/>
  <c r="F164" i="2"/>
  <c r="H164" i="2"/>
  <c r="I164" i="2"/>
  <c r="N164" i="2" s="1"/>
  <c r="J164" i="2"/>
  <c r="K164" i="2"/>
  <c r="L164" i="2"/>
  <c r="O164" i="2"/>
  <c r="Q164" i="2"/>
  <c r="R164" i="2"/>
  <c r="A165" i="2"/>
  <c r="B165" i="2"/>
  <c r="C165" i="2"/>
  <c r="D165" i="2"/>
  <c r="E165" i="2"/>
  <c r="F165" i="2"/>
  <c r="H165" i="2"/>
  <c r="I165" i="2"/>
  <c r="J165" i="2"/>
  <c r="N165" i="2" s="1"/>
  <c r="K165" i="2"/>
  <c r="L165" i="2"/>
  <c r="O165" i="2"/>
  <c r="Q165" i="2"/>
  <c r="R165" i="2" s="1"/>
  <c r="A166" i="2"/>
  <c r="B166" i="2"/>
  <c r="C166" i="2"/>
  <c r="D166" i="2"/>
  <c r="E166" i="2"/>
  <c r="F166" i="2"/>
  <c r="H166" i="2"/>
  <c r="R166" i="2" s="1"/>
  <c r="I166" i="2"/>
  <c r="J166" i="2"/>
  <c r="N166" i="2" s="1"/>
  <c r="K166" i="2"/>
  <c r="L166" i="2"/>
  <c r="O166" i="2"/>
  <c r="Q166" i="2"/>
  <c r="A167" i="2"/>
  <c r="B167" i="2"/>
  <c r="C167" i="2"/>
  <c r="D167" i="2"/>
  <c r="E167" i="2"/>
  <c r="F167" i="2"/>
  <c r="H167" i="2"/>
  <c r="I167" i="2"/>
  <c r="N167" i="2" s="1"/>
  <c r="J167" i="2"/>
  <c r="K167" i="2"/>
  <c r="L167" i="2"/>
  <c r="O167" i="2"/>
  <c r="Q167" i="2"/>
  <c r="R167" i="2" s="1"/>
  <c r="A168" i="2"/>
  <c r="B168" i="2"/>
  <c r="C168" i="2"/>
  <c r="D168" i="2"/>
  <c r="E168" i="2"/>
  <c r="F168" i="2"/>
  <c r="H168" i="2"/>
  <c r="I168" i="2"/>
  <c r="J168" i="2"/>
  <c r="N168" i="2" s="1"/>
  <c r="K168" i="2"/>
  <c r="L168" i="2"/>
  <c r="O168" i="2"/>
  <c r="Q168" i="2"/>
  <c r="R168" i="2"/>
  <c r="A169" i="2"/>
  <c r="B169" i="2"/>
  <c r="C169" i="2"/>
  <c r="D169" i="2"/>
  <c r="E169" i="2"/>
  <c r="F169" i="2"/>
  <c r="H169" i="2"/>
  <c r="I169" i="2"/>
  <c r="N169" i="2" s="1"/>
  <c r="J169" i="2"/>
  <c r="K169" i="2"/>
  <c r="L169" i="2"/>
  <c r="O169" i="2"/>
  <c r="Q169" i="2"/>
  <c r="R169" i="2"/>
  <c r="A170" i="2"/>
  <c r="B170" i="2"/>
  <c r="C170" i="2"/>
  <c r="D170" i="2"/>
  <c r="E170" i="2"/>
  <c r="F170" i="2"/>
  <c r="H170" i="2"/>
  <c r="I170" i="2"/>
  <c r="N170" i="2" s="1"/>
  <c r="J170" i="2"/>
  <c r="K170" i="2"/>
  <c r="L170" i="2"/>
  <c r="O170" i="2"/>
  <c r="Q170" i="2"/>
  <c r="R170" i="2" s="1"/>
  <c r="A171" i="2"/>
  <c r="B171" i="2"/>
  <c r="C171" i="2"/>
  <c r="D171" i="2"/>
  <c r="E171" i="2"/>
  <c r="F171" i="2"/>
  <c r="H171" i="2"/>
  <c r="I171" i="2"/>
  <c r="J171" i="2"/>
  <c r="K171" i="2"/>
  <c r="L171" i="2"/>
  <c r="N171" i="2"/>
  <c r="O171" i="2"/>
  <c r="Q171" i="2"/>
  <c r="R171" i="2"/>
  <c r="A172" i="2"/>
  <c r="B172" i="2"/>
  <c r="C172" i="2"/>
  <c r="D172" i="2"/>
  <c r="E172" i="2"/>
  <c r="F172" i="2"/>
  <c r="H172" i="2"/>
  <c r="I172" i="2"/>
  <c r="N172" i="2" s="1"/>
  <c r="J172" i="2"/>
  <c r="K172" i="2"/>
  <c r="L172" i="2"/>
  <c r="O172" i="2"/>
  <c r="Q172" i="2"/>
  <c r="R172" i="2"/>
  <c r="A173" i="2"/>
  <c r="B173" i="2"/>
  <c r="C173" i="2"/>
  <c r="D173" i="2"/>
  <c r="E173" i="2"/>
  <c r="F173" i="2"/>
  <c r="H173" i="2"/>
  <c r="I173" i="2"/>
  <c r="J173" i="2"/>
  <c r="N173" i="2" s="1"/>
  <c r="K173" i="2"/>
  <c r="L173" i="2"/>
  <c r="O173" i="2"/>
  <c r="Q173" i="2"/>
  <c r="R173" i="2" s="1"/>
  <c r="A174" i="2"/>
  <c r="B174" i="2"/>
  <c r="C174" i="2"/>
  <c r="D174" i="2"/>
  <c r="E174" i="2"/>
  <c r="F174" i="2"/>
  <c r="H174" i="2"/>
  <c r="R174" i="2" s="1"/>
  <c r="I174" i="2"/>
  <c r="J174" i="2"/>
  <c r="N174" i="2" s="1"/>
  <c r="K174" i="2"/>
  <c r="L174" i="2"/>
  <c r="O174" i="2"/>
  <c r="Q174" i="2"/>
  <c r="A175" i="2"/>
  <c r="B175" i="2"/>
  <c r="C175" i="2"/>
  <c r="D175" i="2"/>
  <c r="E175" i="2"/>
  <c r="F175" i="2"/>
  <c r="H175" i="2"/>
  <c r="I175" i="2"/>
  <c r="N175" i="2" s="1"/>
  <c r="J175" i="2"/>
  <c r="K175" i="2"/>
  <c r="L175" i="2"/>
  <c r="O175" i="2"/>
  <c r="Q175" i="2"/>
  <c r="R175" i="2" s="1"/>
  <c r="A176" i="2"/>
  <c r="B176" i="2"/>
  <c r="C176" i="2"/>
  <c r="D176" i="2"/>
  <c r="E176" i="2"/>
  <c r="F176" i="2"/>
  <c r="H176" i="2"/>
  <c r="I176" i="2"/>
  <c r="J176" i="2"/>
  <c r="N176" i="2" s="1"/>
  <c r="K176" i="2"/>
  <c r="L176" i="2"/>
  <c r="O176" i="2"/>
  <c r="Q176" i="2"/>
  <c r="R176" i="2"/>
  <c r="A177" i="2"/>
  <c r="B177" i="2"/>
  <c r="C177" i="2"/>
  <c r="D177" i="2"/>
  <c r="E177" i="2"/>
  <c r="F177" i="2"/>
  <c r="H177" i="2"/>
  <c r="I177" i="2"/>
  <c r="N177" i="2" s="1"/>
  <c r="J177" i="2"/>
  <c r="K177" i="2"/>
  <c r="L177" i="2"/>
  <c r="O177" i="2"/>
  <c r="Q177" i="2"/>
  <c r="R177" i="2"/>
  <c r="A178" i="2"/>
  <c r="B178" i="2"/>
  <c r="C178" i="2"/>
  <c r="D178" i="2"/>
  <c r="E178" i="2"/>
  <c r="F178" i="2"/>
  <c r="H178" i="2"/>
  <c r="I178" i="2"/>
  <c r="N178" i="2" s="1"/>
  <c r="J178" i="2"/>
  <c r="K178" i="2"/>
  <c r="L178" i="2"/>
  <c r="O178" i="2"/>
  <c r="Q178" i="2"/>
  <c r="R178" i="2" s="1"/>
  <c r="A179" i="2"/>
  <c r="B179" i="2"/>
  <c r="C179" i="2"/>
  <c r="D179" i="2"/>
  <c r="E179" i="2"/>
  <c r="F179" i="2"/>
  <c r="H179" i="2"/>
  <c r="I179" i="2"/>
  <c r="J179" i="2"/>
  <c r="K179" i="2"/>
  <c r="L179" i="2"/>
  <c r="N179" i="2"/>
  <c r="O179" i="2"/>
  <c r="Q179" i="2"/>
  <c r="R179" i="2"/>
  <c r="A180" i="2"/>
  <c r="B180" i="2"/>
  <c r="C180" i="2"/>
  <c r="D180" i="2"/>
  <c r="E180" i="2"/>
  <c r="F180" i="2"/>
  <c r="H180" i="2"/>
  <c r="I180" i="2"/>
  <c r="N180" i="2" s="1"/>
  <c r="J180" i="2"/>
  <c r="K180" i="2"/>
  <c r="L180" i="2"/>
  <c r="O180" i="2"/>
  <c r="Q180" i="2"/>
  <c r="R180" i="2"/>
  <c r="A181" i="2"/>
  <c r="B181" i="2"/>
  <c r="C181" i="2"/>
  <c r="D181" i="2"/>
  <c r="E181" i="2"/>
  <c r="F181" i="2"/>
  <c r="H181" i="2"/>
  <c r="I181" i="2"/>
  <c r="J181" i="2"/>
  <c r="N181" i="2" s="1"/>
  <c r="K181" i="2"/>
  <c r="L181" i="2"/>
  <c r="O181" i="2"/>
  <c r="Q181" i="2"/>
  <c r="R181" i="2" s="1"/>
  <c r="A182" i="2"/>
  <c r="B182" i="2"/>
  <c r="C182" i="2"/>
  <c r="D182" i="2"/>
  <c r="E182" i="2"/>
  <c r="F182" i="2"/>
  <c r="H182" i="2"/>
  <c r="R182" i="2" s="1"/>
  <c r="I182" i="2"/>
  <c r="J182" i="2"/>
  <c r="N182" i="2" s="1"/>
  <c r="K182" i="2"/>
  <c r="L182" i="2"/>
  <c r="O182" i="2"/>
  <c r="Q182" i="2"/>
  <c r="A183" i="2"/>
  <c r="B183" i="2"/>
  <c r="C183" i="2"/>
  <c r="D183" i="2"/>
  <c r="E183" i="2"/>
  <c r="F183" i="2"/>
  <c r="H183" i="2"/>
  <c r="I183" i="2"/>
  <c r="N183" i="2" s="1"/>
  <c r="J183" i="2"/>
  <c r="K183" i="2"/>
  <c r="L183" i="2"/>
  <c r="O183" i="2"/>
  <c r="Q183" i="2"/>
  <c r="R183" i="2" s="1"/>
  <c r="A184" i="2"/>
  <c r="B184" i="2"/>
  <c r="C184" i="2"/>
  <c r="D184" i="2"/>
  <c r="E184" i="2"/>
  <c r="F184" i="2"/>
  <c r="H184" i="2"/>
  <c r="I184" i="2"/>
  <c r="J184" i="2"/>
  <c r="N184" i="2" s="1"/>
  <c r="K184" i="2"/>
  <c r="L184" i="2"/>
  <c r="O184" i="2"/>
  <c r="Q184" i="2"/>
  <c r="R184" i="2"/>
  <c r="A185" i="2"/>
  <c r="B185" i="2"/>
  <c r="C185" i="2"/>
  <c r="D185" i="2"/>
  <c r="E185" i="2"/>
  <c r="F185" i="2"/>
  <c r="H185" i="2"/>
  <c r="I185" i="2"/>
  <c r="N185" i="2" s="1"/>
  <c r="J185" i="2"/>
  <c r="K185" i="2"/>
  <c r="L185" i="2"/>
  <c r="O185" i="2"/>
  <c r="Q185" i="2"/>
  <c r="R185" i="2"/>
  <c r="A186" i="2"/>
  <c r="B186" i="2"/>
  <c r="C186" i="2"/>
  <c r="D186" i="2"/>
  <c r="E186" i="2"/>
  <c r="F186" i="2"/>
  <c r="H186" i="2"/>
  <c r="I186" i="2"/>
  <c r="N186" i="2" s="1"/>
  <c r="J186" i="2"/>
  <c r="K186" i="2"/>
  <c r="L186" i="2"/>
  <c r="O186" i="2"/>
  <c r="Q186" i="2"/>
  <c r="R186" i="2" s="1"/>
  <c r="A187" i="2"/>
  <c r="B187" i="2"/>
  <c r="C187" i="2"/>
  <c r="D187" i="2"/>
  <c r="E187" i="2"/>
  <c r="F187" i="2"/>
  <c r="H187" i="2"/>
  <c r="I187" i="2"/>
  <c r="J187" i="2"/>
  <c r="K187" i="2"/>
  <c r="L187" i="2"/>
  <c r="N187" i="2"/>
  <c r="O187" i="2"/>
  <c r="Q187" i="2"/>
  <c r="R187" i="2"/>
  <c r="A188" i="2"/>
  <c r="B188" i="2"/>
  <c r="C188" i="2"/>
  <c r="D188" i="2"/>
  <c r="E188" i="2"/>
  <c r="F188" i="2"/>
  <c r="H188" i="2"/>
  <c r="I188" i="2"/>
  <c r="N188" i="2" s="1"/>
  <c r="J188" i="2"/>
  <c r="K188" i="2"/>
  <c r="L188" i="2"/>
  <c r="O188" i="2"/>
  <c r="Q188" i="2"/>
  <c r="R188" i="2"/>
  <c r="A189" i="2"/>
  <c r="B189" i="2"/>
  <c r="C189" i="2"/>
  <c r="D189" i="2"/>
  <c r="E189" i="2"/>
  <c r="F189" i="2"/>
  <c r="H189" i="2"/>
  <c r="I189" i="2"/>
  <c r="J189" i="2"/>
  <c r="N189" i="2" s="1"/>
  <c r="K189" i="2"/>
  <c r="L189" i="2"/>
  <c r="O189" i="2"/>
  <c r="Q189" i="2"/>
  <c r="R189" i="2" s="1"/>
  <c r="A190" i="2"/>
  <c r="B190" i="2"/>
  <c r="C190" i="2"/>
  <c r="D190" i="2"/>
  <c r="E190" i="2"/>
  <c r="F190" i="2"/>
  <c r="H190" i="2"/>
  <c r="R190" i="2" s="1"/>
  <c r="I190" i="2"/>
  <c r="J190" i="2"/>
  <c r="N190" i="2" s="1"/>
  <c r="K190" i="2"/>
  <c r="L190" i="2"/>
  <c r="O190" i="2"/>
  <c r="Q190" i="2"/>
  <c r="A191" i="2"/>
  <c r="B191" i="2"/>
  <c r="C191" i="2"/>
  <c r="D191" i="2"/>
  <c r="E191" i="2"/>
  <c r="F191" i="2"/>
  <c r="H191" i="2"/>
  <c r="I191" i="2"/>
  <c r="N191" i="2" s="1"/>
  <c r="J191" i="2"/>
  <c r="K191" i="2"/>
  <c r="L191" i="2"/>
  <c r="O191" i="2"/>
  <c r="Q191" i="2"/>
  <c r="R191" i="2" s="1"/>
  <c r="A192" i="2"/>
  <c r="B192" i="2"/>
  <c r="C192" i="2"/>
  <c r="D192" i="2"/>
  <c r="E192" i="2"/>
  <c r="F192" i="2"/>
  <c r="H192" i="2"/>
  <c r="I192" i="2"/>
  <c r="J192" i="2"/>
  <c r="N192" i="2" s="1"/>
  <c r="K192" i="2"/>
  <c r="L192" i="2"/>
  <c r="O192" i="2"/>
  <c r="Q192" i="2"/>
  <c r="R192" i="2"/>
  <c r="A193" i="2"/>
  <c r="B193" i="2"/>
  <c r="C193" i="2"/>
  <c r="D193" i="2"/>
  <c r="E193" i="2"/>
  <c r="F193" i="2"/>
  <c r="H193" i="2"/>
  <c r="I193" i="2"/>
  <c r="N193" i="2" s="1"/>
  <c r="J193" i="2"/>
  <c r="K193" i="2"/>
  <c r="L193" i="2"/>
  <c r="O193" i="2"/>
  <c r="Q193" i="2"/>
  <c r="R193" i="2"/>
  <c r="A194" i="2"/>
  <c r="B194" i="2"/>
  <c r="C194" i="2"/>
  <c r="D194" i="2"/>
  <c r="E194" i="2"/>
  <c r="F194" i="2"/>
  <c r="H194" i="2"/>
  <c r="I194" i="2"/>
  <c r="N194" i="2" s="1"/>
  <c r="J194" i="2"/>
  <c r="K194" i="2"/>
  <c r="L194" i="2"/>
  <c r="O194" i="2"/>
  <c r="Q194" i="2"/>
  <c r="R194" i="2" s="1"/>
  <c r="A195" i="2"/>
  <c r="B195" i="2"/>
  <c r="C195" i="2"/>
  <c r="D195" i="2"/>
  <c r="E195" i="2"/>
  <c r="F195" i="2"/>
  <c r="H195" i="2"/>
  <c r="I195" i="2"/>
  <c r="J195" i="2"/>
  <c r="K195" i="2"/>
  <c r="L195" i="2"/>
  <c r="N195" i="2"/>
  <c r="O195" i="2"/>
  <c r="Q195" i="2"/>
  <c r="R195" i="2"/>
  <c r="A196" i="2"/>
  <c r="B196" i="2"/>
  <c r="C196" i="2"/>
  <c r="D196" i="2"/>
  <c r="E196" i="2"/>
  <c r="F196" i="2"/>
  <c r="H196" i="2"/>
  <c r="I196" i="2"/>
  <c r="N196" i="2" s="1"/>
  <c r="J196" i="2"/>
  <c r="K196" i="2"/>
  <c r="L196" i="2"/>
  <c r="O196" i="2"/>
  <c r="Q196" i="2"/>
  <c r="R196" i="2"/>
  <c r="A197" i="2"/>
  <c r="B197" i="2"/>
  <c r="C197" i="2"/>
  <c r="D197" i="2"/>
  <c r="E197" i="2"/>
  <c r="F197" i="2"/>
  <c r="H197" i="2"/>
  <c r="I197" i="2"/>
  <c r="J197" i="2"/>
  <c r="N197" i="2" s="1"/>
  <c r="K197" i="2"/>
  <c r="L197" i="2"/>
  <c r="O197" i="2"/>
  <c r="Q197" i="2"/>
  <c r="R197" i="2" s="1"/>
  <c r="A198" i="2"/>
  <c r="B198" i="2"/>
  <c r="C198" i="2"/>
  <c r="D198" i="2"/>
  <c r="E198" i="2"/>
  <c r="F198" i="2"/>
  <c r="H198" i="2"/>
  <c r="R198" i="2" s="1"/>
  <c r="I198" i="2"/>
  <c r="J198" i="2"/>
  <c r="N198" i="2" s="1"/>
  <c r="K198" i="2"/>
  <c r="L198" i="2"/>
  <c r="O198" i="2"/>
  <c r="Q198" i="2"/>
  <c r="A199" i="2"/>
  <c r="B199" i="2"/>
  <c r="C199" i="2"/>
  <c r="D199" i="2"/>
  <c r="E199" i="2"/>
  <c r="F199" i="2"/>
  <c r="H199" i="2"/>
  <c r="I199" i="2"/>
  <c r="N199" i="2" s="1"/>
  <c r="J199" i="2"/>
  <c r="K199" i="2"/>
  <c r="L199" i="2"/>
  <c r="O199" i="2"/>
  <c r="Q199" i="2"/>
  <c r="R199" i="2" s="1"/>
  <c r="A200" i="2"/>
  <c r="B200" i="2"/>
  <c r="C200" i="2"/>
  <c r="D200" i="2"/>
  <c r="E200" i="2"/>
  <c r="F200" i="2"/>
  <c r="H200" i="2"/>
  <c r="I200" i="2"/>
  <c r="J200" i="2"/>
  <c r="N200" i="2" s="1"/>
  <c r="K200" i="2"/>
  <c r="L200" i="2"/>
  <c r="O200" i="2"/>
  <c r="Q200" i="2"/>
  <c r="R200" i="2"/>
  <c r="A201" i="2"/>
  <c r="B201" i="2"/>
  <c r="C201" i="2"/>
  <c r="D201" i="2"/>
  <c r="E201" i="2"/>
  <c r="F201" i="2"/>
  <c r="H201" i="2"/>
  <c r="I201" i="2"/>
  <c r="N201" i="2" s="1"/>
  <c r="J201" i="2"/>
  <c r="K201" i="2"/>
  <c r="L201" i="2"/>
  <c r="O201" i="2"/>
  <c r="Q201" i="2"/>
  <c r="R201" i="2"/>
  <c r="A202" i="2"/>
  <c r="B202" i="2"/>
  <c r="C202" i="2"/>
  <c r="D202" i="2"/>
  <c r="E202" i="2"/>
  <c r="F202" i="2"/>
  <c r="H202" i="2"/>
  <c r="I202" i="2"/>
  <c r="N202" i="2" s="1"/>
  <c r="J202" i="2"/>
  <c r="K202" i="2"/>
  <c r="L202" i="2"/>
  <c r="O202" i="2"/>
  <c r="Q202" i="2"/>
  <c r="R202" i="2" s="1"/>
  <c r="B8" i="3"/>
  <c r="E8" i="3" l="1"/>
  <c r="E9" i="3"/>
  <c r="B4" i="3"/>
  <c r="B5" i="3"/>
  <c r="A3" i="2"/>
  <c r="B3" i="2"/>
  <c r="C3" i="2"/>
  <c r="D3" i="2"/>
  <c r="E3" i="2"/>
  <c r="F3" i="2"/>
  <c r="H3" i="2"/>
  <c r="I3" i="2"/>
  <c r="N3" i="2" s="1"/>
  <c r="J3" i="2"/>
  <c r="K3" i="2"/>
  <c r="L3" i="2"/>
  <c r="O3" i="2"/>
  <c r="Q3" i="2"/>
  <c r="R3" i="2" s="1"/>
  <c r="A4" i="2"/>
  <c r="B4" i="2"/>
  <c r="C4" i="2"/>
  <c r="D4" i="2"/>
  <c r="E4" i="2"/>
  <c r="F4" i="2"/>
  <c r="H4" i="2"/>
  <c r="I4" i="2"/>
  <c r="J4" i="2"/>
  <c r="N4" i="2" s="1"/>
  <c r="K4" i="2"/>
  <c r="L4" i="2"/>
  <c r="O4" i="2"/>
  <c r="Q4" i="2"/>
  <c r="R4" i="2"/>
  <c r="A5" i="2"/>
  <c r="B5" i="2"/>
  <c r="C5" i="2"/>
  <c r="D5" i="2"/>
  <c r="E5" i="2"/>
  <c r="F5" i="2"/>
  <c r="H5" i="2"/>
  <c r="I5" i="2"/>
  <c r="N5" i="2" s="1"/>
  <c r="J5" i="2"/>
  <c r="K5" i="2"/>
  <c r="L5" i="2"/>
  <c r="O5" i="2"/>
  <c r="Q5" i="2"/>
  <c r="R5" i="2"/>
  <c r="A6" i="2"/>
  <c r="B6" i="2"/>
  <c r="C6" i="2"/>
  <c r="D6" i="2"/>
  <c r="E6" i="2"/>
  <c r="F6" i="2"/>
  <c r="H6" i="2"/>
  <c r="I6" i="2"/>
  <c r="N6" i="2" s="1"/>
  <c r="J6" i="2"/>
  <c r="K6" i="2"/>
  <c r="L6" i="2"/>
  <c r="O6" i="2"/>
  <c r="Q6" i="2"/>
  <c r="R6" i="2" s="1"/>
  <c r="A7" i="2"/>
  <c r="B7" i="2"/>
  <c r="C7" i="2"/>
  <c r="D7" i="2"/>
  <c r="E7" i="2"/>
  <c r="F7" i="2"/>
  <c r="H7" i="2"/>
  <c r="I7" i="2"/>
  <c r="J7" i="2"/>
  <c r="K7" i="2"/>
  <c r="L7" i="2"/>
  <c r="N7" i="2"/>
  <c r="O7" i="2"/>
  <c r="Q7" i="2"/>
  <c r="R7" i="2" s="1"/>
  <c r="A8" i="2"/>
  <c r="B8" i="2"/>
  <c r="C8" i="2"/>
  <c r="D8" i="2"/>
  <c r="E8" i="2"/>
  <c r="F8" i="2"/>
  <c r="H8" i="2"/>
  <c r="I8" i="2"/>
  <c r="N8" i="2" s="1"/>
  <c r="J8" i="2"/>
  <c r="K8" i="2"/>
  <c r="L8" i="2"/>
  <c r="O8" i="2"/>
  <c r="Q8" i="2"/>
  <c r="R8" i="2"/>
  <c r="A9" i="2"/>
  <c r="B9" i="2"/>
  <c r="C9" i="2"/>
  <c r="D9" i="2"/>
  <c r="E9" i="2"/>
  <c r="F9" i="2"/>
  <c r="H9" i="2"/>
  <c r="I9" i="2"/>
  <c r="N9" i="2" s="1"/>
  <c r="J9" i="2"/>
  <c r="K9" i="2"/>
  <c r="L9" i="2"/>
  <c r="O9" i="2"/>
  <c r="Q9" i="2"/>
  <c r="R9" i="2" s="1"/>
  <c r="A10" i="2"/>
  <c r="B10" i="2"/>
  <c r="C10" i="2"/>
  <c r="D10" i="2"/>
  <c r="E10" i="2"/>
  <c r="F10" i="2"/>
  <c r="H10" i="2"/>
  <c r="I10" i="2"/>
  <c r="J10" i="2"/>
  <c r="N10" i="2" s="1"/>
  <c r="K10" i="2"/>
  <c r="L10" i="2"/>
  <c r="O10" i="2"/>
  <c r="Q10" i="2"/>
  <c r="R10" i="2"/>
  <c r="A11" i="2"/>
  <c r="B11" i="2"/>
  <c r="C11" i="2"/>
  <c r="D11" i="2"/>
  <c r="E11" i="2"/>
  <c r="F11" i="2"/>
  <c r="H11" i="2"/>
  <c r="I11" i="2"/>
  <c r="N11" i="2" s="1"/>
  <c r="J11" i="2"/>
  <c r="K11" i="2"/>
  <c r="L11" i="2"/>
  <c r="O11" i="2"/>
  <c r="Q11" i="2"/>
  <c r="R11" i="2" s="1"/>
  <c r="A12" i="2"/>
  <c r="B12" i="2"/>
  <c r="C12" i="2"/>
  <c r="D12" i="2"/>
  <c r="E12" i="2"/>
  <c r="F12" i="2"/>
  <c r="H12" i="2"/>
  <c r="I12" i="2"/>
  <c r="J12" i="2"/>
  <c r="N12" i="2" s="1"/>
  <c r="K12" i="2"/>
  <c r="L12" i="2"/>
  <c r="O12" i="2"/>
  <c r="Q12" i="2"/>
  <c r="R12" i="2"/>
  <c r="A13" i="2"/>
  <c r="B13" i="2"/>
  <c r="C13" i="2"/>
  <c r="D13" i="2"/>
  <c r="E13" i="2"/>
  <c r="F13" i="2"/>
  <c r="H13" i="2"/>
  <c r="I13" i="2"/>
  <c r="J13" i="2"/>
  <c r="K13" i="2"/>
  <c r="N13" i="2" s="1"/>
  <c r="L13" i="2"/>
  <c r="O13" i="2"/>
  <c r="Q13" i="2"/>
  <c r="R13" i="2"/>
  <c r="A14" i="2"/>
  <c r="B14" i="2"/>
  <c r="C14" i="2"/>
  <c r="D14" i="2"/>
  <c r="E14" i="2"/>
  <c r="F14" i="2"/>
  <c r="H14" i="2"/>
  <c r="I14" i="2"/>
  <c r="N14" i="2" s="1"/>
  <c r="J14" i="2"/>
  <c r="K14" i="2"/>
  <c r="L14" i="2"/>
  <c r="O14" i="2"/>
  <c r="Q14" i="2"/>
  <c r="R14" i="2" s="1"/>
  <c r="A15" i="2"/>
  <c r="B15" i="2"/>
  <c r="C15" i="2"/>
  <c r="D15" i="2"/>
  <c r="E15" i="2"/>
  <c r="F15" i="2"/>
  <c r="H15" i="2"/>
  <c r="I15" i="2"/>
  <c r="J15" i="2"/>
  <c r="K15" i="2"/>
  <c r="L15" i="2"/>
  <c r="N15" i="2"/>
  <c r="O15" i="2"/>
  <c r="Q15" i="2"/>
  <c r="R15" i="2" s="1"/>
  <c r="A16" i="2"/>
  <c r="B16" i="2"/>
  <c r="C16" i="2"/>
  <c r="D16" i="2"/>
  <c r="E16" i="2"/>
  <c r="F16" i="2"/>
  <c r="H16" i="2"/>
  <c r="I16" i="2"/>
  <c r="N16" i="2" s="1"/>
  <c r="J16" i="2"/>
  <c r="K16" i="2"/>
  <c r="L16" i="2"/>
  <c r="O16" i="2"/>
  <c r="Q16" i="2"/>
  <c r="R16" i="2"/>
  <c r="A17" i="2"/>
  <c r="B17" i="2"/>
  <c r="C17" i="2"/>
  <c r="D17" i="2"/>
  <c r="E17" i="2"/>
  <c r="F17" i="2"/>
  <c r="H17" i="2"/>
  <c r="I17" i="2"/>
  <c r="N17" i="2" s="1"/>
  <c r="J17" i="2"/>
  <c r="K17" i="2"/>
  <c r="L17" i="2"/>
  <c r="O17" i="2"/>
  <c r="Q17" i="2"/>
  <c r="R17" i="2" s="1"/>
  <c r="A18" i="2"/>
  <c r="B18" i="2"/>
  <c r="C18" i="2"/>
  <c r="D18" i="2"/>
  <c r="E18" i="2"/>
  <c r="F18" i="2"/>
  <c r="H18" i="2"/>
  <c r="R18" i="2" s="1"/>
  <c r="I18" i="2"/>
  <c r="J18" i="2"/>
  <c r="N18" i="2" s="1"/>
  <c r="K18" i="2"/>
  <c r="L18" i="2"/>
  <c r="O18" i="2"/>
  <c r="Q18" i="2"/>
  <c r="A19" i="2"/>
  <c r="B19" i="2"/>
  <c r="C19" i="2"/>
  <c r="D19" i="2"/>
  <c r="E19" i="2"/>
  <c r="F19" i="2"/>
  <c r="H19" i="2"/>
  <c r="I19" i="2"/>
  <c r="N19" i="2" s="1"/>
  <c r="J19" i="2"/>
  <c r="K19" i="2"/>
  <c r="L19" i="2"/>
  <c r="O19" i="2"/>
  <c r="Q19" i="2"/>
  <c r="R19" i="2" s="1"/>
  <c r="A20" i="2"/>
  <c r="B20" i="2"/>
  <c r="C20" i="2"/>
  <c r="D20" i="2"/>
  <c r="E20" i="2"/>
  <c r="F20" i="2"/>
  <c r="H20" i="2"/>
  <c r="I20" i="2"/>
  <c r="J20" i="2"/>
  <c r="N20" i="2" s="1"/>
  <c r="K20" i="2"/>
  <c r="L20" i="2"/>
  <c r="O20" i="2"/>
  <c r="Q20" i="2"/>
  <c r="R20" i="2"/>
  <c r="A21" i="2"/>
  <c r="B21" i="2"/>
  <c r="C21" i="2"/>
  <c r="D21" i="2"/>
  <c r="E21" i="2"/>
  <c r="F21" i="2"/>
  <c r="H21" i="2"/>
  <c r="I21" i="2"/>
  <c r="J21" i="2"/>
  <c r="K21" i="2"/>
  <c r="N21" i="2" s="1"/>
  <c r="L21" i="2"/>
  <c r="O21" i="2"/>
  <c r="Q21" i="2"/>
  <c r="R21" i="2"/>
  <c r="A22" i="2"/>
  <c r="B22" i="2"/>
  <c r="C22" i="2"/>
  <c r="D22" i="2"/>
  <c r="E22" i="2"/>
  <c r="F22" i="2"/>
  <c r="H22" i="2"/>
  <c r="I22" i="2"/>
  <c r="N22" i="2" s="1"/>
  <c r="J22" i="2"/>
  <c r="K22" i="2"/>
  <c r="L22" i="2"/>
  <c r="O22" i="2"/>
  <c r="Q22" i="2"/>
  <c r="R22" i="2" s="1"/>
  <c r="A23" i="2"/>
  <c r="B23" i="2"/>
  <c r="C23" i="2"/>
  <c r="D23" i="2"/>
  <c r="E23" i="2"/>
  <c r="F23" i="2"/>
  <c r="H23" i="2"/>
  <c r="I23" i="2"/>
  <c r="J23" i="2"/>
  <c r="K23" i="2"/>
  <c r="L23" i="2"/>
  <c r="N23" i="2"/>
  <c r="O23" i="2"/>
  <c r="Q23" i="2"/>
  <c r="R23" i="2" s="1"/>
  <c r="A24" i="2"/>
  <c r="B24" i="2"/>
  <c r="C24" i="2"/>
  <c r="D24" i="2"/>
  <c r="E24" i="2"/>
  <c r="F24" i="2"/>
  <c r="H24" i="2"/>
  <c r="I24" i="2"/>
  <c r="N24" i="2" s="1"/>
  <c r="J24" i="2"/>
  <c r="K24" i="2"/>
  <c r="L24" i="2"/>
  <c r="O24" i="2"/>
  <c r="Q24" i="2"/>
  <c r="R24" i="2"/>
  <c r="A25" i="2"/>
  <c r="B25" i="2"/>
  <c r="C25" i="2"/>
  <c r="D25" i="2"/>
  <c r="E25" i="2"/>
  <c r="F25" i="2"/>
  <c r="H25" i="2"/>
  <c r="I25" i="2"/>
  <c r="N25" i="2" s="1"/>
  <c r="J25" i="2"/>
  <c r="K25" i="2"/>
  <c r="L25" i="2"/>
  <c r="O25" i="2"/>
  <c r="Q25" i="2"/>
  <c r="R25" i="2" s="1"/>
  <c r="A26" i="2"/>
  <c r="B26" i="2"/>
  <c r="C26" i="2"/>
  <c r="D26" i="2"/>
  <c r="E26" i="2"/>
  <c r="F26" i="2"/>
  <c r="H26" i="2"/>
  <c r="R26" i="2" s="1"/>
  <c r="I26" i="2"/>
  <c r="J26" i="2"/>
  <c r="N26" i="2" s="1"/>
  <c r="K26" i="2"/>
  <c r="L26" i="2"/>
  <c r="O26" i="2"/>
  <c r="Q26" i="2"/>
  <c r="A27" i="2"/>
  <c r="B27" i="2"/>
  <c r="C27" i="2"/>
  <c r="D27" i="2"/>
  <c r="E27" i="2"/>
  <c r="F27" i="2"/>
  <c r="H27" i="2"/>
  <c r="I27" i="2"/>
  <c r="N27" i="2" s="1"/>
  <c r="J27" i="2"/>
  <c r="K27" i="2"/>
  <c r="L27" i="2"/>
  <c r="O27" i="2"/>
  <c r="Q27" i="2"/>
  <c r="R27" i="2" s="1"/>
  <c r="A28" i="2"/>
  <c r="B28" i="2"/>
  <c r="C28" i="2"/>
  <c r="D28" i="2"/>
  <c r="E28" i="2"/>
  <c r="F28" i="2"/>
  <c r="H28" i="2"/>
  <c r="I28" i="2"/>
  <c r="J28" i="2"/>
  <c r="N28" i="2" s="1"/>
  <c r="K28" i="2"/>
  <c r="L28" i="2"/>
  <c r="O28" i="2"/>
  <c r="Q28" i="2"/>
  <c r="R28" i="2"/>
  <c r="A29" i="2"/>
  <c r="B29" i="2"/>
  <c r="C29" i="2"/>
  <c r="D29" i="2"/>
  <c r="E29" i="2"/>
  <c r="F29" i="2"/>
  <c r="H29" i="2"/>
  <c r="I29" i="2"/>
  <c r="J29" i="2"/>
  <c r="K29" i="2"/>
  <c r="N29" i="2" s="1"/>
  <c r="L29" i="2"/>
  <c r="O29" i="2"/>
  <c r="Q29" i="2"/>
  <c r="R29" i="2"/>
  <c r="A30" i="2"/>
  <c r="B30" i="2"/>
  <c r="C30" i="2"/>
  <c r="D30" i="2"/>
  <c r="E30" i="2"/>
  <c r="F30" i="2"/>
  <c r="H30" i="2"/>
  <c r="I30" i="2"/>
  <c r="N30" i="2" s="1"/>
  <c r="J30" i="2"/>
  <c r="K30" i="2"/>
  <c r="L30" i="2"/>
  <c r="O30" i="2"/>
  <c r="Q30" i="2"/>
  <c r="R30" i="2" s="1"/>
  <c r="A31" i="2"/>
  <c r="B31" i="2"/>
  <c r="C31" i="2"/>
  <c r="D31" i="2"/>
  <c r="E31" i="2"/>
  <c r="F31" i="2"/>
  <c r="H31" i="2"/>
  <c r="I31" i="2"/>
  <c r="J31" i="2"/>
  <c r="K31" i="2"/>
  <c r="L31" i="2"/>
  <c r="N31" i="2"/>
  <c r="O31" i="2"/>
  <c r="Q31" i="2"/>
  <c r="R31" i="2" s="1"/>
  <c r="A32" i="2"/>
  <c r="B32" i="2"/>
  <c r="C32" i="2"/>
  <c r="D32" i="2"/>
  <c r="E32" i="2"/>
  <c r="F32" i="2"/>
  <c r="H32" i="2"/>
  <c r="I32" i="2"/>
  <c r="N32" i="2" s="1"/>
  <c r="J32" i="2"/>
  <c r="K32" i="2"/>
  <c r="L32" i="2"/>
  <c r="O32" i="2"/>
  <c r="Q32" i="2"/>
  <c r="R32" i="2"/>
  <c r="A33" i="2"/>
  <c r="B33" i="2"/>
  <c r="C33" i="2"/>
  <c r="D33" i="2"/>
  <c r="E33" i="2"/>
  <c r="F33" i="2"/>
  <c r="H33" i="2"/>
  <c r="I33" i="2"/>
  <c r="N33" i="2" s="1"/>
  <c r="J33" i="2"/>
  <c r="K33" i="2"/>
  <c r="L33" i="2"/>
  <c r="O33" i="2"/>
  <c r="Q33" i="2"/>
  <c r="R33" i="2" s="1"/>
  <c r="A34" i="2"/>
  <c r="B34" i="2"/>
  <c r="C34" i="2"/>
  <c r="D34" i="2"/>
  <c r="E34" i="2"/>
  <c r="F34" i="2"/>
  <c r="H34" i="2"/>
  <c r="R34" i="2" s="1"/>
  <c r="I34" i="2"/>
  <c r="J34" i="2"/>
  <c r="N34" i="2" s="1"/>
  <c r="K34" i="2"/>
  <c r="L34" i="2"/>
  <c r="O34" i="2"/>
  <c r="Q34" i="2"/>
  <c r="A35" i="2"/>
  <c r="B35" i="2"/>
  <c r="C35" i="2"/>
  <c r="D35" i="2"/>
  <c r="E35" i="2"/>
  <c r="F35" i="2"/>
  <c r="H35" i="2"/>
  <c r="I35" i="2"/>
  <c r="N35" i="2" s="1"/>
  <c r="J35" i="2"/>
  <c r="K35" i="2"/>
  <c r="L35" i="2"/>
  <c r="O35" i="2"/>
  <c r="Q35" i="2"/>
  <c r="R35" i="2" s="1"/>
  <c r="A36" i="2"/>
  <c r="B36" i="2"/>
  <c r="C36" i="2"/>
  <c r="D36" i="2"/>
  <c r="E36" i="2"/>
  <c r="F36" i="2"/>
  <c r="H36" i="2"/>
  <c r="I36" i="2"/>
  <c r="J36" i="2"/>
  <c r="N36" i="2" s="1"/>
  <c r="K36" i="2"/>
  <c r="L36" i="2"/>
  <c r="O36" i="2"/>
  <c r="Q36" i="2"/>
  <c r="R36" i="2" s="1"/>
  <c r="A37" i="2"/>
  <c r="B37" i="2"/>
  <c r="C37" i="2"/>
  <c r="D37" i="2"/>
  <c r="E37" i="2"/>
  <c r="F37" i="2"/>
  <c r="H37" i="2"/>
  <c r="I37" i="2"/>
  <c r="J37" i="2"/>
  <c r="K37" i="2"/>
  <c r="N37" i="2" s="1"/>
  <c r="L37" i="2"/>
  <c r="O37" i="2"/>
  <c r="Q37" i="2"/>
  <c r="R37" i="2"/>
  <c r="A38" i="2"/>
  <c r="B38" i="2"/>
  <c r="C38" i="2"/>
  <c r="D38" i="2"/>
  <c r="E38" i="2"/>
  <c r="F38" i="2"/>
  <c r="H38" i="2"/>
  <c r="I38" i="2"/>
  <c r="N38" i="2" s="1"/>
  <c r="J38" i="2"/>
  <c r="K38" i="2"/>
  <c r="L38" i="2"/>
  <c r="O38" i="2"/>
  <c r="Q38" i="2"/>
  <c r="R38" i="2" s="1"/>
  <c r="A39" i="2"/>
  <c r="B39" i="2"/>
  <c r="C39" i="2"/>
  <c r="D39" i="2"/>
  <c r="E39" i="2"/>
  <c r="F39" i="2"/>
  <c r="H39" i="2"/>
  <c r="I39" i="2"/>
  <c r="J39" i="2"/>
  <c r="K39" i="2"/>
  <c r="L39" i="2"/>
  <c r="N39" i="2"/>
  <c r="O39" i="2"/>
  <c r="Q39" i="2"/>
  <c r="R39" i="2" s="1"/>
  <c r="A40" i="2"/>
  <c r="B40" i="2"/>
  <c r="C40" i="2"/>
  <c r="D40" i="2"/>
  <c r="E40" i="2"/>
  <c r="F40" i="2"/>
  <c r="H40" i="2"/>
  <c r="I40" i="2"/>
  <c r="N40" i="2" s="1"/>
  <c r="J40" i="2"/>
  <c r="K40" i="2"/>
  <c r="L40" i="2"/>
  <c r="O40" i="2"/>
  <c r="Q40" i="2"/>
  <c r="R40" i="2"/>
  <c r="A41" i="2"/>
  <c r="B41" i="2"/>
  <c r="C41" i="2"/>
  <c r="D41" i="2"/>
  <c r="E41" i="2"/>
  <c r="F41" i="2"/>
  <c r="H41" i="2"/>
  <c r="I41" i="2"/>
  <c r="N41" i="2" s="1"/>
  <c r="J41" i="2"/>
  <c r="K41" i="2"/>
  <c r="L41" i="2"/>
  <c r="O41" i="2"/>
  <c r="Q41" i="2"/>
  <c r="R41" i="2" s="1"/>
  <c r="A42" i="2"/>
  <c r="B42" i="2"/>
  <c r="C42" i="2"/>
  <c r="D42" i="2"/>
  <c r="E42" i="2"/>
  <c r="F42" i="2"/>
  <c r="H42" i="2"/>
  <c r="R42" i="2" s="1"/>
  <c r="I42" i="2"/>
  <c r="J42" i="2"/>
  <c r="N42" i="2" s="1"/>
  <c r="K42" i="2"/>
  <c r="L42" i="2"/>
  <c r="O42" i="2"/>
  <c r="Q42" i="2"/>
  <c r="A43" i="2"/>
  <c r="B43" i="2"/>
  <c r="C43" i="2"/>
  <c r="D43" i="2"/>
  <c r="E43" i="2"/>
  <c r="F43" i="2"/>
  <c r="H43" i="2"/>
  <c r="I43" i="2"/>
  <c r="N43" i="2" s="1"/>
  <c r="J43" i="2"/>
  <c r="K43" i="2"/>
  <c r="L43" i="2"/>
  <c r="O43" i="2"/>
  <c r="Q43" i="2"/>
  <c r="R43" i="2" s="1"/>
  <c r="A44" i="2"/>
  <c r="B44" i="2"/>
  <c r="C44" i="2"/>
  <c r="D44" i="2"/>
  <c r="E44" i="2"/>
  <c r="F44" i="2"/>
  <c r="H44" i="2"/>
  <c r="I44" i="2"/>
  <c r="J44" i="2"/>
  <c r="N44" i="2" s="1"/>
  <c r="K44" i="2"/>
  <c r="L44" i="2"/>
  <c r="O44" i="2"/>
  <c r="Q44" i="2"/>
  <c r="R44" i="2" s="1"/>
  <c r="A45" i="2"/>
  <c r="B45" i="2"/>
  <c r="C45" i="2"/>
  <c r="D45" i="2"/>
  <c r="E45" i="2"/>
  <c r="F45" i="2"/>
  <c r="H45" i="2"/>
  <c r="I45" i="2"/>
  <c r="J45" i="2"/>
  <c r="K45" i="2"/>
  <c r="N45" i="2" s="1"/>
  <c r="L45" i="2"/>
  <c r="O45" i="2"/>
  <c r="Q45" i="2"/>
  <c r="R45" i="2"/>
  <c r="A46" i="2"/>
  <c r="B46" i="2"/>
  <c r="C46" i="2"/>
  <c r="D46" i="2"/>
  <c r="E46" i="2"/>
  <c r="F46" i="2"/>
  <c r="H46" i="2"/>
  <c r="I46" i="2"/>
  <c r="N46" i="2" s="1"/>
  <c r="J46" i="2"/>
  <c r="K46" i="2"/>
  <c r="L46" i="2"/>
  <c r="O46" i="2"/>
  <c r="Q46" i="2"/>
  <c r="R46" i="2" s="1"/>
  <c r="A47" i="2"/>
  <c r="B47" i="2"/>
  <c r="C47" i="2"/>
  <c r="D47" i="2"/>
  <c r="E47" i="2"/>
  <c r="F47" i="2"/>
  <c r="H47" i="2"/>
  <c r="I47" i="2"/>
  <c r="J47" i="2"/>
  <c r="K47" i="2"/>
  <c r="L47" i="2"/>
  <c r="N47" i="2"/>
  <c r="O47" i="2"/>
  <c r="Q47" i="2"/>
  <c r="R47" i="2" s="1"/>
  <c r="A48" i="2"/>
  <c r="B48" i="2"/>
  <c r="C48" i="2"/>
  <c r="D48" i="2"/>
  <c r="E48" i="2"/>
  <c r="F48" i="2"/>
  <c r="H48" i="2"/>
  <c r="I48" i="2"/>
  <c r="N48" i="2" s="1"/>
  <c r="J48" i="2"/>
  <c r="K48" i="2"/>
  <c r="L48" i="2"/>
  <c r="O48" i="2"/>
  <c r="Q48" i="2"/>
  <c r="R48" i="2"/>
  <c r="A49" i="2"/>
  <c r="B49" i="2"/>
  <c r="C49" i="2"/>
  <c r="D49" i="2"/>
  <c r="E49" i="2"/>
  <c r="F49" i="2"/>
  <c r="H49" i="2"/>
  <c r="I49" i="2"/>
  <c r="N49" i="2" s="1"/>
  <c r="J49" i="2"/>
  <c r="K49" i="2"/>
  <c r="L49" i="2"/>
  <c r="O49" i="2"/>
  <c r="Q49" i="2"/>
  <c r="R49" i="2" s="1"/>
  <c r="A50" i="2"/>
  <c r="B50" i="2"/>
  <c r="C50" i="2"/>
  <c r="D50" i="2"/>
  <c r="E50" i="2"/>
  <c r="F50" i="2"/>
  <c r="H50" i="2"/>
  <c r="R50" i="2" s="1"/>
  <c r="I50" i="2"/>
  <c r="J50" i="2"/>
  <c r="N50" i="2" s="1"/>
  <c r="K50" i="2"/>
  <c r="L50" i="2"/>
  <c r="O50" i="2"/>
  <c r="Q50" i="2"/>
  <c r="A51" i="2"/>
  <c r="B51" i="2"/>
  <c r="C51" i="2"/>
  <c r="D51" i="2"/>
  <c r="E51" i="2"/>
  <c r="F51" i="2"/>
  <c r="H51" i="2"/>
  <c r="I51" i="2"/>
  <c r="N51" i="2" s="1"/>
  <c r="J51" i="2"/>
  <c r="K51" i="2"/>
  <c r="L51" i="2"/>
  <c r="O51" i="2"/>
  <c r="Q51" i="2"/>
  <c r="R51" i="2" s="1"/>
  <c r="A52" i="2"/>
  <c r="B52" i="2"/>
  <c r="C52" i="2"/>
  <c r="D52" i="2"/>
  <c r="E52" i="2"/>
  <c r="F52" i="2"/>
  <c r="H52" i="2"/>
  <c r="I52" i="2"/>
  <c r="J52" i="2"/>
  <c r="N52" i="2" s="1"/>
  <c r="K52" i="2"/>
  <c r="L52" i="2"/>
  <c r="O52" i="2"/>
  <c r="Q52" i="2"/>
  <c r="R52" i="2"/>
  <c r="A53" i="2"/>
  <c r="B53" i="2"/>
  <c r="C53" i="2"/>
  <c r="D53" i="2"/>
  <c r="E53" i="2"/>
  <c r="F53" i="2"/>
  <c r="H53" i="2"/>
  <c r="I53" i="2"/>
  <c r="J53" i="2"/>
  <c r="K53" i="2"/>
  <c r="N53" i="2" s="1"/>
  <c r="L53" i="2"/>
  <c r="O53" i="2"/>
  <c r="Q53" i="2"/>
  <c r="R53" i="2"/>
  <c r="A54" i="2"/>
  <c r="B54" i="2"/>
  <c r="C54" i="2"/>
  <c r="D54" i="2"/>
  <c r="E54" i="2"/>
  <c r="F54" i="2"/>
  <c r="H54" i="2"/>
  <c r="I54" i="2"/>
  <c r="N54" i="2" s="1"/>
  <c r="J54" i="2"/>
  <c r="K54" i="2"/>
  <c r="L54" i="2"/>
  <c r="O54" i="2"/>
  <c r="Q54" i="2"/>
  <c r="R54" i="2" s="1"/>
  <c r="A55" i="2"/>
  <c r="B55" i="2"/>
  <c r="C55" i="2"/>
  <c r="D55" i="2"/>
  <c r="E55" i="2"/>
  <c r="F55" i="2"/>
  <c r="H55" i="2"/>
  <c r="I55" i="2"/>
  <c r="J55" i="2"/>
  <c r="K55" i="2"/>
  <c r="L55" i="2"/>
  <c r="N55" i="2"/>
  <c r="O55" i="2"/>
  <c r="Q55" i="2"/>
  <c r="R55" i="2" s="1"/>
  <c r="A56" i="2"/>
  <c r="B56" i="2"/>
  <c r="C56" i="2"/>
  <c r="D56" i="2"/>
  <c r="E56" i="2"/>
  <c r="F56" i="2"/>
  <c r="H56" i="2"/>
  <c r="I56" i="2"/>
  <c r="N56" i="2" s="1"/>
  <c r="J56" i="2"/>
  <c r="K56" i="2"/>
  <c r="L56" i="2"/>
  <c r="O56" i="2"/>
  <c r="Q56" i="2"/>
  <c r="R56" i="2"/>
  <c r="A57" i="2"/>
  <c r="B57" i="2"/>
  <c r="C57" i="2"/>
  <c r="D57" i="2"/>
  <c r="E57" i="2"/>
  <c r="F57" i="2"/>
  <c r="H57" i="2"/>
  <c r="I57" i="2"/>
  <c r="N57" i="2" s="1"/>
  <c r="J57" i="2"/>
  <c r="K57" i="2"/>
  <c r="L57" i="2"/>
  <c r="O57" i="2"/>
  <c r="Q57" i="2"/>
  <c r="R57" i="2" s="1"/>
  <c r="A58" i="2"/>
  <c r="B58" i="2"/>
  <c r="C58" i="2"/>
  <c r="D58" i="2"/>
  <c r="E58" i="2"/>
  <c r="F58" i="2"/>
  <c r="H58" i="2"/>
  <c r="R58" i="2" s="1"/>
  <c r="I58" i="2"/>
  <c r="J58" i="2"/>
  <c r="N58" i="2" s="1"/>
  <c r="K58" i="2"/>
  <c r="L58" i="2"/>
  <c r="O58" i="2"/>
  <c r="Q58" i="2"/>
  <c r="A59" i="2"/>
  <c r="B59" i="2"/>
  <c r="C59" i="2"/>
  <c r="D59" i="2"/>
  <c r="E59" i="2"/>
  <c r="F59" i="2"/>
  <c r="H59" i="2"/>
  <c r="I59" i="2"/>
  <c r="N59" i="2" s="1"/>
  <c r="J59" i="2"/>
  <c r="K59" i="2"/>
  <c r="L59" i="2"/>
  <c r="O59" i="2"/>
  <c r="Q59" i="2"/>
  <c r="R59" i="2" s="1"/>
  <c r="A60" i="2"/>
  <c r="B60" i="2"/>
  <c r="C60" i="2"/>
  <c r="D60" i="2"/>
  <c r="E60" i="2"/>
  <c r="F60" i="2"/>
  <c r="H60" i="2"/>
  <c r="I60" i="2"/>
  <c r="J60" i="2"/>
  <c r="N60" i="2" s="1"/>
  <c r="K60" i="2"/>
  <c r="L60" i="2"/>
  <c r="O60" i="2"/>
  <c r="Q60" i="2"/>
  <c r="R60" i="2"/>
  <c r="A61" i="2"/>
  <c r="B61" i="2"/>
  <c r="C61" i="2"/>
  <c r="D61" i="2"/>
  <c r="E61" i="2"/>
  <c r="F61" i="2"/>
  <c r="H61" i="2"/>
  <c r="I61" i="2"/>
  <c r="J61" i="2"/>
  <c r="K61" i="2"/>
  <c r="N61" i="2" s="1"/>
  <c r="L61" i="2"/>
  <c r="O61" i="2"/>
  <c r="Q61" i="2"/>
  <c r="R61" i="2"/>
  <c r="A62" i="2"/>
  <c r="B62" i="2"/>
  <c r="C62" i="2"/>
  <c r="D62" i="2"/>
  <c r="E62" i="2"/>
  <c r="F62" i="2"/>
  <c r="H62" i="2"/>
  <c r="I62" i="2"/>
  <c r="N62" i="2" s="1"/>
  <c r="J62" i="2"/>
  <c r="K62" i="2"/>
  <c r="L62" i="2"/>
  <c r="O62" i="2"/>
  <c r="Q62" i="2"/>
  <c r="R62" i="2" s="1"/>
  <c r="A63" i="2"/>
  <c r="B63" i="2"/>
  <c r="C63" i="2"/>
  <c r="D63" i="2"/>
  <c r="E63" i="2"/>
  <c r="F63" i="2"/>
  <c r="H63" i="2"/>
  <c r="I63" i="2"/>
  <c r="J63" i="2"/>
  <c r="K63" i="2"/>
  <c r="L63" i="2"/>
  <c r="N63" i="2"/>
  <c r="O63" i="2"/>
  <c r="Q63" i="2"/>
  <c r="R63" i="2" s="1"/>
  <c r="A64" i="2"/>
  <c r="B64" i="2"/>
  <c r="C64" i="2"/>
  <c r="D64" i="2"/>
  <c r="E64" i="2"/>
  <c r="F64" i="2"/>
  <c r="H64" i="2"/>
  <c r="I64" i="2"/>
  <c r="N64" i="2" s="1"/>
  <c r="J64" i="2"/>
  <c r="K64" i="2"/>
  <c r="L64" i="2"/>
  <c r="O64" i="2"/>
  <c r="Q64" i="2"/>
  <c r="R64" i="2"/>
  <c r="A65" i="2"/>
  <c r="B65" i="2"/>
  <c r="C65" i="2"/>
  <c r="D65" i="2"/>
  <c r="E65" i="2"/>
  <c r="F65" i="2"/>
  <c r="H65" i="2"/>
  <c r="I65" i="2"/>
  <c r="N65" i="2" s="1"/>
  <c r="J65" i="2"/>
  <c r="K65" i="2"/>
  <c r="L65" i="2"/>
  <c r="O65" i="2"/>
  <c r="Q65" i="2"/>
  <c r="R65" i="2" s="1"/>
  <c r="A66" i="2"/>
  <c r="B66" i="2"/>
  <c r="C66" i="2"/>
  <c r="D66" i="2"/>
  <c r="E66" i="2"/>
  <c r="F66" i="2"/>
  <c r="H66" i="2"/>
  <c r="R66" i="2" s="1"/>
  <c r="I66" i="2"/>
  <c r="J66" i="2"/>
  <c r="N66" i="2" s="1"/>
  <c r="K66" i="2"/>
  <c r="L66" i="2"/>
  <c r="O66" i="2"/>
  <c r="Q66" i="2"/>
  <c r="A67" i="2"/>
  <c r="B67" i="2"/>
  <c r="C67" i="2"/>
  <c r="D67" i="2"/>
  <c r="E67" i="2"/>
  <c r="F67" i="2"/>
  <c r="H67" i="2"/>
  <c r="I67" i="2"/>
  <c r="N67" i="2" s="1"/>
  <c r="J67" i="2"/>
  <c r="K67" i="2"/>
  <c r="L67" i="2"/>
  <c r="O67" i="2"/>
  <c r="Q67" i="2"/>
  <c r="R67" i="2" s="1"/>
  <c r="A68" i="2"/>
  <c r="B68" i="2"/>
  <c r="C68" i="2"/>
  <c r="D68" i="2"/>
  <c r="E68" i="2"/>
  <c r="F68" i="2"/>
  <c r="H68" i="2"/>
  <c r="I68" i="2"/>
  <c r="J68" i="2"/>
  <c r="N68" i="2" s="1"/>
  <c r="K68" i="2"/>
  <c r="L68" i="2"/>
  <c r="O68" i="2"/>
  <c r="Q68" i="2"/>
  <c r="R68" i="2"/>
  <c r="A69" i="2"/>
  <c r="B69" i="2"/>
  <c r="C69" i="2"/>
  <c r="D69" i="2"/>
  <c r="E69" i="2"/>
  <c r="F69" i="2"/>
  <c r="H69" i="2"/>
  <c r="I69" i="2"/>
  <c r="J69" i="2"/>
  <c r="K69" i="2"/>
  <c r="N69" i="2" s="1"/>
  <c r="L69" i="2"/>
  <c r="O69" i="2"/>
  <c r="Q69" i="2"/>
  <c r="R69" i="2"/>
  <c r="A70" i="2"/>
  <c r="B70" i="2"/>
  <c r="C70" i="2"/>
  <c r="D70" i="2"/>
  <c r="E70" i="2"/>
  <c r="F70" i="2"/>
  <c r="H70" i="2"/>
  <c r="I70" i="2"/>
  <c r="N70" i="2" s="1"/>
  <c r="J70" i="2"/>
  <c r="K70" i="2"/>
  <c r="L70" i="2"/>
  <c r="O70" i="2"/>
  <c r="Q70" i="2"/>
  <c r="R70" i="2" s="1"/>
  <c r="A71" i="2"/>
  <c r="B71" i="2"/>
  <c r="C71" i="2"/>
  <c r="D71" i="2"/>
  <c r="E71" i="2"/>
  <c r="F71" i="2"/>
  <c r="H71" i="2"/>
  <c r="I71" i="2"/>
  <c r="J71" i="2"/>
  <c r="K71" i="2"/>
  <c r="L71" i="2"/>
  <c r="N71" i="2"/>
  <c r="O71" i="2"/>
  <c r="Q71" i="2"/>
  <c r="R71" i="2" s="1"/>
  <c r="A72" i="2"/>
  <c r="B72" i="2"/>
  <c r="C72" i="2"/>
  <c r="D72" i="2"/>
  <c r="E72" i="2"/>
  <c r="F72" i="2"/>
  <c r="H72" i="2"/>
  <c r="I72" i="2"/>
  <c r="N72" i="2" s="1"/>
  <c r="J72" i="2"/>
  <c r="K72" i="2"/>
  <c r="L72" i="2"/>
  <c r="O72" i="2"/>
  <c r="Q72" i="2"/>
  <c r="R72" i="2"/>
  <c r="A73" i="2"/>
  <c r="B73" i="2"/>
  <c r="C73" i="2"/>
  <c r="D73" i="2"/>
  <c r="E73" i="2"/>
  <c r="F73" i="2"/>
  <c r="H73" i="2"/>
  <c r="I73" i="2"/>
  <c r="N73" i="2" s="1"/>
  <c r="J73" i="2"/>
  <c r="K73" i="2"/>
  <c r="L73" i="2"/>
  <c r="O73" i="2"/>
  <c r="Q73" i="2"/>
  <c r="R73" i="2" s="1"/>
  <c r="A74" i="2"/>
  <c r="B74" i="2"/>
  <c r="C74" i="2"/>
  <c r="D74" i="2"/>
  <c r="E74" i="2"/>
  <c r="F74" i="2"/>
  <c r="H74" i="2"/>
  <c r="R74" i="2" s="1"/>
  <c r="I74" i="2"/>
  <c r="J74" i="2"/>
  <c r="N74" i="2" s="1"/>
  <c r="K74" i="2"/>
  <c r="L74" i="2"/>
  <c r="O74" i="2"/>
  <c r="Q74" i="2"/>
  <c r="A75" i="2"/>
  <c r="B75" i="2"/>
  <c r="C75" i="2"/>
  <c r="D75" i="2"/>
  <c r="E75" i="2"/>
  <c r="F75" i="2"/>
  <c r="H75" i="2"/>
  <c r="I75" i="2"/>
  <c r="N75" i="2" s="1"/>
  <c r="J75" i="2"/>
  <c r="K75" i="2"/>
  <c r="L75" i="2"/>
  <c r="O75" i="2"/>
  <c r="Q75" i="2"/>
  <c r="R75" i="2" s="1"/>
  <c r="A76" i="2"/>
  <c r="B76" i="2"/>
  <c r="C76" i="2"/>
  <c r="D76" i="2"/>
  <c r="E76" i="2"/>
  <c r="F76" i="2"/>
  <c r="H76" i="2"/>
  <c r="I76" i="2"/>
  <c r="J76" i="2"/>
  <c r="N76" i="2" s="1"/>
  <c r="K76" i="2"/>
  <c r="L76" i="2"/>
  <c r="O76" i="2"/>
  <c r="Q76" i="2"/>
  <c r="R76" i="2"/>
  <c r="A77" i="2"/>
  <c r="B77" i="2"/>
  <c r="C77" i="2"/>
  <c r="D77" i="2"/>
  <c r="E77" i="2"/>
  <c r="F77" i="2"/>
  <c r="H77" i="2"/>
  <c r="I77" i="2"/>
  <c r="J77" i="2"/>
  <c r="K77" i="2"/>
  <c r="N77" i="2" s="1"/>
  <c r="L77" i="2"/>
  <c r="O77" i="2"/>
  <c r="Q77" i="2"/>
  <c r="R77" i="2"/>
  <c r="A78" i="2"/>
  <c r="B78" i="2"/>
  <c r="C78" i="2"/>
  <c r="D78" i="2"/>
  <c r="E78" i="2"/>
  <c r="F78" i="2"/>
  <c r="H78" i="2"/>
  <c r="I78" i="2"/>
  <c r="N78" i="2" s="1"/>
  <c r="J78" i="2"/>
  <c r="K78" i="2"/>
  <c r="L78" i="2"/>
  <c r="O78" i="2"/>
  <c r="Q78" i="2"/>
  <c r="R78" i="2" s="1"/>
  <c r="A79" i="2"/>
  <c r="B79" i="2"/>
  <c r="C79" i="2"/>
  <c r="D79" i="2"/>
  <c r="E79" i="2"/>
  <c r="F79" i="2"/>
  <c r="H79" i="2"/>
  <c r="I79" i="2"/>
  <c r="J79" i="2"/>
  <c r="K79" i="2"/>
  <c r="L79" i="2"/>
  <c r="N79" i="2"/>
  <c r="O79" i="2"/>
  <c r="Q79" i="2"/>
  <c r="R79" i="2" s="1"/>
  <c r="A80" i="2"/>
  <c r="B80" i="2"/>
  <c r="C80" i="2"/>
  <c r="D80" i="2"/>
  <c r="E80" i="2"/>
  <c r="F80" i="2"/>
  <c r="H80" i="2"/>
  <c r="I80" i="2"/>
  <c r="N80" i="2" s="1"/>
  <c r="J80" i="2"/>
  <c r="K80" i="2"/>
  <c r="L80" i="2"/>
  <c r="O80" i="2"/>
  <c r="Q80" i="2"/>
  <c r="R80" i="2"/>
  <c r="A81" i="2"/>
  <c r="B81" i="2"/>
  <c r="C81" i="2"/>
  <c r="D81" i="2"/>
  <c r="E81" i="2"/>
  <c r="F81" i="2"/>
  <c r="H81" i="2"/>
  <c r="I81" i="2"/>
  <c r="N81" i="2" s="1"/>
  <c r="J81" i="2"/>
  <c r="K81" i="2"/>
  <c r="L81" i="2"/>
  <c r="O81" i="2"/>
  <c r="Q81" i="2"/>
  <c r="R81" i="2" s="1"/>
  <c r="A82" i="2"/>
  <c r="B82" i="2"/>
  <c r="C82" i="2"/>
  <c r="D82" i="2"/>
  <c r="E82" i="2"/>
  <c r="F82" i="2"/>
  <c r="H82" i="2"/>
  <c r="R82" i="2" s="1"/>
  <c r="I82" i="2"/>
  <c r="J82" i="2"/>
  <c r="N82" i="2" s="1"/>
  <c r="K82" i="2"/>
  <c r="L82" i="2"/>
  <c r="O82" i="2"/>
  <c r="Q82" i="2"/>
  <c r="A83" i="2"/>
  <c r="B83" i="2"/>
  <c r="C83" i="2"/>
  <c r="D83" i="2"/>
  <c r="E83" i="2"/>
  <c r="F83" i="2"/>
  <c r="H83" i="2"/>
  <c r="I83" i="2"/>
  <c r="N83" i="2" s="1"/>
  <c r="J83" i="2"/>
  <c r="K83" i="2"/>
  <c r="L83" i="2"/>
  <c r="O83" i="2"/>
  <c r="Q83" i="2"/>
  <c r="R83" i="2" s="1"/>
  <c r="A84" i="2"/>
  <c r="B84" i="2"/>
  <c r="C84" i="2"/>
  <c r="D84" i="2"/>
  <c r="E84" i="2"/>
  <c r="F84" i="2"/>
  <c r="H84" i="2"/>
  <c r="I84" i="2"/>
  <c r="J84" i="2"/>
  <c r="N84" i="2" s="1"/>
  <c r="K84" i="2"/>
  <c r="L84" i="2"/>
  <c r="O84" i="2"/>
  <c r="Q84" i="2"/>
  <c r="R84" i="2"/>
  <c r="A85" i="2"/>
  <c r="B85" i="2"/>
  <c r="C85" i="2"/>
  <c r="D85" i="2"/>
  <c r="E85" i="2"/>
  <c r="F85" i="2"/>
  <c r="H85" i="2"/>
  <c r="I85" i="2"/>
  <c r="J85" i="2"/>
  <c r="K85" i="2"/>
  <c r="N85" i="2" s="1"/>
  <c r="L85" i="2"/>
  <c r="O85" i="2"/>
  <c r="Q85" i="2"/>
  <c r="R85" i="2"/>
  <c r="A86" i="2"/>
  <c r="B86" i="2"/>
  <c r="C86" i="2"/>
  <c r="D86" i="2"/>
  <c r="E86" i="2"/>
  <c r="F86" i="2"/>
  <c r="H86" i="2"/>
  <c r="I86" i="2"/>
  <c r="N86" i="2" s="1"/>
  <c r="J86" i="2"/>
  <c r="K86" i="2"/>
  <c r="L86" i="2"/>
  <c r="O86" i="2"/>
  <c r="Q86" i="2"/>
  <c r="R86" i="2" s="1"/>
  <c r="A87" i="2"/>
  <c r="B87" i="2"/>
  <c r="C87" i="2"/>
  <c r="D87" i="2"/>
  <c r="E87" i="2"/>
  <c r="F87" i="2"/>
  <c r="H87" i="2"/>
  <c r="I87" i="2"/>
  <c r="J87" i="2"/>
  <c r="K87" i="2"/>
  <c r="L87" i="2"/>
  <c r="N87" i="2"/>
  <c r="O87" i="2"/>
  <c r="Q87" i="2"/>
  <c r="R87" i="2" s="1"/>
  <c r="A88" i="2"/>
  <c r="B88" i="2"/>
  <c r="C88" i="2"/>
  <c r="D88" i="2"/>
  <c r="E88" i="2"/>
  <c r="F88" i="2"/>
  <c r="H88" i="2"/>
  <c r="I88" i="2"/>
  <c r="N88" i="2" s="1"/>
  <c r="J88" i="2"/>
  <c r="K88" i="2"/>
  <c r="L88" i="2"/>
  <c r="O88" i="2"/>
  <c r="Q88" i="2"/>
  <c r="R88" i="2"/>
  <c r="A89" i="2"/>
  <c r="B89" i="2"/>
  <c r="C89" i="2"/>
  <c r="D89" i="2"/>
  <c r="E89" i="2"/>
  <c r="F89" i="2"/>
  <c r="H89" i="2"/>
  <c r="I89" i="2"/>
  <c r="N89" i="2" s="1"/>
  <c r="J89" i="2"/>
  <c r="K89" i="2"/>
  <c r="L89" i="2"/>
  <c r="O89" i="2"/>
  <c r="Q89" i="2"/>
  <c r="R89" i="2" s="1"/>
  <c r="A90" i="2"/>
  <c r="B90" i="2"/>
  <c r="C90" i="2"/>
  <c r="D90" i="2"/>
  <c r="E90" i="2"/>
  <c r="F90" i="2"/>
  <c r="H90" i="2"/>
  <c r="R90" i="2" s="1"/>
  <c r="I90" i="2"/>
  <c r="J90" i="2"/>
  <c r="N90" i="2" s="1"/>
  <c r="K90" i="2"/>
  <c r="L90" i="2"/>
  <c r="O90" i="2"/>
  <c r="Q90" i="2"/>
  <c r="A91" i="2"/>
  <c r="B91" i="2"/>
  <c r="C91" i="2"/>
  <c r="D91" i="2"/>
  <c r="E91" i="2"/>
  <c r="F91" i="2"/>
  <c r="H91" i="2"/>
  <c r="I91" i="2"/>
  <c r="N91" i="2" s="1"/>
  <c r="J91" i="2"/>
  <c r="K91" i="2"/>
  <c r="L91" i="2"/>
  <c r="O91" i="2"/>
  <c r="Q91" i="2"/>
  <c r="R91" i="2" s="1"/>
  <c r="A92" i="2"/>
  <c r="B92" i="2"/>
  <c r="C92" i="2"/>
  <c r="D92" i="2"/>
  <c r="E92" i="2"/>
  <c r="F92" i="2"/>
  <c r="H92" i="2"/>
  <c r="I92" i="2"/>
  <c r="J92" i="2"/>
  <c r="N92" i="2" s="1"/>
  <c r="K92" i="2"/>
  <c r="L92" i="2"/>
  <c r="O92" i="2"/>
  <c r="Q92" i="2"/>
  <c r="R92" i="2"/>
  <c r="A93" i="2"/>
  <c r="B93" i="2"/>
  <c r="C93" i="2"/>
  <c r="D93" i="2"/>
  <c r="E93" i="2"/>
  <c r="F93" i="2"/>
  <c r="H93" i="2"/>
  <c r="I93" i="2"/>
  <c r="J93" i="2"/>
  <c r="K93" i="2"/>
  <c r="N93" i="2" s="1"/>
  <c r="L93" i="2"/>
  <c r="O93" i="2"/>
  <c r="Q93" i="2"/>
  <c r="R93" i="2"/>
  <c r="A94" i="2"/>
  <c r="B94" i="2"/>
  <c r="C94" i="2"/>
  <c r="D94" i="2"/>
  <c r="E94" i="2"/>
  <c r="F94" i="2"/>
  <c r="H94" i="2"/>
  <c r="I94" i="2"/>
  <c r="N94" i="2" s="1"/>
  <c r="J94" i="2"/>
  <c r="K94" i="2"/>
  <c r="L94" i="2"/>
  <c r="O94" i="2"/>
  <c r="Q94" i="2"/>
  <c r="R94" i="2" s="1"/>
  <c r="A95" i="2"/>
  <c r="B95" i="2"/>
  <c r="C95" i="2"/>
  <c r="D95" i="2"/>
  <c r="E95" i="2"/>
  <c r="F95" i="2"/>
  <c r="H95" i="2"/>
  <c r="I95" i="2"/>
  <c r="J95" i="2"/>
  <c r="K95" i="2"/>
  <c r="L95" i="2"/>
  <c r="N95" i="2"/>
  <c r="O95" i="2"/>
  <c r="Q95" i="2"/>
  <c r="R95" i="2" s="1"/>
  <c r="A96" i="2"/>
  <c r="B96" i="2"/>
  <c r="C96" i="2"/>
  <c r="D96" i="2"/>
  <c r="E96" i="2"/>
  <c r="F96" i="2"/>
  <c r="H96" i="2"/>
  <c r="I96" i="2"/>
  <c r="N96" i="2" s="1"/>
  <c r="J96" i="2"/>
  <c r="K96" i="2"/>
  <c r="L96" i="2"/>
  <c r="O96" i="2"/>
  <c r="Q96" i="2"/>
  <c r="R96" i="2"/>
  <c r="A97" i="2"/>
  <c r="B97" i="2"/>
  <c r="C97" i="2"/>
  <c r="D97" i="2"/>
  <c r="E97" i="2"/>
  <c r="F97" i="2"/>
  <c r="H97" i="2"/>
  <c r="I97" i="2"/>
  <c r="N97" i="2" s="1"/>
  <c r="J97" i="2"/>
  <c r="K97" i="2"/>
  <c r="L97" i="2"/>
  <c r="O97" i="2"/>
  <c r="Q97" i="2"/>
  <c r="R97" i="2" s="1"/>
  <c r="A98" i="2"/>
  <c r="B98" i="2"/>
  <c r="C98" i="2"/>
  <c r="D98" i="2"/>
  <c r="E98" i="2"/>
  <c r="F98" i="2"/>
  <c r="H98" i="2"/>
  <c r="R98" i="2" s="1"/>
  <c r="I98" i="2"/>
  <c r="J98" i="2"/>
  <c r="N98" i="2" s="1"/>
  <c r="K98" i="2"/>
  <c r="L98" i="2"/>
  <c r="O98" i="2"/>
  <c r="Q98" i="2"/>
  <c r="A99" i="2"/>
  <c r="B99" i="2"/>
  <c r="C99" i="2"/>
  <c r="D99" i="2"/>
  <c r="E99" i="2"/>
  <c r="F99" i="2"/>
  <c r="H99" i="2"/>
  <c r="I99" i="2"/>
  <c r="N99" i="2" s="1"/>
  <c r="J99" i="2"/>
  <c r="K99" i="2"/>
  <c r="L99" i="2"/>
  <c r="O99" i="2"/>
  <c r="Q99" i="2"/>
  <c r="R99" i="2" s="1"/>
  <c r="A100" i="2"/>
  <c r="B100" i="2"/>
  <c r="C100" i="2"/>
  <c r="D100" i="2"/>
  <c r="E100" i="2"/>
  <c r="F100" i="2"/>
  <c r="H100" i="2"/>
  <c r="R100" i="2" s="1"/>
  <c r="I100" i="2"/>
  <c r="J100" i="2"/>
  <c r="N100" i="2" s="1"/>
  <c r="K100" i="2"/>
  <c r="L100" i="2"/>
  <c r="O100" i="2"/>
  <c r="Q100" i="2"/>
  <c r="A101" i="2"/>
  <c r="B101" i="2"/>
  <c r="C101" i="2"/>
  <c r="D101" i="2"/>
  <c r="E101" i="2"/>
  <c r="F101" i="2"/>
  <c r="H101" i="2"/>
  <c r="I101" i="2"/>
  <c r="J101" i="2"/>
  <c r="K101" i="2"/>
  <c r="N101" i="2" s="1"/>
  <c r="L101" i="2"/>
  <c r="O101" i="2"/>
  <c r="Q101" i="2"/>
  <c r="R101" i="2"/>
  <c r="A102" i="2"/>
  <c r="B102" i="2"/>
  <c r="C102" i="2"/>
  <c r="D102" i="2"/>
  <c r="E102" i="2"/>
  <c r="F102" i="2"/>
  <c r="H102" i="2"/>
  <c r="I102" i="2"/>
  <c r="N102" i="2" s="1"/>
  <c r="J102" i="2"/>
  <c r="K102" i="2"/>
  <c r="L102" i="2"/>
  <c r="O102" i="2"/>
  <c r="Q102" i="2"/>
  <c r="R102" i="2" s="1"/>
  <c r="Q2" i="2" l="1"/>
  <c r="L2" i="2"/>
  <c r="K2" i="2"/>
  <c r="J2" i="2"/>
  <c r="I2" i="2"/>
  <c r="H2" i="2"/>
  <c r="D2" i="2"/>
  <c r="E2" i="2"/>
  <c r="F2" i="2"/>
  <c r="O2" i="2"/>
  <c r="C2" i="2"/>
  <c r="B2" i="2"/>
  <c r="N2" i="2" l="1"/>
  <c r="A2" i="2"/>
  <c r="F1" i="2" l="1"/>
  <c r="E1" i="2"/>
  <c r="D1" i="2"/>
  <c r="A1" i="2"/>
  <c r="C1" i="2"/>
  <c r="R2" i="2" l="1"/>
</calcChain>
</file>

<file path=xl/sharedStrings.xml><?xml version="1.0" encoding="utf-8"?>
<sst xmlns="http://schemas.openxmlformats.org/spreadsheetml/2006/main" count="3650" uniqueCount="1033">
  <si>
    <t>Key</t>
  </si>
  <si>
    <t>Value</t>
  </si>
  <si>
    <t>Total B</t>
  </si>
  <si>
    <t>Total C</t>
  </si>
  <si>
    <t>Total D</t>
  </si>
  <si>
    <t>StartTransaction</t>
  </si>
  <si>
    <t>StepBStart</t>
  </si>
  <si>
    <t>StepBEnd</t>
  </si>
  <si>
    <t>StepCStart</t>
  </si>
  <si>
    <t>StepCEnd</t>
  </si>
  <si>
    <t>StepDStart</t>
  </si>
  <si>
    <t>StepDEnd</t>
  </si>
  <si>
    <t>Situation</t>
  </si>
  <si>
    <t>Method</t>
  </si>
  <si>
    <t>FORMULA_RECORD</t>
  </si>
  <si>
    <t>EndTransaction</t>
  </si>
  <si>
    <t>Time</t>
  </si>
  <si>
    <t>StartStepGet</t>
  </si>
  <si>
    <t>EndStepGet</t>
  </si>
  <si>
    <t>Sum</t>
  </si>
  <si>
    <t>ConsensusReached</t>
  </si>
  <si>
    <t>TotalToChaincode</t>
  </si>
  <si>
    <t>EndorsmentValid</t>
  </si>
  <si>
    <t>Total Endorsement</t>
  </si>
  <si>
    <t>TotalTransaction</t>
  </si>
  <si>
    <t>TotalToReachConsensus</t>
  </si>
  <si>
    <t>Peer</t>
  </si>
  <si>
    <t>Default-chaincode</t>
  </si>
  <si>
    <t>Pmt-chaincode</t>
  </si>
  <si>
    <t>Get</t>
  </si>
  <si>
    <t>Amount of transactions</t>
  </si>
  <si>
    <t>Average time to consensus</t>
  </si>
  <si>
    <t>default-chaincode</t>
  </si>
  <si>
    <t>Put</t>
  </si>
  <si>
    <t>Chaincode name</t>
  </si>
  <si>
    <t>Chaincode-name</t>
  </si>
  <si>
    <t>put-chaincode</t>
  </si>
  <si>
    <t>2018/09/05 14:54:17</t>
  </si>
  <si>
    <t>peer0.org1.ldegilde.com</t>
  </si>
  <si>
    <t>put</t>
  </si>
  <si>
    <t>231426849-eigen_risico</t>
  </si>
  <si>
    <t>385</t>
  </si>
  <si>
    <t>1536152055156</t>
  </si>
  <si>
    <t>1536152055355</t>
  </si>
  <si>
    <t>1536152056047</t>
  </si>
  <si>
    <t>1536152056049</t>
  </si>
  <si>
    <t/>
  </si>
  <si>
    <t>1536152057052</t>
  </si>
  <si>
    <t>260601421-attribute_1</t>
  </si>
  <si>
    <t>821.0</t>
  </si>
  <si>
    <t>1536152055959</t>
  </si>
  <si>
    <t>1536152056155</t>
  </si>
  <si>
    <t>1536152056845</t>
  </si>
  <si>
    <t>1536152056846</t>
  </si>
  <si>
    <t>1536152057053</t>
  </si>
  <si>
    <t>263880308-attribute_2</t>
  </si>
  <si>
    <t>1000.0</t>
  </si>
  <si>
    <t>1536152053757</t>
  </si>
  <si>
    <t>1536152054206</t>
  </si>
  <si>
    <t>1536152054796</t>
  </si>
  <si>
    <t>1536152054798</t>
  </si>
  <si>
    <t>1536152057050</t>
  </si>
  <si>
    <t>231426849-attribute_3</t>
  </si>
  <si>
    <t>308.0</t>
  </si>
  <si>
    <t>1536152054777</t>
  </si>
  <si>
    <t>1536152054969</t>
  </si>
  <si>
    <t>1536152055664</t>
  </si>
  <si>
    <t>1536152055665</t>
  </si>
  <si>
    <t>1536152057051</t>
  </si>
  <si>
    <t>231426849-attribute_2</t>
  </si>
  <si>
    <t>327.0</t>
  </si>
  <si>
    <t>1536152053763</t>
  </si>
  <si>
    <t>1536152054111</t>
  </si>
  <si>
    <t>1536152054791</t>
  </si>
  <si>
    <t>1536152054797</t>
  </si>
  <si>
    <t>1536152057049</t>
  </si>
  <si>
    <t>263880308-eigen_risico</t>
  </si>
  <si>
    <t>1536152053754</t>
  </si>
  <si>
    <t>1536152054072</t>
  </si>
  <si>
    <t>1536152054736</t>
  </si>
  <si>
    <t>263880308-attribute_5</t>
  </si>
  <si>
    <t>563.0</t>
  </si>
  <si>
    <t>1536152054209</t>
  </si>
  <si>
    <t>1536152054799</t>
  </si>
  <si>
    <t>263880308-attribute_3</t>
  </si>
  <si>
    <t>798.0</t>
  </si>
  <si>
    <t>1536152054107</t>
  </si>
  <si>
    <t>1536152054781</t>
  </si>
  <si>
    <t>1536152057048</t>
  </si>
  <si>
    <t>231426849-attribute_5</t>
  </si>
  <si>
    <t>369.0</t>
  </si>
  <si>
    <t>1536152055542</t>
  </si>
  <si>
    <t>1536152055769</t>
  </si>
  <si>
    <t>1536152056435</t>
  </si>
  <si>
    <t>1536152056437</t>
  </si>
  <si>
    <t>263880308-attribute_4</t>
  </si>
  <si>
    <t>977.0</t>
  </si>
  <si>
    <t>1536152054783</t>
  </si>
  <si>
    <t>1536152054792</t>
  </si>
  <si>
    <t>231426849-attribute_1</t>
  </si>
  <si>
    <t>333.0</t>
  </si>
  <si>
    <t>1536152053762</t>
  </si>
  <si>
    <t>1536152054212</t>
  </si>
  <si>
    <t>2018/09/05 14:54:19</t>
  </si>
  <si>
    <t>260601421-eigen_risico</t>
  </si>
  <si>
    <t>1536152056349</t>
  </si>
  <si>
    <t>1536152056544</t>
  </si>
  <si>
    <t>1536152057239</t>
  </si>
  <si>
    <t>1536152057240</t>
  </si>
  <si>
    <t>1536152059220</t>
  </si>
  <si>
    <t>260601421-attribute_3</t>
  </si>
  <si>
    <t>797.0</t>
  </si>
  <si>
    <t>1536152056734</t>
  </si>
  <si>
    <t>1536152056925</t>
  </si>
  <si>
    <t>1536152057617</t>
  </si>
  <si>
    <t>277591169-attribute_2</t>
  </si>
  <si>
    <t>140.0</t>
  </si>
  <si>
    <t>1536152057160</t>
  </si>
  <si>
    <t>1536152057404</t>
  </si>
  <si>
    <t>1536152058081</t>
  </si>
  <si>
    <t>1536152058087</t>
  </si>
  <si>
    <t>1536152059221</t>
  </si>
  <si>
    <t>260601421-attribute_5</t>
  </si>
  <si>
    <t>371.0</t>
  </si>
  <si>
    <t>1536152057157</t>
  </si>
  <si>
    <t>1536152057588</t>
  </si>
  <si>
    <t>1536152058103</t>
  </si>
  <si>
    <t>1536152058104</t>
  </si>
  <si>
    <t>1536152059248</t>
  </si>
  <si>
    <t>274645118-eigen_risico</t>
  </si>
  <si>
    <t>1536152057422</t>
  </si>
  <si>
    <t>1536152058067</t>
  </si>
  <si>
    <t>1536152058079</t>
  </si>
  <si>
    <t>1536152059243</t>
  </si>
  <si>
    <t>277591169-attribute_3</t>
  </si>
  <si>
    <t>746.0</t>
  </si>
  <si>
    <t>1536152057165</t>
  </si>
  <si>
    <t>1536152057577</t>
  </si>
  <si>
    <t>1536152058085</t>
  </si>
  <si>
    <t>1536152058088</t>
  </si>
  <si>
    <t>277591169-attribute_5</t>
  </si>
  <si>
    <t>320.0</t>
  </si>
  <si>
    <t>1536152057780</t>
  </si>
  <si>
    <t>1536152057973</t>
  </si>
  <si>
    <t>1536152058663</t>
  </si>
  <si>
    <t>274645118-attribute_4</t>
  </si>
  <si>
    <t>819.0</t>
  </si>
  <si>
    <t>1536152057584</t>
  </si>
  <si>
    <t>1536152058097</t>
  </si>
  <si>
    <t>1536152058100</t>
  </si>
  <si>
    <t>1536152059245</t>
  </si>
  <si>
    <t>274645118-attribute_5</t>
  </si>
  <si>
    <t>1536152057158</t>
  </si>
  <si>
    <t>1536152057580</t>
  </si>
  <si>
    <t>1536152058098</t>
  </si>
  <si>
    <t>1536152058101</t>
  </si>
  <si>
    <t>277591169-attribute_1</t>
  </si>
  <si>
    <t>548.0</t>
  </si>
  <si>
    <t>1536152057159</t>
  </si>
  <si>
    <t>1536152057402</t>
  </si>
  <si>
    <t>1536152058080</t>
  </si>
  <si>
    <t>1536152059242</t>
  </si>
  <si>
    <t>274645118-attribute_3</t>
  </si>
  <si>
    <t>688.0</t>
  </si>
  <si>
    <t>1536152057571</t>
  </si>
  <si>
    <t>1536152058094</t>
  </si>
  <si>
    <t>1536152059244</t>
  </si>
  <si>
    <t>236173496-eigen_risico</t>
  </si>
  <si>
    <t>1536152058162</t>
  </si>
  <si>
    <t>1536152058360</t>
  </si>
  <si>
    <t>1536152059048</t>
  </si>
  <si>
    <t>1536152059049</t>
  </si>
  <si>
    <t>1536152059257</t>
  </si>
  <si>
    <t>274645118-attribute_2</t>
  </si>
  <si>
    <t>639.0</t>
  </si>
  <si>
    <t>1536152057575</t>
  </si>
  <si>
    <t>1536152058096</t>
  </si>
  <si>
    <t>277591169-eigen_risico</t>
  </si>
  <si>
    <t>1536152057166</t>
  </si>
  <si>
    <t>1536152057517</t>
  </si>
  <si>
    <t>1536152058092</t>
  </si>
  <si>
    <t>260601421-attribute_4</t>
  </si>
  <si>
    <t>88.0</t>
  </si>
  <si>
    <t>1536152057424</t>
  </si>
  <si>
    <t>1536152058082</t>
  </si>
  <si>
    <t>1536152058093</t>
  </si>
  <si>
    <t>2018/09/05 14:54:21</t>
  </si>
  <si>
    <t>236173496-attribute_2</t>
  </si>
  <si>
    <t>332.0</t>
  </si>
  <si>
    <t>1536152058545</t>
  </si>
  <si>
    <t>1536152058753</t>
  </si>
  <si>
    <t>1536152059440</t>
  </si>
  <si>
    <t>1536152059441</t>
  </si>
  <si>
    <t>1536152061609</t>
  </si>
  <si>
    <t>236173496-attribute_3</t>
  </si>
  <si>
    <t>401.0</t>
  </si>
  <si>
    <t>1536152058946</t>
  </si>
  <si>
    <t>1536152059140</t>
  </si>
  <si>
    <t>1536152059836</t>
  </si>
  <si>
    <t>1536152059837</t>
  </si>
  <si>
    <t>219132589-attribute_2</t>
  </si>
  <si>
    <t>356.0</t>
  </si>
  <si>
    <t>1536152059491</t>
  </si>
  <si>
    <t>1536152060178</t>
  </si>
  <si>
    <t>1536152060181</t>
  </si>
  <si>
    <t>219132589-attribute_5</t>
  </si>
  <si>
    <t>519.0</t>
  </si>
  <si>
    <t>1536152059250</t>
  </si>
  <si>
    <t>1536152059495</t>
  </si>
  <si>
    <t>1536152061610</t>
  </si>
  <si>
    <t>219132589-eigen_risico</t>
  </si>
  <si>
    <t>1536152059504</t>
  </si>
  <si>
    <t>1536152060166</t>
  </si>
  <si>
    <t>1536152060169</t>
  </si>
  <si>
    <t>1536152061611</t>
  </si>
  <si>
    <t>249289724-attribute_3</t>
  </si>
  <si>
    <t>121.0</t>
  </si>
  <si>
    <t>1536152059254</t>
  </si>
  <si>
    <t>1536152059602</t>
  </si>
  <si>
    <t>1536152060179</t>
  </si>
  <si>
    <t>294607565-attribute_1</t>
  </si>
  <si>
    <t>873.0</t>
  </si>
  <si>
    <t>1536152059259</t>
  </si>
  <si>
    <t>249289724-attribute_4</t>
  </si>
  <si>
    <t>612.0</t>
  </si>
  <si>
    <t>1536152059256</t>
  </si>
  <si>
    <t>1536152059657</t>
  </si>
  <si>
    <t>1536152061612</t>
  </si>
  <si>
    <t>249289724-attribute_5</t>
  </si>
  <si>
    <t>158.0</t>
  </si>
  <si>
    <t>1536152059258</t>
  </si>
  <si>
    <t>1536152059669</t>
  </si>
  <si>
    <t>219132589-attribute_3</t>
  </si>
  <si>
    <t>1536152059668</t>
  </si>
  <si>
    <t>1536152061613</t>
  </si>
  <si>
    <t>294607565-attribute_2</t>
  </si>
  <si>
    <t>592.0</t>
  </si>
  <si>
    <t>1536152059676</t>
  </si>
  <si>
    <t>1536152061615</t>
  </si>
  <si>
    <t>294607565-eigen_risico</t>
  </si>
  <si>
    <t>1536152060277</t>
  </si>
  <si>
    <t>1536152060473</t>
  </si>
  <si>
    <t>1536152061163</t>
  </si>
  <si>
    <t>1536152061164</t>
  </si>
  <si>
    <t>219132589-attribute_4</t>
  </si>
  <si>
    <t>220.0</t>
  </si>
  <si>
    <t>1536152059249</t>
  </si>
  <si>
    <t>1536152059492</t>
  </si>
  <si>
    <t>1536152060167</t>
  </si>
  <si>
    <t>1536152061618</t>
  </si>
  <si>
    <t>249289724-attribute_1</t>
  </si>
  <si>
    <t>864.0</t>
  </si>
  <si>
    <t>1536152059653</t>
  </si>
  <si>
    <t>249289724-eigen_risico</t>
  </si>
  <si>
    <t>1536152059252</t>
  </si>
  <si>
    <t>1536152059663</t>
  </si>
  <si>
    <t>294607565-attribute_3</t>
  </si>
  <si>
    <t>770.0</t>
  </si>
  <si>
    <t>1536152059260</t>
  </si>
  <si>
    <t>1536152059696</t>
  </si>
  <si>
    <t>236173496-attribute_5</t>
  </si>
  <si>
    <t>712.0</t>
  </si>
  <si>
    <t>1536152059693</t>
  </si>
  <si>
    <t>1536152061619</t>
  </si>
  <si>
    <t>236173496-attribute_4</t>
  </si>
  <si>
    <t>840.0</t>
  </si>
  <si>
    <t>1536152059684</t>
  </si>
  <si>
    <t>294607565-attribute_4</t>
  </si>
  <si>
    <t>412.0</t>
  </si>
  <si>
    <t>1536152059886</t>
  </si>
  <si>
    <t>1536152060087</t>
  </si>
  <si>
    <t>1536152060779</t>
  </si>
  <si>
    <t>1536152060780</t>
  </si>
  <si>
    <t>2018/09/05 14:54:23</t>
  </si>
  <si>
    <t>212440818-eigen_risico</t>
  </si>
  <si>
    <t>1536152060669</t>
  </si>
  <si>
    <t>1536152060862</t>
  </si>
  <si>
    <t>1536152061559</t>
  </si>
  <si>
    <t>1536152061560</t>
  </si>
  <si>
    <t>1536152063655</t>
  </si>
  <si>
    <t>212440818-attribute_2</t>
  </si>
  <si>
    <t>148.0</t>
  </si>
  <si>
    <t>1536152061054</t>
  </si>
  <si>
    <t>1536152061245</t>
  </si>
  <si>
    <t>1536152061942</t>
  </si>
  <si>
    <t>1536152061943</t>
  </si>
  <si>
    <t>1536152063656</t>
  </si>
  <si>
    <t>212440818-attribute_3</t>
  </si>
  <si>
    <t>636.0</t>
  </si>
  <si>
    <t>1536152061432</t>
  </si>
  <si>
    <t>1536152061628</t>
  </si>
  <si>
    <t>1536152062320</t>
  </si>
  <si>
    <t>1536152062321</t>
  </si>
  <si>
    <t>212440818-attribute_4</t>
  </si>
  <si>
    <t>49.0</t>
  </si>
  <si>
    <t>1536152061812</t>
  </si>
  <si>
    <t>1536152062500</t>
  </si>
  <si>
    <t>1536152062501</t>
  </si>
  <si>
    <t>212440818-attribute_5</t>
  </si>
  <si>
    <t>110.0</t>
  </si>
  <si>
    <t>1536152061811</t>
  </si>
  <si>
    <t>1536152062502</t>
  </si>
  <si>
    <t>2018/09/05 14:54:33</t>
  </si>
  <si>
    <t>pmt-chaincode</t>
  </si>
  <si>
    <t>72.0</t>
  </si>
  <si>
    <t>1536152070159</t>
  </si>
  <si>
    <t>1536152070385</t>
  </si>
  <si>
    <t>1536152071066</t>
  </si>
  <si>
    <t>1536152071078</t>
  </si>
  <si>
    <t>1536152071075</t>
  </si>
  <si>
    <t>1536152071077</t>
  </si>
  <si>
    <t>1536152073436</t>
  </si>
  <si>
    <t>71.0</t>
  </si>
  <si>
    <t>1536152070392</t>
  </si>
  <si>
    <t>1536152071082</t>
  </si>
  <si>
    <t>1536152071072</t>
  </si>
  <si>
    <t>1536152071081</t>
  </si>
  <si>
    <t>147.0</t>
  </si>
  <si>
    <t>1536152070157</t>
  </si>
  <si>
    <t>1536152070401</t>
  </si>
  <si>
    <t>1536152071067</t>
  </si>
  <si>
    <t>1536152071087</t>
  </si>
  <si>
    <t>1536152071085</t>
  </si>
  <si>
    <t>1536152073437</t>
  </si>
  <si>
    <t>263880308-attribute_1</t>
  </si>
  <si>
    <t>245.0</t>
  </si>
  <si>
    <t>1536152070402</t>
  </si>
  <si>
    <t>1536152071095</t>
  </si>
  <si>
    <t>1536152071096</t>
  </si>
  <si>
    <t>1536152071094</t>
  </si>
  <si>
    <t>1536152070576</t>
  </si>
  <si>
    <t>1536152070778</t>
  </si>
  <si>
    <t>1536152071463</t>
  </si>
  <si>
    <t>1536152071472</t>
  </si>
  <si>
    <t>1536152071466</t>
  </si>
  <si>
    <t>1536152071471</t>
  </si>
  <si>
    <t>1536152073441</t>
  </si>
  <si>
    <t>231426849-attribute_4</t>
  </si>
  <si>
    <t>866.0</t>
  </si>
  <si>
    <t>1536152070579</t>
  </si>
  <si>
    <t>1536152070787</t>
  </si>
  <si>
    <t>1536152071473</t>
  </si>
  <si>
    <t>1536152071468</t>
  </si>
  <si>
    <t>1536152073443</t>
  </si>
  <si>
    <t>1.0</t>
  </si>
  <si>
    <t>1536152070516</t>
  </si>
  <si>
    <t>1536152071074</t>
  </si>
  <si>
    <t>1536152071092</t>
  </si>
  <si>
    <t>1536152070594</t>
  </si>
  <si>
    <t>1536152070804</t>
  </si>
  <si>
    <t>1536152071492</t>
  </si>
  <si>
    <t>1536152071498</t>
  </si>
  <si>
    <t>1536152071493</t>
  </si>
  <si>
    <t>1536152071495</t>
  </si>
  <si>
    <t>1536152073448</t>
  </si>
  <si>
    <t>1536152071065</t>
  </si>
  <si>
    <t>1536152071071</t>
  </si>
  <si>
    <t>1536152070550</t>
  </si>
  <si>
    <t>1536152071098</t>
  </si>
  <si>
    <t>1536152071099</t>
  </si>
  <si>
    <t>1536152073450</t>
  </si>
  <si>
    <t>1536152070989</t>
  </si>
  <si>
    <t>1536152071217</t>
  </si>
  <si>
    <t>1536152071874</t>
  </si>
  <si>
    <t>1536152071914</t>
  </si>
  <si>
    <t>1536152071893</t>
  </si>
  <si>
    <t>1536152071913</t>
  </si>
  <si>
    <t>1536152073452</t>
  </si>
  <si>
    <t>260601421-attribute_2</t>
  </si>
  <si>
    <t>626.0</t>
  </si>
  <si>
    <t>1536152070712</t>
  </si>
  <si>
    <t>1536152070905</t>
  </si>
  <si>
    <t>1536152071596</t>
  </si>
  <si>
    <t>1536152071601</t>
  </si>
  <si>
    <t>1536152071597</t>
  </si>
  <si>
    <t>1536152071600</t>
  </si>
  <si>
    <t>1536152073454</t>
  </si>
  <si>
    <t>274645118-attribute_1</t>
  </si>
  <si>
    <t>910.0</t>
  </si>
  <si>
    <t>1536152070974</t>
  </si>
  <si>
    <t>1536152071198</t>
  </si>
  <si>
    <t>1536152071859</t>
  </si>
  <si>
    <t>1536152071894</t>
  </si>
  <si>
    <t>1536152071880</t>
  </si>
  <si>
    <t>1536152073455</t>
  </si>
  <si>
    <t>1536152071760</t>
  </si>
  <si>
    <t>1536152071950</t>
  </si>
  <si>
    <t>1536152072642</t>
  </si>
  <si>
    <t>1536152072645</t>
  </si>
  <si>
    <t>1536152072646</t>
  </si>
  <si>
    <t>1536152072643</t>
  </si>
  <si>
    <t>1536152073456</t>
  </si>
  <si>
    <t>1536152070591</t>
  </si>
  <si>
    <t>1536152070796</t>
  </si>
  <si>
    <t>1536152071477</t>
  </si>
  <si>
    <t>1536152071483</t>
  </si>
  <si>
    <t>1536152071479</t>
  </si>
  <si>
    <t>1536152071481</t>
  </si>
  <si>
    <t>66.0</t>
  </si>
  <si>
    <t>1536152071100</t>
  </si>
  <si>
    <t>1536152071315</t>
  </si>
  <si>
    <t>1536152071985</t>
  </si>
  <si>
    <t>1536152072007</t>
  </si>
  <si>
    <t>1536152072000</t>
  </si>
  <si>
    <t>1536152072004</t>
  </si>
  <si>
    <t>1536152071111</t>
  </si>
  <si>
    <t>1536152071319</t>
  </si>
  <si>
    <t>1536152072005</t>
  </si>
  <si>
    <t>1536152072014</t>
  </si>
  <si>
    <t>1536152072006</t>
  </si>
  <si>
    <t>1536152072012</t>
  </si>
  <si>
    <t>277591169-attribute_4</t>
  </si>
  <si>
    <t>860.0</t>
  </si>
  <si>
    <t>1536152072143</t>
  </si>
  <si>
    <t>1536152072355</t>
  </si>
  <si>
    <t>1536152073033</t>
  </si>
  <si>
    <t>1536152073034</t>
  </si>
  <si>
    <t>1536152073046</t>
  </si>
  <si>
    <t>1536152073047</t>
  </si>
  <si>
    <t>1536152073043</t>
  </si>
  <si>
    <t>1536152073045</t>
  </si>
  <si>
    <t>1536152073460</t>
  </si>
  <si>
    <t>646.0</t>
  </si>
  <si>
    <t>1536152071376</t>
  </si>
  <si>
    <t>1536152071570</t>
  </si>
  <si>
    <t>1536152072261</t>
  </si>
  <si>
    <t>1536152072265</t>
  </si>
  <si>
    <t>1536152072262</t>
  </si>
  <si>
    <t>1536152072264</t>
  </si>
  <si>
    <t>209.0</t>
  </si>
  <si>
    <t>1536152070971</t>
  </si>
  <si>
    <t>1536152071188</t>
  </si>
  <si>
    <t>1536152071856</t>
  </si>
  <si>
    <t>1536152071881</t>
  </si>
  <si>
    <t>1536152071883</t>
  </si>
  <si>
    <t>1536152071858</t>
  </si>
  <si>
    <t>1536152071861</t>
  </si>
  <si>
    <t>791.0</t>
  </si>
  <si>
    <t>1536152070982</t>
  </si>
  <si>
    <t>1536152071212</t>
  </si>
  <si>
    <t>1536152071869</t>
  </si>
  <si>
    <t>1536152071909</t>
  </si>
  <si>
    <t>1536152071910</t>
  </si>
  <si>
    <t>1536152071892</t>
  </si>
  <si>
    <t>1536152071908</t>
  </si>
  <si>
    <t>1536152073465</t>
  </si>
  <si>
    <t>236.0</t>
  </si>
  <si>
    <t>1536152071090</t>
  </si>
  <si>
    <t>1536152071289</t>
  </si>
  <si>
    <t>1536152071973</t>
  </si>
  <si>
    <t>1536152071974</t>
  </si>
  <si>
    <t>1536152071978</t>
  </si>
  <si>
    <t>1536152071975</t>
  </si>
  <si>
    <t>1536152071976</t>
  </si>
  <si>
    <t>1536152073466</t>
  </si>
  <si>
    <t>569.0</t>
  </si>
  <si>
    <t>1536152070736</t>
  </si>
  <si>
    <t>1536152070925</t>
  </si>
  <si>
    <t>1536152071619</t>
  </si>
  <si>
    <t>1536152071622</t>
  </si>
  <si>
    <t>1536152071620</t>
  </si>
  <si>
    <t>1536152070715</t>
  </si>
  <si>
    <t>1536152070912</t>
  </si>
  <si>
    <t>1536152071605</t>
  </si>
  <si>
    <t>1536152071603</t>
  </si>
  <si>
    <t>2018/09/05 14:54:35</t>
  </si>
  <si>
    <t>1536152072552</t>
  </si>
  <si>
    <t>1536152072763</t>
  </si>
  <si>
    <t>1536152073438</t>
  </si>
  <si>
    <t>1536152073445</t>
  </si>
  <si>
    <t>1536152073451</t>
  </si>
  <si>
    <t>1536152075827</t>
  </si>
  <si>
    <t>1536152073442</t>
  </si>
  <si>
    <t>1536152073673</t>
  </si>
  <si>
    <t>1536152074330</t>
  </si>
  <si>
    <t>1536152074331</t>
  </si>
  <si>
    <t>1536152074353</t>
  </si>
  <si>
    <t>1536152074336</t>
  </si>
  <si>
    <t>1536152074352</t>
  </si>
  <si>
    <t>1536152075828</t>
  </si>
  <si>
    <t>73.0</t>
  </si>
  <si>
    <t>1536152073336</t>
  </si>
  <si>
    <t>1536152073543</t>
  </si>
  <si>
    <t>1536152074230</t>
  </si>
  <si>
    <t>1536152074237</t>
  </si>
  <si>
    <t>1536152074238</t>
  </si>
  <si>
    <t>1536152074232</t>
  </si>
  <si>
    <t>1536152074236</t>
  </si>
  <si>
    <t>236173496-attribute_1</t>
  </si>
  <si>
    <t>261.0</t>
  </si>
  <si>
    <t>1536152072949</t>
  </si>
  <si>
    <t>1536152073140</t>
  </si>
  <si>
    <t>1536152073831</t>
  </si>
  <si>
    <t>1536152073832</t>
  </si>
  <si>
    <t>1536152073835</t>
  </si>
  <si>
    <t>1536152073833</t>
  </si>
  <si>
    <t>1536152073834</t>
  </si>
  <si>
    <t>219132589-attribute_1</t>
  </si>
  <si>
    <t>508.0</t>
  </si>
  <si>
    <t>1536152073674</t>
  </si>
  <si>
    <t>1536152074324</t>
  </si>
  <si>
    <t>1536152074325</t>
  </si>
  <si>
    <t>1536152074354</t>
  </si>
  <si>
    <t>1536152074355</t>
  </si>
  <si>
    <t>1536152074337</t>
  </si>
  <si>
    <t>1536152074321</t>
  </si>
  <si>
    <t>1536152074359</t>
  </si>
  <si>
    <t>1536152074356</t>
  </si>
  <si>
    <t>724.0</t>
  </si>
  <si>
    <t>1536152073449</t>
  </si>
  <si>
    <t>1536152073691</t>
  </si>
  <si>
    <t>1536152074332</t>
  </si>
  <si>
    <t>1536152074360</t>
  </si>
  <si>
    <t>1536152074351</t>
  </si>
  <si>
    <t>1536152074358</t>
  </si>
  <si>
    <t>1536152075829</t>
  </si>
  <si>
    <t>1536152073720</t>
  </si>
  <si>
    <t>1536152074329</t>
  </si>
  <si>
    <t>1536152074361</t>
  </si>
  <si>
    <t>1536152073714</t>
  </si>
  <si>
    <t>1536152074342</t>
  </si>
  <si>
    <t>413.0</t>
  </si>
  <si>
    <t>1536152073719</t>
  </si>
  <si>
    <t>1536152074334</t>
  </si>
  <si>
    <t>1536152074350</t>
  </si>
  <si>
    <t>845.0</t>
  </si>
  <si>
    <t>1536152073838</t>
  </si>
  <si>
    <t>1536152074374</t>
  </si>
  <si>
    <t>1536152074393</t>
  </si>
  <si>
    <t>1536152074388</t>
  </si>
  <si>
    <t>1536152074390</t>
  </si>
  <si>
    <t>1536152075830</t>
  </si>
  <si>
    <t>1536152073461</t>
  </si>
  <si>
    <t>1536152073840</t>
  </si>
  <si>
    <t>1536152074375</t>
  </si>
  <si>
    <t>1536152074515</t>
  </si>
  <si>
    <t>1536152074389</t>
  </si>
  <si>
    <t>1536152074514</t>
  </si>
  <si>
    <t>1536152073457</t>
  </si>
  <si>
    <t>1536152074526</t>
  </si>
  <si>
    <t>1536152074394</t>
  </si>
  <si>
    <t>1536152074525</t>
  </si>
  <si>
    <t>608.0</t>
  </si>
  <si>
    <t>1536152074376</t>
  </si>
  <si>
    <t>1536152074521</t>
  </si>
  <si>
    <t>1536152074395</t>
  </si>
  <si>
    <t>1536152074520</t>
  </si>
  <si>
    <t>1536152075831</t>
  </si>
  <si>
    <t>828.0</t>
  </si>
  <si>
    <t>1536152073464</t>
  </si>
  <si>
    <t>1536152073847</t>
  </si>
  <si>
    <t>1536152074405</t>
  </si>
  <si>
    <t>1536152074527</t>
  </si>
  <si>
    <t>1536152074519</t>
  </si>
  <si>
    <t>1536152073865</t>
  </si>
  <si>
    <t>1536152074551</t>
  </si>
  <si>
    <t>1536152074552</t>
  </si>
  <si>
    <t>1536152074549</t>
  </si>
  <si>
    <t>763.0</t>
  </si>
  <si>
    <t>1536152073864</t>
  </si>
  <si>
    <t>1536152074403</t>
  </si>
  <si>
    <t>1536152074404</t>
  </si>
  <si>
    <t>1536152074548</t>
  </si>
  <si>
    <t>1536152073869</t>
  </si>
  <si>
    <t>1536152074392</t>
  </si>
  <si>
    <t>1536152074550</t>
  </si>
  <si>
    <t>1536152075832</t>
  </si>
  <si>
    <t>1536152073871</t>
  </si>
  <si>
    <t>1536152074385</t>
  </si>
  <si>
    <t>1536152074560</t>
  </si>
  <si>
    <t>1536152074561</t>
  </si>
  <si>
    <t>1536152074557</t>
  </si>
  <si>
    <t>848.0</t>
  </si>
  <si>
    <t>1536152073872</t>
  </si>
  <si>
    <t>1536152074386</t>
  </si>
  <si>
    <t>1536152074401</t>
  </si>
  <si>
    <t>622.0</t>
  </si>
  <si>
    <t>1536152073885</t>
  </si>
  <si>
    <t>1536152074406</t>
  </si>
  <si>
    <t>1536152074564</t>
  </si>
  <si>
    <t>1536152074565</t>
  </si>
  <si>
    <t>1536152074563</t>
  </si>
  <si>
    <t>26.0</t>
  </si>
  <si>
    <t>1536152073886</t>
  </si>
  <si>
    <t>1536152074517</t>
  </si>
  <si>
    <t>1536152074556</t>
  </si>
  <si>
    <t>1536152075833</t>
  </si>
  <si>
    <t>249289724-attribute_2</t>
  </si>
  <si>
    <t>491.0</t>
  </si>
  <si>
    <t>1536152073889</t>
  </si>
  <si>
    <t>1536152074571</t>
  </si>
  <si>
    <t>1536152074530</t>
  </si>
  <si>
    <t>1536152074568</t>
  </si>
  <si>
    <t>294607565-attribute_5</t>
  </si>
  <si>
    <t>1536152073902</t>
  </si>
  <si>
    <t>1536152074567</t>
  </si>
  <si>
    <t>1536152073467</t>
  </si>
  <si>
    <t>1536152073939</t>
  </si>
  <si>
    <t>1536152074581</t>
  </si>
  <si>
    <t>1536152074582</t>
  </si>
  <si>
    <t>1536152074533</t>
  </si>
  <si>
    <t>1536152075834</t>
  </si>
  <si>
    <t>1536152073891</t>
  </si>
  <si>
    <t>1536152074383</t>
  </si>
  <si>
    <t>1536152074574</t>
  </si>
  <si>
    <t>1536152074575</t>
  </si>
  <si>
    <t>1536152074573</t>
  </si>
  <si>
    <t>2018/09/05 14:56:51</t>
  </si>
  <si>
    <t>get</t>
  </si>
  <si>
    <t>1536152209186</t>
  </si>
  <si>
    <t>1536152209392</t>
  </si>
  <si>
    <t>1536152210085</t>
  </si>
  <si>
    <t>1536152210086</t>
  </si>
  <si>
    <t>1536152210987</t>
  </si>
  <si>
    <t>1536152209583</t>
  </si>
  <si>
    <t>1536152209806</t>
  </si>
  <si>
    <t>1536152210476</t>
  </si>
  <si>
    <t>1536152210477</t>
  </si>
  <si>
    <t>1536152210988</t>
  </si>
  <si>
    <t>1536152208777</t>
  </si>
  <si>
    <t>1536152208996</t>
  </si>
  <si>
    <t>1536152209680</t>
  </si>
  <si>
    <t>1536152209682</t>
  </si>
  <si>
    <t>1536152207789</t>
  </si>
  <si>
    <t>1536152208087</t>
  </si>
  <si>
    <t>1536152208750</t>
  </si>
  <si>
    <t>1536152208754</t>
  </si>
  <si>
    <t>1536152210984</t>
  </si>
  <si>
    <t>1536152207787</t>
  </si>
  <si>
    <t>1536152210985</t>
  </si>
  <si>
    <t>1536152209999</t>
  </si>
  <si>
    <t>1536152210198</t>
  </si>
  <si>
    <t>1536152210886</t>
  </si>
  <si>
    <t>1536152210888</t>
  </si>
  <si>
    <t>1536152210989</t>
  </si>
  <si>
    <t>1536152207793</t>
  </si>
  <si>
    <t>1536152208202</t>
  </si>
  <si>
    <t>1536152208762</t>
  </si>
  <si>
    <t>1536152208763</t>
  </si>
  <si>
    <t>1536152210986</t>
  </si>
  <si>
    <t>1536152208203</t>
  </si>
  <si>
    <t>1536152208755</t>
  </si>
  <si>
    <t>1536152208758</t>
  </si>
  <si>
    <t>1536152208197</t>
  </si>
  <si>
    <t>1536152207784</t>
  </si>
  <si>
    <t>1536152208088</t>
  </si>
  <si>
    <t>1536152208732</t>
  </si>
  <si>
    <t>1536152208733</t>
  </si>
  <si>
    <t>1536152208746</t>
  </si>
  <si>
    <t>1536152208747</t>
  </si>
  <si>
    <t>2018/09/05 14:56:53</t>
  </si>
  <si>
    <t>1536152210390</t>
  </si>
  <si>
    <t>1536152210583</t>
  </si>
  <si>
    <t>1536152211276</t>
  </si>
  <si>
    <t>1536152211278</t>
  </si>
  <si>
    <t>1536152213225</t>
  </si>
  <si>
    <t>1536152210773</t>
  </si>
  <si>
    <t>1536152210976</t>
  </si>
  <si>
    <t>1536152211663</t>
  </si>
  <si>
    <t>1536152211666</t>
  </si>
  <si>
    <t>1536152213226</t>
  </si>
  <si>
    <t>1536152211117</t>
  </si>
  <si>
    <t>1536152211476</t>
  </si>
  <si>
    <t>1536152212016</t>
  </si>
  <si>
    <t>1536152212019</t>
  </si>
  <si>
    <t>1536152213230</t>
  </si>
  <si>
    <t>1536152211112</t>
  </si>
  <si>
    <t>1536152211331</t>
  </si>
  <si>
    <t>1536152212013</t>
  </si>
  <si>
    <t>1536152212015</t>
  </si>
  <si>
    <t>1536152213232</t>
  </si>
  <si>
    <t>1536152211111</t>
  </si>
  <si>
    <t>1536152211323</t>
  </si>
  <si>
    <t>1536152212005</t>
  </si>
  <si>
    <t>1536152211118</t>
  </si>
  <si>
    <t>1536152211334</t>
  </si>
  <si>
    <t>1536152212014</t>
  </si>
  <si>
    <t>1536152213235</t>
  </si>
  <si>
    <t>1536152211514</t>
  </si>
  <si>
    <t>1536152212020</t>
  </si>
  <si>
    <t>1536152212024</t>
  </si>
  <si>
    <t>1536152213238</t>
  </si>
  <si>
    <t>1536152211113</t>
  </si>
  <si>
    <t>1536152211515</t>
  </si>
  <si>
    <t>1536152212023</t>
  </si>
  <si>
    <t>1536152213239</t>
  </si>
  <si>
    <t>1536152211494</t>
  </si>
  <si>
    <t>1536152213242</t>
  </si>
  <si>
    <t>1536152211524</t>
  </si>
  <si>
    <t>1536152213248</t>
  </si>
  <si>
    <t>1536152211715</t>
  </si>
  <si>
    <t>1536152211955</t>
  </si>
  <si>
    <t>1536152212638</t>
  </si>
  <si>
    <t>1536152212640</t>
  </si>
  <si>
    <t>1536152213250</t>
  </si>
  <si>
    <t>1536152211332</t>
  </si>
  <si>
    <t>1536152212017</t>
  </si>
  <si>
    <t>1536152213256</t>
  </si>
  <si>
    <t>1536152211121</t>
  </si>
  <si>
    <t>1536152211501</t>
  </si>
  <si>
    <t>1536152212022</t>
  </si>
  <si>
    <t>1536152211124</t>
  </si>
  <si>
    <t>1536152211497</t>
  </si>
  <si>
    <t>1536152213258</t>
  </si>
  <si>
    <t>1536152212150</t>
  </si>
  <si>
    <t>1536152212343</t>
  </si>
  <si>
    <t>1536152213034</t>
  </si>
  <si>
    <t>1536152213035</t>
  </si>
  <si>
    <t>1536152213263</t>
  </si>
  <si>
    <t>2018/09/05 14:56:55</t>
  </si>
  <si>
    <t>1536152212922</t>
  </si>
  <si>
    <t>1536152213114</t>
  </si>
  <si>
    <t>1536152213809</t>
  </si>
  <si>
    <t>1536152213811</t>
  </si>
  <si>
    <t>1536152215869</t>
  </si>
  <si>
    <t>1536152212534</t>
  </si>
  <si>
    <t>1536152212733</t>
  </si>
  <si>
    <t>1536152213419</t>
  </si>
  <si>
    <t>1536152213421</t>
  </si>
  <si>
    <t>1536152213435</t>
  </si>
  <si>
    <t>1536152214117</t>
  </si>
  <si>
    <t>1536152214121</t>
  </si>
  <si>
    <t>1536152213234</t>
  </si>
  <si>
    <t>1536152213446</t>
  </si>
  <si>
    <t>1536152214123</t>
  </si>
  <si>
    <t>1536152214130</t>
  </si>
  <si>
    <t>1536152215870</t>
  </si>
  <si>
    <t>1536152213436</t>
  </si>
  <si>
    <t>1536152213441</t>
  </si>
  <si>
    <t>1536152214122</t>
  </si>
  <si>
    <t>1536152213579</t>
  </si>
  <si>
    <t>1536152214141</t>
  </si>
  <si>
    <t>1536152214152</t>
  </si>
  <si>
    <t>1536152215871</t>
  </si>
  <si>
    <t>1536152213578</t>
  </si>
  <si>
    <t>1536152214142</t>
  </si>
  <si>
    <t>1536152213604</t>
  </si>
  <si>
    <t>1536152215872</t>
  </si>
  <si>
    <t>1536152213259</t>
  </si>
  <si>
    <t>1536152213605</t>
  </si>
  <si>
    <t>1536152214158</t>
  </si>
  <si>
    <t>1536152213613</t>
  </si>
  <si>
    <t>1536152214143</t>
  </si>
  <si>
    <t>1536152214153</t>
  </si>
  <si>
    <t>1536152213616</t>
  </si>
  <si>
    <t>1536152214155</t>
  </si>
  <si>
    <t>1536152215873</t>
  </si>
  <si>
    <t>1536152213249</t>
  </si>
  <si>
    <t>1536152213627</t>
  </si>
  <si>
    <t>1536152215874</t>
  </si>
  <si>
    <t>1536152213257</t>
  </si>
  <si>
    <t>1536152213623</t>
  </si>
  <si>
    <t>1536152214159</t>
  </si>
  <si>
    <t>1536152213264</t>
  </si>
  <si>
    <t>1536152213635</t>
  </si>
  <si>
    <t>1536152214160</t>
  </si>
  <si>
    <t>1536152215875</t>
  </si>
  <si>
    <t>1536152213236</t>
  </si>
  <si>
    <t>1536152213637</t>
  </si>
  <si>
    <t>1536152213838</t>
  </si>
  <si>
    <t>1536152214029</t>
  </si>
  <si>
    <t>1536152214722</t>
  </si>
  <si>
    <t>1536152214723</t>
  </si>
  <si>
    <t>1536152214217</t>
  </si>
  <si>
    <t>1536152214429</t>
  </si>
  <si>
    <t>1536152215119</t>
  </si>
  <si>
    <t>1536152215121</t>
  </si>
  <si>
    <t>1536152215876</t>
  </si>
  <si>
    <t>2018/09/05 14:56:57</t>
  </si>
  <si>
    <t>1536152215017</t>
  </si>
  <si>
    <t>1536152215218</t>
  </si>
  <si>
    <t>1536152215910</t>
  </si>
  <si>
    <t>1536152215912</t>
  </si>
  <si>
    <t>1536152217818</t>
  </si>
  <si>
    <t>1536152214621</t>
  </si>
  <si>
    <t>1536152214825</t>
  </si>
  <si>
    <t>1536152215516</t>
  </si>
  <si>
    <t>1536152215518</t>
  </si>
  <si>
    <t>1536152215407</t>
  </si>
  <si>
    <t>1536152215598</t>
  </si>
  <si>
    <t>1536152216291</t>
  </si>
  <si>
    <t>1536152216293</t>
  </si>
  <si>
    <t>1536152217819</t>
  </si>
  <si>
    <t>1536152215786</t>
  </si>
  <si>
    <t>1536152215996</t>
  </si>
  <si>
    <t>1536152216676</t>
  </si>
  <si>
    <t>1536152216679</t>
  </si>
  <si>
    <t>1536152216079</t>
  </si>
  <si>
    <t>1536152216764</t>
  </si>
  <si>
    <t>1536152216766</t>
  </si>
  <si>
    <t>2018/09/05 14:57:23</t>
  </si>
  <si>
    <t>1536152239995</t>
  </si>
  <si>
    <t>1536152240218</t>
  </si>
  <si>
    <t>1536152240904</t>
  </si>
  <si>
    <t>1536152240912</t>
  </si>
  <si>
    <t>1536152240913</t>
  </si>
  <si>
    <t>1536152240909</t>
  </si>
  <si>
    <t>1536152240911</t>
  </si>
  <si>
    <t>1536152243399</t>
  </si>
  <si>
    <t>1536152240228</t>
  </si>
  <si>
    <t>1536152240905</t>
  </si>
  <si>
    <t>1536152240906</t>
  </si>
  <si>
    <t>1536152240914</t>
  </si>
  <si>
    <t>1536152240915</t>
  </si>
  <si>
    <t>1536152240910</t>
  </si>
  <si>
    <t>1536152243400</t>
  </si>
  <si>
    <t>1536152240902</t>
  </si>
  <si>
    <t>1536152240916</t>
  </si>
  <si>
    <t>1536152240225</t>
  </si>
  <si>
    <t>1536152240903</t>
  </si>
  <si>
    <t>1536152240360</t>
  </si>
  <si>
    <t>1536152240907</t>
  </si>
  <si>
    <t>1536152240922</t>
  </si>
  <si>
    <t>1536152243403</t>
  </si>
  <si>
    <t>1536152240384</t>
  </si>
  <si>
    <t>1536152240923</t>
  </si>
  <si>
    <t>1536152243405</t>
  </si>
  <si>
    <t>1536152240423</t>
  </si>
  <si>
    <t>1536152240640</t>
  </si>
  <si>
    <t>1536152241320</t>
  </si>
  <si>
    <t>1536152241331</t>
  </si>
  <si>
    <t>1536152241326</t>
  </si>
  <si>
    <t>1536152241329</t>
  </si>
  <si>
    <t>1536152243407</t>
  </si>
  <si>
    <t>1536152240362</t>
  </si>
  <si>
    <t>1536152240901</t>
  </si>
  <si>
    <t>1536152240919</t>
  </si>
  <si>
    <t>1536152240921</t>
  </si>
  <si>
    <t>1536152243408</t>
  </si>
  <si>
    <t>1536152240426</t>
  </si>
  <si>
    <t>1536152240642</t>
  </si>
  <si>
    <t>1536152241335</t>
  </si>
  <si>
    <t>1536152241337</t>
  </si>
  <si>
    <t>1536152241338</t>
  </si>
  <si>
    <t>1536152241336</t>
  </si>
  <si>
    <t>1536152243410</t>
  </si>
  <si>
    <t>1536152240550</t>
  </si>
  <si>
    <t>1536152240750</t>
  </si>
  <si>
    <t>1536152241443</t>
  </si>
  <si>
    <t>1536152241447</t>
  </si>
  <si>
    <t>1536152241444</t>
  </si>
  <si>
    <t>1536152241446</t>
  </si>
  <si>
    <t>1536152243412</t>
  </si>
  <si>
    <t>1536152240578</t>
  </si>
  <si>
    <t>1536152240764</t>
  </si>
  <si>
    <t>1536152241459</t>
  </si>
  <si>
    <t>1536152241461</t>
  </si>
  <si>
    <t>1536152241460</t>
  </si>
  <si>
    <t>1536152243413</t>
  </si>
  <si>
    <t>1536152240428</t>
  </si>
  <si>
    <t>1536152240647</t>
  </si>
  <si>
    <t>1536152241334</t>
  </si>
  <si>
    <t>1536152241342</t>
  </si>
  <si>
    <t>1536152241340</t>
  </si>
  <si>
    <t>1536152241341</t>
  </si>
  <si>
    <t>1536152243414</t>
  </si>
  <si>
    <t>1536152240639</t>
  </si>
  <si>
    <t>1536152241323</t>
  </si>
  <si>
    <t>1536152241327</t>
  </si>
  <si>
    <t>1536152240956</t>
  </si>
  <si>
    <t>1536152241146</t>
  </si>
  <si>
    <t>1536152241841</t>
  </si>
  <si>
    <t>1536152241843</t>
  </si>
  <si>
    <t>1536152241842</t>
  </si>
  <si>
    <t>1536152243415</t>
  </si>
  <si>
    <t>1536152241274</t>
  </si>
  <si>
    <t>1536152241472</t>
  </si>
  <si>
    <t>1536152242160</t>
  </si>
  <si>
    <t>1536152242165</t>
  </si>
  <si>
    <t>1536152242166</t>
  </si>
  <si>
    <t>1536152242162</t>
  </si>
  <si>
    <t>1536152242164</t>
  </si>
  <si>
    <t>1536152243416</t>
  </si>
  <si>
    <t>1536152240549</t>
  </si>
  <si>
    <t>1536152240744</t>
  </si>
  <si>
    <t>1536152241434</t>
  </si>
  <si>
    <t>1536152241441</t>
  </si>
  <si>
    <t>1536152241442</t>
  </si>
  <si>
    <t>1536152241438</t>
  </si>
  <si>
    <t>1536152241440</t>
  </si>
  <si>
    <t>1536152243422</t>
  </si>
  <si>
    <t>1536152240833</t>
  </si>
  <si>
    <t>1536152241083</t>
  </si>
  <si>
    <t>1536152241755</t>
  </si>
  <si>
    <t>1536152241757</t>
  </si>
  <si>
    <t>1536152241756</t>
  </si>
  <si>
    <t>1536152243424</t>
  </si>
  <si>
    <t>1536152240936</t>
  </si>
  <si>
    <t>1536152241132</t>
  </si>
  <si>
    <t>1536152241825</t>
  </si>
  <si>
    <t>1536152241826</t>
  </si>
  <si>
    <t>1536152241827</t>
  </si>
  <si>
    <t>1536152243426</t>
  </si>
  <si>
    <t>1536152241662</t>
  </si>
  <si>
    <t>1536152241854</t>
  </si>
  <si>
    <t>1536152242545</t>
  </si>
  <si>
    <t>1536152242546</t>
  </si>
  <si>
    <t>1536152242548</t>
  </si>
  <si>
    <t>1536152242547</t>
  </si>
  <si>
    <t>1536152241268</t>
  </si>
  <si>
    <t>1536152242150</t>
  </si>
  <si>
    <t>1536152242151</t>
  </si>
  <si>
    <t>1536152242154</t>
  </si>
  <si>
    <t>1536152242155</t>
  </si>
  <si>
    <t>1536152242153</t>
  </si>
  <si>
    <t>1536152240931</t>
  </si>
  <si>
    <t>1536152241129</t>
  </si>
  <si>
    <t>1536152241820</t>
  </si>
  <si>
    <t>1536152241822</t>
  </si>
  <si>
    <t>1536152241821</t>
  </si>
  <si>
    <t>1536152242043</t>
  </si>
  <si>
    <t>1536152242236</t>
  </si>
  <si>
    <t>1536152242929</t>
  </si>
  <si>
    <t>1536152242930</t>
  </si>
  <si>
    <t>1536152242934</t>
  </si>
  <si>
    <t>1536152242931</t>
  </si>
  <si>
    <t>1536152242933</t>
  </si>
  <si>
    <t>1536152243430</t>
  </si>
  <si>
    <t>1536152240828</t>
  </si>
  <si>
    <t>1536152241082</t>
  </si>
  <si>
    <t>1536152241716</t>
  </si>
  <si>
    <t>1536152241728</t>
  </si>
  <si>
    <t>1536152241729</t>
  </si>
  <si>
    <t>1536152241717</t>
  </si>
  <si>
    <t>1536152240830</t>
  </si>
  <si>
    <t>1536152241742</t>
  </si>
  <si>
    <t>1536152241746</t>
  </si>
  <si>
    <t>1536152241744</t>
  </si>
  <si>
    <t>1536152240829</t>
  </si>
  <si>
    <t>1536152241084</t>
  </si>
  <si>
    <t>1536152241740</t>
  </si>
  <si>
    <t>1536152241745</t>
  </si>
  <si>
    <t>1536152241743</t>
  </si>
  <si>
    <t>1536152243436</t>
  </si>
  <si>
    <t>2018/09/05 14:57:25</t>
  </si>
  <si>
    <t>1536152242425</t>
  </si>
  <si>
    <t>1536152242624</t>
  </si>
  <si>
    <t>1536152243315</t>
  </si>
  <si>
    <t>1536152243317</t>
  </si>
  <si>
    <t>1536152243316</t>
  </si>
  <si>
    <t>1536152245550</t>
  </si>
  <si>
    <t>1536152242819</t>
  </si>
  <si>
    <t>1536152243018</t>
  </si>
  <si>
    <t>1536152243705</t>
  </si>
  <si>
    <t>1536152243706</t>
  </si>
  <si>
    <t>1536152243708</t>
  </si>
  <si>
    <t>1536152243709</t>
  </si>
  <si>
    <t>1536152243707</t>
  </si>
  <si>
    <t>1536152243205</t>
  </si>
  <si>
    <t>1536152244096</t>
  </si>
  <si>
    <t>1536152244099</t>
  </si>
  <si>
    <t>1536152244098</t>
  </si>
  <si>
    <t>1536152245551</t>
  </si>
  <si>
    <t>1536152243406</t>
  </si>
  <si>
    <t>1536152243664</t>
  </si>
  <si>
    <t>1536152244342</t>
  </si>
  <si>
    <t>1536152244346</t>
  </si>
  <si>
    <t>1536152244348</t>
  </si>
  <si>
    <t>1536152244345</t>
  </si>
  <si>
    <t>1536152243665</t>
  </si>
  <si>
    <t>1536152244352</t>
  </si>
  <si>
    <t>1536152244350</t>
  </si>
  <si>
    <t>1536152243404</t>
  </si>
  <si>
    <t>1536152243667</t>
  </si>
  <si>
    <t>1536152244356</t>
  </si>
  <si>
    <t>1536152244355</t>
  </si>
  <si>
    <t>1536152245552</t>
  </si>
  <si>
    <t>1536152243668</t>
  </si>
  <si>
    <t>1536152244337</t>
  </si>
  <si>
    <t>1536152244347</t>
  </si>
  <si>
    <t>1536152244354</t>
  </si>
  <si>
    <t>1536152244338</t>
  </si>
  <si>
    <t>1536152244344</t>
  </si>
  <si>
    <t>1536152243427</t>
  </si>
  <si>
    <t>1536152243749</t>
  </si>
  <si>
    <t>1536152244349</t>
  </si>
  <si>
    <t>1536152244358</t>
  </si>
  <si>
    <t>1536152245553</t>
  </si>
  <si>
    <t>1536152243401</t>
  </si>
  <si>
    <t>1536152243820</t>
  </si>
  <si>
    <t>1536152244359</t>
  </si>
  <si>
    <t>1536152243821</t>
  </si>
  <si>
    <t>1536152244361</t>
  </si>
  <si>
    <t>1536152244360</t>
  </si>
  <si>
    <t>1536152243830</t>
  </si>
  <si>
    <t>1536152244386</t>
  </si>
  <si>
    <t>1536152244387</t>
  </si>
  <si>
    <t>1536152244382</t>
  </si>
  <si>
    <t>1536152244384</t>
  </si>
  <si>
    <t>1536152243423</t>
  </si>
  <si>
    <t>1536152243828</t>
  </si>
  <si>
    <t>1536152244351</t>
  </si>
  <si>
    <t>1536152244373</t>
  </si>
  <si>
    <t>1536152244368</t>
  </si>
  <si>
    <t>1536152244371</t>
  </si>
  <si>
    <t>1536152243425</t>
  </si>
  <si>
    <t>1536152243825</t>
  </si>
  <si>
    <t>1536152244364</t>
  </si>
  <si>
    <t>1536152244362</t>
  </si>
  <si>
    <t>1536152244363</t>
  </si>
  <si>
    <t>1536152245554</t>
  </si>
  <si>
    <t>1536152243833</t>
  </si>
  <si>
    <t>1536152244370</t>
  </si>
  <si>
    <t>1536152244369</t>
  </si>
  <si>
    <t>1536152243835</t>
  </si>
  <si>
    <t>1536152244376</t>
  </si>
  <si>
    <t>1536152244366</t>
  </si>
  <si>
    <t>1536152244375</t>
  </si>
  <si>
    <t>1536152243837</t>
  </si>
  <si>
    <t>1536152244374</t>
  </si>
  <si>
    <t>1536152244372</t>
  </si>
  <si>
    <t>1536152243839</t>
  </si>
  <si>
    <t>1536152244385</t>
  </si>
  <si>
    <t>1536152245555</t>
  </si>
  <si>
    <t>1536152243846</t>
  </si>
  <si>
    <t>1536152243429</t>
  </si>
  <si>
    <t>1536152243849</t>
  </si>
  <si>
    <t>1536152244383</t>
  </si>
  <si>
    <t>1536152243918</t>
  </si>
  <si>
    <t>1536152244398</t>
  </si>
  <si>
    <t>1536152244396</t>
  </si>
  <si>
    <t>1536152244397</t>
  </si>
  <si>
    <t>1536152243917</t>
  </si>
  <si>
    <t>1536152243869</t>
  </si>
  <si>
    <t>1536152244390</t>
  </si>
  <si>
    <t>1536152244391</t>
  </si>
  <si>
    <t>1536152243409</t>
  </si>
  <si>
    <t>1536152243919</t>
  </si>
  <si>
    <t>1536152244389</t>
  </si>
  <si>
    <t>1536152243988</t>
  </si>
  <si>
    <t>1536152244401</t>
  </si>
  <si>
    <t>1536152244399</t>
  </si>
  <si>
    <t>1536152245556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</si>
</sst>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2" fillId="0" borderId="0" xfId="0" applyFont="1"/>
    <xf numFmtId="0" fontId="1" fillId="0" borderId="0" xfId="0" applyFont="1" applyFill="1" applyBorder="1"/>
    <xf numFmtId="0" fontId="5" fillId="4" borderId="0" xfId="3" applyBorder="1"/>
    <xf numFmtId="0" fontId="1" fillId="0" borderId="0" xfId="0" applyFont="1"/>
    <xf numFmtId="0" fontId="6" fillId="0" borderId="0" xfId="0" applyFont="1"/>
    <xf numFmtId="0" fontId="4" fillId="3" borderId="1" xfId="2" applyBorder="1"/>
    <xf numFmtId="0" fontId="3" fillId="2" borderId="1" xfId="1" applyBorder="1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"/>
  <sheetViews>
    <sheetView topLeftCell="A186" workbookViewId="0">
      <selection activeCell="E11" sqref="E11"/>
    </sheetView>
  </sheetViews>
  <sheetFormatPr defaultRowHeight="14.4" x14ac:dyDescent="0.3"/>
  <cols>
    <col min="1" max="1" width="18.33203125" bestFit="1" customWidth="1" collapsed="1"/>
    <col min="2" max="2" width="21" bestFit="1" customWidth="1" collapsed="1"/>
    <col min="3" max="3" width="18.88671875" bestFit="1" customWidth="1" collapsed="1"/>
    <col min="5" max="5" width="21" bestFit="1" customWidth="1" collapsed="1"/>
    <col min="7" max="7" width="14.88671875" bestFit="1" customWidth="1" collapsed="1"/>
    <col min="8" max="14" width="14.109375" bestFit="1" customWidth="1" collapsed="1"/>
    <col min="15" max="15" width="14.5546875" bestFit="1" customWidth="1" collapsed="1"/>
    <col min="16" max="16" width="14.109375" bestFit="1" customWidth="1" collapsed="1"/>
    <col min="17" max="17" width="17.33203125" bestFit="1" customWidth="1" collapsed="1"/>
    <col min="20" max="20" width="16.33203125" bestFit="1" customWidth="1" collapsed="1"/>
    <col min="24" max="24" width="15.33203125" bestFit="1" customWidth="1" collapsed="1"/>
    <col min="25" max="25" width="15.33203125" customWidth="1" collapsed="1"/>
  </cols>
  <sheetData>
    <row r="1" spans="1:18" ht="15" thickBot="1" x14ac:dyDescent="0.35">
      <c r="A1" s="1" t="s">
        <v>16</v>
      </c>
      <c r="B1" s="1" t="s">
        <v>26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17</v>
      </c>
      <c r="P1" s="1" t="s">
        <v>18</v>
      </c>
      <c r="Q1" s="1" t="s">
        <v>20</v>
      </c>
      <c r="R1" s="2"/>
    </row>
    <row r="2" spans="1:18" x14ac:dyDescent="0.3">
      <c r="A2" t="s">
        <v>14</v>
      </c>
      <c r="C2" t="s">
        <v>14</v>
      </c>
      <c r="D2" t="s">
        <v>14</v>
      </c>
      <c r="E2" t="s">
        <v>14</v>
      </c>
      <c r="F2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">
      <c r="A3" t="s">
        <v>37</v>
      </c>
      <c r="B3" t="s">
        <v>38</v>
      </c>
      <c r="C3" t="s">
        <v>32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44</v>
      </c>
      <c r="K3" t="s">
        <v>44</v>
      </c>
      <c r="L3" t="s">
        <v>45</v>
      </c>
      <c r="M3" t="s">
        <v>45</v>
      </c>
      <c r="N3" t="s">
        <v>45</v>
      </c>
      <c r="O3" t="s">
        <v>46</v>
      </c>
      <c r="P3" t="s">
        <v>46</v>
      </c>
      <c r="Q3" t="s">
        <v>47</v>
      </c>
      <c r="R3" t="s">
        <v>46</v>
      </c>
    </row>
    <row r="4" spans="1:18" x14ac:dyDescent="0.3">
      <c r="A4" t="s">
        <v>37</v>
      </c>
      <c r="B4" t="s">
        <v>38</v>
      </c>
      <c r="C4" t="s">
        <v>32</v>
      </c>
      <c r="D4" t="s">
        <v>39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52</v>
      </c>
      <c r="K4" t="s">
        <v>52</v>
      </c>
      <c r="L4" t="s">
        <v>53</v>
      </c>
      <c r="M4" t="s">
        <v>53</v>
      </c>
      <c r="N4" t="s">
        <v>53</v>
      </c>
      <c r="O4" t="s">
        <v>46</v>
      </c>
      <c r="P4" t="s">
        <v>46</v>
      </c>
      <c r="Q4" t="s">
        <v>54</v>
      </c>
      <c r="R4" t="s">
        <v>46</v>
      </c>
    </row>
    <row r="5" spans="1:18" x14ac:dyDescent="0.3">
      <c r="A5" t="s">
        <v>37</v>
      </c>
      <c r="B5" t="s">
        <v>38</v>
      </c>
      <c r="C5" t="s">
        <v>32</v>
      </c>
      <c r="D5" t="s">
        <v>39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59</v>
      </c>
      <c r="K5" t="s">
        <v>59</v>
      </c>
      <c r="L5" t="s">
        <v>60</v>
      </c>
      <c r="M5" t="s">
        <v>60</v>
      </c>
      <c r="N5" t="s">
        <v>60</v>
      </c>
      <c r="O5" t="s">
        <v>46</v>
      </c>
      <c r="P5" t="s">
        <v>46</v>
      </c>
      <c r="Q5" t="s">
        <v>61</v>
      </c>
      <c r="R5" t="s">
        <v>46</v>
      </c>
    </row>
    <row r="6" spans="1:18" x14ac:dyDescent="0.3">
      <c r="A6" t="s">
        <v>37</v>
      </c>
      <c r="B6" t="s">
        <v>38</v>
      </c>
      <c r="C6" t="s">
        <v>32</v>
      </c>
      <c r="D6" t="s">
        <v>39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66</v>
      </c>
      <c r="K6" t="s">
        <v>66</v>
      </c>
      <c r="L6" t="s">
        <v>67</v>
      </c>
      <c r="M6" t="s">
        <v>67</v>
      </c>
      <c r="N6" t="s">
        <v>67</v>
      </c>
      <c r="O6" t="s">
        <v>46</v>
      </c>
      <c r="P6" t="s">
        <v>46</v>
      </c>
      <c r="Q6" t="s">
        <v>68</v>
      </c>
      <c r="R6" t="s">
        <v>46</v>
      </c>
    </row>
    <row r="7" spans="1:18" x14ac:dyDescent="0.3">
      <c r="A7" t="s">
        <v>37</v>
      </c>
      <c r="B7" t="s">
        <v>38</v>
      </c>
      <c r="C7" t="s">
        <v>32</v>
      </c>
      <c r="D7" t="s">
        <v>39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73</v>
      </c>
      <c r="K7" t="s">
        <v>73</v>
      </c>
      <c r="L7" t="s">
        <v>74</v>
      </c>
      <c r="M7" t="s">
        <v>74</v>
      </c>
      <c r="N7" t="s">
        <v>74</v>
      </c>
      <c r="O7" t="s">
        <v>46</v>
      </c>
      <c r="P7" t="s">
        <v>46</v>
      </c>
      <c r="Q7" t="s">
        <v>75</v>
      </c>
      <c r="R7" t="s">
        <v>46</v>
      </c>
    </row>
    <row r="8" spans="1:18" x14ac:dyDescent="0.3">
      <c r="A8" t="s">
        <v>37</v>
      </c>
      <c r="B8" t="s">
        <v>38</v>
      </c>
      <c r="C8" t="s">
        <v>32</v>
      </c>
      <c r="D8" t="s">
        <v>39</v>
      </c>
      <c r="E8" t="s">
        <v>76</v>
      </c>
      <c r="F8" t="s">
        <v>41</v>
      </c>
      <c r="G8" t="s">
        <v>77</v>
      </c>
      <c r="H8" t="s">
        <v>78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46</v>
      </c>
      <c r="P8" t="s">
        <v>46</v>
      </c>
      <c r="Q8" t="s">
        <v>75</v>
      </c>
      <c r="R8" t="s">
        <v>46</v>
      </c>
    </row>
    <row r="9" spans="1:18" x14ac:dyDescent="0.3">
      <c r="A9" t="s">
        <v>37</v>
      </c>
      <c r="B9" t="s">
        <v>38</v>
      </c>
      <c r="C9" t="s">
        <v>32</v>
      </c>
      <c r="D9" t="s">
        <v>39</v>
      </c>
      <c r="E9" t="s">
        <v>80</v>
      </c>
      <c r="F9" t="s">
        <v>81</v>
      </c>
      <c r="G9" t="s">
        <v>57</v>
      </c>
      <c r="H9" t="s">
        <v>82</v>
      </c>
      <c r="I9" t="s">
        <v>74</v>
      </c>
      <c r="J9" t="s">
        <v>74</v>
      </c>
      <c r="K9" t="s">
        <v>74</v>
      </c>
      <c r="L9" t="s">
        <v>83</v>
      </c>
      <c r="M9" t="s">
        <v>83</v>
      </c>
      <c r="N9" t="s">
        <v>83</v>
      </c>
      <c r="O9" t="s">
        <v>46</v>
      </c>
      <c r="P9" t="s">
        <v>46</v>
      </c>
      <c r="Q9" t="s">
        <v>68</v>
      </c>
      <c r="R9" t="s">
        <v>46</v>
      </c>
    </row>
    <row r="10" spans="1:18" x14ac:dyDescent="0.3">
      <c r="A10" t="s">
        <v>37</v>
      </c>
      <c r="B10" t="s">
        <v>38</v>
      </c>
      <c r="C10" t="s">
        <v>32</v>
      </c>
      <c r="D10" t="s">
        <v>39</v>
      </c>
      <c r="E10" t="s">
        <v>84</v>
      </c>
      <c r="F10" t="s">
        <v>85</v>
      </c>
      <c r="G10" t="s">
        <v>57</v>
      </c>
      <c r="H10" t="s">
        <v>86</v>
      </c>
      <c r="I10" t="s">
        <v>64</v>
      </c>
      <c r="J10" t="s">
        <v>64</v>
      </c>
      <c r="K10" t="s">
        <v>64</v>
      </c>
      <c r="L10" t="s">
        <v>87</v>
      </c>
      <c r="M10" t="s">
        <v>87</v>
      </c>
      <c r="N10" t="s">
        <v>87</v>
      </c>
      <c r="O10" t="s">
        <v>46</v>
      </c>
      <c r="P10" t="s">
        <v>46</v>
      </c>
      <c r="Q10" t="s">
        <v>88</v>
      </c>
      <c r="R10" t="s">
        <v>46</v>
      </c>
    </row>
    <row r="11" spans="1:18" x14ac:dyDescent="0.3">
      <c r="A11" t="s">
        <v>37</v>
      </c>
      <c r="B11" t="s">
        <v>38</v>
      </c>
      <c r="C11" t="s">
        <v>32</v>
      </c>
      <c r="D11" t="s">
        <v>39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93</v>
      </c>
      <c r="K11" t="s">
        <v>93</v>
      </c>
      <c r="L11" t="s">
        <v>94</v>
      </c>
      <c r="M11" t="s">
        <v>94</v>
      </c>
      <c r="N11" t="s">
        <v>94</v>
      </c>
      <c r="O11" t="s">
        <v>46</v>
      </c>
      <c r="P11" t="s">
        <v>46</v>
      </c>
      <c r="Q11" t="s">
        <v>47</v>
      </c>
      <c r="R11" t="s">
        <v>46</v>
      </c>
    </row>
    <row r="12" spans="1:18" x14ac:dyDescent="0.3">
      <c r="A12" t="s">
        <v>37</v>
      </c>
      <c r="B12" t="s">
        <v>38</v>
      </c>
      <c r="C12" t="s">
        <v>32</v>
      </c>
      <c r="D12" t="s">
        <v>39</v>
      </c>
      <c r="E12" t="s">
        <v>95</v>
      </c>
      <c r="F12" t="s">
        <v>96</v>
      </c>
      <c r="G12" t="s">
        <v>57</v>
      </c>
      <c r="H12" t="s">
        <v>72</v>
      </c>
      <c r="I12" t="s">
        <v>97</v>
      </c>
      <c r="J12" t="s">
        <v>97</v>
      </c>
      <c r="K12" t="s">
        <v>97</v>
      </c>
      <c r="L12" t="s">
        <v>98</v>
      </c>
      <c r="M12" t="s">
        <v>98</v>
      </c>
      <c r="N12" t="s">
        <v>98</v>
      </c>
      <c r="O12" t="s">
        <v>46</v>
      </c>
      <c r="P12" t="s">
        <v>46</v>
      </c>
      <c r="Q12" t="s">
        <v>75</v>
      </c>
      <c r="R12" t="s">
        <v>46</v>
      </c>
    </row>
    <row r="13" spans="1:18" x14ac:dyDescent="0.3">
      <c r="A13" t="s">
        <v>37</v>
      </c>
      <c r="B13" t="s">
        <v>38</v>
      </c>
      <c r="C13" t="s">
        <v>32</v>
      </c>
      <c r="D13" t="s">
        <v>39</v>
      </c>
      <c r="E13" t="s">
        <v>99</v>
      </c>
      <c r="F13" t="s">
        <v>100</v>
      </c>
      <c r="G13" t="s">
        <v>101</v>
      </c>
      <c r="H13" t="s">
        <v>102</v>
      </c>
      <c r="I13" t="s">
        <v>60</v>
      </c>
      <c r="J13" t="s">
        <v>60</v>
      </c>
      <c r="K13" t="s">
        <v>60</v>
      </c>
      <c r="L13" t="s">
        <v>83</v>
      </c>
      <c r="M13" t="s">
        <v>83</v>
      </c>
      <c r="N13" t="s">
        <v>83</v>
      </c>
      <c r="O13" t="s">
        <v>46</v>
      </c>
      <c r="P13" t="s">
        <v>46</v>
      </c>
      <c r="Q13" t="s">
        <v>61</v>
      </c>
      <c r="R13" t="s">
        <v>46</v>
      </c>
    </row>
    <row r="14" spans="1:18" x14ac:dyDescent="0.3">
      <c r="A14" t="s">
        <v>103</v>
      </c>
      <c r="B14" t="s">
        <v>38</v>
      </c>
      <c r="C14" t="s">
        <v>32</v>
      </c>
      <c r="D14" t="s">
        <v>39</v>
      </c>
      <c r="E14" t="s">
        <v>104</v>
      </c>
      <c r="F14" t="s">
        <v>41</v>
      </c>
      <c r="G14" t="s">
        <v>105</v>
      </c>
      <c r="H14" t="s">
        <v>106</v>
      </c>
      <c r="I14" t="s">
        <v>107</v>
      </c>
      <c r="J14" t="s">
        <v>107</v>
      </c>
      <c r="K14" t="s">
        <v>107</v>
      </c>
      <c r="L14" t="s">
        <v>108</v>
      </c>
      <c r="M14" t="s">
        <v>108</v>
      </c>
      <c r="N14" t="s">
        <v>108</v>
      </c>
      <c r="O14" t="s">
        <v>46</v>
      </c>
      <c r="P14" t="s">
        <v>46</v>
      </c>
      <c r="Q14" t="s">
        <v>109</v>
      </c>
      <c r="R14" t="s">
        <v>46</v>
      </c>
    </row>
    <row r="15" spans="1:18" x14ac:dyDescent="0.3">
      <c r="A15" t="s">
        <v>103</v>
      </c>
      <c r="B15" t="s">
        <v>38</v>
      </c>
      <c r="C15" t="s">
        <v>32</v>
      </c>
      <c r="D15" t="s">
        <v>39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46</v>
      </c>
      <c r="P15" t="s">
        <v>46</v>
      </c>
      <c r="Q15" t="s">
        <v>109</v>
      </c>
      <c r="R15" t="s">
        <v>46</v>
      </c>
    </row>
    <row r="16" spans="1:18" x14ac:dyDescent="0.3">
      <c r="A16" t="s">
        <v>103</v>
      </c>
      <c r="B16" t="s">
        <v>38</v>
      </c>
      <c r="C16" t="s">
        <v>32</v>
      </c>
      <c r="D16" t="s">
        <v>39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119</v>
      </c>
      <c r="K16" t="s">
        <v>119</v>
      </c>
      <c r="L16" t="s">
        <v>120</v>
      </c>
      <c r="M16" t="s">
        <v>120</v>
      </c>
      <c r="N16" t="s">
        <v>120</v>
      </c>
      <c r="O16" t="s">
        <v>46</v>
      </c>
      <c r="P16" t="s">
        <v>46</v>
      </c>
      <c r="Q16" t="s">
        <v>121</v>
      </c>
      <c r="R16" t="s">
        <v>46</v>
      </c>
    </row>
    <row r="17" spans="1:18" x14ac:dyDescent="0.3">
      <c r="A17" t="s">
        <v>103</v>
      </c>
      <c r="B17" t="s">
        <v>38</v>
      </c>
      <c r="C17" t="s">
        <v>32</v>
      </c>
      <c r="D17" t="s">
        <v>39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126</v>
      </c>
      <c r="K17" t="s">
        <v>126</v>
      </c>
      <c r="L17" t="s">
        <v>127</v>
      </c>
      <c r="M17" t="s">
        <v>127</v>
      </c>
      <c r="N17" t="s">
        <v>127</v>
      </c>
      <c r="O17" t="s">
        <v>46</v>
      </c>
      <c r="P17" t="s">
        <v>46</v>
      </c>
      <c r="Q17" t="s">
        <v>128</v>
      </c>
      <c r="R17" t="s">
        <v>46</v>
      </c>
    </row>
    <row r="18" spans="1:18" x14ac:dyDescent="0.3">
      <c r="A18" t="s">
        <v>103</v>
      </c>
      <c r="B18" t="s">
        <v>38</v>
      </c>
      <c r="C18" t="s">
        <v>32</v>
      </c>
      <c r="D18" t="s">
        <v>39</v>
      </c>
      <c r="E18" t="s">
        <v>129</v>
      </c>
      <c r="F18" t="s">
        <v>41</v>
      </c>
      <c r="G18" t="s">
        <v>124</v>
      </c>
      <c r="H18" t="s">
        <v>130</v>
      </c>
      <c r="I18" t="s">
        <v>131</v>
      </c>
      <c r="J18" t="s">
        <v>131</v>
      </c>
      <c r="K18" t="s">
        <v>131</v>
      </c>
      <c r="L18" t="s">
        <v>132</v>
      </c>
      <c r="M18" t="s">
        <v>132</v>
      </c>
      <c r="N18" t="s">
        <v>132</v>
      </c>
      <c r="O18" t="s">
        <v>46</v>
      </c>
      <c r="P18" t="s">
        <v>46</v>
      </c>
      <c r="Q18" t="s">
        <v>133</v>
      </c>
      <c r="R18" t="s">
        <v>46</v>
      </c>
    </row>
    <row r="19" spans="1:18" x14ac:dyDescent="0.3">
      <c r="A19" t="s">
        <v>103</v>
      </c>
      <c r="B19" t="s">
        <v>38</v>
      </c>
      <c r="C19" t="s">
        <v>32</v>
      </c>
      <c r="D19" t="s">
        <v>39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138</v>
      </c>
      <c r="K19" t="s">
        <v>138</v>
      </c>
      <c r="L19" t="s">
        <v>139</v>
      </c>
      <c r="M19" t="s">
        <v>139</v>
      </c>
      <c r="N19" t="s">
        <v>139</v>
      </c>
      <c r="O19" t="s">
        <v>46</v>
      </c>
      <c r="P19" t="s">
        <v>46</v>
      </c>
      <c r="Q19" t="s">
        <v>128</v>
      </c>
      <c r="R19" t="s">
        <v>46</v>
      </c>
    </row>
    <row r="20" spans="1:18" x14ac:dyDescent="0.3">
      <c r="A20" t="s">
        <v>103</v>
      </c>
      <c r="B20" t="s">
        <v>38</v>
      </c>
      <c r="C20" t="s">
        <v>32</v>
      </c>
      <c r="D20" t="s">
        <v>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144</v>
      </c>
      <c r="K20" t="s">
        <v>144</v>
      </c>
      <c r="L20" t="s">
        <v>144</v>
      </c>
      <c r="M20" t="s">
        <v>144</v>
      </c>
      <c r="N20" t="s">
        <v>144</v>
      </c>
      <c r="O20" t="s">
        <v>46</v>
      </c>
      <c r="P20" t="s">
        <v>46</v>
      </c>
      <c r="Q20" t="s">
        <v>128</v>
      </c>
      <c r="R20" t="s">
        <v>46</v>
      </c>
    </row>
    <row r="21" spans="1:18" x14ac:dyDescent="0.3">
      <c r="A21" t="s">
        <v>103</v>
      </c>
      <c r="B21" t="s">
        <v>38</v>
      </c>
      <c r="C21" t="s">
        <v>32</v>
      </c>
      <c r="D21" t="s">
        <v>39</v>
      </c>
      <c r="E21" t="s">
        <v>145</v>
      </c>
      <c r="F21" t="s">
        <v>146</v>
      </c>
      <c r="G21" t="s">
        <v>124</v>
      </c>
      <c r="H21" t="s">
        <v>147</v>
      </c>
      <c r="I21" t="s">
        <v>148</v>
      </c>
      <c r="J21" t="s">
        <v>148</v>
      </c>
      <c r="K21" t="s">
        <v>148</v>
      </c>
      <c r="L21" t="s">
        <v>149</v>
      </c>
      <c r="M21" t="s">
        <v>149</v>
      </c>
      <c r="N21" t="s">
        <v>149</v>
      </c>
      <c r="O21" t="s">
        <v>46</v>
      </c>
      <c r="P21" t="s">
        <v>46</v>
      </c>
      <c r="Q21" t="s">
        <v>150</v>
      </c>
      <c r="R21" t="s">
        <v>46</v>
      </c>
    </row>
    <row r="22" spans="1:18" x14ac:dyDescent="0.3">
      <c r="A22" t="s">
        <v>103</v>
      </c>
      <c r="B22" t="s">
        <v>38</v>
      </c>
      <c r="C22" t="s">
        <v>32</v>
      </c>
      <c r="D22" t="s">
        <v>39</v>
      </c>
      <c r="E22" t="s">
        <v>151</v>
      </c>
      <c r="F22" t="s">
        <v>81</v>
      </c>
      <c r="G22" t="s">
        <v>152</v>
      </c>
      <c r="H22" t="s">
        <v>153</v>
      </c>
      <c r="I22" t="s">
        <v>154</v>
      </c>
      <c r="J22" t="s">
        <v>154</v>
      </c>
      <c r="K22" t="s">
        <v>154</v>
      </c>
      <c r="L22" t="s">
        <v>155</v>
      </c>
      <c r="M22" t="s">
        <v>155</v>
      </c>
      <c r="N22" t="s">
        <v>155</v>
      </c>
      <c r="O22" t="s">
        <v>46</v>
      </c>
      <c r="P22" t="s">
        <v>46</v>
      </c>
      <c r="Q22" t="s">
        <v>128</v>
      </c>
      <c r="R22" t="s">
        <v>46</v>
      </c>
    </row>
    <row r="23" spans="1:18" x14ac:dyDescent="0.3">
      <c r="A23" t="s">
        <v>103</v>
      </c>
      <c r="B23" t="s">
        <v>38</v>
      </c>
      <c r="C23" t="s">
        <v>32</v>
      </c>
      <c r="D23" t="s">
        <v>39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160</v>
      </c>
      <c r="K23" t="s">
        <v>160</v>
      </c>
      <c r="L23" t="s">
        <v>120</v>
      </c>
      <c r="M23" t="s">
        <v>120</v>
      </c>
      <c r="N23" t="s">
        <v>120</v>
      </c>
      <c r="O23" t="s">
        <v>46</v>
      </c>
      <c r="P23" t="s">
        <v>46</v>
      </c>
      <c r="Q23" t="s">
        <v>161</v>
      </c>
      <c r="R23" t="s">
        <v>46</v>
      </c>
    </row>
    <row r="24" spans="1:18" x14ac:dyDescent="0.3">
      <c r="A24" t="s">
        <v>103</v>
      </c>
      <c r="B24" t="s">
        <v>38</v>
      </c>
      <c r="C24" t="s">
        <v>32</v>
      </c>
      <c r="D24" t="s">
        <v>39</v>
      </c>
      <c r="E24" t="s">
        <v>162</v>
      </c>
      <c r="F24" t="s">
        <v>163</v>
      </c>
      <c r="G24" t="s">
        <v>124</v>
      </c>
      <c r="H24" t="s">
        <v>164</v>
      </c>
      <c r="I24" t="s">
        <v>165</v>
      </c>
      <c r="J24" t="s">
        <v>165</v>
      </c>
      <c r="K24" t="s">
        <v>165</v>
      </c>
      <c r="L24" t="s">
        <v>154</v>
      </c>
      <c r="M24" t="s">
        <v>154</v>
      </c>
      <c r="N24" t="s">
        <v>154</v>
      </c>
      <c r="O24" t="s">
        <v>46</v>
      </c>
      <c r="P24" t="s">
        <v>46</v>
      </c>
      <c r="Q24" t="s">
        <v>166</v>
      </c>
      <c r="R24" t="s">
        <v>46</v>
      </c>
    </row>
    <row r="25" spans="1:18" x14ac:dyDescent="0.3">
      <c r="A25" t="s">
        <v>103</v>
      </c>
      <c r="B25" t="s">
        <v>38</v>
      </c>
      <c r="C25" t="s">
        <v>32</v>
      </c>
      <c r="D25" t="s">
        <v>39</v>
      </c>
      <c r="E25" t="s">
        <v>167</v>
      </c>
      <c r="F25" t="s">
        <v>41</v>
      </c>
      <c r="G25" t="s">
        <v>168</v>
      </c>
      <c r="H25" t="s">
        <v>169</v>
      </c>
      <c r="I25" t="s">
        <v>170</v>
      </c>
      <c r="J25" t="s">
        <v>170</v>
      </c>
      <c r="K25" t="s">
        <v>170</v>
      </c>
      <c r="L25" t="s">
        <v>171</v>
      </c>
      <c r="M25" t="s">
        <v>171</v>
      </c>
      <c r="N25" t="s">
        <v>171</v>
      </c>
      <c r="O25" t="s">
        <v>46</v>
      </c>
      <c r="P25" t="s">
        <v>46</v>
      </c>
      <c r="Q25" t="s">
        <v>172</v>
      </c>
      <c r="R25" t="s">
        <v>46</v>
      </c>
    </row>
    <row r="26" spans="1:18" x14ac:dyDescent="0.3">
      <c r="A26" t="s">
        <v>103</v>
      </c>
      <c r="B26" t="s">
        <v>38</v>
      </c>
      <c r="C26" t="s">
        <v>32</v>
      </c>
      <c r="D26" t="s">
        <v>39</v>
      </c>
      <c r="E26" t="s">
        <v>173</v>
      </c>
      <c r="F26" t="s">
        <v>174</v>
      </c>
      <c r="G26" t="s">
        <v>124</v>
      </c>
      <c r="H26" t="s">
        <v>175</v>
      </c>
      <c r="I26" t="s">
        <v>176</v>
      </c>
      <c r="J26" t="s">
        <v>176</v>
      </c>
      <c r="K26" t="s">
        <v>176</v>
      </c>
      <c r="L26" t="s">
        <v>149</v>
      </c>
      <c r="M26" t="s">
        <v>149</v>
      </c>
      <c r="N26" t="s">
        <v>149</v>
      </c>
      <c r="O26" t="s">
        <v>46</v>
      </c>
      <c r="P26" t="s">
        <v>46</v>
      </c>
      <c r="Q26" t="s">
        <v>150</v>
      </c>
      <c r="R26" t="s">
        <v>46</v>
      </c>
    </row>
    <row r="27" spans="1:18" x14ac:dyDescent="0.3">
      <c r="A27" t="s">
        <v>103</v>
      </c>
      <c r="B27" t="s">
        <v>38</v>
      </c>
      <c r="C27" t="s">
        <v>32</v>
      </c>
      <c r="D27" t="s">
        <v>39</v>
      </c>
      <c r="E27" t="s">
        <v>177</v>
      </c>
      <c r="F27" t="s">
        <v>41</v>
      </c>
      <c r="G27" t="s">
        <v>178</v>
      </c>
      <c r="H27" t="s">
        <v>179</v>
      </c>
      <c r="I27" t="s">
        <v>180</v>
      </c>
      <c r="J27" t="s">
        <v>180</v>
      </c>
      <c r="K27" t="s">
        <v>180</v>
      </c>
      <c r="L27" t="s">
        <v>154</v>
      </c>
      <c r="M27" t="s">
        <v>154</v>
      </c>
      <c r="N27" t="s">
        <v>154</v>
      </c>
      <c r="O27" t="s">
        <v>46</v>
      </c>
      <c r="P27" t="s">
        <v>46</v>
      </c>
      <c r="Q27" t="s">
        <v>150</v>
      </c>
      <c r="R27" t="s">
        <v>46</v>
      </c>
    </row>
    <row r="28" spans="1:18" x14ac:dyDescent="0.3">
      <c r="A28" t="s">
        <v>103</v>
      </c>
      <c r="B28" t="s">
        <v>38</v>
      </c>
      <c r="C28" t="s">
        <v>32</v>
      </c>
      <c r="D28" t="s">
        <v>39</v>
      </c>
      <c r="E28" t="s">
        <v>181</v>
      </c>
      <c r="F28" t="s">
        <v>182</v>
      </c>
      <c r="G28" t="s">
        <v>124</v>
      </c>
      <c r="H28" t="s">
        <v>183</v>
      </c>
      <c r="I28" t="s">
        <v>184</v>
      </c>
      <c r="J28" t="s">
        <v>184</v>
      </c>
      <c r="K28" t="s">
        <v>184</v>
      </c>
      <c r="L28" t="s">
        <v>185</v>
      </c>
      <c r="M28" t="s">
        <v>185</v>
      </c>
      <c r="N28" t="s">
        <v>185</v>
      </c>
      <c r="O28" t="s">
        <v>46</v>
      </c>
      <c r="P28" t="s">
        <v>46</v>
      </c>
      <c r="Q28" t="s">
        <v>161</v>
      </c>
      <c r="R28" t="s">
        <v>46</v>
      </c>
    </row>
    <row r="29" spans="1:18" x14ac:dyDescent="0.3">
      <c r="A29" t="s">
        <v>186</v>
      </c>
      <c r="B29" t="s">
        <v>38</v>
      </c>
      <c r="C29" t="s">
        <v>32</v>
      </c>
      <c r="D29" t="s">
        <v>39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  <c r="J29" t="s">
        <v>191</v>
      </c>
      <c r="K29" t="s">
        <v>191</v>
      </c>
      <c r="L29" t="s">
        <v>192</v>
      </c>
      <c r="M29" t="s">
        <v>192</v>
      </c>
      <c r="N29" t="s">
        <v>192</v>
      </c>
      <c r="O29" t="s">
        <v>46</v>
      </c>
      <c r="P29" t="s">
        <v>46</v>
      </c>
      <c r="Q29" t="s">
        <v>193</v>
      </c>
      <c r="R29" t="s">
        <v>46</v>
      </c>
    </row>
    <row r="30" spans="1:18" x14ac:dyDescent="0.3">
      <c r="A30" t="s">
        <v>186</v>
      </c>
      <c r="B30" t="s">
        <v>38</v>
      </c>
      <c r="C30" t="s">
        <v>32</v>
      </c>
      <c r="D30" t="s">
        <v>39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  <c r="J30" t="s">
        <v>198</v>
      </c>
      <c r="K30" t="s">
        <v>198</v>
      </c>
      <c r="L30" t="s">
        <v>199</v>
      </c>
      <c r="M30" t="s">
        <v>199</v>
      </c>
      <c r="N30" t="s">
        <v>199</v>
      </c>
      <c r="O30" t="s">
        <v>46</v>
      </c>
      <c r="P30" t="s">
        <v>46</v>
      </c>
      <c r="Q30" t="s">
        <v>193</v>
      </c>
      <c r="R30" t="s">
        <v>46</v>
      </c>
    </row>
    <row r="31" spans="1:18" x14ac:dyDescent="0.3">
      <c r="A31" t="s">
        <v>186</v>
      </c>
      <c r="B31" t="s">
        <v>38</v>
      </c>
      <c r="C31" t="s">
        <v>32</v>
      </c>
      <c r="D31" t="s">
        <v>39</v>
      </c>
      <c r="E31" t="s">
        <v>200</v>
      </c>
      <c r="F31" t="s">
        <v>201</v>
      </c>
      <c r="G31" t="s">
        <v>128</v>
      </c>
      <c r="H31" t="s">
        <v>202</v>
      </c>
      <c r="I31" t="s">
        <v>203</v>
      </c>
      <c r="J31" t="s">
        <v>203</v>
      </c>
      <c r="K31" t="s">
        <v>203</v>
      </c>
      <c r="L31" t="s">
        <v>204</v>
      </c>
      <c r="M31" t="s">
        <v>204</v>
      </c>
      <c r="N31" t="s">
        <v>204</v>
      </c>
      <c r="O31" t="s">
        <v>46</v>
      </c>
      <c r="P31" t="s">
        <v>46</v>
      </c>
      <c r="Q31" t="s">
        <v>193</v>
      </c>
      <c r="R31" t="s">
        <v>46</v>
      </c>
    </row>
    <row r="32" spans="1:18" x14ac:dyDescent="0.3">
      <c r="A32" t="s">
        <v>186</v>
      </c>
      <c r="B32" t="s">
        <v>38</v>
      </c>
      <c r="C32" t="s">
        <v>32</v>
      </c>
      <c r="D32" t="s">
        <v>39</v>
      </c>
      <c r="E32" t="s">
        <v>205</v>
      </c>
      <c r="F32" t="s">
        <v>206</v>
      </c>
      <c r="G32" t="s">
        <v>207</v>
      </c>
      <c r="H32" t="s">
        <v>208</v>
      </c>
      <c r="I32" t="s">
        <v>203</v>
      </c>
      <c r="J32" t="s">
        <v>203</v>
      </c>
      <c r="K32" t="s">
        <v>203</v>
      </c>
      <c r="L32" t="s">
        <v>204</v>
      </c>
      <c r="M32" t="s">
        <v>204</v>
      </c>
      <c r="N32" t="s">
        <v>204</v>
      </c>
      <c r="O32" t="s">
        <v>46</v>
      </c>
      <c r="P32" t="s">
        <v>46</v>
      </c>
      <c r="Q32" t="s">
        <v>209</v>
      </c>
      <c r="R32" t="s">
        <v>46</v>
      </c>
    </row>
    <row r="33" spans="1:18" x14ac:dyDescent="0.3">
      <c r="A33" t="s">
        <v>186</v>
      </c>
      <c r="B33" t="s">
        <v>38</v>
      </c>
      <c r="C33" t="s">
        <v>32</v>
      </c>
      <c r="D33" t="s">
        <v>39</v>
      </c>
      <c r="E33" t="s">
        <v>210</v>
      </c>
      <c r="F33" t="s">
        <v>41</v>
      </c>
      <c r="G33" t="s">
        <v>121</v>
      </c>
      <c r="H33" t="s">
        <v>211</v>
      </c>
      <c r="I33" t="s">
        <v>212</v>
      </c>
      <c r="J33" t="s">
        <v>212</v>
      </c>
      <c r="K33" t="s">
        <v>212</v>
      </c>
      <c r="L33" t="s">
        <v>213</v>
      </c>
      <c r="M33" t="s">
        <v>213</v>
      </c>
      <c r="N33" t="s">
        <v>213</v>
      </c>
      <c r="O33" t="s">
        <v>46</v>
      </c>
      <c r="P33" t="s">
        <v>46</v>
      </c>
      <c r="Q33" t="s">
        <v>214</v>
      </c>
      <c r="R33" t="s">
        <v>46</v>
      </c>
    </row>
    <row r="34" spans="1:18" x14ac:dyDescent="0.3">
      <c r="A34" t="s">
        <v>186</v>
      </c>
      <c r="B34" t="s">
        <v>38</v>
      </c>
      <c r="C34" t="s">
        <v>32</v>
      </c>
      <c r="D34" t="s">
        <v>39</v>
      </c>
      <c r="E34" t="s">
        <v>215</v>
      </c>
      <c r="F34" t="s">
        <v>216</v>
      </c>
      <c r="G34" t="s">
        <v>217</v>
      </c>
      <c r="H34" t="s">
        <v>218</v>
      </c>
      <c r="I34" t="s">
        <v>219</v>
      </c>
      <c r="J34" t="s">
        <v>219</v>
      </c>
      <c r="K34" t="s">
        <v>219</v>
      </c>
      <c r="L34" t="s">
        <v>204</v>
      </c>
      <c r="M34" t="s">
        <v>204</v>
      </c>
      <c r="N34" t="s">
        <v>204</v>
      </c>
      <c r="O34" t="s">
        <v>46</v>
      </c>
      <c r="P34" t="s">
        <v>46</v>
      </c>
      <c r="Q34" t="s">
        <v>214</v>
      </c>
      <c r="R34" t="s">
        <v>46</v>
      </c>
    </row>
    <row r="35" spans="1:18" x14ac:dyDescent="0.3">
      <c r="A35" t="s">
        <v>186</v>
      </c>
      <c r="B35" t="s">
        <v>38</v>
      </c>
      <c r="C35" t="s">
        <v>32</v>
      </c>
      <c r="D35" t="s">
        <v>39</v>
      </c>
      <c r="E35" t="s">
        <v>220</v>
      </c>
      <c r="F35" t="s">
        <v>221</v>
      </c>
      <c r="G35" t="s">
        <v>222</v>
      </c>
      <c r="H35" t="s">
        <v>218</v>
      </c>
      <c r="I35" t="s">
        <v>219</v>
      </c>
      <c r="J35" t="s">
        <v>219</v>
      </c>
      <c r="K35" t="s">
        <v>219</v>
      </c>
      <c r="L35" t="s">
        <v>204</v>
      </c>
      <c r="M35" t="s">
        <v>204</v>
      </c>
      <c r="N35" t="s">
        <v>204</v>
      </c>
      <c r="O35" t="s">
        <v>46</v>
      </c>
      <c r="P35" t="s">
        <v>46</v>
      </c>
      <c r="Q35" t="s">
        <v>214</v>
      </c>
      <c r="R35" t="s">
        <v>46</v>
      </c>
    </row>
    <row r="36" spans="1:18" x14ac:dyDescent="0.3">
      <c r="A36" t="s">
        <v>186</v>
      </c>
      <c r="B36" t="s">
        <v>38</v>
      </c>
      <c r="C36" t="s">
        <v>32</v>
      </c>
      <c r="D36" t="s">
        <v>39</v>
      </c>
      <c r="E36" t="s">
        <v>223</v>
      </c>
      <c r="F36" t="s">
        <v>224</v>
      </c>
      <c r="G36" t="s">
        <v>225</v>
      </c>
      <c r="H36" t="s">
        <v>226</v>
      </c>
      <c r="I36" t="s">
        <v>219</v>
      </c>
      <c r="J36" t="s">
        <v>219</v>
      </c>
      <c r="K36" t="s">
        <v>219</v>
      </c>
      <c r="L36" t="s">
        <v>204</v>
      </c>
      <c r="M36" t="s">
        <v>204</v>
      </c>
      <c r="N36" t="s">
        <v>204</v>
      </c>
      <c r="O36" t="s">
        <v>46</v>
      </c>
      <c r="P36" t="s">
        <v>46</v>
      </c>
      <c r="Q36" t="s">
        <v>227</v>
      </c>
      <c r="R36" t="s">
        <v>46</v>
      </c>
    </row>
    <row r="37" spans="1:18" x14ac:dyDescent="0.3">
      <c r="A37" t="s">
        <v>186</v>
      </c>
      <c r="B37" t="s">
        <v>38</v>
      </c>
      <c r="C37" t="s">
        <v>32</v>
      </c>
      <c r="D37" t="s">
        <v>39</v>
      </c>
      <c r="E37" t="s">
        <v>228</v>
      </c>
      <c r="F37" t="s">
        <v>229</v>
      </c>
      <c r="G37" t="s">
        <v>230</v>
      </c>
      <c r="H37" t="s">
        <v>231</v>
      </c>
      <c r="I37" t="s">
        <v>219</v>
      </c>
      <c r="J37" t="s">
        <v>219</v>
      </c>
      <c r="K37" t="s">
        <v>219</v>
      </c>
      <c r="L37" t="s">
        <v>204</v>
      </c>
      <c r="M37" t="s">
        <v>204</v>
      </c>
      <c r="N37" t="s">
        <v>204</v>
      </c>
      <c r="O37" t="s">
        <v>46</v>
      </c>
      <c r="P37" t="s">
        <v>46</v>
      </c>
      <c r="Q37" t="s">
        <v>227</v>
      </c>
      <c r="R37" t="s">
        <v>46</v>
      </c>
    </row>
    <row r="38" spans="1:18" x14ac:dyDescent="0.3">
      <c r="A38" t="s">
        <v>186</v>
      </c>
      <c r="B38" t="s">
        <v>38</v>
      </c>
      <c r="C38" t="s">
        <v>32</v>
      </c>
      <c r="D38" t="s">
        <v>39</v>
      </c>
      <c r="E38" t="s">
        <v>232</v>
      </c>
      <c r="F38" t="s">
        <v>174</v>
      </c>
      <c r="G38" t="s">
        <v>128</v>
      </c>
      <c r="H38" t="s">
        <v>233</v>
      </c>
      <c r="I38" t="s">
        <v>219</v>
      </c>
      <c r="J38" t="s">
        <v>219</v>
      </c>
      <c r="K38" t="s">
        <v>219</v>
      </c>
      <c r="L38" t="s">
        <v>204</v>
      </c>
      <c r="M38" t="s">
        <v>204</v>
      </c>
      <c r="N38" t="s">
        <v>204</v>
      </c>
      <c r="O38" t="s">
        <v>46</v>
      </c>
      <c r="P38" t="s">
        <v>46</v>
      </c>
      <c r="Q38" t="s">
        <v>234</v>
      </c>
      <c r="R38" t="s">
        <v>46</v>
      </c>
    </row>
    <row r="39" spans="1:18" x14ac:dyDescent="0.3">
      <c r="A39" t="s">
        <v>186</v>
      </c>
      <c r="B39" t="s">
        <v>38</v>
      </c>
      <c r="C39" t="s">
        <v>32</v>
      </c>
      <c r="D39" t="s">
        <v>39</v>
      </c>
      <c r="E39" t="s">
        <v>235</v>
      </c>
      <c r="F39" t="s">
        <v>236</v>
      </c>
      <c r="G39" t="s">
        <v>222</v>
      </c>
      <c r="H39" t="s">
        <v>237</v>
      </c>
      <c r="I39" t="s">
        <v>203</v>
      </c>
      <c r="J39" t="s">
        <v>203</v>
      </c>
      <c r="K39" t="s">
        <v>203</v>
      </c>
      <c r="L39" t="s">
        <v>204</v>
      </c>
      <c r="M39" t="s">
        <v>204</v>
      </c>
      <c r="N39" t="s">
        <v>204</v>
      </c>
      <c r="O39" t="s">
        <v>46</v>
      </c>
      <c r="P39" t="s">
        <v>46</v>
      </c>
      <c r="Q39" t="s">
        <v>238</v>
      </c>
      <c r="R39" t="s">
        <v>46</v>
      </c>
    </row>
    <row r="40" spans="1:18" x14ac:dyDescent="0.3">
      <c r="A40" t="s">
        <v>186</v>
      </c>
      <c r="B40" t="s">
        <v>38</v>
      </c>
      <c r="C40" t="s">
        <v>32</v>
      </c>
      <c r="D40" t="s">
        <v>39</v>
      </c>
      <c r="E40" t="s">
        <v>239</v>
      </c>
      <c r="F40" t="s">
        <v>41</v>
      </c>
      <c r="G40" t="s">
        <v>240</v>
      </c>
      <c r="H40" t="s">
        <v>241</v>
      </c>
      <c r="I40" t="s">
        <v>242</v>
      </c>
      <c r="J40" t="s">
        <v>242</v>
      </c>
      <c r="K40" t="s">
        <v>242</v>
      </c>
      <c r="L40" t="s">
        <v>243</v>
      </c>
      <c r="M40" t="s">
        <v>243</v>
      </c>
      <c r="N40" t="s">
        <v>243</v>
      </c>
      <c r="O40" t="s">
        <v>46</v>
      </c>
      <c r="P40" t="s">
        <v>46</v>
      </c>
      <c r="Q40" t="s">
        <v>238</v>
      </c>
      <c r="R40" t="s">
        <v>46</v>
      </c>
    </row>
    <row r="41" spans="1:18" x14ac:dyDescent="0.3">
      <c r="A41" t="s">
        <v>186</v>
      </c>
      <c r="B41" t="s">
        <v>38</v>
      </c>
      <c r="C41" t="s">
        <v>32</v>
      </c>
      <c r="D41" t="s">
        <v>39</v>
      </c>
      <c r="E41" t="s">
        <v>244</v>
      </c>
      <c r="F41" t="s">
        <v>245</v>
      </c>
      <c r="G41" t="s">
        <v>246</v>
      </c>
      <c r="H41" t="s">
        <v>247</v>
      </c>
      <c r="I41" t="s">
        <v>248</v>
      </c>
      <c r="J41" t="s">
        <v>248</v>
      </c>
      <c r="K41" t="s">
        <v>248</v>
      </c>
      <c r="L41" t="s">
        <v>213</v>
      </c>
      <c r="M41" t="s">
        <v>213</v>
      </c>
      <c r="N41" t="s">
        <v>213</v>
      </c>
      <c r="O41" t="s">
        <v>46</v>
      </c>
      <c r="P41" t="s">
        <v>46</v>
      </c>
      <c r="Q41" t="s">
        <v>249</v>
      </c>
      <c r="R41" t="s">
        <v>46</v>
      </c>
    </row>
    <row r="42" spans="1:18" x14ac:dyDescent="0.3">
      <c r="A42" t="s">
        <v>186</v>
      </c>
      <c r="B42" t="s">
        <v>38</v>
      </c>
      <c r="C42" t="s">
        <v>32</v>
      </c>
      <c r="D42" t="s">
        <v>39</v>
      </c>
      <c r="E42" t="s">
        <v>250</v>
      </c>
      <c r="F42" t="s">
        <v>251</v>
      </c>
      <c r="G42" t="s">
        <v>207</v>
      </c>
      <c r="H42" t="s">
        <v>252</v>
      </c>
      <c r="I42" t="s">
        <v>219</v>
      </c>
      <c r="J42" t="s">
        <v>219</v>
      </c>
      <c r="K42" t="s">
        <v>219</v>
      </c>
      <c r="L42" t="s">
        <v>204</v>
      </c>
      <c r="M42" t="s">
        <v>204</v>
      </c>
      <c r="N42" t="s">
        <v>204</v>
      </c>
      <c r="O42" t="s">
        <v>46</v>
      </c>
      <c r="P42" t="s">
        <v>46</v>
      </c>
      <c r="Q42" t="s">
        <v>249</v>
      </c>
      <c r="R42" t="s">
        <v>46</v>
      </c>
    </row>
    <row r="43" spans="1:18" x14ac:dyDescent="0.3">
      <c r="A43" t="s">
        <v>186</v>
      </c>
      <c r="B43" t="s">
        <v>38</v>
      </c>
      <c r="C43" t="s">
        <v>32</v>
      </c>
      <c r="D43" t="s">
        <v>39</v>
      </c>
      <c r="E43" t="s">
        <v>253</v>
      </c>
      <c r="F43" t="s">
        <v>41</v>
      </c>
      <c r="G43" t="s">
        <v>254</v>
      </c>
      <c r="H43" t="s">
        <v>255</v>
      </c>
      <c r="I43" t="s">
        <v>203</v>
      </c>
      <c r="J43" t="s">
        <v>203</v>
      </c>
      <c r="K43" t="s">
        <v>203</v>
      </c>
      <c r="L43" t="s">
        <v>204</v>
      </c>
      <c r="M43" t="s">
        <v>204</v>
      </c>
      <c r="N43" t="s">
        <v>204</v>
      </c>
      <c r="O43" t="s">
        <v>46</v>
      </c>
      <c r="P43" t="s">
        <v>46</v>
      </c>
      <c r="Q43" t="s">
        <v>249</v>
      </c>
      <c r="R43" t="s">
        <v>46</v>
      </c>
    </row>
    <row r="44" spans="1:18" x14ac:dyDescent="0.3">
      <c r="A44" t="s">
        <v>186</v>
      </c>
      <c r="B44" t="s">
        <v>38</v>
      </c>
      <c r="C44" t="s">
        <v>32</v>
      </c>
      <c r="D44" t="s">
        <v>39</v>
      </c>
      <c r="E44" t="s">
        <v>256</v>
      </c>
      <c r="F44" t="s">
        <v>257</v>
      </c>
      <c r="G44" t="s">
        <v>258</v>
      </c>
      <c r="H44" t="s">
        <v>259</v>
      </c>
      <c r="I44" t="s">
        <v>219</v>
      </c>
      <c r="J44" t="s">
        <v>219</v>
      </c>
      <c r="K44" t="s">
        <v>219</v>
      </c>
      <c r="L44" t="s">
        <v>204</v>
      </c>
      <c r="M44" t="s">
        <v>204</v>
      </c>
      <c r="N44" t="s">
        <v>204</v>
      </c>
      <c r="O44" t="s">
        <v>46</v>
      </c>
      <c r="P44" t="s">
        <v>46</v>
      </c>
      <c r="Q44" t="s">
        <v>249</v>
      </c>
      <c r="R44" t="s">
        <v>46</v>
      </c>
    </row>
    <row r="45" spans="1:18" x14ac:dyDescent="0.3">
      <c r="A45" t="s">
        <v>186</v>
      </c>
      <c r="B45" t="s">
        <v>38</v>
      </c>
      <c r="C45" t="s">
        <v>32</v>
      </c>
      <c r="D45" t="s">
        <v>39</v>
      </c>
      <c r="E45" t="s">
        <v>260</v>
      </c>
      <c r="F45" t="s">
        <v>261</v>
      </c>
      <c r="G45" t="s">
        <v>121</v>
      </c>
      <c r="H45" t="s">
        <v>262</v>
      </c>
      <c r="I45" t="s">
        <v>203</v>
      </c>
      <c r="J45" t="s">
        <v>203</v>
      </c>
      <c r="K45" t="s">
        <v>203</v>
      </c>
      <c r="L45" t="s">
        <v>204</v>
      </c>
      <c r="M45" t="s">
        <v>204</v>
      </c>
      <c r="N45" t="s">
        <v>204</v>
      </c>
      <c r="O45" t="s">
        <v>46</v>
      </c>
      <c r="P45" t="s">
        <v>46</v>
      </c>
      <c r="Q45" t="s">
        <v>263</v>
      </c>
      <c r="R45" t="s">
        <v>46</v>
      </c>
    </row>
    <row r="46" spans="1:18" x14ac:dyDescent="0.3">
      <c r="A46" t="s">
        <v>186</v>
      </c>
      <c r="B46" t="s">
        <v>38</v>
      </c>
      <c r="C46" t="s">
        <v>32</v>
      </c>
      <c r="D46" t="s">
        <v>39</v>
      </c>
      <c r="E46" t="s">
        <v>264</v>
      </c>
      <c r="F46" t="s">
        <v>265</v>
      </c>
      <c r="G46" t="s">
        <v>109</v>
      </c>
      <c r="H46" t="s">
        <v>266</v>
      </c>
      <c r="I46" t="s">
        <v>203</v>
      </c>
      <c r="J46" t="s">
        <v>203</v>
      </c>
      <c r="K46" t="s">
        <v>203</v>
      </c>
      <c r="L46" t="s">
        <v>204</v>
      </c>
      <c r="M46" t="s">
        <v>204</v>
      </c>
      <c r="N46" t="s">
        <v>204</v>
      </c>
      <c r="O46" t="s">
        <v>46</v>
      </c>
      <c r="P46" t="s">
        <v>46</v>
      </c>
      <c r="Q46" t="s">
        <v>249</v>
      </c>
      <c r="R46" t="s">
        <v>46</v>
      </c>
    </row>
    <row r="47" spans="1:18" x14ac:dyDescent="0.3">
      <c r="A47" t="s">
        <v>186</v>
      </c>
      <c r="B47" t="s">
        <v>38</v>
      </c>
      <c r="C47" t="s">
        <v>32</v>
      </c>
      <c r="D47" t="s">
        <v>39</v>
      </c>
      <c r="E47" t="s">
        <v>267</v>
      </c>
      <c r="F47" t="s">
        <v>268</v>
      </c>
      <c r="G47" t="s">
        <v>269</v>
      </c>
      <c r="H47" t="s">
        <v>270</v>
      </c>
      <c r="I47" t="s">
        <v>271</v>
      </c>
      <c r="J47" t="s">
        <v>271</v>
      </c>
      <c r="K47" t="s">
        <v>271</v>
      </c>
      <c r="L47" t="s">
        <v>272</v>
      </c>
      <c r="M47" t="s">
        <v>272</v>
      </c>
      <c r="N47" t="s">
        <v>272</v>
      </c>
      <c r="O47" t="s">
        <v>46</v>
      </c>
      <c r="P47" t="s">
        <v>46</v>
      </c>
      <c r="Q47" t="s">
        <v>263</v>
      </c>
      <c r="R47" t="s">
        <v>46</v>
      </c>
    </row>
    <row r="48" spans="1:18" x14ac:dyDescent="0.3">
      <c r="A48" t="s">
        <v>273</v>
      </c>
      <c r="B48" t="s">
        <v>38</v>
      </c>
      <c r="C48" t="s">
        <v>32</v>
      </c>
      <c r="D48" t="s">
        <v>39</v>
      </c>
      <c r="E48" t="s">
        <v>274</v>
      </c>
      <c r="F48" t="s">
        <v>41</v>
      </c>
      <c r="G48" t="s">
        <v>275</v>
      </c>
      <c r="H48" t="s">
        <v>276</v>
      </c>
      <c r="I48" t="s">
        <v>277</v>
      </c>
      <c r="J48" t="s">
        <v>277</v>
      </c>
      <c r="K48" t="s">
        <v>277</v>
      </c>
      <c r="L48" t="s">
        <v>278</v>
      </c>
      <c r="M48" t="s">
        <v>278</v>
      </c>
      <c r="N48" t="s">
        <v>278</v>
      </c>
      <c r="O48" t="s">
        <v>46</v>
      </c>
      <c r="P48" t="s">
        <v>46</v>
      </c>
      <c r="Q48" t="s">
        <v>279</v>
      </c>
      <c r="R48" t="s">
        <v>46</v>
      </c>
    </row>
    <row r="49" spans="1:18" x14ac:dyDescent="0.3">
      <c r="A49" t="s">
        <v>273</v>
      </c>
      <c r="B49" t="s">
        <v>38</v>
      </c>
      <c r="C49" t="s">
        <v>32</v>
      </c>
      <c r="D49" t="s">
        <v>39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284</v>
      </c>
      <c r="K49" t="s">
        <v>284</v>
      </c>
      <c r="L49" t="s">
        <v>285</v>
      </c>
      <c r="M49" t="s">
        <v>285</v>
      </c>
      <c r="N49" t="s">
        <v>285</v>
      </c>
      <c r="O49" t="s">
        <v>46</v>
      </c>
      <c r="P49" t="s">
        <v>46</v>
      </c>
      <c r="Q49" t="s">
        <v>286</v>
      </c>
      <c r="R49" t="s">
        <v>46</v>
      </c>
    </row>
    <row r="50" spans="1:18" x14ac:dyDescent="0.3">
      <c r="A50" t="s">
        <v>273</v>
      </c>
      <c r="B50" t="s">
        <v>38</v>
      </c>
      <c r="C50" t="s">
        <v>32</v>
      </c>
      <c r="D50" t="s">
        <v>39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  <c r="J50" t="s">
        <v>291</v>
      </c>
      <c r="K50" t="s">
        <v>291</v>
      </c>
      <c r="L50" t="s">
        <v>292</v>
      </c>
      <c r="M50" t="s">
        <v>292</v>
      </c>
      <c r="N50" t="s">
        <v>292</v>
      </c>
      <c r="O50" t="s">
        <v>46</v>
      </c>
      <c r="P50" t="s">
        <v>46</v>
      </c>
      <c r="Q50" t="s">
        <v>286</v>
      </c>
      <c r="R50" t="s">
        <v>46</v>
      </c>
    </row>
    <row r="51" spans="1:18" x14ac:dyDescent="0.3">
      <c r="A51" t="s">
        <v>273</v>
      </c>
      <c r="B51" t="s">
        <v>38</v>
      </c>
      <c r="C51" t="s">
        <v>32</v>
      </c>
      <c r="D51" t="s">
        <v>39</v>
      </c>
      <c r="E51" t="s">
        <v>293</v>
      </c>
      <c r="F51" t="s">
        <v>294</v>
      </c>
      <c r="G51" t="s">
        <v>193</v>
      </c>
      <c r="H51" t="s">
        <v>295</v>
      </c>
      <c r="I51" t="s">
        <v>296</v>
      </c>
      <c r="J51" t="s">
        <v>296</v>
      </c>
      <c r="K51" t="s">
        <v>296</v>
      </c>
      <c r="L51" t="s">
        <v>297</v>
      </c>
      <c r="M51" t="s">
        <v>297</v>
      </c>
      <c r="N51" t="s">
        <v>297</v>
      </c>
      <c r="O51" t="s">
        <v>46</v>
      </c>
      <c r="P51" t="s">
        <v>46</v>
      </c>
      <c r="Q51" t="s">
        <v>286</v>
      </c>
      <c r="R51" t="s">
        <v>46</v>
      </c>
    </row>
    <row r="52" spans="1:18" x14ac:dyDescent="0.3">
      <c r="A52" t="s">
        <v>273</v>
      </c>
      <c r="B52" t="s">
        <v>38</v>
      </c>
      <c r="C52" t="s">
        <v>32</v>
      </c>
      <c r="D52" t="s">
        <v>39</v>
      </c>
      <c r="E52" t="s">
        <v>298</v>
      </c>
      <c r="F52" t="s">
        <v>299</v>
      </c>
      <c r="G52" t="s">
        <v>209</v>
      </c>
      <c r="H52" t="s">
        <v>300</v>
      </c>
      <c r="I52" t="s">
        <v>296</v>
      </c>
      <c r="J52" t="s">
        <v>296</v>
      </c>
      <c r="K52" t="s">
        <v>296</v>
      </c>
      <c r="L52" t="s">
        <v>301</v>
      </c>
      <c r="M52" t="s">
        <v>301</v>
      </c>
      <c r="N52" t="s">
        <v>301</v>
      </c>
      <c r="O52" t="s">
        <v>46</v>
      </c>
      <c r="P52" t="s">
        <v>46</v>
      </c>
      <c r="Q52" t="s">
        <v>286</v>
      </c>
      <c r="R52" t="s">
        <v>46</v>
      </c>
    </row>
    <row r="53" spans="1:18" x14ac:dyDescent="0.3">
      <c r="A53" t="s">
        <v>302</v>
      </c>
      <c r="B53" t="s">
        <v>38</v>
      </c>
      <c r="C53" t="s">
        <v>303</v>
      </c>
      <c r="D53" t="s">
        <v>39</v>
      </c>
      <c r="E53" t="s">
        <v>99</v>
      </c>
      <c r="F53" t="s">
        <v>304</v>
      </c>
      <c r="G53" t="s">
        <v>305</v>
      </c>
      <c r="H53" t="s">
        <v>306</v>
      </c>
      <c r="I53" t="s">
        <v>307</v>
      </c>
      <c r="J53" t="s">
        <v>307</v>
      </c>
      <c r="K53" t="s">
        <v>307</v>
      </c>
      <c r="L53" t="s">
        <v>308</v>
      </c>
      <c r="M53" t="s">
        <v>308</v>
      </c>
      <c r="N53" t="s">
        <v>308</v>
      </c>
      <c r="O53" t="s">
        <v>309</v>
      </c>
      <c r="P53" t="s">
        <v>310</v>
      </c>
      <c r="Q53" t="s">
        <v>311</v>
      </c>
      <c r="R53" t="s">
        <v>46</v>
      </c>
    </row>
    <row r="54" spans="1:18" x14ac:dyDescent="0.3">
      <c r="A54" t="s">
        <v>302</v>
      </c>
      <c r="B54" t="s">
        <v>38</v>
      </c>
      <c r="C54" t="s">
        <v>303</v>
      </c>
      <c r="D54" t="s">
        <v>39</v>
      </c>
      <c r="E54" t="s">
        <v>69</v>
      </c>
      <c r="F54" t="s">
        <v>312</v>
      </c>
      <c r="G54" t="s">
        <v>305</v>
      </c>
      <c r="H54" t="s">
        <v>313</v>
      </c>
      <c r="I54" t="s">
        <v>307</v>
      </c>
      <c r="J54" t="s">
        <v>307</v>
      </c>
      <c r="K54" t="s">
        <v>307</v>
      </c>
      <c r="L54" t="s">
        <v>314</v>
      </c>
      <c r="M54" t="s">
        <v>314</v>
      </c>
      <c r="N54" t="s">
        <v>314</v>
      </c>
      <c r="O54" t="s">
        <v>315</v>
      </c>
      <c r="P54" t="s">
        <v>316</v>
      </c>
      <c r="Q54" t="s">
        <v>311</v>
      </c>
      <c r="R54" t="s">
        <v>46</v>
      </c>
    </row>
    <row r="55" spans="1:18" x14ac:dyDescent="0.3">
      <c r="A55" t="s">
        <v>302</v>
      </c>
      <c r="B55" t="s">
        <v>38</v>
      </c>
      <c r="C55" t="s">
        <v>303</v>
      </c>
      <c r="D55" t="s">
        <v>39</v>
      </c>
      <c r="E55" t="s">
        <v>84</v>
      </c>
      <c r="F55" t="s">
        <v>317</v>
      </c>
      <c r="G55" t="s">
        <v>318</v>
      </c>
      <c r="H55" t="s">
        <v>319</v>
      </c>
      <c r="I55" t="s">
        <v>320</v>
      </c>
      <c r="J55" t="s">
        <v>320</v>
      </c>
      <c r="K55" t="s">
        <v>320</v>
      </c>
      <c r="L55" t="s">
        <v>321</v>
      </c>
      <c r="M55" t="s">
        <v>321</v>
      </c>
      <c r="N55" t="s">
        <v>321</v>
      </c>
      <c r="O55" t="s">
        <v>309</v>
      </c>
      <c r="P55" t="s">
        <v>322</v>
      </c>
      <c r="Q55" t="s">
        <v>323</v>
      </c>
      <c r="R55" t="s">
        <v>46</v>
      </c>
    </row>
    <row r="56" spans="1:18" x14ac:dyDescent="0.3">
      <c r="A56" t="s">
        <v>302</v>
      </c>
      <c r="B56" t="s">
        <v>38</v>
      </c>
      <c r="C56" t="s">
        <v>303</v>
      </c>
      <c r="D56" t="s">
        <v>39</v>
      </c>
      <c r="E56" t="s">
        <v>324</v>
      </c>
      <c r="F56" t="s">
        <v>325</v>
      </c>
      <c r="G56" t="s">
        <v>318</v>
      </c>
      <c r="H56" t="s">
        <v>326</v>
      </c>
      <c r="I56" t="s">
        <v>307</v>
      </c>
      <c r="J56" t="s">
        <v>307</v>
      </c>
      <c r="K56" t="s">
        <v>307</v>
      </c>
      <c r="L56" t="s">
        <v>327</v>
      </c>
      <c r="M56" t="s">
        <v>327</v>
      </c>
      <c r="N56" t="s">
        <v>328</v>
      </c>
      <c r="O56" t="s">
        <v>309</v>
      </c>
      <c r="P56" t="s">
        <v>329</v>
      </c>
      <c r="Q56" t="s">
        <v>323</v>
      </c>
      <c r="R56" t="s">
        <v>46</v>
      </c>
    </row>
    <row r="57" spans="1:18" x14ac:dyDescent="0.3">
      <c r="A57" t="s">
        <v>302</v>
      </c>
      <c r="B57" t="s">
        <v>38</v>
      </c>
      <c r="C57" t="s">
        <v>303</v>
      </c>
      <c r="D57" t="s">
        <v>39</v>
      </c>
      <c r="E57" t="s">
        <v>40</v>
      </c>
      <c r="F57" t="s">
        <v>41</v>
      </c>
      <c r="G57" t="s">
        <v>330</v>
      </c>
      <c r="H57" t="s">
        <v>331</v>
      </c>
      <c r="I57" t="s">
        <v>332</v>
      </c>
      <c r="J57" t="s">
        <v>332</v>
      </c>
      <c r="K57" t="s">
        <v>332</v>
      </c>
      <c r="L57" t="s">
        <v>333</v>
      </c>
      <c r="M57" t="s">
        <v>333</v>
      </c>
      <c r="N57" t="s">
        <v>333</v>
      </c>
      <c r="O57" t="s">
        <v>334</v>
      </c>
      <c r="P57" t="s">
        <v>335</v>
      </c>
      <c r="Q57" t="s">
        <v>336</v>
      </c>
      <c r="R57" t="s">
        <v>46</v>
      </c>
    </row>
    <row r="58" spans="1:18" x14ac:dyDescent="0.3">
      <c r="A58" t="s">
        <v>302</v>
      </c>
      <c r="B58" t="s">
        <v>38</v>
      </c>
      <c r="C58" t="s">
        <v>303</v>
      </c>
      <c r="D58" t="s">
        <v>39</v>
      </c>
      <c r="E58" t="s">
        <v>337</v>
      </c>
      <c r="F58" t="s">
        <v>338</v>
      </c>
      <c r="G58" t="s">
        <v>339</v>
      </c>
      <c r="H58" t="s">
        <v>340</v>
      </c>
      <c r="I58" t="s">
        <v>332</v>
      </c>
      <c r="J58" t="s">
        <v>332</v>
      </c>
      <c r="K58" t="s">
        <v>332</v>
      </c>
      <c r="L58" t="s">
        <v>341</v>
      </c>
      <c r="M58" t="s">
        <v>341</v>
      </c>
      <c r="N58" t="s">
        <v>341</v>
      </c>
      <c r="O58" t="s">
        <v>342</v>
      </c>
      <c r="P58" t="s">
        <v>335</v>
      </c>
      <c r="Q58" t="s">
        <v>343</v>
      </c>
      <c r="R58" t="s">
        <v>46</v>
      </c>
    </row>
    <row r="59" spans="1:18" x14ac:dyDescent="0.3">
      <c r="A59" t="s">
        <v>302</v>
      </c>
      <c r="B59" t="s">
        <v>38</v>
      </c>
      <c r="C59" t="s">
        <v>303</v>
      </c>
      <c r="D59" t="s">
        <v>39</v>
      </c>
      <c r="E59" t="s">
        <v>80</v>
      </c>
      <c r="F59" t="s">
        <v>344</v>
      </c>
      <c r="G59" t="s">
        <v>318</v>
      </c>
      <c r="H59" t="s">
        <v>345</v>
      </c>
      <c r="I59" t="s">
        <v>307</v>
      </c>
      <c r="J59" t="s">
        <v>307</v>
      </c>
      <c r="K59" t="s">
        <v>307</v>
      </c>
      <c r="L59" t="s">
        <v>329</v>
      </c>
      <c r="M59" t="s">
        <v>329</v>
      </c>
      <c r="N59" t="s">
        <v>327</v>
      </c>
      <c r="O59" t="s">
        <v>346</v>
      </c>
      <c r="P59" t="s">
        <v>347</v>
      </c>
      <c r="Q59" t="s">
        <v>336</v>
      </c>
      <c r="R59" t="s">
        <v>46</v>
      </c>
    </row>
    <row r="60" spans="1:18" x14ac:dyDescent="0.3">
      <c r="A60" t="s">
        <v>302</v>
      </c>
      <c r="B60" t="s">
        <v>38</v>
      </c>
      <c r="C60" t="s">
        <v>303</v>
      </c>
      <c r="D60" t="s">
        <v>39</v>
      </c>
      <c r="E60" t="s">
        <v>104</v>
      </c>
      <c r="F60" t="s">
        <v>41</v>
      </c>
      <c r="G60" t="s">
        <v>348</v>
      </c>
      <c r="H60" t="s">
        <v>349</v>
      </c>
      <c r="I60" t="s">
        <v>350</v>
      </c>
      <c r="J60" t="s">
        <v>350</v>
      </c>
      <c r="K60" t="s">
        <v>350</v>
      </c>
      <c r="L60" t="s">
        <v>351</v>
      </c>
      <c r="M60" t="s">
        <v>351</v>
      </c>
      <c r="N60" t="s">
        <v>351</v>
      </c>
      <c r="O60" t="s">
        <v>352</v>
      </c>
      <c r="P60" t="s">
        <v>353</v>
      </c>
      <c r="Q60" t="s">
        <v>354</v>
      </c>
      <c r="R60" t="s">
        <v>46</v>
      </c>
    </row>
    <row r="61" spans="1:18" x14ac:dyDescent="0.3">
      <c r="A61" t="s">
        <v>302</v>
      </c>
      <c r="B61" t="s">
        <v>38</v>
      </c>
      <c r="C61" t="s">
        <v>303</v>
      </c>
      <c r="D61" t="s">
        <v>39</v>
      </c>
      <c r="E61" t="s">
        <v>76</v>
      </c>
      <c r="F61" t="s">
        <v>41</v>
      </c>
      <c r="G61" t="s">
        <v>318</v>
      </c>
      <c r="H61" t="s">
        <v>345</v>
      </c>
      <c r="I61" t="s">
        <v>355</v>
      </c>
      <c r="J61" t="s">
        <v>355</v>
      </c>
      <c r="K61" t="s">
        <v>355</v>
      </c>
      <c r="L61" t="s">
        <v>329</v>
      </c>
      <c r="M61" t="s">
        <v>329</v>
      </c>
      <c r="N61" t="s">
        <v>328</v>
      </c>
      <c r="O61" t="s">
        <v>356</v>
      </c>
      <c r="P61" t="s">
        <v>347</v>
      </c>
      <c r="Q61" t="s">
        <v>323</v>
      </c>
      <c r="R61" t="s">
        <v>46</v>
      </c>
    </row>
    <row r="62" spans="1:18" x14ac:dyDescent="0.3">
      <c r="A62" t="s">
        <v>302</v>
      </c>
      <c r="B62" t="s">
        <v>38</v>
      </c>
      <c r="C62" t="s">
        <v>303</v>
      </c>
      <c r="D62" t="s">
        <v>39</v>
      </c>
      <c r="E62" t="s">
        <v>55</v>
      </c>
      <c r="F62" t="s">
        <v>338</v>
      </c>
      <c r="G62" t="s">
        <v>318</v>
      </c>
      <c r="H62" t="s">
        <v>357</v>
      </c>
      <c r="I62" t="s">
        <v>307</v>
      </c>
      <c r="J62" t="s">
        <v>307</v>
      </c>
      <c r="K62" t="s">
        <v>307</v>
      </c>
      <c r="L62" t="s">
        <v>358</v>
      </c>
      <c r="M62" t="s">
        <v>358</v>
      </c>
      <c r="N62" t="s">
        <v>359</v>
      </c>
      <c r="O62" t="s">
        <v>315</v>
      </c>
      <c r="P62" t="s">
        <v>329</v>
      </c>
      <c r="Q62" t="s">
        <v>360</v>
      </c>
      <c r="R62" t="s">
        <v>46</v>
      </c>
    </row>
    <row r="63" spans="1:18" x14ac:dyDescent="0.3">
      <c r="A63" t="s">
        <v>302</v>
      </c>
      <c r="B63" t="s">
        <v>38</v>
      </c>
      <c r="C63" t="s">
        <v>303</v>
      </c>
      <c r="D63" t="s">
        <v>39</v>
      </c>
      <c r="E63" t="s">
        <v>129</v>
      </c>
      <c r="F63" t="s">
        <v>41</v>
      </c>
      <c r="G63" t="s">
        <v>361</v>
      </c>
      <c r="H63" t="s">
        <v>362</v>
      </c>
      <c r="I63" t="s">
        <v>363</v>
      </c>
      <c r="J63" t="s">
        <v>363</v>
      </c>
      <c r="K63" t="s">
        <v>363</v>
      </c>
      <c r="L63" t="s">
        <v>364</v>
      </c>
      <c r="M63" t="s">
        <v>364</v>
      </c>
      <c r="N63" t="s">
        <v>364</v>
      </c>
      <c r="O63" t="s">
        <v>365</v>
      </c>
      <c r="P63" t="s">
        <v>366</v>
      </c>
      <c r="Q63" t="s">
        <v>367</v>
      </c>
      <c r="R63" t="s">
        <v>46</v>
      </c>
    </row>
    <row r="64" spans="1:18" x14ac:dyDescent="0.3">
      <c r="A64" t="s">
        <v>302</v>
      </c>
      <c r="B64" t="s">
        <v>38</v>
      </c>
      <c r="C64" t="s">
        <v>303</v>
      </c>
      <c r="D64" t="s">
        <v>39</v>
      </c>
      <c r="E64" t="s">
        <v>368</v>
      </c>
      <c r="F64" t="s">
        <v>369</v>
      </c>
      <c r="G64" t="s">
        <v>370</v>
      </c>
      <c r="H64" t="s">
        <v>371</v>
      </c>
      <c r="I64" t="s">
        <v>372</v>
      </c>
      <c r="J64" t="s">
        <v>372</v>
      </c>
      <c r="K64" t="s">
        <v>372</v>
      </c>
      <c r="L64" t="s">
        <v>373</v>
      </c>
      <c r="M64" t="s">
        <v>373</v>
      </c>
      <c r="N64" t="s">
        <v>373</v>
      </c>
      <c r="O64" t="s">
        <v>374</v>
      </c>
      <c r="P64" t="s">
        <v>375</v>
      </c>
      <c r="Q64" t="s">
        <v>376</v>
      </c>
      <c r="R64" t="s">
        <v>46</v>
      </c>
    </row>
    <row r="65" spans="1:18" x14ac:dyDescent="0.3">
      <c r="A65" t="s">
        <v>302</v>
      </c>
      <c r="B65" t="s">
        <v>38</v>
      </c>
      <c r="C65" t="s">
        <v>303</v>
      </c>
      <c r="D65" t="s">
        <v>39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K65" t="s">
        <v>381</v>
      </c>
      <c r="L65" t="s">
        <v>382</v>
      </c>
      <c r="M65" t="s">
        <v>382</v>
      </c>
      <c r="N65" t="s">
        <v>382</v>
      </c>
      <c r="O65" t="s">
        <v>383</v>
      </c>
      <c r="P65" t="s">
        <v>365</v>
      </c>
      <c r="Q65" t="s">
        <v>384</v>
      </c>
      <c r="R65" t="s">
        <v>46</v>
      </c>
    </row>
    <row r="66" spans="1:18" x14ac:dyDescent="0.3">
      <c r="A66" t="s">
        <v>302</v>
      </c>
      <c r="B66" t="s">
        <v>38</v>
      </c>
      <c r="C66" t="s">
        <v>303</v>
      </c>
      <c r="D66" t="s">
        <v>39</v>
      </c>
      <c r="E66" t="s">
        <v>134</v>
      </c>
      <c r="F66" t="s">
        <v>299</v>
      </c>
      <c r="G66" t="s">
        <v>385</v>
      </c>
      <c r="H66" t="s">
        <v>386</v>
      </c>
      <c r="I66" t="s">
        <v>387</v>
      </c>
      <c r="J66" t="s">
        <v>387</v>
      </c>
      <c r="K66" t="s">
        <v>387</v>
      </c>
      <c r="L66" t="s">
        <v>388</v>
      </c>
      <c r="M66" t="s">
        <v>388</v>
      </c>
      <c r="N66" t="s">
        <v>389</v>
      </c>
      <c r="O66" t="s">
        <v>390</v>
      </c>
      <c r="P66" t="s">
        <v>388</v>
      </c>
      <c r="Q66" t="s">
        <v>391</v>
      </c>
      <c r="R66" t="s">
        <v>46</v>
      </c>
    </row>
    <row r="67" spans="1:18" x14ac:dyDescent="0.3">
      <c r="A67" t="s">
        <v>302</v>
      </c>
      <c r="B67" t="s">
        <v>38</v>
      </c>
      <c r="C67" t="s">
        <v>303</v>
      </c>
      <c r="D67" t="s">
        <v>39</v>
      </c>
      <c r="E67" t="s">
        <v>89</v>
      </c>
      <c r="F67" t="s">
        <v>135</v>
      </c>
      <c r="G67" t="s">
        <v>392</v>
      </c>
      <c r="H67" t="s">
        <v>393</v>
      </c>
      <c r="I67" t="s">
        <v>394</v>
      </c>
      <c r="J67" t="s">
        <v>394</v>
      </c>
      <c r="K67" t="s">
        <v>394</v>
      </c>
      <c r="L67" t="s">
        <v>395</v>
      </c>
      <c r="M67" t="s">
        <v>395</v>
      </c>
      <c r="N67" t="s">
        <v>395</v>
      </c>
      <c r="O67" t="s">
        <v>396</v>
      </c>
      <c r="P67" t="s">
        <v>397</v>
      </c>
      <c r="Q67" t="s">
        <v>391</v>
      </c>
      <c r="R67" t="s">
        <v>46</v>
      </c>
    </row>
    <row r="68" spans="1:18" x14ac:dyDescent="0.3">
      <c r="A68" t="s">
        <v>302</v>
      </c>
      <c r="B68" t="s">
        <v>38</v>
      </c>
      <c r="C68" t="s">
        <v>303</v>
      </c>
      <c r="D68" t="s">
        <v>39</v>
      </c>
      <c r="E68" t="s">
        <v>151</v>
      </c>
      <c r="F68" t="s">
        <v>398</v>
      </c>
      <c r="G68" t="s">
        <v>399</v>
      </c>
      <c r="H68" t="s">
        <v>400</v>
      </c>
      <c r="I68" t="s">
        <v>401</v>
      </c>
      <c r="J68" t="s">
        <v>401</v>
      </c>
      <c r="K68" t="s">
        <v>401</v>
      </c>
      <c r="L68" t="s">
        <v>402</v>
      </c>
      <c r="M68" t="s">
        <v>402</v>
      </c>
      <c r="N68" t="s">
        <v>402</v>
      </c>
      <c r="O68" t="s">
        <v>403</v>
      </c>
      <c r="P68" t="s">
        <v>404</v>
      </c>
      <c r="Q68" t="s">
        <v>391</v>
      </c>
      <c r="R68" t="s">
        <v>46</v>
      </c>
    </row>
    <row r="69" spans="1:18" x14ac:dyDescent="0.3">
      <c r="A69" t="s">
        <v>302</v>
      </c>
      <c r="B69" t="s">
        <v>38</v>
      </c>
      <c r="C69" t="s">
        <v>303</v>
      </c>
      <c r="D69" t="s">
        <v>39</v>
      </c>
      <c r="E69" t="s">
        <v>177</v>
      </c>
      <c r="F69" t="s">
        <v>41</v>
      </c>
      <c r="G69" t="s">
        <v>405</v>
      </c>
      <c r="H69" t="s">
        <v>406</v>
      </c>
      <c r="I69" t="s">
        <v>407</v>
      </c>
      <c r="J69" t="s">
        <v>407</v>
      </c>
      <c r="K69" t="s">
        <v>407</v>
      </c>
      <c r="L69" t="s">
        <v>408</v>
      </c>
      <c r="M69" t="s">
        <v>408</v>
      </c>
      <c r="N69" t="s">
        <v>408</v>
      </c>
      <c r="O69" t="s">
        <v>409</v>
      </c>
      <c r="P69" t="s">
        <v>410</v>
      </c>
      <c r="Q69" t="s">
        <v>384</v>
      </c>
      <c r="R69" t="s">
        <v>46</v>
      </c>
    </row>
    <row r="70" spans="1:18" x14ac:dyDescent="0.3">
      <c r="A70" t="s">
        <v>302</v>
      </c>
      <c r="B70" t="s">
        <v>38</v>
      </c>
      <c r="C70" t="s">
        <v>303</v>
      </c>
      <c r="D70" t="s">
        <v>39</v>
      </c>
      <c r="E70" t="s">
        <v>411</v>
      </c>
      <c r="F70" t="s">
        <v>412</v>
      </c>
      <c r="G70" t="s">
        <v>413</v>
      </c>
      <c r="H70" t="s">
        <v>414</v>
      </c>
      <c r="I70" t="s">
        <v>415</v>
      </c>
      <c r="J70" t="s">
        <v>416</v>
      </c>
      <c r="K70" t="s">
        <v>416</v>
      </c>
      <c r="L70" t="s">
        <v>417</v>
      </c>
      <c r="M70" t="s">
        <v>417</v>
      </c>
      <c r="N70" t="s">
        <v>418</v>
      </c>
      <c r="O70" t="s">
        <v>419</v>
      </c>
      <c r="P70" t="s">
        <v>420</v>
      </c>
      <c r="Q70" t="s">
        <v>421</v>
      </c>
      <c r="R70" t="s">
        <v>46</v>
      </c>
    </row>
    <row r="71" spans="1:18" x14ac:dyDescent="0.3">
      <c r="A71" t="s">
        <v>302</v>
      </c>
      <c r="B71" t="s">
        <v>38</v>
      </c>
      <c r="C71" t="s">
        <v>303</v>
      </c>
      <c r="D71" t="s">
        <v>39</v>
      </c>
      <c r="E71" t="s">
        <v>115</v>
      </c>
      <c r="F71" t="s">
        <v>422</v>
      </c>
      <c r="G71" t="s">
        <v>423</v>
      </c>
      <c r="H71" t="s">
        <v>424</v>
      </c>
      <c r="I71" t="s">
        <v>425</v>
      </c>
      <c r="J71" t="s">
        <v>425</v>
      </c>
      <c r="K71" t="s">
        <v>425</v>
      </c>
      <c r="L71" t="s">
        <v>426</v>
      </c>
      <c r="M71" t="s">
        <v>426</v>
      </c>
      <c r="N71" t="s">
        <v>426</v>
      </c>
      <c r="O71" t="s">
        <v>427</v>
      </c>
      <c r="P71" t="s">
        <v>428</v>
      </c>
      <c r="Q71" t="s">
        <v>421</v>
      </c>
      <c r="R71" t="s">
        <v>46</v>
      </c>
    </row>
    <row r="72" spans="1:18" x14ac:dyDescent="0.3">
      <c r="A72" t="s">
        <v>302</v>
      </c>
      <c r="B72" t="s">
        <v>38</v>
      </c>
      <c r="C72" t="s">
        <v>303</v>
      </c>
      <c r="D72" t="s">
        <v>39</v>
      </c>
      <c r="E72" t="s">
        <v>122</v>
      </c>
      <c r="F72" t="s">
        <v>429</v>
      </c>
      <c r="G72" t="s">
        <v>430</v>
      </c>
      <c r="H72" t="s">
        <v>431</v>
      </c>
      <c r="I72" t="s">
        <v>432</v>
      </c>
      <c r="J72" t="s">
        <v>432</v>
      </c>
      <c r="K72" t="s">
        <v>432</v>
      </c>
      <c r="L72" t="s">
        <v>433</v>
      </c>
      <c r="M72" t="s">
        <v>433</v>
      </c>
      <c r="N72" t="s">
        <v>434</v>
      </c>
      <c r="O72" t="s">
        <v>435</v>
      </c>
      <c r="P72" t="s">
        <v>436</v>
      </c>
      <c r="Q72" t="s">
        <v>384</v>
      </c>
      <c r="R72" t="s">
        <v>46</v>
      </c>
    </row>
    <row r="73" spans="1:18" x14ac:dyDescent="0.3">
      <c r="A73" t="s">
        <v>302</v>
      </c>
      <c r="B73" t="s">
        <v>38</v>
      </c>
      <c r="C73" t="s">
        <v>303</v>
      </c>
      <c r="D73" t="s">
        <v>39</v>
      </c>
      <c r="E73" t="s">
        <v>173</v>
      </c>
      <c r="F73" t="s">
        <v>437</v>
      </c>
      <c r="G73" t="s">
        <v>438</v>
      </c>
      <c r="H73" t="s">
        <v>439</v>
      </c>
      <c r="I73" t="s">
        <v>440</v>
      </c>
      <c r="J73" t="s">
        <v>440</v>
      </c>
      <c r="K73" t="s">
        <v>440</v>
      </c>
      <c r="L73" t="s">
        <v>441</v>
      </c>
      <c r="M73" t="s">
        <v>441</v>
      </c>
      <c r="N73" t="s">
        <v>442</v>
      </c>
      <c r="O73" t="s">
        <v>443</v>
      </c>
      <c r="P73" t="s">
        <v>444</v>
      </c>
      <c r="Q73" t="s">
        <v>445</v>
      </c>
      <c r="R73" t="s">
        <v>46</v>
      </c>
    </row>
    <row r="74" spans="1:18" x14ac:dyDescent="0.3">
      <c r="A74" t="s">
        <v>302</v>
      </c>
      <c r="B74" t="s">
        <v>38</v>
      </c>
      <c r="C74" t="s">
        <v>303</v>
      </c>
      <c r="D74" t="s">
        <v>39</v>
      </c>
      <c r="E74" t="s">
        <v>145</v>
      </c>
      <c r="F74" t="s">
        <v>446</v>
      </c>
      <c r="G74" t="s">
        <v>447</v>
      </c>
      <c r="H74" t="s">
        <v>448</v>
      </c>
      <c r="I74" t="s">
        <v>449</v>
      </c>
      <c r="J74" t="s">
        <v>450</v>
      </c>
      <c r="K74" t="s">
        <v>450</v>
      </c>
      <c r="L74" t="s">
        <v>451</v>
      </c>
      <c r="M74" t="s">
        <v>451</v>
      </c>
      <c r="N74" t="s">
        <v>451</v>
      </c>
      <c r="O74" t="s">
        <v>452</v>
      </c>
      <c r="P74" t="s">
        <v>453</v>
      </c>
      <c r="Q74" t="s">
        <v>454</v>
      </c>
      <c r="R74" t="s">
        <v>46</v>
      </c>
    </row>
    <row r="75" spans="1:18" x14ac:dyDescent="0.3">
      <c r="A75" t="s">
        <v>302</v>
      </c>
      <c r="B75" t="s">
        <v>38</v>
      </c>
      <c r="C75" t="s">
        <v>303</v>
      </c>
      <c r="D75" t="s">
        <v>39</v>
      </c>
      <c r="E75" t="s">
        <v>181</v>
      </c>
      <c r="F75" t="s">
        <v>455</v>
      </c>
      <c r="G75" t="s">
        <v>456</v>
      </c>
      <c r="H75" t="s">
        <v>457</v>
      </c>
      <c r="I75" t="s">
        <v>458</v>
      </c>
      <c r="J75" t="s">
        <v>458</v>
      </c>
      <c r="K75" t="s">
        <v>458</v>
      </c>
      <c r="L75" t="s">
        <v>459</v>
      </c>
      <c r="M75" t="s">
        <v>459</v>
      </c>
      <c r="N75" t="s">
        <v>459</v>
      </c>
      <c r="O75" t="s">
        <v>460</v>
      </c>
      <c r="P75" t="s">
        <v>459</v>
      </c>
      <c r="Q75" t="s">
        <v>384</v>
      </c>
      <c r="R75" t="s">
        <v>46</v>
      </c>
    </row>
    <row r="76" spans="1:18" x14ac:dyDescent="0.3">
      <c r="A76" t="s">
        <v>302</v>
      </c>
      <c r="B76" t="s">
        <v>38</v>
      </c>
      <c r="C76" t="s">
        <v>303</v>
      </c>
      <c r="D76" t="s">
        <v>39</v>
      </c>
      <c r="E76" t="s">
        <v>110</v>
      </c>
      <c r="F76" t="s">
        <v>304</v>
      </c>
      <c r="G76" t="s">
        <v>461</v>
      </c>
      <c r="H76" t="s">
        <v>462</v>
      </c>
      <c r="I76" t="s">
        <v>375</v>
      </c>
      <c r="J76" t="s">
        <v>375</v>
      </c>
      <c r="K76" t="s">
        <v>375</v>
      </c>
      <c r="L76" t="s">
        <v>463</v>
      </c>
      <c r="M76" t="s">
        <v>463</v>
      </c>
      <c r="N76" t="s">
        <v>463</v>
      </c>
      <c r="O76" t="s">
        <v>373</v>
      </c>
      <c r="P76" t="s">
        <v>464</v>
      </c>
      <c r="Q76" t="s">
        <v>384</v>
      </c>
      <c r="R76" t="s">
        <v>46</v>
      </c>
    </row>
    <row r="77" spans="1:18" x14ac:dyDescent="0.3">
      <c r="A77" t="s">
        <v>465</v>
      </c>
      <c r="B77" t="s">
        <v>38</v>
      </c>
      <c r="C77" t="s">
        <v>303</v>
      </c>
      <c r="D77" t="s">
        <v>39</v>
      </c>
      <c r="E77" t="s">
        <v>140</v>
      </c>
      <c r="F77" t="s">
        <v>398</v>
      </c>
      <c r="G77" t="s">
        <v>466</v>
      </c>
      <c r="H77" t="s">
        <v>467</v>
      </c>
      <c r="I77" t="s">
        <v>468</v>
      </c>
      <c r="J77" t="s">
        <v>468</v>
      </c>
      <c r="K77" t="s">
        <v>468</v>
      </c>
      <c r="L77" t="s">
        <v>367</v>
      </c>
      <c r="M77" t="s">
        <v>367</v>
      </c>
      <c r="N77" t="s">
        <v>367</v>
      </c>
      <c r="O77" t="s">
        <v>469</v>
      </c>
      <c r="P77" t="s">
        <v>470</v>
      </c>
      <c r="Q77" t="s">
        <v>471</v>
      </c>
      <c r="R77" t="s">
        <v>46</v>
      </c>
    </row>
    <row r="78" spans="1:18" x14ac:dyDescent="0.3">
      <c r="A78" t="s">
        <v>465</v>
      </c>
      <c r="B78" t="s">
        <v>38</v>
      </c>
      <c r="C78" t="s">
        <v>303</v>
      </c>
      <c r="D78" t="s">
        <v>39</v>
      </c>
      <c r="E78" t="s">
        <v>210</v>
      </c>
      <c r="F78" t="s">
        <v>41</v>
      </c>
      <c r="G78" t="s">
        <v>472</v>
      </c>
      <c r="H78" t="s">
        <v>473</v>
      </c>
      <c r="I78" t="s">
        <v>474</v>
      </c>
      <c r="J78" t="s">
        <v>475</v>
      </c>
      <c r="K78" t="s">
        <v>475</v>
      </c>
      <c r="L78" t="s">
        <v>476</v>
      </c>
      <c r="M78" t="s">
        <v>476</v>
      </c>
      <c r="N78" t="s">
        <v>476</v>
      </c>
      <c r="O78" t="s">
        <v>477</v>
      </c>
      <c r="P78" t="s">
        <v>478</v>
      </c>
      <c r="Q78" t="s">
        <v>479</v>
      </c>
      <c r="R78" t="s">
        <v>46</v>
      </c>
    </row>
    <row r="79" spans="1:18" x14ac:dyDescent="0.3">
      <c r="A79" t="s">
        <v>465</v>
      </c>
      <c r="B79" t="s">
        <v>38</v>
      </c>
      <c r="C79" t="s">
        <v>303</v>
      </c>
      <c r="D79" t="s">
        <v>39</v>
      </c>
      <c r="E79" t="s">
        <v>187</v>
      </c>
      <c r="F79" t="s">
        <v>480</v>
      </c>
      <c r="G79" t="s">
        <v>481</v>
      </c>
      <c r="H79" t="s">
        <v>482</v>
      </c>
      <c r="I79" t="s">
        <v>483</v>
      </c>
      <c r="J79" t="s">
        <v>483</v>
      </c>
      <c r="K79" t="s">
        <v>483</v>
      </c>
      <c r="L79" t="s">
        <v>484</v>
      </c>
      <c r="M79" t="s">
        <v>484</v>
      </c>
      <c r="N79" t="s">
        <v>485</v>
      </c>
      <c r="O79" t="s">
        <v>486</v>
      </c>
      <c r="P79" t="s">
        <v>487</v>
      </c>
      <c r="Q79" t="s">
        <v>471</v>
      </c>
      <c r="R79" t="s">
        <v>46</v>
      </c>
    </row>
    <row r="80" spans="1:18" x14ac:dyDescent="0.3">
      <c r="A80" t="s">
        <v>465</v>
      </c>
      <c r="B80" t="s">
        <v>38</v>
      </c>
      <c r="C80" t="s">
        <v>303</v>
      </c>
      <c r="D80" t="s">
        <v>39</v>
      </c>
      <c r="E80" t="s">
        <v>488</v>
      </c>
      <c r="F80" t="s">
        <v>489</v>
      </c>
      <c r="G80" t="s">
        <v>490</v>
      </c>
      <c r="H80" t="s">
        <v>491</v>
      </c>
      <c r="I80" t="s">
        <v>492</v>
      </c>
      <c r="J80" t="s">
        <v>493</v>
      </c>
      <c r="K80" t="s">
        <v>493</v>
      </c>
      <c r="L80" t="s">
        <v>494</v>
      </c>
      <c r="M80" t="s">
        <v>494</v>
      </c>
      <c r="N80" t="s">
        <v>494</v>
      </c>
      <c r="O80" t="s">
        <v>495</v>
      </c>
      <c r="P80" t="s">
        <v>496</v>
      </c>
      <c r="Q80" t="s">
        <v>471</v>
      </c>
      <c r="R80" t="s">
        <v>46</v>
      </c>
    </row>
    <row r="81" spans="1:18" x14ac:dyDescent="0.3">
      <c r="A81" t="s">
        <v>465</v>
      </c>
      <c r="B81" t="s">
        <v>38</v>
      </c>
      <c r="C81" t="s">
        <v>303</v>
      </c>
      <c r="D81" t="s">
        <v>39</v>
      </c>
      <c r="E81" t="s">
        <v>497</v>
      </c>
      <c r="F81" t="s">
        <v>498</v>
      </c>
      <c r="G81" t="s">
        <v>323</v>
      </c>
      <c r="H81" t="s">
        <v>499</v>
      </c>
      <c r="I81" t="s">
        <v>500</v>
      </c>
      <c r="J81" t="s">
        <v>501</v>
      </c>
      <c r="K81" t="s">
        <v>501</v>
      </c>
      <c r="L81" t="s">
        <v>502</v>
      </c>
      <c r="M81" t="s">
        <v>502</v>
      </c>
      <c r="N81" t="s">
        <v>503</v>
      </c>
      <c r="O81" t="s">
        <v>504</v>
      </c>
      <c r="P81" t="s">
        <v>476</v>
      </c>
      <c r="Q81" t="s">
        <v>479</v>
      </c>
      <c r="R81" t="s">
        <v>46</v>
      </c>
    </row>
    <row r="82" spans="1:18" x14ac:dyDescent="0.3">
      <c r="A82" t="s">
        <v>465</v>
      </c>
      <c r="B82" t="s">
        <v>38</v>
      </c>
      <c r="C82" t="s">
        <v>303</v>
      </c>
      <c r="D82" t="s">
        <v>39</v>
      </c>
      <c r="E82" t="s">
        <v>167</v>
      </c>
      <c r="F82" t="s">
        <v>41</v>
      </c>
      <c r="G82" t="s">
        <v>323</v>
      </c>
      <c r="H82" t="s">
        <v>473</v>
      </c>
      <c r="I82" t="s">
        <v>505</v>
      </c>
      <c r="J82" t="s">
        <v>500</v>
      </c>
      <c r="K82" t="s">
        <v>500</v>
      </c>
      <c r="L82" t="s">
        <v>506</v>
      </c>
      <c r="M82" t="s">
        <v>506</v>
      </c>
      <c r="N82" t="s">
        <v>506</v>
      </c>
      <c r="O82" t="s">
        <v>504</v>
      </c>
      <c r="P82" t="s">
        <v>507</v>
      </c>
      <c r="Q82" t="s">
        <v>479</v>
      </c>
      <c r="R82" t="s">
        <v>46</v>
      </c>
    </row>
    <row r="83" spans="1:18" x14ac:dyDescent="0.3">
      <c r="A83" t="s">
        <v>465</v>
      </c>
      <c r="B83" t="s">
        <v>38</v>
      </c>
      <c r="C83" t="s">
        <v>303</v>
      </c>
      <c r="D83" t="s">
        <v>39</v>
      </c>
      <c r="E83" t="s">
        <v>205</v>
      </c>
      <c r="F83" t="s">
        <v>508</v>
      </c>
      <c r="G83" t="s">
        <v>509</v>
      </c>
      <c r="H83" t="s">
        <v>510</v>
      </c>
      <c r="I83" t="s">
        <v>511</v>
      </c>
      <c r="J83" t="s">
        <v>511</v>
      </c>
      <c r="K83" t="s">
        <v>511</v>
      </c>
      <c r="L83" t="s">
        <v>506</v>
      </c>
      <c r="M83" t="s">
        <v>506</v>
      </c>
      <c r="N83" t="s">
        <v>512</v>
      </c>
      <c r="O83" t="s">
        <v>513</v>
      </c>
      <c r="P83" t="s">
        <v>514</v>
      </c>
      <c r="Q83" t="s">
        <v>515</v>
      </c>
      <c r="R83" t="s">
        <v>46</v>
      </c>
    </row>
    <row r="84" spans="1:18" x14ac:dyDescent="0.3">
      <c r="A84" t="s">
        <v>465</v>
      </c>
      <c r="B84" t="s">
        <v>38</v>
      </c>
      <c r="C84" t="s">
        <v>303</v>
      </c>
      <c r="D84" t="s">
        <v>39</v>
      </c>
      <c r="E84" t="s">
        <v>244</v>
      </c>
      <c r="F84" t="s">
        <v>49</v>
      </c>
      <c r="G84" t="s">
        <v>469</v>
      </c>
      <c r="H84" t="s">
        <v>516</v>
      </c>
      <c r="I84" t="s">
        <v>517</v>
      </c>
      <c r="J84" t="s">
        <v>517</v>
      </c>
      <c r="K84" t="s">
        <v>517</v>
      </c>
      <c r="L84" t="s">
        <v>518</v>
      </c>
      <c r="M84" t="s">
        <v>518</v>
      </c>
      <c r="N84" t="s">
        <v>518</v>
      </c>
      <c r="O84" t="s">
        <v>478</v>
      </c>
      <c r="P84" t="s">
        <v>512</v>
      </c>
      <c r="Q84" t="s">
        <v>515</v>
      </c>
      <c r="R84" t="s">
        <v>46</v>
      </c>
    </row>
    <row r="85" spans="1:18" x14ac:dyDescent="0.3">
      <c r="A85" t="s">
        <v>465</v>
      </c>
      <c r="B85" t="s">
        <v>38</v>
      </c>
      <c r="C85" t="s">
        <v>303</v>
      </c>
      <c r="D85" t="s">
        <v>39</v>
      </c>
      <c r="E85" t="s">
        <v>232</v>
      </c>
      <c r="F85" t="s">
        <v>229</v>
      </c>
      <c r="G85" t="s">
        <v>343</v>
      </c>
      <c r="H85" t="s">
        <v>519</v>
      </c>
      <c r="I85" t="s">
        <v>520</v>
      </c>
      <c r="J85" t="s">
        <v>520</v>
      </c>
      <c r="K85" t="s">
        <v>520</v>
      </c>
      <c r="L85" t="s">
        <v>512</v>
      </c>
      <c r="M85" t="s">
        <v>512</v>
      </c>
      <c r="N85" t="s">
        <v>518</v>
      </c>
      <c r="O85" t="s">
        <v>513</v>
      </c>
      <c r="P85" t="s">
        <v>506</v>
      </c>
      <c r="Q85" t="s">
        <v>515</v>
      </c>
      <c r="R85" t="s">
        <v>46</v>
      </c>
    </row>
    <row r="86" spans="1:18" x14ac:dyDescent="0.3">
      <c r="A86" t="s">
        <v>465</v>
      </c>
      <c r="B86" t="s">
        <v>38</v>
      </c>
      <c r="C86" t="s">
        <v>303</v>
      </c>
      <c r="D86" t="s">
        <v>39</v>
      </c>
      <c r="E86" t="s">
        <v>260</v>
      </c>
      <c r="F86" t="s">
        <v>521</v>
      </c>
      <c r="G86" t="s">
        <v>323</v>
      </c>
      <c r="H86" t="s">
        <v>522</v>
      </c>
      <c r="I86" t="s">
        <v>517</v>
      </c>
      <c r="J86" t="s">
        <v>517</v>
      </c>
      <c r="K86" t="s">
        <v>517</v>
      </c>
      <c r="L86" t="s">
        <v>513</v>
      </c>
      <c r="M86" t="s">
        <v>513</v>
      </c>
      <c r="N86" t="s">
        <v>478</v>
      </c>
      <c r="O86" t="s">
        <v>523</v>
      </c>
      <c r="P86" t="s">
        <v>524</v>
      </c>
      <c r="Q86" t="s">
        <v>515</v>
      </c>
      <c r="R86" t="s">
        <v>46</v>
      </c>
    </row>
    <row r="87" spans="1:18" x14ac:dyDescent="0.3">
      <c r="A87" t="s">
        <v>465</v>
      </c>
      <c r="B87" t="s">
        <v>38</v>
      </c>
      <c r="C87" t="s">
        <v>303</v>
      </c>
      <c r="D87" t="s">
        <v>39</v>
      </c>
      <c r="E87" t="s">
        <v>228</v>
      </c>
      <c r="F87" t="s">
        <v>525</v>
      </c>
      <c r="G87" t="s">
        <v>391</v>
      </c>
      <c r="H87" t="s">
        <v>526</v>
      </c>
      <c r="I87" t="s">
        <v>527</v>
      </c>
      <c r="J87" t="s">
        <v>527</v>
      </c>
      <c r="K87" t="s">
        <v>527</v>
      </c>
      <c r="L87" t="s">
        <v>528</v>
      </c>
      <c r="M87" t="s">
        <v>528</v>
      </c>
      <c r="N87" t="s">
        <v>528</v>
      </c>
      <c r="O87" t="s">
        <v>529</v>
      </c>
      <c r="P87" t="s">
        <v>530</v>
      </c>
      <c r="Q87" t="s">
        <v>531</v>
      </c>
      <c r="R87" t="s">
        <v>46</v>
      </c>
    </row>
    <row r="88" spans="1:18" x14ac:dyDescent="0.3">
      <c r="A88" t="s">
        <v>465</v>
      </c>
      <c r="B88" t="s">
        <v>38</v>
      </c>
      <c r="C88" t="s">
        <v>303</v>
      </c>
      <c r="D88" t="s">
        <v>39</v>
      </c>
      <c r="E88" t="s">
        <v>274</v>
      </c>
      <c r="F88" t="s">
        <v>41</v>
      </c>
      <c r="G88" t="s">
        <v>532</v>
      </c>
      <c r="H88" t="s">
        <v>533</v>
      </c>
      <c r="I88" t="s">
        <v>534</v>
      </c>
      <c r="J88" t="s">
        <v>534</v>
      </c>
      <c r="K88" t="s">
        <v>534</v>
      </c>
      <c r="L88" t="s">
        <v>535</v>
      </c>
      <c r="M88" t="s">
        <v>535</v>
      </c>
      <c r="N88" t="s">
        <v>535</v>
      </c>
      <c r="O88" t="s">
        <v>536</v>
      </c>
      <c r="P88" t="s">
        <v>537</v>
      </c>
      <c r="Q88" t="s">
        <v>531</v>
      </c>
      <c r="R88" t="s">
        <v>46</v>
      </c>
    </row>
    <row r="89" spans="1:18" x14ac:dyDescent="0.3">
      <c r="A89" t="s">
        <v>465</v>
      </c>
      <c r="B89" t="s">
        <v>38</v>
      </c>
      <c r="C89" t="s">
        <v>303</v>
      </c>
      <c r="D89" t="s">
        <v>39</v>
      </c>
      <c r="E89" t="s">
        <v>239</v>
      </c>
      <c r="F89" t="s">
        <v>41</v>
      </c>
      <c r="G89" t="s">
        <v>538</v>
      </c>
      <c r="H89" t="s">
        <v>533</v>
      </c>
      <c r="I89" t="s">
        <v>534</v>
      </c>
      <c r="J89" t="s">
        <v>534</v>
      </c>
      <c r="K89" t="s">
        <v>534</v>
      </c>
      <c r="L89" t="s">
        <v>539</v>
      </c>
      <c r="M89" t="s">
        <v>539</v>
      </c>
      <c r="N89" t="s">
        <v>539</v>
      </c>
      <c r="O89" t="s">
        <v>540</v>
      </c>
      <c r="P89" t="s">
        <v>541</v>
      </c>
      <c r="Q89" t="s">
        <v>531</v>
      </c>
      <c r="R89" t="s">
        <v>46</v>
      </c>
    </row>
    <row r="90" spans="1:18" x14ac:dyDescent="0.3">
      <c r="A90" t="s">
        <v>465</v>
      </c>
      <c r="B90" t="s">
        <v>38</v>
      </c>
      <c r="C90" t="s">
        <v>303</v>
      </c>
      <c r="D90" t="s">
        <v>39</v>
      </c>
      <c r="E90" t="s">
        <v>220</v>
      </c>
      <c r="F90" t="s">
        <v>542</v>
      </c>
      <c r="G90" t="s">
        <v>391</v>
      </c>
      <c r="H90" t="s">
        <v>533</v>
      </c>
      <c r="I90" t="s">
        <v>543</v>
      </c>
      <c r="J90" t="s">
        <v>543</v>
      </c>
      <c r="K90" t="s">
        <v>543</v>
      </c>
      <c r="L90" t="s">
        <v>544</v>
      </c>
      <c r="M90" t="s">
        <v>544</v>
      </c>
      <c r="N90" t="s">
        <v>544</v>
      </c>
      <c r="O90" t="s">
        <v>545</v>
      </c>
      <c r="P90" t="s">
        <v>546</v>
      </c>
      <c r="Q90" t="s">
        <v>547</v>
      </c>
      <c r="R90" t="s">
        <v>46</v>
      </c>
    </row>
    <row r="91" spans="1:18" x14ac:dyDescent="0.3">
      <c r="A91" t="s">
        <v>465</v>
      </c>
      <c r="B91" t="s">
        <v>38</v>
      </c>
      <c r="C91" t="s">
        <v>303</v>
      </c>
      <c r="D91" t="s">
        <v>39</v>
      </c>
      <c r="E91" t="s">
        <v>280</v>
      </c>
      <c r="F91" t="s">
        <v>548</v>
      </c>
      <c r="G91" t="s">
        <v>549</v>
      </c>
      <c r="H91" t="s">
        <v>550</v>
      </c>
      <c r="I91" t="s">
        <v>551</v>
      </c>
      <c r="J91" t="s">
        <v>551</v>
      </c>
      <c r="K91" t="s">
        <v>551</v>
      </c>
      <c r="L91" t="s">
        <v>552</v>
      </c>
      <c r="M91" t="s">
        <v>552</v>
      </c>
      <c r="N91" t="s">
        <v>552</v>
      </c>
      <c r="O91" t="s">
        <v>553</v>
      </c>
      <c r="P91" t="s">
        <v>541</v>
      </c>
      <c r="Q91" t="s">
        <v>547</v>
      </c>
      <c r="R91" t="s">
        <v>46</v>
      </c>
    </row>
    <row r="92" spans="1:18" x14ac:dyDescent="0.3">
      <c r="A92" t="s">
        <v>465</v>
      </c>
      <c r="B92" t="s">
        <v>38</v>
      </c>
      <c r="C92" t="s">
        <v>303</v>
      </c>
      <c r="D92" t="s">
        <v>39</v>
      </c>
      <c r="E92" t="s">
        <v>287</v>
      </c>
      <c r="F92" t="s">
        <v>70</v>
      </c>
      <c r="G92" t="s">
        <v>454</v>
      </c>
      <c r="H92" t="s">
        <v>554</v>
      </c>
      <c r="I92" t="s">
        <v>551</v>
      </c>
      <c r="J92" t="s">
        <v>551</v>
      </c>
      <c r="K92" t="s">
        <v>551</v>
      </c>
      <c r="L92" t="s">
        <v>555</v>
      </c>
      <c r="M92" t="s">
        <v>555</v>
      </c>
      <c r="N92" t="s">
        <v>556</v>
      </c>
      <c r="O92" t="s">
        <v>537</v>
      </c>
      <c r="P92" t="s">
        <v>557</v>
      </c>
      <c r="Q92" t="s">
        <v>547</v>
      </c>
      <c r="R92" t="s">
        <v>46</v>
      </c>
    </row>
    <row r="93" spans="1:18" x14ac:dyDescent="0.3">
      <c r="A93" t="s">
        <v>465</v>
      </c>
      <c r="B93" t="s">
        <v>38</v>
      </c>
      <c r="C93" t="s">
        <v>303</v>
      </c>
      <c r="D93" t="s">
        <v>39</v>
      </c>
      <c r="E93" t="s">
        <v>267</v>
      </c>
      <c r="F93" t="s">
        <v>558</v>
      </c>
      <c r="G93" t="s">
        <v>421</v>
      </c>
      <c r="H93" t="s">
        <v>559</v>
      </c>
      <c r="I93" t="s">
        <v>560</v>
      </c>
      <c r="J93" t="s">
        <v>561</v>
      </c>
      <c r="K93" t="s">
        <v>561</v>
      </c>
      <c r="L93" t="s">
        <v>555</v>
      </c>
      <c r="M93" t="s">
        <v>555</v>
      </c>
      <c r="N93" t="s">
        <v>556</v>
      </c>
      <c r="O93" t="s">
        <v>537</v>
      </c>
      <c r="P93" t="s">
        <v>562</v>
      </c>
      <c r="Q93" t="s">
        <v>547</v>
      </c>
      <c r="R93" t="s">
        <v>46</v>
      </c>
    </row>
    <row r="94" spans="1:18" x14ac:dyDescent="0.3">
      <c r="A94" t="s">
        <v>465</v>
      </c>
      <c r="B94" t="s">
        <v>38</v>
      </c>
      <c r="C94" t="s">
        <v>303</v>
      </c>
      <c r="D94" t="s">
        <v>39</v>
      </c>
      <c r="E94" t="s">
        <v>264</v>
      </c>
      <c r="F94" t="s">
        <v>81</v>
      </c>
      <c r="G94" t="s">
        <v>323</v>
      </c>
      <c r="H94" t="s">
        <v>563</v>
      </c>
      <c r="I94" t="s">
        <v>534</v>
      </c>
      <c r="J94" t="s">
        <v>534</v>
      </c>
      <c r="K94" t="s">
        <v>534</v>
      </c>
      <c r="L94" t="s">
        <v>555</v>
      </c>
      <c r="M94" t="s">
        <v>555</v>
      </c>
      <c r="N94" t="s">
        <v>556</v>
      </c>
      <c r="O94" t="s">
        <v>564</v>
      </c>
      <c r="P94" t="s">
        <v>565</v>
      </c>
      <c r="Q94" t="s">
        <v>566</v>
      </c>
      <c r="R94" t="s">
        <v>46</v>
      </c>
    </row>
    <row r="95" spans="1:18" x14ac:dyDescent="0.3">
      <c r="A95" t="s">
        <v>465</v>
      </c>
      <c r="B95" t="s">
        <v>38</v>
      </c>
      <c r="C95" t="s">
        <v>303</v>
      </c>
      <c r="D95" t="s">
        <v>39</v>
      </c>
      <c r="E95" t="s">
        <v>235</v>
      </c>
      <c r="F95" t="s">
        <v>81</v>
      </c>
      <c r="G95" t="s">
        <v>538</v>
      </c>
      <c r="H95" t="s">
        <v>567</v>
      </c>
      <c r="I95" t="s">
        <v>568</v>
      </c>
      <c r="J95" t="s">
        <v>568</v>
      </c>
      <c r="K95" t="s">
        <v>568</v>
      </c>
      <c r="L95" t="s">
        <v>569</v>
      </c>
      <c r="M95" t="s">
        <v>569</v>
      </c>
      <c r="N95" t="s">
        <v>570</v>
      </c>
      <c r="O95" t="s">
        <v>560</v>
      </c>
      <c r="P95" t="s">
        <v>571</v>
      </c>
      <c r="Q95" t="s">
        <v>566</v>
      </c>
      <c r="R95" t="s">
        <v>46</v>
      </c>
    </row>
    <row r="96" spans="1:18" x14ac:dyDescent="0.3">
      <c r="A96" t="s">
        <v>465</v>
      </c>
      <c r="B96" t="s">
        <v>38</v>
      </c>
      <c r="C96" t="s">
        <v>303</v>
      </c>
      <c r="D96" t="s">
        <v>39</v>
      </c>
      <c r="E96" t="s">
        <v>293</v>
      </c>
      <c r="F96" t="s">
        <v>572</v>
      </c>
      <c r="G96" t="s">
        <v>454</v>
      </c>
      <c r="H96" t="s">
        <v>573</v>
      </c>
      <c r="I96" t="s">
        <v>574</v>
      </c>
      <c r="J96" t="s">
        <v>574</v>
      </c>
      <c r="K96" t="s">
        <v>574</v>
      </c>
      <c r="L96" t="s">
        <v>569</v>
      </c>
      <c r="M96" t="s">
        <v>569</v>
      </c>
      <c r="N96" t="s">
        <v>569</v>
      </c>
      <c r="O96" t="s">
        <v>575</v>
      </c>
      <c r="P96" t="s">
        <v>565</v>
      </c>
      <c r="Q96" t="s">
        <v>566</v>
      </c>
      <c r="R96" t="s">
        <v>46</v>
      </c>
    </row>
    <row r="97" spans="1:18" x14ac:dyDescent="0.3">
      <c r="A97" t="s">
        <v>465</v>
      </c>
      <c r="B97" t="s">
        <v>38</v>
      </c>
      <c r="C97" t="s">
        <v>303</v>
      </c>
      <c r="D97" t="s">
        <v>39</v>
      </c>
      <c r="E97" t="s">
        <v>223</v>
      </c>
      <c r="F97" t="s">
        <v>576</v>
      </c>
      <c r="G97" t="s">
        <v>384</v>
      </c>
      <c r="H97" t="s">
        <v>577</v>
      </c>
      <c r="I97" t="s">
        <v>578</v>
      </c>
      <c r="J97" t="s">
        <v>578</v>
      </c>
      <c r="K97" t="s">
        <v>578</v>
      </c>
      <c r="L97" t="s">
        <v>579</v>
      </c>
      <c r="M97" t="s">
        <v>579</v>
      </c>
      <c r="N97" t="s">
        <v>580</v>
      </c>
      <c r="O97" t="s">
        <v>541</v>
      </c>
      <c r="P97" t="s">
        <v>581</v>
      </c>
      <c r="Q97" t="s">
        <v>566</v>
      </c>
      <c r="R97" t="s">
        <v>46</v>
      </c>
    </row>
    <row r="98" spans="1:18" x14ac:dyDescent="0.3">
      <c r="A98" t="s">
        <v>465</v>
      </c>
      <c r="B98" t="s">
        <v>38</v>
      </c>
      <c r="C98" t="s">
        <v>303</v>
      </c>
      <c r="D98" t="s">
        <v>39</v>
      </c>
      <c r="E98" t="s">
        <v>215</v>
      </c>
      <c r="F98" t="s">
        <v>582</v>
      </c>
      <c r="G98" t="s">
        <v>367</v>
      </c>
      <c r="H98" t="s">
        <v>583</v>
      </c>
      <c r="I98" t="s">
        <v>561</v>
      </c>
      <c r="J98" t="s">
        <v>551</v>
      </c>
      <c r="K98" t="s">
        <v>551</v>
      </c>
      <c r="L98" t="s">
        <v>570</v>
      </c>
      <c r="M98" t="s">
        <v>570</v>
      </c>
      <c r="N98" t="s">
        <v>570</v>
      </c>
      <c r="O98" t="s">
        <v>584</v>
      </c>
      <c r="P98" t="s">
        <v>585</v>
      </c>
      <c r="Q98" t="s">
        <v>586</v>
      </c>
      <c r="R98" t="s">
        <v>46</v>
      </c>
    </row>
    <row r="99" spans="1:18" x14ac:dyDescent="0.3">
      <c r="A99" t="s">
        <v>465</v>
      </c>
      <c r="B99" t="s">
        <v>38</v>
      </c>
      <c r="C99" t="s">
        <v>303</v>
      </c>
      <c r="D99" t="s">
        <v>39</v>
      </c>
      <c r="E99" t="s">
        <v>587</v>
      </c>
      <c r="F99" t="s">
        <v>588</v>
      </c>
      <c r="G99" t="s">
        <v>470</v>
      </c>
      <c r="H99" t="s">
        <v>589</v>
      </c>
      <c r="I99" t="s">
        <v>551</v>
      </c>
      <c r="J99" t="s">
        <v>551</v>
      </c>
      <c r="K99" t="s">
        <v>551</v>
      </c>
      <c r="L99" t="s">
        <v>590</v>
      </c>
      <c r="M99" t="s">
        <v>590</v>
      </c>
      <c r="N99" t="s">
        <v>590</v>
      </c>
      <c r="O99" t="s">
        <v>591</v>
      </c>
      <c r="P99" t="s">
        <v>592</v>
      </c>
      <c r="Q99" t="s">
        <v>586</v>
      </c>
      <c r="R99" t="s">
        <v>46</v>
      </c>
    </row>
    <row r="100" spans="1:18" x14ac:dyDescent="0.3">
      <c r="A100" t="s">
        <v>465</v>
      </c>
      <c r="B100" t="s">
        <v>38</v>
      </c>
      <c r="C100" t="s">
        <v>303</v>
      </c>
      <c r="D100" t="s">
        <v>39</v>
      </c>
      <c r="E100" t="s">
        <v>593</v>
      </c>
      <c r="F100" t="s">
        <v>344</v>
      </c>
      <c r="G100" t="s">
        <v>421</v>
      </c>
      <c r="H100" t="s">
        <v>594</v>
      </c>
      <c r="I100" t="s">
        <v>574</v>
      </c>
      <c r="J100" t="s">
        <v>574</v>
      </c>
      <c r="K100" t="s">
        <v>574</v>
      </c>
      <c r="L100" t="s">
        <v>595</v>
      </c>
      <c r="M100" t="s">
        <v>595</v>
      </c>
      <c r="N100" t="s">
        <v>592</v>
      </c>
      <c r="O100" t="s">
        <v>545</v>
      </c>
      <c r="P100" t="s">
        <v>581</v>
      </c>
      <c r="Q100" t="s">
        <v>586</v>
      </c>
      <c r="R100" t="s">
        <v>46</v>
      </c>
    </row>
    <row r="101" spans="1:18" x14ac:dyDescent="0.3">
      <c r="A101" t="s">
        <v>465</v>
      </c>
      <c r="B101" t="s">
        <v>38</v>
      </c>
      <c r="C101" t="s">
        <v>303</v>
      </c>
      <c r="D101" t="s">
        <v>39</v>
      </c>
      <c r="E101" t="s">
        <v>298</v>
      </c>
      <c r="F101" t="s">
        <v>141</v>
      </c>
      <c r="G101" t="s">
        <v>596</v>
      </c>
      <c r="H101" t="s">
        <v>597</v>
      </c>
      <c r="I101" t="s">
        <v>551</v>
      </c>
      <c r="J101" t="s">
        <v>551</v>
      </c>
      <c r="K101" t="s">
        <v>551</v>
      </c>
      <c r="L101" t="s">
        <v>598</v>
      </c>
      <c r="M101" t="s">
        <v>598</v>
      </c>
      <c r="N101" t="s">
        <v>599</v>
      </c>
      <c r="O101" t="s">
        <v>600</v>
      </c>
      <c r="P101" t="s">
        <v>598</v>
      </c>
      <c r="Q101" t="s">
        <v>601</v>
      </c>
      <c r="R101" t="s">
        <v>46</v>
      </c>
    </row>
    <row r="102" spans="1:18" x14ac:dyDescent="0.3">
      <c r="A102" t="s">
        <v>465</v>
      </c>
      <c r="B102" t="s">
        <v>38</v>
      </c>
      <c r="C102" t="s">
        <v>303</v>
      </c>
      <c r="D102" t="s">
        <v>39</v>
      </c>
      <c r="E102" t="s">
        <v>253</v>
      </c>
      <c r="F102" t="s">
        <v>41</v>
      </c>
      <c r="G102" t="s">
        <v>509</v>
      </c>
      <c r="H102" t="s">
        <v>602</v>
      </c>
      <c r="I102" t="s">
        <v>603</v>
      </c>
      <c r="J102" t="s">
        <v>603</v>
      </c>
      <c r="K102" t="s">
        <v>603</v>
      </c>
      <c r="L102" t="s">
        <v>604</v>
      </c>
      <c r="M102" t="s">
        <v>604</v>
      </c>
      <c r="N102" t="s">
        <v>605</v>
      </c>
      <c r="O102" t="s">
        <v>545</v>
      </c>
      <c r="P102" t="s">
        <v>606</v>
      </c>
      <c r="Q102" t="s">
        <v>601</v>
      </c>
      <c r="R102" t="s">
        <v>46</v>
      </c>
    </row>
    <row r="103" spans="1:18" x14ac:dyDescent="0.3">
      <c r="A103" t="s">
        <v>607</v>
      </c>
      <c r="B103" t="s">
        <v>38</v>
      </c>
      <c r="C103" t="s">
        <v>32</v>
      </c>
      <c r="D103" t="s">
        <v>608</v>
      </c>
      <c r="E103" t="s">
        <v>62</v>
      </c>
      <c r="F103" t="s">
        <v>63</v>
      </c>
      <c r="G103" t="s">
        <v>609</v>
      </c>
      <c r="H103" t="s">
        <v>610</v>
      </c>
      <c r="I103" t="s">
        <v>611</v>
      </c>
      <c r="J103" t="s">
        <v>611</v>
      </c>
      <c r="K103" t="s">
        <v>611</v>
      </c>
      <c r="L103" t="s">
        <v>612</v>
      </c>
      <c r="M103" t="s">
        <v>612</v>
      </c>
      <c r="N103" t="s">
        <v>612</v>
      </c>
      <c r="O103" t="s">
        <v>46</v>
      </c>
      <c r="P103" t="s">
        <v>46</v>
      </c>
      <c r="Q103" t="s">
        <v>613</v>
      </c>
      <c r="R103" t="s">
        <v>46</v>
      </c>
    </row>
    <row r="104" spans="1:18" x14ac:dyDescent="0.3">
      <c r="A104" t="s">
        <v>607</v>
      </c>
      <c r="B104" t="s">
        <v>38</v>
      </c>
      <c r="C104" t="s">
        <v>32</v>
      </c>
      <c r="D104" t="s">
        <v>608</v>
      </c>
      <c r="E104" t="s">
        <v>62</v>
      </c>
      <c r="F104" t="s">
        <v>63</v>
      </c>
      <c r="G104" t="s">
        <v>614</v>
      </c>
      <c r="H104" t="s">
        <v>615</v>
      </c>
      <c r="I104" t="s">
        <v>616</v>
      </c>
      <c r="J104" t="s">
        <v>616</v>
      </c>
      <c r="K104" t="s">
        <v>616</v>
      </c>
      <c r="L104" t="s">
        <v>617</v>
      </c>
      <c r="M104" t="s">
        <v>617</v>
      </c>
      <c r="N104" t="s">
        <v>617</v>
      </c>
      <c r="O104" t="s">
        <v>46</v>
      </c>
      <c r="P104" t="s">
        <v>46</v>
      </c>
      <c r="Q104" t="s">
        <v>618</v>
      </c>
      <c r="R104" t="s">
        <v>46</v>
      </c>
    </row>
    <row r="105" spans="1:18" x14ac:dyDescent="0.3">
      <c r="A105" t="s">
        <v>607</v>
      </c>
      <c r="B105" t="s">
        <v>38</v>
      </c>
      <c r="C105" t="s">
        <v>32</v>
      </c>
      <c r="D105" t="s">
        <v>608</v>
      </c>
      <c r="E105" t="s">
        <v>62</v>
      </c>
      <c r="F105" t="s">
        <v>63</v>
      </c>
      <c r="G105" t="s">
        <v>619</v>
      </c>
      <c r="H105" t="s">
        <v>620</v>
      </c>
      <c r="I105" t="s">
        <v>621</v>
      </c>
      <c r="J105" t="s">
        <v>621</v>
      </c>
      <c r="K105" t="s">
        <v>621</v>
      </c>
      <c r="L105" t="s">
        <v>622</v>
      </c>
      <c r="M105" t="s">
        <v>622</v>
      </c>
      <c r="N105" t="s">
        <v>622</v>
      </c>
      <c r="O105" t="s">
        <v>46</v>
      </c>
      <c r="P105" t="s">
        <v>46</v>
      </c>
      <c r="Q105" t="s">
        <v>613</v>
      </c>
      <c r="R105" t="s">
        <v>46</v>
      </c>
    </row>
    <row r="106" spans="1:18" x14ac:dyDescent="0.3">
      <c r="A106" t="s">
        <v>607</v>
      </c>
      <c r="B106" t="s">
        <v>38</v>
      </c>
      <c r="C106" t="s">
        <v>32</v>
      </c>
      <c r="D106" t="s">
        <v>608</v>
      </c>
      <c r="E106" t="s">
        <v>62</v>
      </c>
      <c r="F106" t="s">
        <v>63</v>
      </c>
      <c r="G106" t="s">
        <v>623</v>
      </c>
      <c r="H106" t="s">
        <v>624</v>
      </c>
      <c r="I106" t="s">
        <v>625</v>
      </c>
      <c r="J106" t="s">
        <v>625</v>
      </c>
      <c r="K106" t="s">
        <v>625</v>
      </c>
      <c r="L106" t="s">
        <v>626</v>
      </c>
      <c r="M106" t="s">
        <v>626</v>
      </c>
      <c r="N106" t="s">
        <v>626</v>
      </c>
      <c r="O106" t="s">
        <v>46</v>
      </c>
      <c r="P106" t="s">
        <v>46</v>
      </c>
      <c r="Q106" t="s">
        <v>627</v>
      </c>
      <c r="R106" t="s">
        <v>46</v>
      </c>
    </row>
    <row r="107" spans="1:18" x14ac:dyDescent="0.3">
      <c r="A107" t="s">
        <v>607</v>
      </c>
      <c r="B107" t="s">
        <v>38</v>
      </c>
      <c r="C107" t="s">
        <v>32</v>
      </c>
      <c r="D107" t="s">
        <v>608</v>
      </c>
      <c r="E107" t="s">
        <v>62</v>
      </c>
      <c r="F107" t="s">
        <v>63</v>
      </c>
      <c r="G107" t="s">
        <v>628</v>
      </c>
      <c r="H107" t="s">
        <v>624</v>
      </c>
      <c r="I107" t="s">
        <v>625</v>
      </c>
      <c r="J107" t="s">
        <v>625</v>
      </c>
      <c r="K107" t="s">
        <v>625</v>
      </c>
      <c r="L107" t="s">
        <v>626</v>
      </c>
      <c r="M107" t="s">
        <v>626</v>
      </c>
      <c r="N107" t="s">
        <v>626</v>
      </c>
      <c r="O107" t="s">
        <v>46</v>
      </c>
      <c r="P107" t="s">
        <v>46</v>
      </c>
      <c r="Q107" t="s">
        <v>629</v>
      </c>
      <c r="R107" t="s">
        <v>46</v>
      </c>
    </row>
    <row r="108" spans="1:18" x14ac:dyDescent="0.3">
      <c r="A108" t="s">
        <v>607</v>
      </c>
      <c r="B108" t="s">
        <v>38</v>
      </c>
      <c r="C108" t="s">
        <v>32</v>
      </c>
      <c r="D108" t="s">
        <v>608</v>
      </c>
      <c r="E108" t="s">
        <v>62</v>
      </c>
      <c r="F108" t="s">
        <v>63</v>
      </c>
      <c r="G108" t="s">
        <v>630</v>
      </c>
      <c r="H108" t="s">
        <v>631</v>
      </c>
      <c r="I108" t="s">
        <v>632</v>
      </c>
      <c r="J108" t="s">
        <v>632</v>
      </c>
      <c r="K108" t="s">
        <v>632</v>
      </c>
      <c r="L108" t="s">
        <v>633</v>
      </c>
      <c r="M108" t="s">
        <v>633</v>
      </c>
      <c r="N108" t="s">
        <v>633</v>
      </c>
      <c r="O108" t="s">
        <v>46</v>
      </c>
      <c r="P108" t="s">
        <v>46</v>
      </c>
      <c r="Q108" t="s">
        <v>634</v>
      </c>
      <c r="R108" t="s">
        <v>46</v>
      </c>
    </row>
    <row r="109" spans="1:18" x14ac:dyDescent="0.3">
      <c r="A109" t="s">
        <v>607</v>
      </c>
      <c r="B109" t="s">
        <v>38</v>
      </c>
      <c r="C109" t="s">
        <v>32</v>
      </c>
      <c r="D109" t="s">
        <v>608</v>
      </c>
      <c r="E109" t="s">
        <v>62</v>
      </c>
      <c r="F109" t="s">
        <v>63</v>
      </c>
      <c r="G109" t="s">
        <v>635</v>
      </c>
      <c r="H109" t="s">
        <v>636</v>
      </c>
      <c r="I109" t="s">
        <v>637</v>
      </c>
      <c r="J109" t="s">
        <v>637</v>
      </c>
      <c r="K109" t="s">
        <v>637</v>
      </c>
      <c r="L109" t="s">
        <v>638</v>
      </c>
      <c r="M109" t="s">
        <v>638</v>
      </c>
      <c r="N109" t="s">
        <v>638</v>
      </c>
      <c r="O109" t="s">
        <v>46</v>
      </c>
      <c r="P109" t="s">
        <v>46</v>
      </c>
      <c r="Q109" t="s">
        <v>639</v>
      </c>
      <c r="R109" t="s">
        <v>46</v>
      </c>
    </row>
    <row r="110" spans="1:18" x14ac:dyDescent="0.3">
      <c r="A110" t="s">
        <v>607</v>
      </c>
      <c r="B110" t="s">
        <v>38</v>
      </c>
      <c r="C110" t="s">
        <v>32</v>
      </c>
      <c r="D110" t="s">
        <v>608</v>
      </c>
      <c r="E110" t="s">
        <v>62</v>
      </c>
      <c r="F110" t="s">
        <v>63</v>
      </c>
      <c r="G110" t="s">
        <v>628</v>
      </c>
      <c r="H110" t="s">
        <v>640</v>
      </c>
      <c r="I110" t="s">
        <v>641</v>
      </c>
      <c r="J110" t="s">
        <v>641</v>
      </c>
      <c r="K110" t="s">
        <v>641</v>
      </c>
      <c r="L110" t="s">
        <v>642</v>
      </c>
      <c r="M110" t="s">
        <v>642</v>
      </c>
      <c r="N110" t="s">
        <v>642</v>
      </c>
      <c r="O110" t="s">
        <v>46</v>
      </c>
      <c r="P110" t="s">
        <v>46</v>
      </c>
      <c r="Q110" t="s">
        <v>639</v>
      </c>
      <c r="R110" t="s">
        <v>46</v>
      </c>
    </row>
    <row r="111" spans="1:18" x14ac:dyDescent="0.3">
      <c r="A111" t="s">
        <v>607</v>
      </c>
      <c r="B111" t="s">
        <v>38</v>
      </c>
      <c r="C111" t="s">
        <v>32</v>
      </c>
      <c r="D111" t="s">
        <v>608</v>
      </c>
      <c r="E111" t="s">
        <v>62</v>
      </c>
      <c r="F111" t="s">
        <v>63</v>
      </c>
      <c r="G111" t="s">
        <v>623</v>
      </c>
      <c r="H111" t="s">
        <v>643</v>
      </c>
      <c r="I111" t="s">
        <v>626</v>
      </c>
      <c r="J111" t="s">
        <v>626</v>
      </c>
      <c r="K111" t="s">
        <v>626</v>
      </c>
      <c r="L111" t="s">
        <v>642</v>
      </c>
      <c r="M111" t="s">
        <v>642</v>
      </c>
      <c r="N111" t="s">
        <v>642</v>
      </c>
      <c r="O111" t="s">
        <v>46</v>
      </c>
      <c r="P111" t="s">
        <v>46</v>
      </c>
      <c r="Q111" t="s">
        <v>629</v>
      </c>
      <c r="R111" t="s">
        <v>46</v>
      </c>
    </row>
    <row r="112" spans="1:18" x14ac:dyDescent="0.3">
      <c r="A112" t="s">
        <v>607</v>
      </c>
      <c r="B112" t="s">
        <v>38</v>
      </c>
      <c r="C112" t="s">
        <v>32</v>
      </c>
      <c r="D112" t="s">
        <v>608</v>
      </c>
      <c r="E112" t="s">
        <v>62</v>
      </c>
      <c r="F112" t="s">
        <v>63</v>
      </c>
      <c r="G112" t="s">
        <v>644</v>
      </c>
      <c r="H112" t="s">
        <v>645</v>
      </c>
      <c r="I112" t="s">
        <v>646</v>
      </c>
      <c r="J112" t="s">
        <v>646</v>
      </c>
      <c r="K112" t="s">
        <v>646</v>
      </c>
      <c r="L112" t="s">
        <v>647</v>
      </c>
      <c r="M112" t="s">
        <v>647</v>
      </c>
      <c r="N112" t="s">
        <v>647</v>
      </c>
      <c r="O112" t="s">
        <v>46</v>
      </c>
      <c r="P112" t="s">
        <v>46</v>
      </c>
      <c r="Q112" t="s">
        <v>627</v>
      </c>
      <c r="R112" t="s">
        <v>46</v>
      </c>
    </row>
    <row r="113" spans="1:18" x14ac:dyDescent="0.3">
      <c r="A113" t="s">
        <v>607</v>
      </c>
      <c r="B113" t="s">
        <v>38</v>
      </c>
      <c r="C113" t="s">
        <v>32</v>
      </c>
      <c r="D113" t="s">
        <v>608</v>
      </c>
      <c r="E113" t="s">
        <v>62</v>
      </c>
      <c r="F113" t="s">
        <v>63</v>
      </c>
      <c r="G113" t="s">
        <v>635</v>
      </c>
      <c r="H113" t="s">
        <v>624</v>
      </c>
      <c r="I113" t="s">
        <v>648</v>
      </c>
      <c r="J113" t="s">
        <v>649</v>
      </c>
      <c r="K113" t="s">
        <v>649</v>
      </c>
      <c r="L113" t="s">
        <v>625</v>
      </c>
      <c r="M113" t="s">
        <v>625</v>
      </c>
      <c r="N113" t="s">
        <v>625</v>
      </c>
      <c r="O113" t="s">
        <v>46</v>
      </c>
      <c r="P113" t="s">
        <v>46</v>
      </c>
      <c r="Q113" t="s">
        <v>627</v>
      </c>
      <c r="R113" t="s">
        <v>46</v>
      </c>
    </row>
    <row r="114" spans="1:18" x14ac:dyDescent="0.3">
      <c r="A114" t="s">
        <v>650</v>
      </c>
      <c r="B114" t="s">
        <v>38</v>
      </c>
      <c r="C114" t="s">
        <v>32</v>
      </c>
      <c r="D114" t="s">
        <v>608</v>
      </c>
      <c r="E114" t="s">
        <v>62</v>
      </c>
      <c r="F114" t="s">
        <v>63</v>
      </c>
      <c r="G114" t="s">
        <v>651</v>
      </c>
      <c r="H114" t="s">
        <v>652</v>
      </c>
      <c r="I114" t="s">
        <v>653</v>
      </c>
      <c r="J114" t="s">
        <v>653</v>
      </c>
      <c r="K114" t="s">
        <v>653</v>
      </c>
      <c r="L114" t="s">
        <v>654</v>
      </c>
      <c r="M114" t="s">
        <v>654</v>
      </c>
      <c r="N114" t="s">
        <v>654</v>
      </c>
      <c r="O114" t="s">
        <v>46</v>
      </c>
      <c r="P114" t="s">
        <v>46</v>
      </c>
      <c r="Q114" t="s">
        <v>655</v>
      </c>
      <c r="R114" t="s">
        <v>46</v>
      </c>
    </row>
    <row r="115" spans="1:18" x14ac:dyDescent="0.3">
      <c r="A115" t="s">
        <v>650</v>
      </c>
      <c r="B115" t="s">
        <v>38</v>
      </c>
      <c r="C115" t="s">
        <v>32</v>
      </c>
      <c r="D115" t="s">
        <v>608</v>
      </c>
      <c r="E115" t="s">
        <v>62</v>
      </c>
      <c r="F115" t="s">
        <v>63</v>
      </c>
      <c r="G115" t="s">
        <v>656</v>
      </c>
      <c r="H115" t="s">
        <v>657</v>
      </c>
      <c r="I115" t="s">
        <v>658</v>
      </c>
      <c r="J115" t="s">
        <v>658</v>
      </c>
      <c r="K115" t="s">
        <v>658</v>
      </c>
      <c r="L115" t="s">
        <v>659</v>
      </c>
      <c r="M115" t="s">
        <v>659</v>
      </c>
      <c r="N115" t="s">
        <v>659</v>
      </c>
      <c r="O115" t="s">
        <v>46</v>
      </c>
      <c r="P115" t="s">
        <v>46</v>
      </c>
      <c r="Q115" t="s">
        <v>660</v>
      </c>
      <c r="R115" t="s">
        <v>46</v>
      </c>
    </row>
    <row r="116" spans="1:18" x14ac:dyDescent="0.3">
      <c r="A116" t="s">
        <v>650</v>
      </c>
      <c r="B116" t="s">
        <v>38</v>
      </c>
      <c r="C116" t="s">
        <v>32</v>
      </c>
      <c r="D116" t="s">
        <v>608</v>
      </c>
      <c r="E116" t="s">
        <v>62</v>
      </c>
      <c r="F116" t="s">
        <v>63</v>
      </c>
      <c r="G116" t="s">
        <v>661</v>
      </c>
      <c r="H116" t="s">
        <v>662</v>
      </c>
      <c r="I116" t="s">
        <v>663</v>
      </c>
      <c r="J116" t="s">
        <v>663</v>
      </c>
      <c r="K116" t="s">
        <v>663</v>
      </c>
      <c r="L116" t="s">
        <v>664</v>
      </c>
      <c r="M116" t="s">
        <v>664</v>
      </c>
      <c r="N116" t="s">
        <v>664</v>
      </c>
      <c r="O116" t="s">
        <v>46</v>
      </c>
      <c r="P116" t="s">
        <v>46</v>
      </c>
      <c r="Q116" t="s">
        <v>665</v>
      </c>
      <c r="R116" t="s">
        <v>46</v>
      </c>
    </row>
    <row r="117" spans="1:18" x14ac:dyDescent="0.3">
      <c r="A117" t="s">
        <v>650</v>
      </c>
      <c r="B117" t="s">
        <v>38</v>
      </c>
      <c r="C117" t="s">
        <v>32</v>
      </c>
      <c r="D117" t="s">
        <v>608</v>
      </c>
      <c r="E117" t="s">
        <v>62</v>
      </c>
      <c r="F117" t="s">
        <v>63</v>
      </c>
      <c r="G117" t="s">
        <v>666</v>
      </c>
      <c r="H117" t="s">
        <v>667</v>
      </c>
      <c r="I117" t="s">
        <v>668</v>
      </c>
      <c r="J117" t="s">
        <v>668</v>
      </c>
      <c r="K117" t="s">
        <v>668</v>
      </c>
      <c r="L117" t="s">
        <v>669</v>
      </c>
      <c r="M117" t="s">
        <v>669</v>
      </c>
      <c r="N117" t="s">
        <v>669</v>
      </c>
      <c r="O117" t="s">
        <v>46</v>
      </c>
      <c r="P117" t="s">
        <v>46</v>
      </c>
      <c r="Q117" t="s">
        <v>670</v>
      </c>
      <c r="R117" t="s">
        <v>46</v>
      </c>
    </row>
    <row r="118" spans="1:18" x14ac:dyDescent="0.3">
      <c r="A118" t="s">
        <v>650</v>
      </c>
      <c r="B118" t="s">
        <v>38</v>
      </c>
      <c r="C118" t="s">
        <v>32</v>
      </c>
      <c r="D118" t="s">
        <v>608</v>
      </c>
      <c r="E118" t="s">
        <v>62</v>
      </c>
      <c r="F118" t="s">
        <v>63</v>
      </c>
      <c r="G118" t="s">
        <v>671</v>
      </c>
      <c r="H118" t="s">
        <v>672</v>
      </c>
      <c r="I118" t="s">
        <v>673</v>
      </c>
      <c r="J118" t="s">
        <v>673</v>
      </c>
      <c r="K118" t="s">
        <v>673</v>
      </c>
      <c r="L118" t="s">
        <v>668</v>
      </c>
      <c r="M118" t="s">
        <v>668</v>
      </c>
      <c r="N118" t="s">
        <v>668</v>
      </c>
      <c r="O118" t="s">
        <v>46</v>
      </c>
      <c r="P118" t="s">
        <v>46</v>
      </c>
      <c r="Q118" t="s">
        <v>665</v>
      </c>
      <c r="R118" t="s">
        <v>46</v>
      </c>
    </row>
    <row r="119" spans="1:18" x14ac:dyDescent="0.3">
      <c r="A119" t="s">
        <v>650</v>
      </c>
      <c r="B119" t="s">
        <v>38</v>
      </c>
      <c r="C119" t="s">
        <v>32</v>
      </c>
      <c r="D119" t="s">
        <v>608</v>
      </c>
      <c r="E119" t="s">
        <v>62</v>
      </c>
      <c r="F119" t="s">
        <v>63</v>
      </c>
      <c r="G119" t="s">
        <v>674</v>
      </c>
      <c r="H119" t="s">
        <v>675</v>
      </c>
      <c r="I119" t="s">
        <v>676</v>
      </c>
      <c r="J119" t="s">
        <v>676</v>
      </c>
      <c r="K119" t="s">
        <v>676</v>
      </c>
      <c r="L119" t="s">
        <v>664</v>
      </c>
      <c r="M119" t="s">
        <v>664</v>
      </c>
      <c r="N119" t="s">
        <v>664</v>
      </c>
      <c r="O119" t="s">
        <v>46</v>
      </c>
      <c r="P119" t="s">
        <v>46</v>
      </c>
      <c r="Q119" t="s">
        <v>677</v>
      </c>
      <c r="R119" t="s">
        <v>46</v>
      </c>
    </row>
    <row r="120" spans="1:18" x14ac:dyDescent="0.3">
      <c r="A120" t="s">
        <v>650</v>
      </c>
      <c r="B120" t="s">
        <v>38</v>
      </c>
      <c r="C120" t="s">
        <v>32</v>
      </c>
      <c r="D120" t="s">
        <v>608</v>
      </c>
      <c r="E120" t="s">
        <v>62</v>
      </c>
      <c r="F120" t="s">
        <v>63</v>
      </c>
      <c r="G120" t="s">
        <v>671</v>
      </c>
      <c r="H120" t="s">
        <v>678</v>
      </c>
      <c r="I120" t="s">
        <v>679</v>
      </c>
      <c r="J120" t="s">
        <v>679</v>
      </c>
      <c r="K120" t="s">
        <v>679</v>
      </c>
      <c r="L120" t="s">
        <v>680</v>
      </c>
      <c r="M120" t="s">
        <v>680</v>
      </c>
      <c r="N120" t="s">
        <v>680</v>
      </c>
      <c r="O120" t="s">
        <v>46</v>
      </c>
      <c r="P120" t="s">
        <v>46</v>
      </c>
      <c r="Q120" t="s">
        <v>681</v>
      </c>
      <c r="R120" t="s">
        <v>46</v>
      </c>
    </row>
    <row r="121" spans="1:18" x14ac:dyDescent="0.3">
      <c r="A121" t="s">
        <v>650</v>
      </c>
      <c r="B121" t="s">
        <v>38</v>
      </c>
      <c r="C121" t="s">
        <v>32</v>
      </c>
      <c r="D121" t="s">
        <v>608</v>
      </c>
      <c r="E121" t="s">
        <v>62</v>
      </c>
      <c r="F121" t="s">
        <v>63</v>
      </c>
      <c r="G121" t="s">
        <v>682</v>
      </c>
      <c r="H121" t="s">
        <v>683</v>
      </c>
      <c r="I121" t="s">
        <v>679</v>
      </c>
      <c r="J121" t="s">
        <v>679</v>
      </c>
      <c r="K121" t="s">
        <v>679</v>
      </c>
      <c r="L121" t="s">
        <v>684</v>
      </c>
      <c r="M121" t="s">
        <v>684</v>
      </c>
      <c r="N121" t="s">
        <v>684</v>
      </c>
      <c r="O121" t="s">
        <v>46</v>
      </c>
      <c r="P121" t="s">
        <v>46</v>
      </c>
      <c r="Q121" t="s">
        <v>685</v>
      </c>
      <c r="R121" t="s">
        <v>46</v>
      </c>
    </row>
    <row r="122" spans="1:18" x14ac:dyDescent="0.3">
      <c r="A122" t="s">
        <v>650</v>
      </c>
      <c r="B122" t="s">
        <v>38</v>
      </c>
      <c r="C122" t="s">
        <v>32</v>
      </c>
      <c r="D122" t="s">
        <v>608</v>
      </c>
      <c r="E122" t="s">
        <v>62</v>
      </c>
      <c r="F122" t="s">
        <v>63</v>
      </c>
      <c r="G122" t="s">
        <v>671</v>
      </c>
      <c r="H122" t="s">
        <v>686</v>
      </c>
      <c r="I122" t="s">
        <v>676</v>
      </c>
      <c r="J122" t="s">
        <v>676</v>
      </c>
      <c r="K122" t="s">
        <v>676</v>
      </c>
      <c r="L122" t="s">
        <v>664</v>
      </c>
      <c r="M122" t="s">
        <v>664</v>
      </c>
      <c r="N122" t="s">
        <v>664</v>
      </c>
      <c r="O122" t="s">
        <v>46</v>
      </c>
      <c r="P122" t="s">
        <v>46</v>
      </c>
      <c r="Q122" t="s">
        <v>687</v>
      </c>
      <c r="R122" t="s">
        <v>46</v>
      </c>
    </row>
    <row r="123" spans="1:18" x14ac:dyDescent="0.3">
      <c r="A123" t="s">
        <v>650</v>
      </c>
      <c r="B123" t="s">
        <v>38</v>
      </c>
      <c r="C123" t="s">
        <v>32</v>
      </c>
      <c r="D123" t="s">
        <v>608</v>
      </c>
      <c r="E123" t="s">
        <v>62</v>
      </c>
      <c r="F123" t="s">
        <v>63</v>
      </c>
      <c r="G123" t="s">
        <v>671</v>
      </c>
      <c r="H123" t="s">
        <v>688</v>
      </c>
      <c r="I123" t="s">
        <v>663</v>
      </c>
      <c r="J123" t="s">
        <v>663</v>
      </c>
      <c r="K123" t="s">
        <v>663</v>
      </c>
      <c r="L123" t="s">
        <v>664</v>
      </c>
      <c r="M123" t="s">
        <v>664</v>
      </c>
      <c r="N123" t="s">
        <v>664</v>
      </c>
      <c r="O123" t="s">
        <v>46</v>
      </c>
      <c r="P123" t="s">
        <v>46</v>
      </c>
      <c r="Q123" t="s">
        <v>689</v>
      </c>
      <c r="R123" t="s">
        <v>46</v>
      </c>
    </row>
    <row r="124" spans="1:18" x14ac:dyDescent="0.3">
      <c r="A124" t="s">
        <v>650</v>
      </c>
      <c r="B124" t="s">
        <v>38</v>
      </c>
      <c r="C124" t="s">
        <v>32</v>
      </c>
      <c r="D124" t="s">
        <v>608</v>
      </c>
      <c r="E124" t="s">
        <v>62</v>
      </c>
      <c r="F124" t="s">
        <v>63</v>
      </c>
      <c r="G124" t="s">
        <v>690</v>
      </c>
      <c r="H124" t="s">
        <v>691</v>
      </c>
      <c r="I124" t="s">
        <v>692</v>
      </c>
      <c r="J124" t="s">
        <v>692</v>
      </c>
      <c r="K124" t="s">
        <v>692</v>
      </c>
      <c r="L124" t="s">
        <v>693</v>
      </c>
      <c r="M124" t="s">
        <v>693</v>
      </c>
      <c r="N124" t="s">
        <v>693</v>
      </c>
      <c r="O124" t="s">
        <v>46</v>
      </c>
      <c r="P124" t="s">
        <v>46</v>
      </c>
      <c r="Q124" t="s">
        <v>694</v>
      </c>
      <c r="R124" t="s">
        <v>46</v>
      </c>
    </row>
    <row r="125" spans="1:18" x14ac:dyDescent="0.3">
      <c r="A125" t="s">
        <v>650</v>
      </c>
      <c r="B125" t="s">
        <v>38</v>
      </c>
      <c r="C125" t="s">
        <v>32</v>
      </c>
      <c r="D125" t="s">
        <v>608</v>
      </c>
      <c r="E125" t="s">
        <v>62</v>
      </c>
      <c r="F125" t="s">
        <v>63</v>
      </c>
      <c r="G125" t="s">
        <v>671</v>
      </c>
      <c r="H125" t="s">
        <v>695</v>
      </c>
      <c r="I125" t="s">
        <v>676</v>
      </c>
      <c r="J125" t="s">
        <v>676</v>
      </c>
      <c r="K125" t="s">
        <v>676</v>
      </c>
      <c r="L125" t="s">
        <v>696</v>
      </c>
      <c r="M125" t="s">
        <v>696</v>
      </c>
      <c r="N125" t="s">
        <v>696</v>
      </c>
      <c r="O125" t="s">
        <v>46</v>
      </c>
      <c r="P125" t="s">
        <v>46</v>
      </c>
      <c r="Q125" t="s">
        <v>697</v>
      </c>
      <c r="R125" t="s">
        <v>46</v>
      </c>
    </row>
    <row r="126" spans="1:18" x14ac:dyDescent="0.3">
      <c r="A126" t="s">
        <v>650</v>
      </c>
      <c r="B126" t="s">
        <v>38</v>
      </c>
      <c r="C126" t="s">
        <v>32</v>
      </c>
      <c r="D126" t="s">
        <v>608</v>
      </c>
      <c r="E126" t="s">
        <v>62</v>
      </c>
      <c r="F126" t="s">
        <v>63</v>
      </c>
      <c r="G126" t="s">
        <v>698</v>
      </c>
      <c r="H126" t="s">
        <v>699</v>
      </c>
      <c r="I126" t="s">
        <v>664</v>
      </c>
      <c r="J126" t="s">
        <v>664</v>
      </c>
      <c r="K126" t="s">
        <v>664</v>
      </c>
      <c r="L126" t="s">
        <v>700</v>
      </c>
      <c r="M126" t="s">
        <v>700</v>
      </c>
      <c r="N126" t="s">
        <v>700</v>
      </c>
      <c r="O126" t="s">
        <v>46</v>
      </c>
      <c r="P126" t="s">
        <v>46</v>
      </c>
      <c r="Q126" t="s">
        <v>697</v>
      </c>
      <c r="R126" t="s">
        <v>46</v>
      </c>
    </row>
    <row r="127" spans="1:18" x14ac:dyDescent="0.3">
      <c r="A127" t="s">
        <v>650</v>
      </c>
      <c r="B127" t="s">
        <v>38</v>
      </c>
      <c r="C127" t="s">
        <v>32</v>
      </c>
      <c r="D127" t="s">
        <v>608</v>
      </c>
      <c r="E127" t="s">
        <v>62</v>
      </c>
      <c r="F127" t="s">
        <v>63</v>
      </c>
      <c r="G127" t="s">
        <v>701</v>
      </c>
      <c r="H127" t="s">
        <v>702</v>
      </c>
      <c r="I127" t="s">
        <v>669</v>
      </c>
      <c r="J127" t="s">
        <v>669</v>
      </c>
      <c r="K127" t="s">
        <v>669</v>
      </c>
      <c r="L127" t="s">
        <v>664</v>
      </c>
      <c r="M127" t="s">
        <v>664</v>
      </c>
      <c r="N127" t="s">
        <v>664</v>
      </c>
      <c r="O127" t="s">
        <v>46</v>
      </c>
      <c r="P127" t="s">
        <v>46</v>
      </c>
      <c r="Q127" t="s">
        <v>703</v>
      </c>
      <c r="R127" t="s">
        <v>46</v>
      </c>
    </row>
    <row r="128" spans="1:18" x14ac:dyDescent="0.3">
      <c r="A128" t="s">
        <v>650</v>
      </c>
      <c r="B128" t="s">
        <v>38</v>
      </c>
      <c r="C128" t="s">
        <v>32</v>
      </c>
      <c r="D128" t="s">
        <v>608</v>
      </c>
      <c r="E128" t="s">
        <v>62</v>
      </c>
      <c r="F128" t="s">
        <v>63</v>
      </c>
      <c r="G128" t="s">
        <v>704</v>
      </c>
      <c r="H128" t="s">
        <v>705</v>
      </c>
      <c r="I128" t="s">
        <v>706</v>
      </c>
      <c r="J128" t="s">
        <v>706</v>
      </c>
      <c r="K128" t="s">
        <v>706</v>
      </c>
      <c r="L128" t="s">
        <v>707</v>
      </c>
      <c r="M128" t="s">
        <v>707</v>
      </c>
      <c r="N128" t="s">
        <v>707</v>
      </c>
      <c r="O128" t="s">
        <v>46</v>
      </c>
      <c r="P128" t="s">
        <v>46</v>
      </c>
      <c r="Q128" t="s">
        <v>708</v>
      </c>
      <c r="R128" t="s">
        <v>46</v>
      </c>
    </row>
    <row r="129" spans="1:18" x14ac:dyDescent="0.3">
      <c r="A129" t="s">
        <v>709</v>
      </c>
      <c r="B129" t="s">
        <v>38</v>
      </c>
      <c r="C129" t="s">
        <v>32</v>
      </c>
      <c r="D129" t="s">
        <v>608</v>
      </c>
      <c r="E129" t="s">
        <v>62</v>
      </c>
      <c r="F129" t="s">
        <v>63</v>
      </c>
      <c r="G129" t="s">
        <v>710</v>
      </c>
      <c r="H129" t="s">
        <v>711</v>
      </c>
      <c r="I129" t="s">
        <v>712</v>
      </c>
      <c r="J129" t="s">
        <v>712</v>
      </c>
      <c r="K129" t="s">
        <v>712</v>
      </c>
      <c r="L129" t="s">
        <v>713</v>
      </c>
      <c r="M129" t="s">
        <v>713</v>
      </c>
      <c r="N129" t="s">
        <v>713</v>
      </c>
      <c r="O129" t="s">
        <v>46</v>
      </c>
      <c r="P129" t="s">
        <v>46</v>
      </c>
      <c r="Q129" t="s">
        <v>714</v>
      </c>
      <c r="R129" t="s">
        <v>46</v>
      </c>
    </row>
    <row r="130" spans="1:18" x14ac:dyDescent="0.3">
      <c r="A130" t="s">
        <v>709</v>
      </c>
      <c r="B130" t="s">
        <v>38</v>
      </c>
      <c r="C130" t="s">
        <v>32</v>
      </c>
      <c r="D130" t="s">
        <v>608</v>
      </c>
      <c r="E130" t="s">
        <v>62</v>
      </c>
      <c r="F130" t="s">
        <v>63</v>
      </c>
      <c r="G130" t="s">
        <v>715</v>
      </c>
      <c r="H130" t="s">
        <v>716</v>
      </c>
      <c r="I130" t="s">
        <v>717</v>
      </c>
      <c r="J130" t="s">
        <v>717</v>
      </c>
      <c r="K130" t="s">
        <v>717</v>
      </c>
      <c r="L130" t="s">
        <v>718</v>
      </c>
      <c r="M130" t="s">
        <v>718</v>
      </c>
      <c r="N130" t="s">
        <v>718</v>
      </c>
      <c r="O130" t="s">
        <v>46</v>
      </c>
      <c r="P130" t="s">
        <v>46</v>
      </c>
      <c r="Q130" t="s">
        <v>714</v>
      </c>
      <c r="R130" t="s">
        <v>46</v>
      </c>
    </row>
    <row r="131" spans="1:18" x14ac:dyDescent="0.3">
      <c r="A131" t="s">
        <v>709</v>
      </c>
      <c r="B131" t="s">
        <v>38</v>
      </c>
      <c r="C131" t="s">
        <v>32</v>
      </c>
      <c r="D131" t="s">
        <v>608</v>
      </c>
      <c r="E131" t="s">
        <v>62</v>
      </c>
      <c r="F131" t="s">
        <v>63</v>
      </c>
      <c r="G131" t="s">
        <v>660</v>
      </c>
      <c r="H131" t="s">
        <v>719</v>
      </c>
      <c r="I131" t="s">
        <v>720</v>
      </c>
      <c r="J131" t="s">
        <v>720</v>
      </c>
      <c r="K131" t="s">
        <v>720</v>
      </c>
      <c r="L131" t="s">
        <v>721</v>
      </c>
      <c r="M131" t="s">
        <v>721</v>
      </c>
      <c r="N131" t="s">
        <v>721</v>
      </c>
      <c r="O131" t="s">
        <v>46</v>
      </c>
      <c r="P131" t="s">
        <v>46</v>
      </c>
      <c r="Q131" t="s">
        <v>714</v>
      </c>
      <c r="R131" t="s">
        <v>46</v>
      </c>
    </row>
    <row r="132" spans="1:18" x14ac:dyDescent="0.3">
      <c r="A132" t="s">
        <v>709</v>
      </c>
      <c r="B132" t="s">
        <v>38</v>
      </c>
      <c r="C132" t="s">
        <v>32</v>
      </c>
      <c r="D132" t="s">
        <v>608</v>
      </c>
      <c r="E132" t="s">
        <v>62</v>
      </c>
      <c r="F132" t="s">
        <v>63</v>
      </c>
      <c r="G132" t="s">
        <v>722</v>
      </c>
      <c r="H132" t="s">
        <v>723</v>
      </c>
      <c r="I132" t="s">
        <v>724</v>
      </c>
      <c r="J132" t="s">
        <v>724</v>
      </c>
      <c r="K132" t="s">
        <v>724</v>
      </c>
      <c r="L132" t="s">
        <v>725</v>
      </c>
      <c r="M132" t="s">
        <v>725</v>
      </c>
      <c r="N132" t="s">
        <v>725</v>
      </c>
      <c r="O132" t="s">
        <v>46</v>
      </c>
      <c r="P132" t="s">
        <v>46</v>
      </c>
      <c r="Q132" t="s">
        <v>726</v>
      </c>
      <c r="R132" t="s">
        <v>46</v>
      </c>
    </row>
    <row r="133" spans="1:18" x14ac:dyDescent="0.3">
      <c r="A133" t="s">
        <v>709</v>
      </c>
      <c r="B133" t="s">
        <v>38</v>
      </c>
      <c r="C133" t="s">
        <v>32</v>
      </c>
      <c r="D133" t="s">
        <v>608</v>
      </c>
      <c r="E133" t="s">
        <v>62</v>
      </c>
      <c r="F133" t="s">
        <v>63</v>
      </c>
      <c r="G133" t="s">
        <v>660</v>
      </c>
      <c r="H133" t="s">
        <v>727</v>
      </c>
      <c r="I133" t="s">
        <v>720</v>
      </c>
      <c r="J133" t="s">
        <v>720</v>
      </c>
      <c r="K133" t="s">
        <v>720</v>
      </c>
      <c r="L133" t="s">
        <v>721</v>
      </c>
      <c r="M133" t="s">
        <v>721</v>
      </c>
      <c r="N133" t="s">
        <v>721</v>
      </c>
      <c r="O133" t="s">
        <v>46</v>
      </c>
      <c r="P133" t="s">
        <v>46</v>
      </c>
      <c r="Q133" t="s">
        <v>726</v>
      </c>
      <c r="R133" t="s">
        <v>46</v>
      </c>
    </row>
    <row r="134" spans="1:18" x14ac:dyDescent="0.3">
      <c r="A134" t="s">
        <v>709</v>
      </c>
      <c r="B134" t="s">
        <v>38</v>
      </c>
      <c r="C134" t="s">
        <v>32</v>
      </c>
      <c r="D134" t="s">
        <v>608</v>
      </c>
      <c r="E134" t="s">
        <v>62</v>
      </c>
      <c r="F134" t="s">
        <v>63</v>
      </c>
      <c r="G134" t="s">
        <v>722</v>
      </c>
      <c r="H134" t="s">
        <v>728</v>
      </c>
      <c r="I134" t="s">
        <v>729</v>
      </c>
      <c r="J134" t="s">
        <v>724</v>
      </c>
      <c r="K134" t="s">
        <v>724</v>
      </c>
      <c r="L134" t="s">
        <v>725</v>
      </c>
      <c r="M134" t="s">
        <v>725</v>
      </c>
      <c r="N134" t="s">
        <v>725</v>
      </c>
      <c r="O134" t="s">
        <v>46</v>
      </c>
      <c r="P134" t="s">
        <v>46</v>
      </c>
      <c r="Q134" t="s">
        <v>726</v>
      </c>
      <c r="R134" t="s">
        <v>46</v>
      </c>
    </row>
    <row r="135" spans="1:18" x14ac:dyDescent="0.3">
      <c r="A135" t="s">
        <v>709</v>
      </c>
      <c r="B135" t="s">
        <v>38</v>
      </c>
      <c r="C135" t="s">
        <v>32</v>
      </c>
      <c r="D135" t="s">
        <v>608</v>
      </c>
      <c r="E135" t="s">
        <v>62</v>
      </c>
      <c r="F135" t="s">
        <v>63</v>
      </c>
      <c r="G135" t="s">
        <v>685</v>
      </c>
      <c r="H135" t="s">
        <v>730</v>
      </c>
      <c r="I135" t="s">
        <v>731</v>
      </c>
      <c r="J135" t="s">
        <v>731</v>
      </c>
      <c r="K135" t="s">
        <v>731</v>
      </c>
      <c r="L135" t="s">
        <v>732</v>
      </c>
      <c r="M135" t="s">
        <v>732</v>
      </c>
      <c r="N135" t="s">
        <v>732</v>
      </c>
      <c r="O135" t="s">
        <v>46</v>
      </c>
      <c r="P135" t="s">
        <v>46</v>
      </c>
      <c r="Q135" t="s">
        <v>733</v>
      </c>
      <c r="R135" t="s">
        <v>46</v>
      </c>
    </row>
    <row r="136" spans="1:18" x14ac:dyDescent="0.3">
      <c r="A136" t="s">
        <v>709</v>
      </c>
      <c r="B136" t="s">
        <v>38</v>
      </c>
      <c r="C136" t="s">
        <v>32</v>
      </c>
      <c r="D136" t="s">
        <v>608</v>
      </c>
      <c r="E136" t="s">
        <v>62</v>
      </c>
      <c r="F136" t="s">
        <v>63</v>
      </c>
      <c r="G136" t="s">
        <v>685</v>
      </c>
      <c r="H136" t="s">
        <v>734</v>
      </c>
      <c r="I136" t="s">
        <v>735</v>
      </c>
      <c r="J136" t="s">
        <v>735</v>
      </c>
      <c r="K136" t="s">
        <v>735</v>
      </c>
      <c r="L136" t="s">
        <v>732</v>
      </c>
      <c r="M136" t="s">
        <v>732</v>
      </c>
      <c r="N136" t="s">
        <v>732</v>
      </c>
      <c r="O136" t="s">
        <v>46</v>
      </c>
      <c r="P136" t="s">
        <v>46</v>
      </c>
      <c r="Q136" t="s">
        <v>733</v>
      </c>
      <c r="R136" t="s">
        <v>46</v>
      </c>
    </row>
    <row r="137" spans="1:18" x14ac:dyDescent="0.3">
      <c r="A137" t="s">
        <v>709</v>
      </c>
      <c r="B137" t="s">
        <v>38</v>
      </c>
      <c r="C137" t="s">
        <v>32</v>
      </c>
      <c r="D137" t="s">
        <v>608</v>
      </c>
      <c r="E137" t="s">
        <v>62</v>
      </c>
      <c r="F137" t="s">
        <v>63</v>
      </c>
      <c r="G137" t="s">
        <v>687</v>
      </c>
      <c r="H137" t="s">
        <v>736</v>
      </c>
      <c r="I137" t="s">
        <v>735</v>
      </c>
      <c r="J137" t="s">
        <v>735</v>
      </c>
      <c r="K137" t="s">
        <v>735</v>
      </c>
      <c r="L137" t="s">
        <v>732</v>
      </c>
      <c r="M137" t="s">
        <v>732</v>
      </c>
      <c r="N137" t="s">
        <v>732</v>
      </c>
      <c r="O137" t="s">
        <v>46</v>
      </c>
      <c r="P137" t="s">
        <v>46</v>
      </c>
      <c r="Q137" t="s">
        <v>737</v>
      </c>
      <c r="R137" t="s">
        <v>46</v>
      </c>
    </row>
    <row r="138" spans="1:18" x14ac:dyDescent="0.3">
      <c r="A138" t="s">
        <v>709</v>
      </c>
      <c r="B138" t="s">
        <v>38</v>
      </c>
      <c r="C138" t="s">
        <v>32</v>
      </c>
      <c r="D138" t="s">
        <v>608</v>
      </c>
      <c r="E138" t="s">
        <v>62</v>
      </c>
      <c r="F138" t="s">
        <v>63</v>
      </c>
      <c r="G138" t="s">
        <v>738</v>
      </c>
      <c r="H138" t="s">
        <v>739</v>
      </c>
      <c r="I138" t="s">
        <v>732</v>
      </c>
      <c r="J138" t="s">
        <v>732</v>
      </c>
      <c r="K138" t="s">
        <v>732</v>
      </c>
      <c r="L138" t="s">
        <v>740</v>
      </c>
      <c r="M138" t="s">
        <v>740</v>
      </c>
      <c r="N138" t="s">
        <v>740</v>
      </c>
      <c r="O138" t="s">
        <v>46</v>
      </c>
      <c r="P138" t="s">
        <v>46</v>
      </c>
      <c r="Q138" t="s">
        <v>737</v>
      </c>
      <c r="R138" t="s">
        <v>46</v>
      </c>
    </row>
    <row r="139" spans="1:18" x14ac:dyDescent="0.3">
      <c r="A139" t="s">
        <v>709</v>
      </c>
      <c r="B139" t="s">
        <v>38</v>
      </c>
      <c r="C139" t="s">
        <v>32</v>
      </c>
      <c r="D139" t="s">
        <v>608</v>
      </c>
      <c r="E139" t="s">
        <v>62</v>
      </c>
      <c r="F139" t="s">
        <v>63</v>
      </c>
      <c r="G139" t="s">
        <v>694</v>
      </c>
      <c r="H139" t="s">
        <v>741</v>
      </c>
      <c r="I139" t="s">
        <v>742</v>
      </c>
      <c r="J139" t="s">
        <v>742</v>
      </c>
      <c r="K139" t="s">
        <v>742</v>
      </c>
      <c r="L139" t="s">
        <v>743</v>
      </c>
      <c r="M139" t="s">
        <v>743</v>
      </c>
      <c r="N139" t="s">
        <v>743</v>
      </c>
      <c r="O139" t="s">
        <v>46</v>
      </c>
      <c r="P139" t="s">
        <v>46</v>
      </c>
      <c r="Q139" t="s">
        <v>737</v>
      </c>
      <c r="R139" t="s">
        <v>46</v>
      </c>
    </row>
    <row r="140" spans="1:18" x14ac:dyDescent="0.3">
      <c r="A140" t="s">
        <v>709</v>
      </c>
      <c r="B140" t="s">
        <v>38</v>
      </c>
      <c r="C140" t="s">
        <v>32</v>
      </c>
      <c r="D140" t="s">
        <v>608</v>
      </c>
      <c r="E140" t="s">
        <v>62</v>
      </c>
      <c r="F140" t="s">
        <v>63</v>
      </c>
      <c r="G140" t="s">
        <v>722</v>
      </c>
      <c r="H140" t="s">
        <v>744</v>
      </c>
      <c r="I140" t="s">
        <v>732</v>
      </c>
      <c r="J140" t="s">
        <v>732</v>
      </c>
      <c r="K140" t="s">
        <v>732</v>
      </c>
      <c r="L140" t="s">
        <v>745</v>
      </c>
      <c r="M140" t="s">
        <v>745</v>
      </c>
      <c r="N140" t="s">
        <v>745</v>
      </c>
      <c r="O140" t="s">
        <v>46</v>
      </c>
      <c r="P140" t="s">
        <v>46</v>
      </c>
      <c r="Q140" t="s">
        <v>746</v>
      </c>
      <c r="R140" t="s">
        <v>46</v>
      </c>
    </row>
    <row r="141" spans="1:18" x14ac:dyDescent="0.3">
      <c r="A141" t="s">
        <v>709</v>
      </c>
      <c r="B141" t="s">
        <v>38</v>
      </c>
      <c r="C141" t="s">
        <v>32</v>
      </c>
      <c r="D141" t="s">
        <v>608</v>
      </c>
      <c r="E141" t="s">
        <v>62</v>
      </c>
      <c r="F141" t="s">
        <v>63</v>
      </c>
      <c r="G141" t="s">
        <v>747</v>
      </c>
      <c r="H141" t="s">
        <v>748</v>
      </c>
      <c r="I141" t="s">
        <v>732</v>
      </c>
      <c r="J141" t="s">
        <v>732</v>
      </c>
      <c r="K141" t="s">
        <v>732</v>
      </c>
      <c r="L141" t="s">
        <v>745</v>
      </c>
      <c r="M141" t="s">
        <v>745</v>
      </c>
      <c r="N141" t="s">
        <v>745</v>
      </c>
      <c r="O141" t="s">
        <v>46</v>
      </c>
      <c r="P141" t="s">
        <v>46</v>
      </c>
      <c r="Q141" t="s">
        <v>749</v>
      </c>
      <c r="R141" t="s">
        <v>46</v>
      </c>
    </row>
    <row r="142" spans="1:18" x14ac:dyDescent="0.3">
      <c r="A142" t="s">
        <v>709</v>
      </c>
      <c r="B142" t="s">
        <v>38</v>
      </c>
      <c r="C142" t="s">
        <v>32</v>
      </c>
      <c r="D142" t="s">
        <v>608</v>
      </c>
      <c r="E142" t="s">
        <v>62</v>
      </c>
      <c r="F142" t="s">
        <v>63</v>
      </c>
      <c r="G142" t="s">
        <v>750</v>
      </c>
      <c r="H142" t="s">
        <v>751</v>
      </c>
      <c r="I142" t="s">
        <v>732</v>
      </c>
      <c r="J142" t="s">
        <v>732</v>
      </c>
      <c r="K142" t="s">
        <v>732</v>
      </c>
      <c r="L142" t="s">
        <v>752</v>
      </c>
      <c r="M142" t="s">
        <v>752</v>
      </c>
      <c r="N142" t="s">
        <v>752</v>
      </c>
      <c r="O142" t="s">
        <v>46</v>
      </c>
      <c r="P142" t="s">
        <v>46</v>
      </c>
      <c r="Q142" t="s">
        <v>749</v>
      </c>
      <c r="R142" t="s">
        <v>46</v>
      </c>
    </row>
    <row r="143" spans="1:18" x14ac:dyDescent="0.3">
      <c r="A143" t="s">
        <v>709</v>
      </c>
      <c r="B143" t="s">
        <v>38</v>
      </c>
      <c r="C143" t="s">
        <v>32</v>
      </c>
      <c r="D143" t="s">
        <v>608</v>
      </c>
      <c r="E143" t="s">
        <v>62</v>
      </c>
      <c r="F143" t="s">
        <v>63</v>
      </c>
      <c r="G143" t="s">
        <v>753</v>
      </c>
      <c r="H143" t="s">
        <v>754</v>
      </c>
      <c r="I143" t="s">
        <v>743</v>
      </c>
      <c r="J143" t="s">
        <v>743</v>
      </c>
      <c r="K143" t="s">
        <v>743</v>
      </c>
      <c r="L143" t="s">
        <v>755</v>
      </c>
      <c r="M143" t="s">
        <v>755</v>
      </c>
      <c r="N143" t="s">
        <v>755</v>
      </c>
      <c r="O143" t="s">
        <v>46</v>
      </c>
      <c r="P143" t="s">
        <v>46</v>
      </c>
      <c r="Q143" t="s">
        <v>749</v>
      </c>
      <c r="R143" t="s">
        <v>46</v>
      </c>
    </row>
    <row r="144" spans="1:18" x14ac:dyDescent="0.3">
      <c r="A144" t="s">
        <v>709</v>
      </c>
      <c r="B144" t="s">
        <v>38</v>
      </c>
      <c r="C144" t="s">
        <v>32</v>
      </c>
      <c r="D144" t="s">
        <v>608</v>
      </c>
      <c r="E144" t="s">
        <v>62</v>
      </c>
      <c r="F144" t="s">
        <v>63</v>
      </c>
      <c r="G144" t="s">
        <v>697</v>
      </c>
      <c r="H144" t="s">
        <v>754</v>
      </c>
      <c r="I144" t="s">
        <v>732</v>
      </c>
      <c r="J144" t="s">
        <v>732</v>
      </c>
      <c r="K144" t="s">
        <v>732</v>
      </c>
      <c r="L144" t="s">
        <v>755</v>
      </c>
      <c r="M144" t="s">
        <v>755</v>
      </c>
      <c r="N144" t="s">
        <v>755</v>
      </c>
      <c r="O144" t="s">
        <v>46</v>
      </c>
      <c r="P144" t="s">
        <v>46</v>
      </c>
      <c r="Q144" t="s">
        <v>756</v>
      </c>
      <c r="R144" t="s">
        <v>46</v>
      </c>
    </row>
    <row r="145" spans="1:18" x14ac:dyDescent="0.3">
      <c r="A145" t="s">
        <v>709</v>
      </c>
      <c r="B145" t="s">
        <v>38</v>
      </c>
      <c r="C145" t="s">
        <v>32</v>
      </c>
      <c r="D145" t="s">
        <v>608</v>
      </c>
      <c r="E145" t="s">
        <v>62</v>
      </c>
      <c r="F145" t="s">
        <v>63</v>
      </c>
      <c r="G145" t="s">
        <v>757</v>
      </c>
      <c r="H145" t="s">
        <v>758</v>
      </c>
      <c r="I145" t="s">
        <v>735</v>
      </c>
      <c r="J145" t="s">
        <v>735</v>
      </c>
      <c r="K145" t="s">
        <v>735</v>
      </c>
      <c r="L145" t="s">
        <v>732</v>
      </c>
      <c r="M145" t="s">
        <v>732</v>
      </c>
      <c r="N145" t="s">
        <v>732</v>
      </c>
      <c r="O145" t="s">
        <v>46</v>
      </c>
      <c r="P145" t="s">
        <v>46</v>
      </c>
      <c r="Q145" t="s">
        <v>756</v>
      </c>
      <c r="R145" t="s">
        <v>46</v>
      </c>
    </row>
    <row r="146" spans="1:18" x14ac:dyDescent="0.3">
      <c r="A146" t="s">
        <v>709</v>
      </c>
      <c r="B146" t="s">
        <v>38</v>
      </c>
      <c r="C146" t="s">
        <v>32</v>
      </c>
      <c r="D146" t="s">
        <v>608</v>
      </c>
      <c r="E146" t="s">
        <v>62</v>
      </c>
      <c r="F146" t="s">
        <v>63</v>
      </c>
      <c r="G146" t="s">
        <v>759</v>
      </c>
      <c r="H146" t="s">
        <v>760</v>
      </c>
      <c r="I146" t="s">
        <v>761</v>
      </c>
      <c r="J146" t="s">
        <v>762</v>
      </c>
      <c r="K146" t="s">
        <v>762</v>
      </c>
      <c r="L146" t="s">
        <v>762</v>
      </c>
      <c r="M146" t="s">
        <v>762</v>
      </c>
      <c r="N146" t="s">
        <v>762</v>
      </c>
      <c r="O146" t="s">
        <v>46</v>
      </c>
      <c r="P146" t="s">
        <v>46</v>
      </c>
      <c r="Q146" t="s">
        <v>756</v>
      </c>
      <c r="R146" t="s">
        <v>46</v>
      </c>
    </row>
    <row r="147" spans="1:18" x14ac:dyDescent="0.3">
      <c r="A147" t="s">
        <v>709</v>
      </c>
      <c r="B147" t="s">
        <v>38</v>
      </c>
      <c r="C147" t="s">
        <v>32</v>
      </c>
      <c r="D147" t="s">
        <v>608</v>
      </c>
      <c r="E147" t="s">
        <v>62</v>
      </c>
      <c r="F147" t="s">
        <v>63</v>
      </c>
      <c r="G147" t="s">
        <v>763</v>
      </c>
      <c r="H147" t="s">
        <v>764</v>
      </c>
      <c r="I147" t="s">
        <v>765</v>
      </c>
      <c r="J147" t="s">
        <v>765</v>
      </c>
      <c r="K147" t="s">
        <v>765</v>
      </c>
      <c r="L147" t="s">
        <v>766</v>
      </c>
      <c r="M147" t="s">
        <v>766</v>
      </c>
      <c r="N147" t="s">
        <v>766</v>
      </c>
      <c r="O147" t="s">
        <v>46</v>
      </c>
      <c r="P147" t="s">
        <v>46</v>
      </c>
      <c r="Q147" t="s">
        <v>767</v>
      </c>
      <c r="R147" t="s">
        <v>46</v>
      </c>
    </row>
    <row r="148" spans="1:18" x14ac:dyDescent="0.3">
      <c r="A148" t="s">
        <v>768</v>
      </c>
      <c r="B148" t="s">
        <v>38</v>
      </c>
      <c r="C148" t="s">
        <v>32</v>
      </c>
      <c r="D148" t="s">
        <v>608</v>
      </c>
      <c r="E148" t="s">
        <v>62</v>
      </c>
      <c r="F148" t="s">
        <v>63</v>
      </c>
      <c r="G148" t="s">
        <v>769</v>
      </c>
      <c r="H148" t="s">
        <v>770</v>
      </c>
      <c r="I148" t="s">
        <v>771</v>
      </c>
      <c r="J148" t="s">
        <v>771</v>
      </c>
      <c r="K148" t="s">
        <v>771</v>
      </c>
      <c r="L148" t="s">
        <v>772</v>
      </c>
      <c r="M148" t="s">
        <v>772</v>
      </c>
      <c r="N148" t="s">
        <v>772</v>
      </c>
      <c r="O148" t="s">
        <v>46</v>
      </c>
      <c r="P148" t="s">
        <v>46</v>
      </c>
      <c r="Q148" t="s">
        <v>773</v>
      </c>
      <c r="R148" t="s">
        <v>46</v>
      </c>
    </row>
    <row r="149" spans="1:18" x14ac:dyDescent="0.3">
      <c r="A149" t="s">
        <v>768</v>
      </c>
      <c r="B149" t="s">
        <v>38</v>
      </c>
      <c r="C149" t="s">
        <v>32</v>
      </c>
      <c r="D149" t="s">
        <v>608</v>
      </c>
      <c r="E149" t="s">
        <v>62</v>
      </c>
      <c r="F149" t="s">
        <v>63</v>
      </c>
      <c r="G149" t="s">
        <v>774</v>
      </c>
      <c r="H149" t="s">
        <v>775</v>
      </c>
      <c r="I149" t="s">
        <v>776</v>
      </c>
      <c r="J149" t="s">
        <v>776</v>
      </c>
      <c r="K149" t="s">
        <v>776</v>
      </c>
      <c r="L149" t="s">
        <v>777</v>
      </c>
      <c r="M149" t="s">
        <v>777</v>
      </c>
      <c r="N149" t="s">
        <v>777</v>
      </c>
      <c r="O149" t="s">
        <v>46</v>
      </c>
      <c r="P149" t="s">
        <v>46</v>
      </c>
      <c r="Q149" t="s">
        <v>773</v>
      </c>
      <c r="R149" t="s">
        <v>46</v>
      </c>
    </row>
    <row r="150" spans="1:18" x14ac:dyDescent="0.3">
      <c r="A150" t="s">
        <v>768</v>
      </c>
      <c r="B150" t="s">
        <v>38</v>
      </c>
      <c r="C150" t="s">
        <v>32</v>
      </c>
      <c r="D150" t="s">
        <v>608</v>
      </c>
      <c r="E150" t="s">
        <v>62</v>
      </c>
      <c r="F150" t="s">
        <v>63</v>
      </c>
      <c r="G150" t="s">
        <v>778</v>
      </c>
      <c r="H150" t="s">
        <v>779</v>
      </c>
      <c r="I150" t="s">
        <v>780</v>
      </c>
      <c r="J150" t="s">
        <v>780</v>
      </c>
      <c r="K150" t="s">
        <v>780</v>
      </c>
      <c r="L150" t="s">
        <v>781</v>
      </c>
      <c r="M150" t="s">
        <v>781</v>
      </c>
      <c r="N150" t="s">
        <v>781</v>
      </c>
      <c r="O150" t="s">
        <v>46</v>
      </c>
      <c r="P150" t="s">
        <v>46</v>
      </c>
      <c r="Q150" t="s">
        <v>782</v>
      </c>
      <c r="R150" t="s">
        <v>46</v>
      </c>
    </row>
    <row r="151" spans="1:18" x14ac:dyDescent="0.3">
      <c r="A151" t="s">
        <v>768</v>
      </c>
      <c r="B151" t="s">
        <v>38</v>
      </c>
      <c r="C151" t="s">
        <v>32</v>
      </c>
      <c r="D151" t="s">
        <v>608</v>
      </c>
      <c r="E151" t="s">
        <v>62</v>
      </c>
      <c r="F151" t="s">
        <v>63</v>
      </c>
      <c r="G151" t="s">
        <v>783</v>
      </c>
      <c r="H151" t="s">
        <v>784</v>
      </c>
      <c r="I151" t="s">
        <v>785</v>
      </c>
      <c r="J151" t="s">
        <v>785</v>
      </c>
      <c r="K151" t="s">
        <v>785</v>
      </c>
      <c r="L151" t="s">
        <v>786</v>
      </c>
      <c r="M151" t="s">
        <v>786</v>
      </c>
      <c r="N151" t="s">
        <v>786</v>
      </c>
      <c r="O151" t="s">
        <v>46</v>
      </c>
      <c r="P151" t="s">
        <v>46</v>
      </c>
      <c r="Q151" t="s">
        <v>782</v>
      </c>
      <c r="R151" t="s">
        <v>46</v>
      </c>
    </row>
    <row r="152" spans="1:18" x14ac:dyDescent="0.3">
      <c r="A152" t="s">
        <v>768</v>
      </c>
      <c r="B152" t="s">
        <v>38</v>
      </c>
      <c r="C152" t="s">
        <v>32</v>
      </c>
      <c r="D152" t="s">
        <v>608</v>
      </c>
      <c r="E152" t="s">
        <v>62</v>
      </c>
      <c r="F152" t="s">
        <v>63</v>
      </c>
      <c r="G152" t="s">
        <v>714</v>
      </c>
      <c r="H152" t="s">
        <v>787</v>
      </c>
      <c r="I152" t="s">
        <v>788</v>
      </c>
      <c r="J152" t="s">
        <v>788</v>
      </c>
      <c r="K152" t="s">
        <v>788</v>
      </c>
      <c r="L152" t="s">
        <v>789</v>
      </c>
      <c r="M152" t="s">
        <v>789</v>
      </c>
      <c r="N152" t="s">
        <v>789</v>
      </c>
      <c r="O152" t="s">
        <v>46</v>
      </c>
      <c r="P152" t="s">
        <v>46</v>
      </c>
      <c r="Q152" t="s">
        <v>782</v>
      </c>
      <c r="R152" t="s">
        <v>46</v>
      </c>
    </row>
    <row r="153" spans="1:18" x14ac:dyDescent="0.3">
      <c r="A153" t="s">
        <v>790</v>
      </c>
      <c r="B153" t="s">
        <v>38</v>
      </c>
      <c r="C153" t="s">
        <v>303</v>
      </c>
      <c r="D153" t="s">
        <v>608</v>
      </c>
      <c r="E153" t="s">
        <v>253</v>
      </c>
      <c r="F153" t="s">
        <v>41</v>
      </c>
      <c r="G153" t="s">
        <v>791</v>
      </c>
      <c r="H153" t="s">
        <v>792</v>
      </c>
      <c r="I153" t="s">
        <v>793</v>
      </c>
      <c r="J153" t="s">
        <v>793</v>
      </c>
      <c r="K153" t="s">
        <v>793</v>
      </c>
      <c r="L153" t="s">
        <v>794</v>
      </c>
      <c r="M153" t="s">
        <v>794</v>
      </c>
      <c r="N153" t="s">
        <v>795</v>
      </c>
      <c r="O153" t="s">
        <v>796</v>
      </c>
      <c r="P153" t="s">
        <v>797</v>
      </c>
      <c r="Q153" t="s">
        <v>798</v>
      </c>
      <c r="R153" t="s">
        <v>46</v>
      </c>
    </row>
    <row r="154" spans="1:18" x14ac:dyDescent="0.3">
      <c r="A154" t="s">
        <v>790</v>
      </c>
      <c r="B154" t="s">
        <v>38</v>
      </c>
      <c r="C154" t="s">
        <v>303</v>
      </c>
      <c r="D154" t="s">
        <v>608</v>
      </c>
      <c r="E154" t="s">
        <v>253</v>
      </c>
      <c r="F154" t="s">
        <v>41</v>
      </c>
      <c r="G154" t="s">
        <v>791</v>
      </c>
      <c r="H154" t="s">
        <v>799</v>
      </c>
      <c r="I154" t="s">
        <v>800</v>
      </c>
      <c r="J154" t="s">
        <v>801</v>
      </c>
      <c r="K154" t="s">
        <v>801</v>
      </c>
      <c r="L154" t="s">
        <v>802</v>
      </c>
      <c r="M154" t="s">
        <v>802</v>
      </c>
      <c r="N154" t="s">
        <v>803</v>
      </c>
      <c r="O154" t="s">
        <v>804</v>
      </c>
      <c r="P154" t="s">
        <v>794</v>
      </c>
      <c r="Q154" t="s">
        <v>805</v>
      </c>
      <c r="R154" t="s">
        <v>46</v>
      </c>
    </row>
    <row r="155" spans="1:18" x14ac:dyDescent="0.3">
      <c r="A155" t="s">
        <v>790</v>
      </c>
      <c r="B155" t="s">
        <v>38</v>
      </c>
      <c r="C155" t="s">
        <v>303</v>
      </c>
      <c r="D155" t="s">
        <v>608</v>
      </c>
      <c r="E155" t="s">
        <v>253</v>
      </c>
      <c r="F155" t="s">
        <v>41</v>
      </c>
      <c r="G155" t="s">
        <v>791</v>
      </c>
      <c r="H155" t="s">
        <v>799</v>
      </c>
      <c r="I155" t="s">
        <v>806</v>
      </c>
      <c r="J155" t="s">
        <v>806</v>
      </c>
      <c r="K155" t="s">
        <v>806</v>
      </c>
      <c r="L155" t="s">
        <v>807</v>
      </c>
      <c r="M155" t="s">
        <v>807</v>
      </c>
      <c r="N155" t="s">
        <v>807</v>
      </c>
      <c r="O155" t="s">
        <v>804</v>
      </c>
      <c r="P155" t="s">
        <v>797</v>
      </c>
      <c r="Q155" t="s">
        <v>805</v>
      </c>
      <c r="R155" t="s">
        <v>46</v>
      </c>
    </row>
    <row r="156" spans="1:18" x14ac:dyDescent="0.3">
      <c r="A156" t="s">
        <v>790</v>
      </c>
      <c r="B156" t="s">
        <v>38</v>
      </c>
      <c r="C156" t="s">
        <v>303</v>
      </c>
      <c r="D156" t="s">
        <v>608</v>
      </c>
      <c r="E156" t="s">
        <v>253</v>
      </c>
      <c r="F156" t="s">
        <v>41</v>
      </c>
      <c r="G156" t="s">
        <v>791</v>
      </c>
      <c r="H156" t="s">
        <v>808</v>
      </c>
      <c r="I156" t="s">
        <v>809</v>
      </c>
      <c r="J156" t="s">
        <v>809</v>
      </c>
      <c r="K156" t="s">
        <v>809</v>
      </c>
      <c r="L156" t="s">
        <v>803</v>
      </c>
      <c r="M156" t="s">
        <v>803</v>
      </c>
      <c r="N156" t="s">
        <v>803</v>
      </c>
      <c r="O156" t="s">
        <v>794</v>
      </c>
      <c r="P156" t="s">
        <v>802</v>
      </c>
      <c r="Q156" t="s">
        <v>805</v>
      </c>
      <c r="R156" t="s">
        <v>46</v>
      </c>
    </row>
    <row r="157" spans="1:18" x14ac:dyDescent="0.3">
      <c r="A157" t="s">
        <v>790</v>
      </c>
      <c r="B157" t="s">
        <v>38</v>
      </c>
      <c r="C157" t="s">
        <v>303</v>
      </c>
      <c r="D157" t="s">
        <v>608</v>
      </c>
      <c r="E157" t="s">
        <v>253</v>
      </c>
      <c r="F157" t="s">
        <v>41</v>
      </c>
      <c r="G157" t="s">
        <v>791</v>
      </c>
      <c r="H157" t="s">
        <v>810</v>
      </c>
      <c r="I157" t="s">
        <v>811</v>
      </c>
      <c r="J157" t="s">
        <v>811</v>
      </c>
      <c r="K157" t="s">
        <v>811</v>
      </c>
      <c r="L157" t="s">
        <v>812</v>
      </c>
      <c r="M157" t="s">
        <v>812</v>
      </c>
      <c r="N157" t="s">
        <v>812</v>
      </c>
      <c r="O157" t="s">
        <v>794</v>
      </c>
      <c r="P157" t="s">
        <v>803</v>
      </c>
      <c r="Q157" t="s">
        <v>813</v>
      </c>
      <c r="R157" t="s">
        <v>46</v>
      </c>
    </row>
    <row r="158" spans="1:18" x14ac:dyDescent="0.3">
      <c r="A158" t="s">
        <v>790</v>
      </c>
      <c r="B158" t="s">
        <v>38</v>
      </c>
      <c r="C158" t="s">
        <v>303</v>
      </c>
      <c r="D158" t="s">
        <v>608</v>
      </c>
      <c r="E158" t="s">
        <v>253</v>
      </c>
      <c r="F158" t="s">
        <v>41</v>
      </c>
      <c r="G158" t="s">
        <v>791</v>
      </c>
      <c r="H158" t="s">
        <v>814</v>
      </c>
      <c r="I158" t="s">
        <v>800</v>
      </c>
      <c r="J158" t="s">
        <v>800</v>
      </c>
      <c r="K158" t="s">
        <v>800</v>
      </c>
      <c r="L158" t="s">
        <v>815</v>
      </c>
      <c r="M158" t="s">
        <v>815</v>
      </c>
      <c r="N158" t="s">
        <v>815</v>
      </c>
      <c r="O158" t="s">
        <v>804</v>
      </c>
      <c r="P158" t="s">
        <v>812</v>
      </c>
      <c r="Q158" t="s">
        <v>816</v>
      </c>
      <c r="R158" t="s">
        <v>46</v>
      </c>
    </row>
    <row r="159" spans="1:18" x14ac:dyDescent="0.3">
      <c r="A159" t="s">
        <v>790</v>
      </c>
      <c r="B159" t="s">
        <v>38</v>
      </c>
      <c r="C159" t="s">
        <v>303</v>
      </c>
      <c r="D159" t="s">
        <v>608</v>
      </c>
      <c r="E159" t="s">
        <v>253</v>
      </c>
      <c r="F159" t="s">
        <v>41</v>
      </c>
      <c r="G159" t="s">
        <v>817</v>
      </c>
      <c r="H159" t="s">
        <v>818</v>
      </c>
      <c r="I159" t="s">
        <v>819</v>
      </c>
      <c r="J159" t="s">
        <v>819</v>
      </c>
      <c r="K159" t="s">
        <v>819</v>
      </c>
      <c r="L159" t="s">
        <v>820</v>
      </c>
      <c r="M159" t="s">
        <v>820</v>
      </c>
      <c r="N159" t="s">
        <v>820</v>
      </c>
      <c r="O159" t="s">
        <v>821</v>
      </c>
      <c r="P159" t="s">
        <v>822</v>
      </c>
      <c r="Q159" t="s">
        <v>823</v>
      </c>
      <c r="R159" t="s">
        <v>46</v>
      </c>
    </row>
    <row r="160" spans="1:18" x14ac:dyDescent="0.3">
      <c r="A160" t="s">
        <v>790</v>
      </c>
      <c r="B160" t="s">
        <v>38</v>
      </c>
      <c r="C160" t="s">
        <v>303</v>
      </c>
      <c r="D160" t="s">
        <v>608</v>
      </c>
      <c r="E160" t="s">
        <v>253</v>
      </c>
      <c r="F160" t="s">
        <v>41</v>
      </c>
      <c r="G160" t="s">
        <v>791</v>
      </c>
      <c r="H160" t="s">
        <v>824</v>
      </c>
      <c r="I160" t="s">
        <v>825</v>
      </c>
      <c r="J160" t="s">
        <v>825</v>
      </c>
      <c r="K160" t="s">
        <v>825</v>
      </c>
      <c r="L160" t="s">
        <v>826</v>
      </c>
      <c r="M160" t="s">
        <v>826</v>
      </c>
      <c r="N160" t="s">
        <v>827</v>
      </c>
      <c r="O160" t="s">
        <v>796</v>
      </c>
      <c r="P160" t="s">
        <v>802</v>
      </c>
      <c r="Q160" t="s">
        <v>828</v>
      </c>
      <c r="R160" t="s">
        <v>46</v>
      </c>
    </row>
    <row r="161" spans="1:18" x14ac:dyDescent="0.3">
      <c r="A161" t="s">
        <v>790</v>
      </c>
      <c r="B161" t="s">
        <v>38</v>
      </c>
      <c r="C161" t="s">
        <v>303</v>
      </c>
      <c r="D161" t="s">
        <v>608</v>
      </c>
      <c r="E161" t="s">
        <v>253</v>
      </c>
      <c r="F161" t="s">
        <v>41</v>
      </c>
      <c r="G161" t="s">
        <v>829</v>
      </c>
      <c r="H161" t="s">
        <v>830</v>
      </c>
      <c r="I161" t="s">
        <v>831</v>
      </c>
      <c r="J161" t="s">
        <v>831</v>
      </c>
      <c r="K161" t="s">
        <v>831</v>
      </c>
      <c r="L161" t="s">
        <v>832</v>
      </c>
      <c r="M161" t="s">
        <v>832</v>
      </c>
      <c r="N161" t="s">
        <v>833</v>
      </c>
      <c r="O161" t="s">
        <v>834</v>
      </c>
      <c r="P161" t="s">
        <v>832</v>
      </c>
      <c r="Q161" t="s">
        <v>835</v>
      </c>
      <c r="R161" t="s">
        <v>46</v>
      </c>
    </row>
    <row r="162" spans="1:18" x14ac:dyDescent="0.3">
      <c r="A162" t="s">
        <v>790</v>
      </c>
      <c r="B162" t="s">
        <v>38</v>
      </c>
      <c r="C162" t="s">
        <v>303</v>
      </c>
      <c r="D162" t="s">
        <v>608</v>
      </c>
      <c r="E162" t="s">
        <v>253</v>
      </c>
      <c r="F162" t="s">
        <v>41</v>
      </c>
      <c r="G162" t="s">
        <v>836</v>
      </c>
      <c r="H162" t="s">
        <v>837</v>
      </c>
      <c r="I162" t="s">
        <v>838</v>
      </c>
      <c r="J162" t="s">
        <v>838</v>
      </c>
      <c r="K162" t="s">
        <v>838</v>
      </c>
      <c r="L162" t="s">
        <v>839</v>
      </c>
      <c r="M162" t="s">
        <v>839</v>
      </c>
      <c r="N162" t="s">
        <v>839</v>
      </c>
      <c r="O162" t="s">
        <v>840</v>
      </c>
      <c r="P162" t="s">
        <v>841</v>
      </c>
      <c r="Q162" t="s">
        <v>842</v>
      </c>
      <c r="R162" t="s">
        <v>46</v>
      </c>
    </row>
    <row r="163" spans="1:18" x14ac:dyDescent="0.3">
      <c r="A163" t="s">
        <v>790</v>
      </c>
      <c r="B163" t="s">
        <v>38</v>
      </c>
      <c r="C163" t="s">
        <v>303</v>
      </c>
      <c r="D163" t="s">
        <v>608</v>
      </c>
      <c r="E163" t="s">
        <v>253</v>
      </c>
      <c r="F163" t="s">
        <v>41</v>
      </c>
      <c r="G163" t="s">
        <v>843</v>
      </c>
      <c r="H163" t="s">
        <v>844</v>
      </c>
      <c r="I163" t="s">
        <v>845</v>
      </c>
      <c r="J163" t="s">
        <v>845</v>
      </c>
      <c r="K163" t="s">
        <v>845</v>
      </c>
      <c r="L163" t="s">
        <v>846</v>
      </c>
      <c r="M163" t="s">
        <v>846</v>
      </c>
      <c r="N163" t="s">
        <v>846</v>
      </c>
      <c r="O163" t="s">
        <v>847</v>
      </c>
      <c r="P163" t="s">
        <v>847</v>
      </c>
      <c r="Q163" t="s">
        <v>848</v>
      </c>
      <c r="R163" t="s">
        <v>46</v>
      </c>
    </row>
    <row r="164" spans="1:18" x14ac:dyDescent="0.3">
      <c r="A164" t="s">
        <v>790</v>
      </c>
      <c r="B164" t="s">
        <v>38</v>
      </c>
      <c r="C164" t="s">
        <v>303</v>
      </c>
      <c r="D164" t="s">
        <v>608</v>
      </c>
      <c r="E164" t="s">
        <v>253</v>
      </c>
      <c r="F164" t="s">
        <v>41</v>
      </c>
      <c r="G164" t="s">
        <v>849</v>
      </c>
      <c r="H164" t="s">
        <v>850</v>
      </c>
      <c r="I164" t="s">
        <v>851</v>
      </c>
      <c r="J164" t="s">
        <v>831</v>
      </c>
      <c r="K164" t="s">
        <v>831</v>
      </c>
      <c r="L164" t="s">
        <v>852</v>
      </c>
      <c r="M164" t="s">
        <v>852</v>
      </c>
      <c r="N164" t="s">
        <v>852</v>
      </c>
      <c r="O164" t="s">
        <v>853</v>
      </c>
      <c r="P164" t="s">
        <v>854</v>
      </c>
      <c r="Q164" t="s">
        <v>855</v>
      </c>
      <c r="R164" t="s">
        <v>46</v>
      </c>
    </row>
    <row r="165" spans="1:18" x14ac:dyDescent="0.3">
      <c r="A165" t="s">
        <v>790</v>
      </c>
      <c r="B165" t="s">
        <v>38</v>
      </c>
      <c r="C165" t="s">
        <v>303</v>
      </c>
      <c r="D165" t="s">
        <v>608</v>
      </c>
      <c r="E165" t="s">
        <v>253</v>
      </c>
      <c r="F165" t="s">
        <v>41</v>
      </c>
      <c r="G165" t="s">
        <v>829</v>
      </c>
      <c r="H165" t="s">
        <v>856</v>
      </c>
      <c r="I165" t="s">
        <v>857</v>
      </c>
      <c r="J165" t="s">
        <v>857</v>
      </c>
      <c r="K165" t="s">
        <v>857</v>
      </c>
      <c r="L165" t="s">
        <v>851</v>
      </c>
      <c r="M165" t="s">
        <v>851</v>
      </c>
      <c r="N165" t="s">
        <v>851</v>
      </c>
      <c r="O165" t="s">
        <v>821</v>
      </c>
      <c r="P165" t="s">
        <v>858</v>
      </c>
      <c r="Q165" t="s">
        <v>855</v>
      </c>
      <c r="R165" t="s">
        <v>46</v>
      </c>
    </row>
    <row r="166" spans="1:18" x14ac:dyDescent="0.3">
      <c r="A166" t="s">
        <v>790</v>
      </c>
      <c r="B166" t="s">
        <v>38</v>
      </c>
      <c r="C166" t="s">
        <v>303</v>
      </c>
      <c r="D166" t="s">
        <v>608</v>
      </c>
      <c r="E166" t="s">
        <v>253</v>
      </c>
      <c r="F166" t="s">
        <v>41</v>
      </c>
      <c r="G166" t="s">
        <v>859</v>
      </c>
      <c r="H166" t="s">
        <v>860</v>
      </c>
      <c r="I166" t="s">
        <v>861</v>
      </c>
      <c r="J166" t="s">
        <v>861</v>
      </c>
      <c r="K166" t="s">
        <v>861</v>
      </c>
      <c r="L166" t="s">
        <v>862</v>
      </c>
      <c r="M166" t="s">
        <v>862</v>
      </c>
      <c r="N166" t="s">
        <v>862</v>
      </c>
      <c r="O166" t="s">
        <v>863</v>
      </c>
      <c r="P166" t="s">
        <v>863</v>
      </c>
      <c r="Q166" t="s">
        <v>864</v>
      </c>
      <c r="R166" t="s">
        <v>46</v>
      </c>
    </row>
    <row r="167" spans="1:18" x14ac:dyDescent="0.3">
      <c r="A167" t="s">
        <v>790</v>
      </c>
      <c r="B167" t="s">
        <v>38</v>
      </c>
      <c r="C167" t="s">
        <v>303</v>
      </c>
      <c r="D167" t="s">
        <v>608</v>
      </c>
      <c r="E167" t="s">
        <v>253</v>
      </c>
      <c r="F167" t="s">
        <v>41</v>
      </c>
      <c r="G167" t="s">
        <v>865</v>
      </c>
      <c r="H167" t="s">
        <v>866</v>
      </c>
      <c r="I167" t="s">
        <v>867</v>
      </c>
      <c r="J167" t="s">
        <v>867</v>
      </c>
      <c r="K167" t="s">
        <v>867</v>
      </c>
      <c r="L167" t="s">
        <v>868</v>
      </c>
      <c r="M167" t="s">
        <v>868</v>
      </c>
      <c r="N167" t="s">
        <v>869</v>
      </c>
      <c r="O167" t="s">
        <v>870</v>
      </c>
      <c r="P167" t="s">
        <v>871</v>
      </c>
      <c r="Q167" t="s">
        <v>872</v>
      </c>
      <c r="R167" t="s">
        <v>46</v>
      </c>
    </row>
    <row r="168" spans="1:18" x14ac:dyDescent="0.3">
      <c r="A168" t="s">
        <v>790</v>
      </c>
      <c r="B168" t="s">
        <v>38</v>
      </c>
      <c r="C168" t="s">
        <v>303</v>
      </c>
      <c r="D168" t="s">
        <v>608</v>
      </c>
      <c r="E168" t="s">
        <v>253</v>
      </c>
      <c r="F168" t="s">
        <v>41</v>
      </c>
      <c r="G168" t="s">
        <v>873</v>
      </c>
      <c r="H168" t="s">
        <v>874</v>
      </c>
      <c r="I168" t="s">
        <v>875</v>
      </c>
      <c r="J168" t="s">
        <v>875</v>
      </c>
      <c r="K168" t="s">
        <v>875</v>
      </c>
      <c r="L168" t="s">
        <v>876</v>
      </c>
      <c r="M168" t="s">
        <v>876</v>
      </c>
      <c r="N168" t="s">
        <v>877</v>
      </c>
      <c r="O168" t="s">
        <v>878</v>
      </c>
      <c r="P168" t="s">
        <v>879</v>
      </c>
      <c r="Q168" t="s">
        <v>880</v>
      </c>
      <c r="R168" t="s">
        <v>46</v>
      </c>
    </row>
    <row r="169" spans="1:18" x14ac:dyDescent="0.3">
      <c r="A169" t="s">
        <v>790</v>
      </c>
      <c r="B169" t="s">
        <v>38</v>
      </c>
      <c r="C169" t="s">
        <v>303</v>
      </c>
      <c r="D169" t="s">
        <v>608</v>
      </c>
      <c r="E169" t="s">
        <v>253</v>
      </c>
      <c r="F169" t="s">
        <v>41</v>
      </c>
      <c r="G169" t="s">
        <v>881</v>
      </c>
      <c r="H169" t="s">
        <v>882</v>
      </c>
      <c r="I169" t="s">
        <v>883</v>
      </c>
      <c r="J169" t="s">
        <v>883</v>
      </c>
      <c r="K169" t="s">
        <v>883</v>
      </c>
      <c r="L169" t="s">
        <v>884</v>
      </c>
      <c r="M169" t="s">
        <v>884</v>
      </c>
      <c r="N169" t="s">
        <v>884</v>
      </c>
      <c r="O169" t="s">
        <v>885</v>
      </c>
      <c r="P169" t="s">
        <v>885</v>
      </c>
      <c r="Q169" t="s">
        <v>886</v>
      </c>
      <c r="R169" t="s">
        <v>46</v>
      </c>
    </row>
    <row r="170" spans="1:18" x14ac:dyDescent="0.3">
      <c r="A170" t="s">
        <v>790</v>
      </c>
      <c r="B170" t="s">
        <v>38</v>
      </c>
      <c r="C170" t="s">
        <v>303</v>
      </c>
      <c r="D170" t="s">
        <v>608</v>
      </c>
      <c r="E170" t="s">
        <v>253</v>
      </c>
      <c r="F170" t="s">
        <v>41</v>
      </c>
      <c r="G170" t="s">
        <v>887</v>
      </c>
      <c r="H170" t="s">
        <v>888</v>
      </c>
      <c r="I170" t="s">
        <v>889</v>
      </c>
      <c r="J170" t="s">
        <v>890</v>
      </c>
      <c r="K170" t="s">
        <v>890</v>
      </c>
      <c r="L170" t="s">
        <v>891</v>
      </c>
      <c r="M170" t="s">
        <v>891</v>
      </c>
      <c r="N170" t="s">
        <v>891</v>
      </c>
      <c r="O170" t="s">
        <v>890</v>
      </c>
      <c r="P170" t="s">
        <v>891</v>
      </c>
      <c r="Q170" t="s">
        <v>892</v>
      </c>
      <c r="R170" t="s">
        <v>46</v>
      </c>
    </row>
    <row r="171" spans="1:18" x14ac:dyDescent="0.3">
      <c r="A171" t="s">
        <v>790</v>
      </c>
      <c r="B171" t="s">
        <v>38</v>
      </c>
      <c r="C171" t="s">
        <v>303</v>
      </c>
      <c r="D171" t="s">
        <v>608</v>
      </c>
      <c r="E171" t="s">
        <v>253</v>
      </c>
      <c r="F171" t="s">
        <v>41</v>
      </c>
      <c r="G171" t="s">
        <v>893</v>
      </c>
      <c r="H171" t="s">
        <v>894</v>
      </c>
      <c r="I171" t="s">
        <v>895</v>
      </c>
      <c r="J171" t="s">
        <v>896</v>
      </c>
      <c r="K171" t="s">
        <v>896</v>
      </c>
      <c r="L171" t="s">
        <v>897</v>
      </c>
      <c r="M171" t="s">
        <v>897</v>
      </c>
      <c r="N171" t="s">
        <v>897</v>
      </c>
      <c r="O171" t="s">
        <v>898</v>
      </c>
      <c r="P171" t="s">
        <v>898</v>
      </c>
      <c r="Q171" t="s">
        <v>892</v>
      </c>
      <c r="R171" t="s">
        <v>46</v>
      </c>
    </row>
    <row r="172" spans="1:18" x14ac:dyDescent="0.3">
      <c r="A172" t="s">
        <v>790</v>
      </c>
      <c r="B172" t="s">
        <v>38</v>
      </c>
      <c r="C172" t="s">
        <v>303</v>
      </c>
      <c r="D172" t="s">
        <v>608</v>
      </c>
      <c r="E172" t="s">
        <v>253</v>
      </c>
      <c r="F172" t="s">
        <v>41</v>
      </c>
      <c r="G172" t="s">
        <v>899</v>
      </c>
      <c r="H172" t="s">
        <v>847</v>
      </c>
      <c r="I172" t="s">
        <v>900</v>
      </c>
      <c r="J172" t="s">
        <v>901</v>
      </c>
      <c r="K172" t="s">
        <v>901</v>
      </c>
      <c r="L172" t="s">
        <v>902</v>
      </c>
      <c r="M172" t="s">
        <v>902</v>
      </c>
      <c r="N172" t="s">
        <v>903</v>
      </c>
      <c r="O172" t="s">
        <v>904</v>
      </c>
      <c r="P172" t="s">
        <v>904</v>
      </c>
      <c r="Q172" t="s">
        <v>892</v>
      </c>
      <c r="R172" t="s">
        <v>46</v>
      </c>
    </row>
    <row r="173" spans="1:18" x14ac:dyDescent="0.3">
      <c r="A173" t="s">
        <v>790</v>
      </c>
      <c r="B173" t="s">
        <v>38</v>
      </c>
      <c r="C173" t="s">
        <v>303</v>
      </c>
      <c r="D173" t="s">
        <v>608</v>
      </c>
      <c r="E173" t="s">
        <v>253</v>
      </c>
      <c r="F173" t="s">
        <v>41</v>
      </c>
      <c r="G173" t="s">
        <v>905</v>
      </c>
      <c r="H173" t="s">
        <v>906</v>
      </c>
      <c r="I173" t="s">
        <v>907</v>
      </c>
      <c r="J173" t="s">
        <v>907</v>
      </c>
      <c r="K173" t="s">
        <v>907</v>
      </c>
      <c r="L173" t="s">
        <v>908</v>
      </c>
      <c r="M173" t="s">
        <v>908</v>
      </c>
      <c r="N173" t="s">
        <v>908</v>
      </c>
      <c r="O173" t="s">
        <v>909</v>
      </c>
      <c r="P173" t="s">
        <v>909</v>
      </c>
      <c r="Q173" t="s">
        <v>892</v>
      </c>
      <c r="R173" t="s">
        <v>46</v>
      </c>
    </row>
    <row r="174" spans="1:18" x14ac:dyDescent="0.3">
      <c r="A174" t="s">
        <v>790</v>
      </c>
      <c r="B174" t="s">
        <v>38</v>
      </c>
      <c r="C174" t="s">
        <v>303</v>
      </c>
      <c r="D174" t="s">
        <v>608</v>
      </c>
      <c r="E174" t="s">
        <v>253</v>
      </c>
      <c r="F174" t="s">
        <v>41</v>
      </c>
      <c r="G174" t="s">
        <v>910</v>
      </c>
      <c r="H174" t="s">
        <v>911</v>
      </c>
      <c r="I174" t="s">
        <v>912</v>
      </c>
      <c r="J174" t="s">
        <v>913</v>
      </c>
      <c r="K174" t="s">
        <v>913</v>
      </c>
      <c r="L174" t="s">
        <v>914</v>
      </c>
      <c r="M174" t="s">
        <v>914</v>
      </c>
      <c r="N174" t="s">
        <v>914</v>
      </c>
      <c r="O174" t="s">
        <v>915</v>
      </c>
      <c r="P174" t="s">
        <v>916</v>
      </c>
      <c r="Q174" t="s">
        <v>917</v>
      </c>
      <c r="R174" t="s">
        <v>46</v>
      </c>
    </row>
    <row r="175" spans="1:18" x14ac:dyDescent="0.3">
      <c r="A175" t="s">
        <v>790</v>
      </c>
      <c r="B175" t="s">
        <v>38</v>
      </c>
      <c r="C175" t="s">
        <v>303</v>
      </c>
      <c r="D175" t="s">
        <v>608</v>
      </c>
      <c r="E175" t="s">
        <v>253</v>
      </c>
      <c r="F175" t="s">
        <v>41</v>
      </c>
      <c r="G175" t="s">
        <v>918</v>
      </c>
      <c r="H175" t="s">
        <v>919</v>
      </c>
      <c r="I175" t="s">
        <v>920</v>
      </c>
      <c r="J175" t="s">
        <v>920</v>
      </c>
      <c r="K175" t="s">
        <v>920</v>
      </c>
      <c r="L175" t="s">
        <v>921</v>
      </c>
      <c r="M175" t="s">
        <v>921</v>
      </c>
      <c r="N175" t="s">
        <v>922</v>
      </c>
      <c r="O175" t="s">
        <v>923</v>
      </c>
      <c r="P175" t="s">
        <v>923</v>
      </c>
      <c r="Q175" t="s">
        <v>892</v>
      </c>
      <c r="R175" t="s">
        <v>46</v>
      </c>
    </row>
    <row r="176" spans="1:18" x14ac:dyDescent="0.3">
      <c r="A176" t="s">
        <v>790</v>
      </c>
      <c r="B176" t="s">
        <v>38</v>
      </c>
      <c r="C176" t="s">
        <v>303</v>
      </c>
      <c r="D176" t="s">
        <v>608</v>
      </c>
      <c r="E176" t="s">
        <v>253</v>
      </c>
      <c r="F176" t="s">
        <v>41</v>
      </c>
      <c r="G176" t="s">
        <v>924</v>
      </c>
      <c r="H176" t="s">
        <v>882</v>
      </c>
      <c r="I176" t="s">
        <v>925</v>
      </c>
      <c r="J176" t="s">
        <v>925</v>
      </c>
      <c r="K176" t="s">
        <v>925</v>
      </c>
      <c r="L176" t="s">
        <v>926</v>
      </c>
      <c r="M176" t="s">
        <v>926</v>
      </c>
      <c r="N176" t="s">
        <v>926</v>
      </c>
      <c r="O176" t="s">
        <v>927</v>
      </c>
      <c r="P176" t="s">
        <v>927</v>
      </c>
      <c r="Q176" t="s">
        <v>855</v>
      </c>
      <c r="R176" t="s">
        <v>46</v>
      </c>
    </row>
    <row r="177" spans="1:18" x14ac:dyDescent="0.3">
      <c r="A177" t="s">
        <v>790</v>
      </c>
      <c r="B177" t="s">
        <v>38</v>
      </c>
      <c r="C177" t="s">
        <v>303</v>
      </c>
      <c r="D177" t="s">
        <v>608</v>
      </c>
      <c r="E177" t="s">
        <v>253</v>
      </c>
      <c r="F177" t="s">
        <v>41</v>
      </c>
      <c r="G177" t="s">
        <v>928</v>
      </c>
      <c r="H177" t="s">
        <v>929</v>
      </c>
      <c r="I177" t="s">
        <v>930</v>
      </c>
      <c r="J177" t="s">
        <v>930</v>
      </c>
      <c r="K177" t="s">
        <v>930</v>
      </c>
      <c r="L177" t="s">
        <v>931</v>
      </c>
      <c r="M177" t="s">
        <v>931</v>
      </c>
      <c r="N177" t="s">
        <v>931</v>
      </c>
      <c r="O177" t="s">
        <v>932</v>
      </c>
      <c r="P177" t="s">
        <v>932</v>
      </c>
      <c r="Q177" t="s">
        <v>933</v>
      </c>
      <c r="R177" t="s">
        <v>46</v>
      </c>
    </row>
    <row r="178" spans="1:18" x14ac:dyDescent="0.3">
      <c r="A178" t="s">
        <v>934</v>
      </c>
      <c r="B178" t="s">
        <v>38</v>
      </c>
      <c r="C178" t="s">
        <v>303</v>
      </c>
      <c r="D178" t="s">
        <v>608</v>
      </c>
      <c r="E178" t="s">
        <v>253</v>
      </c>
      <c r="F178" t="s">
        <v>41</v>
      </c>
      <c r="G178" t="s">
        <v>935</v>
      </c>
      <c r="H178" t="s">
        <v>936</v>
      </c>
      <c r="I178" t="s">
        <v>937</v>
      </c>
      <c r="J178" t="s">
        <v>937</v>
      </c>
      <c r="K178" t="s">
        <v>937</v>
      </c>
      <c r="L178" t="s">
        <v>938</v>
      </c>
      <c r="M178" t="s">
        <v>938</v>
      </c>
      <c r="N178" t="s">
        <v>938</v>
      </c>
      <c r="O178" t="s">
        <v>939</v>
      </c>
      <c r="P178" t="s">
        <v>939</v>
      </c>
      <c r="Q178" t="s">
        <v>940</v>
      </c>
      <c r="R178" t="s">
        <v>46</v>
      </c>
    </row>
    <row r="179" spans="1:18" x14ac:dyDescent="0.3">
      <c r="A179" t="s">
        <v>934</v>
      </c>
      <c r="B179" t="s">
        <v>38</v>
      </c>
      <c r="C179" t="s">
        <v>303</v>
      </c>
      <c r="D179" t="s">
        <v>608</v>
      </c>
      <c r="E179" t="s">
        <v>253</v>
      </c>
      <c r="F179" t="s">
        <v>41</v>
      </c>
      <c r="G179" t="s">
        <v>941</v>
      </c>
      <c r="H179" t="s">
        <v>942</v>
      </c>
      <c r="I179" t="s">
        <v>943</v>
      </c>
      <c r="J179" t="s">
        <v>944</v>
      </c>
      <c r="K179" t="s">
        <v>944</v>
      </c>
      <c r="L179" t="s">
        <v>945</v>
      </c>
      <c r="M179" t="s">
        <v>945</v>
      </c>
      <c r="N179" t="s">
        <v>946</v>
      </c>
      <c r="O179" t="s">
        <v>947</v>
      </c>
      <c r="P179" t="s">
        <v>947</v>
      </c>
      <c r="Q179" t="s">
        <v>940</v>
      </c>
      <c r="R179" t="s">
        <v>46</v>
      </c>
    </row>
    <row r="180" spans="1:18" x14ac:dyDescent="0.3">
      <c r="A180" t="s">
        <v>934</v>
      </c>
      <c r="B180" t="s">
        <v>38</v>
      </c>
      <c r="C180" t="s">
        <v>303</v>
      </c>
      <c r="D180" t="s">
        <v>608</v>
      </c>
      <c r="E180" t="s">
        <v>253</v>
      </c>
      <c r="F180" t="s">
        <v>41</v>
      </c>
      <c r="G180" t="s">
        <v>948</v>
      </c>
      <c r="H180" t="s">
        <v>835</v>
      </c>
      <c r="I180" t="s">
        <v>949</v>
      </c>
      <c r="J180" t="s">
        <v>949</v>
      </c>
      <c r="K180" t="s">
        <v>949</v>
      </c>
      <c r="L180" t="s">
        <v>950</v>
      </c>
      <c r="M180" t="s">
        <v>950</v>
      </c>
      <c r="N180" t="s">
        <v>950</v>
      </c>
      <c r="O180" t="s">
        <v>951</v>
      </c>
      <c r="P180" t="s">
        <v>951</v>
      </c>
      <c r="Q180" t="s">
        <v>952</v>
      </c>
      <c r="R180" t="s">
        <v>46</v>
      </c>
    </row>
    <row r="181" spans="1:18" x14ac:dyDescent="0.3">
      <c r="A181" t="s">
        <v>934</v>
      </c>
      <c r="B181" t="s">
        <v>38</v>
      </c>
      <c r="C181" t="s">
        <v>303</v>
      </c>
      <c r="D181" t="s">
        <v>608</v>
      </c>
      <c r="E181" t="s">
        <v>253</v>
      </c>
      <c r="F181" t="s">
        <v>41</v>
      </c>
      <c r="G181" t="s">
        <v>953</v>
      </c>
      <c r="H181" t="s">
        <v>954</v>
      </c>
      <c r="I181" t="s">
        <v>955</v>
      </c>
      <c r="J181" t="s">
        <v>955</v>
      </c>
      <c r="K181" t="s">
        <v>955</v>
      </c>
      <c r="L181" t="s">
        <v>956</v>
      </c>
      <c r="M181" t="s">
        <v>956</v>
      </c>
      <c r="N181" t="s">
        <v>957</v>
      </c>
      <c r="O181" t="s">
        <v>958</v>
      </c>
      <c r="P181" t="s">
        <v>958</v>
      </c>
      <c r="Q181" t="s">
        <v>952</v>
      </c>
      <c r="R181" t="s">
        <v>46</v>
      </c>
    </row>
    <row r="182" spans="1:18" x14ac:dyDescent="0.3">
      <c r="A182" t="s">
        <v>934</v>
      </c>
      <c r="B182" t="s">
        <v>38</v>
      </c>
      <c r="C182" t="s">
        <v>303</v>
      </c>
      <c r="D182" t="s">
        <v>608</v>
      </c>
      <c r="E182" t="s">
        <v>253</v>
      </c>
      <c r="F182" t="s">
        <v>41</v>
      </c>
      <c r="G182" t="s">
        <v>805</v>
      </c>
      <c r="H182" t="s">
        <v>959</v>
      </c>
      <c r="I182" t="s">
        <v>955</v>
      </c>
      <c r="J182" t="s">
        <v>955</v>
      </c>
      <c r="K182" t="s">
        <v>955</v>
      </c>
      <c r="L182" t="s">
        <v>960</v>
      </c>
      <c r="M182" t="s">
        <v>960</v>
      </c>
      <c r="N182" t="s">
        <v>960</v>
      </c>
      <c r="O182" t="s">
        <v>961</v>
      </c>
      <c r="P182" t="s">
        <v>961</v>
      </c>
      <c r="Q182" t="s">
        <v>952</v>
      </c>
      <c r="R182" t="s">
        <v>46</v>
      </c>
    </row>
    <row r="183" spans="1:18" x14ac:dyDescent="0.3">
      <c r="A183" t="s">
        <v>934</v>
      </c>
      <c r="B183" t="s">
        <v>38</v>
      </c>
      <c r="C183" t="s">
        <v>303</v>
      </c>
      <c r="D183" t="s">
        <v>608</v>
      </c>
      <c r="E183" t="s">
        <v>253</v>
      </c>
      <c r="F183" t="s">
        <v>41</v>
      </c>
      <c r="G183" t="s">
        <v>962</v>
      </c>
      <c r="H183" t="s">
        <v>963</v>
      </c>
      <c r="I183" t="s">
        <v>957</v>
      </c>
      <c r="J183" t="s">
        <v>957</v>
      </c>
      <c r="K183" t="s">
        <v>957</v>
      </c>
      <c r="L183" t="s">
        <v>964</v>
      </c>
      <c r="M183" t="s">
        <v>964</v>
      </c>
      <c r="N183" t="s">
        <v>964</v>
      </c>
      <c r="O183" t="s">
        <v>965</v>
      </c>
      <c r="P183" t="s">
        <v>964</v>
      </c>
      <c r="Q183" t="s">
        <v>966</v>
      </c>
      <c r="R183" t="s">
        <v>46</v>
      </c>
    </row>
    <row r="184" spans="1:18" x14ac:dyDescent="0.3">
      <c r="A184" t="s">
        <v>934</v>
      </c>
      <c r="B184" t="s">
        <v>38</v>
      </c>
      <c r="C184" t="s">
        <v>303</v>
      </c>
      <c r="D184" t="s">
        <v>608</v>
      </c>
      <c r="E184" t="s">
        <v>253</v>
      </c>
      <c r="F184" t="s">
        <v>41</v>
      </c>
      <c r="G184" t="s">
        <v>828</v>
      </c>
      <c r="H184" t="s">
        <v>967</v>
      </c>
      <c r="I184" t="s">
        <v>968</v>
      </c>
      <c r="J184" t="s">
        <v>968</v>
      </c>
      <c r="K184" t="s">
        <v>968</v>
      </c>
      <c r="L184" t="s">
        <v>969</v>
      </c>
      <c r="M184" t="s">
        <v>969</v>
      </c>
      <c r="N184" t="s">
        <v>970</v>
      </c>
      <c r="O184" t="s">
        <v>971</v>
      </c>
      <c r="P184" t="s">
        <v>972</v>
      </c>
      <c r="Q184" t="s">
        <v>966</v>
      </c>
      <c r="R184" t="s">
        <v>46</v>
      </c>
    </row>
    <row r="185" spans="1:18" x14ac:dyDescent="0.3">
      <c r="A185" t="s">
        <v>934</v>
      </c>
      <c r="B185" t="s">
        <v>38</v>
      </c>
      <c r="C185" t="s">
        <v>303</v>
      </c>
      <c r="D185" t="s">
        <v>608</v>
      </c>
      <c r="E185" t="s">
        <v>253</v>
      </c>
      <c r="F185" t="s">
        <v>41</v>
      </c>
      <c r="G185" t="s">
        <v>973</v>
      </c>
      <c r="H185" t="s">
        <v>974</v>
      </c>
      <c r="I185" t="s">
        <v>975</v>
      </c>
      <c r="J185" t="s">
        <v>975</v>
      </c>
      <c r="K185" t="s">
        <v>975</v>
      </c>
      <c r="L185" t="s">
        <v>976</v>
      </c>
      <c r="M185" t="s">
        <v>976</v>
      </c>
      <c r="N185" t="s">
        <v>976</v>
      </c>
      <c r="O185" t="s">
        <v>976</v>
      </c>
      <c r="P185" t="s">
        <v>976</v>
      </c>
      <c r="Q185" t="s">
        <v>977</v>
      </c>
      <c r="R185" t="s">
        <v>46</v>
      </c>
    </row>
    <row r="186" spans="1:18" x14ac:dyDescent="0.3">
      <c r="A186" t="s">
        <v>934</v>
      </c>
      <c r="B186" t="s">
        <v>38</v>
      </c>
      <c r="C186" t="s">
        <v>303</v>
      </c>
      <c r="D186" t="s">
        <v>608</v>
      </c>
      <c r="E186" t="s">
        <v>253</v>
      </c>
      <c r="F186" t="s">
        <v>41</v>
      </c>
      <c r="G186" t="s">
        <v>978</v>
      </c>
      <c r="H186" t="s">
        <v>979</v>
      </c>
      <c r="I186" t="s">
        <v>975</v>
      </c>
      <c r="J186" t="s">
        <v>975</v>
      </c>
      <c r="K186" t="s">
        <v>975</v>
      </c>
      <c r="L186" t="s">
        <v>980</v>
      </c>
      <c r="M186" t="s">
        <v>980</v>
      </c>
      <c r="N186" t="s">
        <v>980</v>
      </c>
      <c r="O186" t="s">
        <v>976</v>
      </c>
      <c r="P186" t="s">
        <v>976</v>
      </c>
      <c r="Q186" t="s">
        <v>977</v>
      </c>
      <c r="R186" t="s">
        <v>46</v>
      </c>
    </row>
    <row r="187" spans="1:18" x14ac:dyDescent="0.3">
      <c r="A187" t="s">
        <v>934</v>
      </c>
      <c r="B187" t="s">
        <v>38</v>
      </c>
      <c r="C187" t="s">
        <v>303</v>
      </c>
      <c r="D187" t="s">
        <v>608</v>
      </c>
      <c r="E187" t="s">
        <v>253</v>
      </c>
      <c r="F187" t="s">
        <v>41</v>
      </c>
      <c r="G187" t="s">
        <v>978</v>
      </c>
      <c r="H187" t="s">
        <v>981</v>
      </c>
      <c r="I187" t="s">
        <v>961</v>
      </c>
      <c r="J187" t="s">
        <v>961</v>
      </c>
      <c r="K187" t="s">
        <v>961</v>
      </c>
      <c r="L187" t="s">
        <v>982</v>
      </c>
      <c r="M187" t="s">
        <v>982</v>
      </c>
      <c r="N187" t="s">
        <v>982</v>
      </c>
      <c r="O187" t="s">
        <v>983</v>
      </c>
      <c r="P187" t="s">
        <v>983</v>
      </c>
      <c r="Q187" t="s">
        <v>977</v>
      </c>
      <c r="R187" t="s">
        <v>46</v>
      </c>
    </row>
    <row r="188" spans="1:18" x14ac:dyDescent="0.3">
      <c r="A188" t="s">
        <v>934</v>
      </c>
      <c r="B188" t="s">
        <v>38</v>
      </c>
      <c r="C188" t="s">
        <v>303</v>
      </c>
      <c r="D188" t="s">
        <v>608</v>
      </c>
      <c r="E188" t="s">
        <v>253</v>
      </c>
      <c r="F188" t="s">
        <v>41</v>
      </c>
      <c r="G188" t="s">
        <v>917</v>
      </c>
      <c r="H188" t="s">
        <v>984</v>
      </c>
      <c r="I188" t="s">
        <v>965</v>
      </c>
      <c r="J188" t="s">
        <v>965</v>
      </c>
      <c r="K188" t="s">
        <v>965</v>
      </c>
      <c r="L188" t="s">
        <v>985</v>
      </c>
      <c r="M188" t="s">
        <v>985</v>
      </c>
      <c r="N188" t="s">
        <v>986</v>
      </c>
      <c r="O188" t="s">
        <v>987</v>
      </c>
      <c r="P188" t="s">
        <v>988</v>
      </c>
      <c r="Q188" t="s">
        <v>977</v>
      </c>
      <c r="R188" t="s">
        <v>46</v>
      </c>
    </row>
    <row r="189" spans="1:18" x14ac:dyDescent="0.3">
      <c r="A189" t="s">
        <v>934</v>
      </c>
      <c r="B189" t="s">
        <v>38</v>
      </c>
      <c r="C189" t="s">
        <v>303</v>
      </c>
      <c r="D189" t="s">
        <v>608</v>
      </c>
      <c r="E189" t="s">
        <v>253</v>
      </c>
      <c r="F189" t="s">
        <v>41</v>
      </c>
      <c r="G189" t="s">
        <v>989</v>
      </c>
      <c r="H189" t="s">
        <v>990</v>
      </c>
      <c r="I189" t="s">
        <v>991</v>
      </c>
      <c r="J189" t="s">
        <v>991</v>
      </c>
      <c r="K189" t="s">
        <v>991</v>
      </c>
      <c r="L189" t="s">
        <v>992</v>
      </c>
      <c r="M189" t="s">
        <v>992</v>
      </c>
      <c r="N189" t="s">
        <v>992</v>
      </c>
      <c r="O189" t="s">
        <v>993</v>
      </c>
      <c r="P189" t="s">
        <v>994</v>
      </c>
      <c r="Q189" t="s">
        <v>977</v>
      </c>
      <c r="R189" t="s">
        <v>46</v>
      </c>
    </row>
    <row r="190" spans="1:18" x14ac:dyDescent="0.3">
      <c r="A190" t="s">
        <v>934</v>
      </c>
      <c r="B190" t="s">
        <v>38</v>
      </c>
      <c r="C190" t="s">
        <v>303</v>
      </c>
      <c r="D190" t="s">
        <v>608</v>
      </c>
      <c r="E190" t="s">
        <v>253</v>
      </c>
      <c r="F190" t="s">
        <v>41</v>
      </c>
      <c r="G190" t="s">
        <v>995</v>
      </c>
      <c r="H190" t="s">
        <v>996</v>
      </c>
      <c r="I190" t="s">
        <v>957</v>
      </c>
      <c r="J190" t="s">
        <v>975</v>
      </c>
      <c r="K190" t="s">
        <v>975</v>
      </c>
      <c r="L190" t="s">
        <v>997</v>
      </c>
      <c r="M190" t="s">
        <v>997</v>
      </c>
      <c r="N190" t="s">
        <v>997</v>
      </c>
      <c r="O190" t="s">
        <v>998</v>
      </c>
      <c r="P190" t="s">
        <v>999</v>
      </c>
      <c r="Q190" t="s">
        <v>1000</v>
      </c>
      <c r="R190" t="s">
        <v>46</v>
      </c>
    </row>
    <row r="191" spans="1:18" x14ac:dyDescent="0.3">
      <c r="A191" t="s">
        <v>934</v>
      </c>
      <c r="B191" t="s">
        <v>38</v>
      </c>
      <c r="C191" t="s">
        <v>303</v>
      </c>
      <c r="D191" t="s">
        <v>608</v>
      </c>
      <c r="E191" t="s">
        <v>253</v>
      </c>
      <c r="F191" t="s">
        <v>41</v>
      </c>
      <c r="G191" t="s">
        <v>805</v>
      </c>
      <c r="H191" t="s">
        <v>1001</v>
      </c>
      <c r="I191" t="s">
        <v>957</v>
      </c>
      <c r="J191" t="s">
        <v>957</v>
      </c>
      <c r="K191" t="s">
        <v>957</v>
      </c>
      <c r="L191" t="s">
        <v>1002</v>
      </c>
      <c r="M191" t="s">
        <v>1002</v>
      </c>
      <c r="N191" t="s">
        <v>1002</v>
      </c>
      <c r="O191" t="s">
        <v>999</v>
      </c>
      <c r="P191" t="s">
        <v>1003</v>
      </c>
      <c r="Q191" t="s">
        <v>1000</v>
      </c>
      <c r="R191" t="s">
        <v>46</v>
      </c>
    </row>
    <row r="192" spans="1:18" x14ac:dyDescent="0.3">
      <c r="A192" t="s">
        <v>934</v>
      </c>
      <c r="B192" t="s">
        <v>38</v>
      </c>
      <c r="C192" t="s">
        <v>303</v>
      </c>
      <c r="D192" t="s">
        <v>608</v>
      </c>
      <c r="E192" t="s">
        <v>253</v>
      </c>
      <c r="F192" t="s">
        <v>41</v>
      </c>
      <c r="G192" t="s">
        <v>835</v>
      </c>
      <c r="H192" t="s">
        <v>1004</v>
      </c>
      <c r="I192" t="s">
        <v>991</v>
      </c>
      <c r="J192" t="s">
        <v>991</v>
      </c>
      <c r="K192" t="s">
        <v>991</v>
      </c>
      <c r="L192" t="s">
        <v>1005</v>
      </c>
      <c r="M192" t="s">
        <v>1005</v>
      </c>
      <c r="N192" t="s">
        <v>1005</v>
      </c>
      <c r="O192" t="s">
        <v>1006</v>
      </c>
      <c r="P192" t="s">
        <v>1007</v>
      </c>
      <c r="Q192" t="s">
        <v>1000</v>
      </c>
      <c r="R192" t="s">
        <v>46</v>
      </c>
    </row>
    <row r="193" spans="1:18" x14ac:dyDescent="0.3">
      <c r="A193" t="s">
        <v>934</v>
      </c>
      <c r="B193" t="s">
        <v>38</v>
      </c>
      <c r="C193" t="s">
        <v>303</v>
      </c>
      <c r="D193" t="s">
        <v>608</v>
      </c>
      <c r="E193" t="s">
        <v>253</v>
      </c>
      <c r="F193" t="s">
        <v>41</v>
      </c>
      <c r="G193" t="s">
        <v>872</v>
      </c>
      <c r="H193" t="s">
        <v>981</v>
      </c>
      <c r="I193" t="s">
        <v>970</v>
      </c>
      <c r="J193" t="s">
        <v>970</v>
      </c>
      <c r="K193" t="s">
        <v>970</v>
      </c>
      <c r="L193" t="s">
        <v>999</v>
      </c>
      <c r="M193" t="s">
        <v>999</v>
      </c>
      <c r="N193" t="s">
        <v>999</v>
      </c>
      <c r="O193" t="s">
        <v>998</v>
      </c>
      <c r="P193" t="s">
        <v>998</v>
      </c>
      <c r="Q193" t="s">
        <v>1000</v>
      </c>
      <c r="R193" t="s">
        <v>46</v>
      </c>
    </row>
    <row r="194" spans="1:18" x14ac:dyDescent="0.3">
      <c r="A194" t="s">
        <v>934</v>
      </c>
      <c r="B194" t="s">
        <v>38</v>
      </c>
      <c r="C194" t="s">
        <v>303</v>
      </c>
      <c r="D194" t="s">
        <v>608</v>
      </c>
      <c r="E194" t="s">
        <v>253</v>
      </c>
      <c r="F194" t="s">
        <v>41</v>
      </c>
      <c r="G194" t="s">
        <v>872</v>
      </c>
      <c r="H194" t="s">
        <v>1008</v>
      </c>
      <c r="I194" t="s">
        <v>961</v>
      </c>
      <c r="J194" t="s">
        <v>961</v>
      </c>
      <c r="K194" t="s">
        <v>961</v>
      </c>
      <c r="L194" t="s">
        <v>1009</v>
      </c>
      <c r="M194" t="s">
        <v>1009</v>
      </c>
      <c r="N194" t="s">
        <v>1009</v>
      </c>
      <c r="O194" t="s">
        <v>1006</v>
      </c>
      <c r="P194" t="s">
        <v>1010</v>
      </c>
      <c r="Q194" t="s">
        <v>1000</v>
      </c>
      <c r="R194" t="s">
        <v>46</v>
      </c>
    </row>
    <row r="195" spans="1:18" x14ac:dyDescent="0.3">
      <c r="A195" t="s">
        <v>934</v>
      </c>
      <c r="B195" t="s">
        <v>38</v>
      </c>
      <c r="C195" t="s">
        <v>303</v>
      </c>
      <c r="D195" t="s">
        <v>608</v>
      </c>
      <c r="E195" t="s">
        <v>253</v>
      </c>
      <c r="F195" t="s">
        <v>41</v>
      </c>
      <c r="G195" t="s">
        <v>892</v>
      </c>
      <c r="H195" t="s">
        <v>1011</v>
      </c>
      <c r="I195" t="s">
        <v>975</v>
      </c>
      <c r="J195" t="s">
        <v>975</v>
      </c>
      <c r="K195" t="s">
        <v>975</v>
      </c>
      <c r="L195" t="s">
        <v>988</v>
      </c>
      <c r="M195" t="s">
        <v>988</v>
      </c>
      <c r="N195" t="s">
        <v>1012</v>
      </c>
      <c r="O195" t="s">
        <v>997</v>
      </c>
      <c r="P195" t="s">
        <v>988</v>
      </c>
      <c r="Q195" t="s">
        <v>1013</v>
      </c>
      <c r="R195" t="s">
        <v>46</v>
      </c>
    </row>
    <row r="196" spans="1:18" x14ac:dyDescent="0.3">
      <c r="A196" t="s">
        <v>934</v>
      </c>
      <c r="B196" t="s">
        <v>38</v>
      </c>
      <c r="C196" t="s">
        <v>303</v>
      </c>
      <c r="D196" t="s">
        <v>608</v>
      </c>
      <c r="E196" t="s">
        <v>253</v>
      </c>
      <c r="F196" t="s">
        <v>41</v>
      </c>
      <c r="G196" t="s">
        <v>848</v>
      </c>
      <c r="H196" t="s">
        <v>1014</v>
      </c>
      <c r="I196" t="s">
        <v>970</v>
      </c>
      <c r="J196" t="s">
        <v>970</v>
      </c>
      <c r="K196" t="s">
        <v>970</v>
      </c>
      <c r="L196" t="s">
        <v>1007</v>
      </c>
      <c r="M196" t="s">
        <v>1007</v>
      </c>
      <c r="N196" t="s">
        <v>1007</v>
      </c>
      <c r="O196" t="s">
        <v>1006</v>
      </c>
      <c r="P196" t="s">
        <v>1009</v>
      </c>
      <c r="Q196" t="s">
        <v>1013</v>
      </c>
      <c r="R196" t="s">
        <v>46</v>
      </c>
    </row>
    <row r="197" spans="1:18" x14ac:dyDescent="0.3">
      <c r="A197" t="s">
        <v>934</v>
      </c>
      <c r="B197" t="s">
        <v>38</v>
      </c>
      <c r="C197" t="s">
        <v>303</v>
      </c>
      <c r="D197" t="s">
        <v>608</v>
      </c>
      <c r="E197" t="s">
        <v>253</v>
      </c>
      <c r="F197" t="s">
        <v>41</v>
      </c>
      <c r="G197" t="s">
        <v>1015</v>
      </c>
      <c r="H197" t="s">
        <v>1016</v>
      </c>
      <c r="I197" t="s">
        <v>961</v>
      </c>
      <c r="J197" t="s">
        <v>961</v>
      </c>
      <c r="K197" t="s">
        <v>961</v>
      </c>
      <c r="L197" t="s">
        <v>986</v>
      </c>
      <c r="M197" t="s">
        <v>986</v>
      </c>
      <c r="N197" t="s">
        <v>986</v>
      </c>
      <c r="O197" t="s">
        <v>1017</v>
      </c>
      <c r="P197" t="s">
        <v>988</v>
      </c>
      <c r="Q197" t="s">
        <v>1013</v>
      </c>
      <c r="R197" t="s">
        <v>46</v>
      </c>
    </row>
    <row r="198" spans="1:18" x14ac:dyDescent="0.3">
      <c r="A198" t="s">
        <v>934</v>
      </c>
      <c r="B198" t="s">
        <v>38</v>
      </c>
      <c r="C198" t="s">
        <v>303</v>
      </c>
      <c r="D198" t="s">
        <v>608</v>
      </c>
      <c r="E198" t="s">
        <v>253</v>
      </c>
      <c r="F198" t="s">
        <v>41</v>
      </c>
      <c r="G198" t="s">
        <v>892</v>
      </c>
      <c r="H198" t="s">
        <v>1018</v>
      </c>
      <c r="I198" t="s">
        <v>993</v>
      </c>
      <c r="J198" t="s">
        <v>993</v>
      </c>
      <c r="K198" t="s">
        <v>993</v>
      </c>
      <c r="L198" t="s">
        <v>1019</v>
      </c>
      <c r="M198" t="s">
        <v>1019</v>
      </c>
      <c r="N198" t="s">
        <v>1019</v>
      </c>
      <c r="O198" t="s">
        <v>1020</v>
      </c>
      <c r="P198" t="s">
        <v>1021</v>
      </c>
      <c r="Q198" t="s">
        <v>1013</v>
      </c>
      <c r="R198" t="s">
        <v>46</v>
      </c>
    </row>
    <row r="199" spans="1:18" x14ac:dyDescent="0.3">
      <c r="A199" t="s">
        <v>934</v>
      </c>
      <c r="B199" t="s">
        <v>38</v>
      </c>
      <c r="C199" t="s">
        <v>303</v>
      </c>
      <c r="D199" t="s">
        <v>608</v>
      </c>
      <c r="E199" t="s">
        <v>253</v>
      </c>
      <c r="F199" t="s">
        <v>41</v>
      </c>
      <c r="G199" t="s">
        <v>864</v>
      </c>
      <c r="H199" t="s">
        <v>1022</v>
      </c>
      <c r="I199" t="s">
        <v>991</v>
      </c>
      <c r="J199" t="s">
        <v>991</v>
      </c>
      <c r="K199" t="s">
        <v>991</v>
      </c>
      <c r="L199" t="s">
        <v>1019</v>
      </c>
      <c r="M199" t="s">
        <v>1019</v>
      </c>
      <c r="N199" t="s">
        <v>1019</v>
      </c>
      <c r="O199" t="s">
        <v>985</v>
      </c>
      <c r="P199" t="s">
        <v>1020</v>
      </c>
      <c r="Q199" t="s">
        <v>1013</v>
      </c>
      <c r="R199" t="s">
        <v>46</v>
      </c>
    </row>
    <row r="200" spans="1:18" x14ac:dyDescent="0.3">
      <c r="A200" t="s">
        <v>934</v>
      </c>
      <c r="B200" t="s">
        <v>38</v>
      </c>
      <c r="C200" t="s">
        <v>303</v>
      </c>
      <c r="D200" t="s">
        <v>608</v>
      </c>
      <c r="E200" t="s">
        <v>253</v>
      </c>
      <c r="F200" t="s">
        <v>41</v>
      </c>
      <c r="G200" t="s">
        <v>864</v>
      </c>
      <c r="H200" t="s">
        <v>1023</v>
      </c>
      <c r="I200" t="s">
        <v>965</v>
      </c>
      <c r="J200" t="s">
        <v>965</v>
      </c>
      <c r="K200" t="s">
        <v>965</v>
      </c>
      <c r="L200" t="s">
        <v>1024</v>
      </c>
      <c r="M200" t="s">
        <v>1024</v>
      </c>
      <c r="N200" t="s">
        <v>1025</v>
      </c>
      <c r="O200" t="s">
        <v>993</v>
      </c>
      <c r="P200" t="s">
        <v>1024</v>
      </c>
      <c r="Q200" t="s">
        <v>1013</v>
      </c>
      <c r="R200" t="s">
        <v>46</v>
      </c>
    </row>
    <row r="201" spans="1:18" x14ac:dyDescent="0.3">
      <c r="A201" t="s">
        <v>934</v>
      </c>
      <c r="B201" t="s">
        <v>38</v>
      </c>
      <c r="C201" t="s">
        <v>303</v>
      </c>
      <c r="D201" t="s">
        <v>608</v>
      </c>
      <c r="E201" t="s">
        <v>253</v>
      </c>
      <c r="F201" t="s">
        <v>41</v>
      </c>
      <c r="G201" t="s">
        <v>1026</v>
      </c>
      <c r="H201" t="s">
        <v>1027</v>
      </c>
      <c r="I201" t="s">
        <v>991</v>
      </c>
      <c r="J201" t="s">
        <v>991</v>
      </c>
      <c r="K201" t="s">
        <v>991</v>
      </c>
      <c r="L201" t="s">
        <v>1025</v>
      </c>
      <c r="M201" t="s">
        <v>1025</v>
      </c>
      <c r="N201" t="s">
        <v>1025</v>
      </c>
      <c r="O201" t="s">
        <v>985</v>
      </c>
      <c r="P201" t="s">
        <v>1028</v>
      </c>
      <c r="Q201" t="s">
        <v>1013</v>
      </c>
      <c r="R201" t="s">
        <v>46</v>
      </c>
    </row>
    <row r="202" spans="1:18" x14ac:dyDescent="0.3">
      <c r="A202" t="s">
        <v>934</v>
      </c>
      <c r="B202" t="s">
        <v>38</v>
      </c>
      <c r="C202" t="s">
        <v>303</v>
      </c>
      <c r="D202" t="s">
        <v>608</v>
      </c>
      <c r="E202" t="s">
        <v>253</v>
      </c>
      <c r="F202" t="s">
        <v>41</v>
      </c>
      <c r="G202" t="s">
        <v>855</v>
      </c>
      <c r="H202" t="s">
        <v>1029</v>
      </c>
      <c r="I202" t="s">
        <v>975</v>
      </c>
      <c r="J202" t="s">
        <v>975</v>
      </c>
      <c r="K202" t="s">
        <v>975</v>
      </c>
      <c r="L202" t="s">
        <v>1030</v>
      </c>
      <c r="M202" t="s">
        <v>1030</v>
      </c>
      <c r="N202" t="s">
        <v>1030</v>
      </c>
      <c r="O202" t="s">
        <v>1024</v>
      </c>
      <c r="P202" t="s">
        <v>1031</v>
      </c>
      <c r="Q202" t="s">
        <v>1032</v>
      </c>
      <c r="R20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9F5C-A672-40FE-B906-CC180A3080E5}">
  <dimension ref="A1:R202"/>
  <sheetViews>
    <sheetView topLeftCell="A162" workbookViewId="0">
      <selection activeCell="E207" sqref="E207"/>
    </sheetView>
  </sheetViews>
  <sheetFormatPr defaultRowHeight="14.4" x14ac:dyDescent="0.3"/>
  <cols>
    <col min="1" max="1" width="18.33203125" bestFit="1" customWidth="1" collapsed="1"/>
    <col min="2" max="2" width="21" bestFit="1" customWidth="1"/>
    <col min="3" max="3" width="18.88671875" bestFit="1" customWidth="1" collapsed="1"/>
    <col min="4" max="4" width="17.44140625" bestFit="1" customWidth="1" collapsed="1"/>
    <col min="5" max="5" width="20.5546875" bestFit="1" customWidth="1" collapsed="1"/>
    <col min="6" max="6" width="17.44140625" bestFit="1" customWidth="1"/>
    <col min="8" max="8" width="15.33203125" bestFit="1" customWidth="1" collapsed="1"/>
    <col min="9" max="9" width="16.33203125" bestFit="1" customWidth="1" collapsed="1"/>
    <col min="10" max="11" width="6.77734375" bestFit="1" customWidth="1" collapsed="1"/>
    <col min="12" max="12" width="6.88671875" bestFit="1" customWidth="1" collapsed="1"/>
    <col min="13" max="13" width="6.88671875" customWidth="1"/>
    <col min="14" max="14" width="6" bestFit="1" customWidth="1" collapsed="1"/>
    <col min="15" max="15" width="15.5546875" bestFit="1" customWidth="1" collapsed="1"/>
    <col min="17" max="17" width="21.6640625" bestFit="1" customWidth="1" collapsed="1"/>
    <col min="18" max="18" width="12.6640625" bestFit="1" customWidth="1" collapsed="1"/>
    <col min="21" max="21" width="23" bestFit="1" customWidth="1"/>
    <col min="29" max="29" width="13.33203125" bestFit="1" customWidth="1"/>
  </cols>
  <sheetData>
    <row r="1" spans="1:18" ht="15" thickBot="1" x14ac:dyDescent="0.35">
      <c r="A1" s="1" t="str">
        <f>Transactions!A1</f>
        <v>Time</v>
      </c>
      <c r="B1" s="1" t="s">
        <v>26</v>
      </c>
      <c r="C1" s="1" t="str">
        <f>Transactions!C1</f>
        <v>Situation</v>
      </c>
      <c r="D1" s="1" t="str">
        <f>Transactions!D1</f>
        <v>Method</v>
      </c>
      <c r="E1" s="1" t="str">
        <f>Transactions!E1</f>
        <v>Key</v>
      </c>
      <c r="F1" s="1" t="str">
        <f>Transactions!F1</f>
        <v>Value</v>
      </c>
      <c r="G1" s="6"/>
      <c r="H1" s="3" t="s">
        <v>23</v>
      </c>
      <c r="I1" s="3" t="s">
        <v>21</v>
      </c>
      <c r="J1" s="1" t="s">
        <v>2</v>
      </c>
      <c r="K1" s="1" t="s">
        <v>3</v>
      </c>
      <c r="L1" s="1" t="s">
        <v>4</v>
      </c>
      <c r="M1" s="1"/>
      <c r="N1" s="1" t="s">
        <v>19</v>
      </c>
      <c r="O1" s="1" t="s">
        <v>22</v>
      </c>
      <c r="P1" s="6"/>
      <c r="Q1" s="4" t="s">
        <v>25</v>
      </c>
      <c r="R1" s="5" t="s">
        <v>24</v>
      </c>
    </row>
    <row r="2" spans="1:18" x14ac:dyDescent="0.3">
      <c r="A2" t="str">
        <f>IF(Transactions!A2&lt;&gt;"",Transactions!A2,0)</f>
        <v>FORMULA_RECORD</v>
      </c>
      <c r="B2" t="str">
        <f>IF(Transactions!B2&lt;&gt;"",Transactions!B2,"")</f>
        <v/>
      </c>
      <c r="C2" t="str">
        <f>IF(Transactions!C2&lt;&gt;"",Transactions!C2,"")</f>
        <v>FORMULA_RECORD</v>
      </c>
      <c r="D2" t="str">
        <f>IF(Transactions!D2&lt;&gt;"",Transactions!D2,"")</f>
        <v>FORMULA_RECORD</v>
      </c>
      <c r="E2" t="str">
        <f>IF(Transactions!E2&lt;&gt;"",Transactions!E2,"")</f>
        <v>FORMULA_RECORD</v>
      </c>
      <c r="F2" t="str">
        <f>IF(Transactions!F2&lt;&gt;"",Transactions!F2,"")</f>
        <v>FORMULA_RECORD</v>
      </c>
      <c r="G2" s="6"/>
      <c r="H2">
        <f>IF(Transactions!H2-Transactions!G2&lt;&gt;"",Transactions!H2-Transactions!G2,"")</f>
        <v>0</v>
      </c>
      <c r="I2">
        <f>IF((Transactions!I2-Transactions!G2)-(Transactions!N2-Transactions!H2)&lt;&gt;"",(Transactions!I2-Transactions!G2)-(Transactions!N2-Transactions!H2),"")</f>
        <v>0</v>
      </c>
      <c r="J2">
        <f>IF(Transactions!J2-Transactions!I2&lt;&gt;"",Transactions!J2-Transactions!I2,"")</f>
        <v>0</v>
      </c>
      <c r="K2">
        <f>IF(Transactions!L2-Transactions!K2&lt;&gt;"",Transactions!L2-Transactions!K2,"")</f>
        <v>0</v>
      </c>
      <c r="L2">
        <f>IF(Transactions!N2-Transactions!M2&lt;&gt;"",Transactions!N2-Transactions!M2,"")</f>
        <v>0</v>
      </c>
      <c r="N2">
        <f t="shared" ref="N2" si="0">SUM(I2:L2)</f>
        <v>0</v>
      </c>
      <c r="O2">
        <f>IF(Transactions!M2&lt;&gt;"",Transactions!M2,"")</f>
        <v>0</v>
      </c>
      <c r="P2" s="6"/>
      <c r="Q2">
        <f>IF(Transactions!Q2-Transactions!H2&lt;&gt;"",Transactions!Q2-Transactions!H2,"")</f>
        <v>0</v>
      </c>
      <c r="R2">
        <f>H2+Q2</f>
        <v>0</v>
      </c>
    </row>
    <row r="3" spans="1:18" x14ac:dyDescent="0.3">
      <c r="A3" t="str">
        <f>IF(Transactions!A3&lt;&gt;"",Transactions!A3,0)</f>
        <v>2018/09/05 14:54:17</v>
      </c>
      <c r="B3" t="str">
        <f>IF(Transactions!B3&lt;&gt;"",Transactions!B3,"")</f>
        <v>peer0.org1.ldegilde.com</v>
      </c>
      <c r="C3" t="str">
        <f>IF(Transactions!C3&lt;&gt;"",Transactions!C3,"")</f>
        <v>default-chaincode</v>
      </c>
      <c r="D3" t="str">
        <f>IF(Transactions!D3&lt;&gt;"",Transactions!D3,"")</f>
        <v>put</v>
      </c>
      <c r="E3" t="str">
        <f>IF(Transactions!E3&lt;&gt;"",Transactions!E3,"")</f>
        <v>231426849-eigen_risico</v>
      </c>
      <c r="F3" t="str">
        <f>IF(Transactions!F3&lt;&gt;"",Transactions!F3,"")</f>
        <v>385</v>
      </c>
      <c r="G3" s="6"/>
      <c r="H3">
        <f>IF(Transactions!H3-Transactions!G3&lt;&gt;"",Transactions!H3-Transactions!G3,"")</f>
        <v>199</v>
      </c>
      <c r="I3">
        <f>IF((Transactions!I3-Transactions!G3)-(Transactions!N3-Transactions!H3)&lt;&gt;"",(Transactions!I3-Transactions!G3)-(Transactions!N3-Transactions!H3),"")</f>
        <v>197</v>
      </c>
      <c r="J3">
        <f>IF(Transactions!J3-Transactions!I3&lt;&gt;"",Transactions!J3-Transactions!I3,"")</f>
        <v>0</v>
      </c>
      <c r="K3">
        <f>IF(Transactions!L3-Transactions!K3&lt;&gt;"",Transactions!L3-Transactions!K3,"")</f>
        <v>2</v>
      </c>
      <c r="L3">
        <f>IF(Transactions!N3-Transactions!M3&lt;&gt;"",Transactions!N3-Transactions!M3,"")</f>
        <v>0</v>
      </c>
      <c r="N3">
        <f t="shared" ref="N3:N66" si="1">SUM(I3:L3)</f>
        <v>199</v>
      </c>
      <c r="O3" t="str">
        <f>IF(Transactions!M3&lt;&gt;"",Transactions!M3,"")</f>
        <v>1536152056049</v>
      </c>
      <c r="P3" s="6"/>
      <c r="Q3">
        <f>IF(Transactions!Q3-Transactions!H3&lt;&gt;"",Transactions!Q3-Transactions!H3,"")</f>
        <v>1697</v>
      </c>
      <c r="R3">
        <f t="shared" ref="R3:R66" si="2">H3+Q3</f>
        <v>1896</v>
      </c>
    </row>
    <row r="4" spans="1:18" x14ac:dyDescent="0.3">
      <c r="A4" t="str">
        <f>IF(Transactions!A4&lt;&gt;"",Transactions!A4,0)</f>
        <v>2018/09/05 14:54:17</v>
      </c>
      <c r="B4" t="str">
        <f>IF(Transactions!B4&lt;&gt;"",Transactions!B4,"")</f>
        <v>peer0.org1.ldegilde.com</v>
      </c>
      <c r="C4" t="str">
        <f>IF(Transactions!C4&lt;&gt;"",Transactions!C4,"")</f>
        <v>default-chaincode</v>
      </c>
      <c r="D4" t="str">
        <f>IF(Transactions!D4&lt;&gt;"",Transactions!D4,"")</f>
        <v>put</v>
      </c>
      <c r="E4" t="str">
        <f>IF(Transactions!E4&lt;&gt;"",Transactions!E4,"")</f>
        <v>260601421-attribute_1</v>
      </c>
      <c r="F4" t="str">
        <f>IF(Transactions!F4&lt;&gt;"",Transactions!F4,"")</f>
        <v>821.0</v>
      </c>
      <c r="G4" s="6"/>
      <c r="H4">
        <f>IF(Transactions!H4-Transactions!G4&lt;&gt;"",Transactions!H4-Transactions!G4,"")</f>
        <v>196</v>
      </c>
      <c r="I4">
        <f>IF((Transactions!I4-Transactions!G4)-(Transactions!N4-Transactions!H4)&lt;&gt;"",(Transactions!I4-Transactions!G4)-(Transactions!N4-Transactions!H4),"")</f>
        <v>195</v>
      </c>
      <c r="J4">
        <f>IF(Transactions!J4-Transactions!I4&lt;&gt;"",Transactions!J4-Transactions!I4,"")</f>
        <v>0</v>
      </c>
      <c r="K4">
        <f>IF(Transactions!L4-Transactions!K4&lt;&gt;"",Transactions!L4-Transactions!K4,"")</f>
        <v>1</v>
      </c>
      <c r="L4">
        <f>IF(Transactions!N4-Transactions!M4&lt;&gt;"",Transactions!N4-Transactions!M4,"")</f>
        <v>0</v>
      </c>
      <c r="N4">
        <f t="shared" si="1"/>
        <v>196</v>
      </c>
      <c r="O4" t="str">
        <f>IF(Transactions!M4&lt;&gt;"",Transactions!M4,"")</f>
        <v>1536152056846</v>
      </c>
      <c r="P4" s="6"/>
      <c r="Q4">
        <f>IF(Transactions!Q4-Transactions!H4&lt;&gt;"",Transactions!Q4-Transactions!H4,"")</f>
        <v>898</v>
      </c>
      <c r="R4">
        <f t="shared" si="2"/>
        <v>1094</v>
      </c>
    </row>
    <row r="5" spans="1:18" x14ac:dyDescent="0.3">
      <c r="A5" t="str">
        <f>IF(Transactions!A5&lt;&gt;"",Transactions!A5,0)</f>
        <v>2018/09/05 14:54:17</v>
      </c>
      <c r="B5" t="str">
        <f>IF(Transactions!B5&lt;&gt;"",Transactions!B5,"")</f>
        <v>peer0.org1.ldegilde.com</v>
      </c>
      <c r="C5" t="str">
        <f>IF(Transactions!C5&lt;&gt;"",Transactions!C5,"")</f>
        <v>default-chaincode</v>
      </c>
      <c r="D5" t="str">
        <f>IF(Transactions!D5&lt;&gt;"",Transactions!D5,"")</f>
        <v>put</v>
      </c>
      <c r="E5" t="str">
        <f>IF(Transactions!E5&lt;&gt;"",Transactions!E5,"")</f>
        <v>263880308-attribute_2</v>
      </c>
      <c r="F5" t="str">
        <f>IF(Transactions!F5&lt;&gt;"",Transactions!F5,"")</f>
        <v>1000.0</v>
      </c>
      <c r="G5" s="6"/>
      <c r="H5">
        <f>IF(Transactions!H5-Transactions!G5&lt;&gt;"",Transactions!H5-Transactions!G5,"")</f>
        <v>449</v>
      </c>
      <c r="I5">
        <f>IF((Transactions!I5-Transactions!G5)-(Transactions!N5-Transactions!H5)&lt;&gt;"",(Transactions!I5-Transactions!G5)-(Transactions!N5-Transactions!H5),"")</f>
        <v>447</v>
      </c>
      <c r="J5">
        <f>IF(Transactions!J5-Transactions!I5&lt;&gt;"",Transactions!J5-Transactions!I5,"")</f>
        <v>0</v>
      </c>
      <c r="K5">
        <f>IF(Transactions!L5-Transactions!K5&lt;&gt;"",Transactions!L5-Transactions!K5,"")</f>
        <v>2</v>
      </c>
      <c r="L5">
        <f>IF(Transactions!N5-Transactions!M5&lt;&gt;"",Transactions!N5-Transactions!M5,"")</f>
        <v>0</v>
      </c>
      <c r="N5">
        <f t="shared" si="1"/>
        <v>449</v>
      </c>
      <c r="O5" t="str">
        <f>IF(Transactions!M5&lt;&gt;"",Transactions!M5,"")</f>
        <v>1536152054798</v>
      </c>
      <c r="P5" s="6"/>
      <c r="Q5">
        <f>IF(Transactions!Q5-Transactions!H5&lt;&gt;"",Transactions!Q5-Transactions!H5,"")</f>
        <v>2844</v>
      </c>
      <c r="R5">
        <f t="shared" si="2"/>
        <v>3293</v>
      </c>
    </row>
    <row r="6" spans="1:18" x14ac:dyDescent="0.3">
      <c r="A6" t="str">
        <f>IF(Transactions!A6&lt;&gt;"",Transactions!A6,0)</f>
        <v>2018/09/05 14:54:17</v>
      </c>
      <c r="B6" t="str">
        <f>IF(Transactions!B6&lt;&gt;"",Transactions!B6,"")</f>
        <v>peer0.org1.ldegilde.com</v>
      </c>
      <c r="C6" t="str">
        <f>IF(Transactions!C6&lt;&gt;"",Transactions!C6,"")</f>
        <v>default-chaincode</v>
      </c>
      <c r="D6" t="str">
        <f>IF(Transactions!D6&lt;&gt;"",Transactions!D6,"")</f>
        <v>put</v>
      </c>
      <c r="E6" t="str">
        <f>IF(Transactions!E6&lt;&gt;"",Transactions!E6,"")</f>
        <v>231426849-attribute_3</v>
      </c>
      <c r="F6" t="str">
        <f>IF(Transactions!F6&lt;&gt;"",Transactions!F6,"")</f>
        <v>308.0</v>
      </c>
      <c r="G6" s="6"/>
      <c r="H6">
        <f>IF(Transactions!H6-Transactions!G6&lt;&gt;"",Transactions!H6-Transactions!G6,"")</f>
        <v>192</v>
      </c>
      <c r="I6">
        <f>IF((Transactions!I6-Transactions!G6)-(Transactions!N6-Transactions!H6)&lt;&gt;"",(Transactions!I6-Transactions!G6)-(Transactions!N6-Transactions!H6),"")</f>
        <v>191</v>
      </c>
      <c r="J6">
        <f>IF(Transactions!J6-Transactions!I6&lt;&gt;"",Transactions!J6-Transactions!I6,"")</f>
        <v>0</v>
      </c>
      <c r="K6">
        <f>IF(Transactions!L6-Transactions!K6&lt;&gt;"",Transactions!L6-Transactions!K6,"")</f>
        <v>1</v>
      </c>
      <c r="L6">
        <f>IF(Transactions!N6-Transactions!M6&lt;&gt;"",Transactions!N6-Transactions!M6,"")</f>
        <v>0</v>
      </c>
      <c r="N6">
        <f t="shared" si="1"/>
        <v>192</v>
      </c>
      <c r="O6" t="str">
        <f>IF(Transactions!M6&lt;&gt;"",Transactions!M6,"")</f>
        <v>1536152055665</v>
      </c>
      <c r="P6" s="6"/>
      <c r="Q6">
        <f>IF(Transactions!Q6-Transactions!H6&lt;&gt;"",Transactions!Q6-Transactions!H6,"")</f>
        <v>2082</v>
      </c>
      <c r="R6">
        <f t="shared" si="2"/>
        <v>2274</v>
      </c>
    </row>
    <row r="7" spans="1:18" x14ac:dyDescent="0.3">
      <c r="A7" t="str">
        <f>IF(Transactions!A7&lt;&gt;"",Transactions!A7,0)</f>
        <v>2018/09/05 14:54:17</v>
      </c>
      <c r="B7" t="str">
        <f>IF(Transactions!B7&lt;&gt;"",Transactions!B7,"")</f>
        <v>peer0.org1.ldegilde.com</v>
      </c>
      <c r="C7" t="str">
        <f>IF(Transactions!C7&lt;&gt;"",Transactions!C7,"")</f>
        <v>default-chaincode</v>
      </c>
      <c r="D7" t="str">
        <f>IF(Transactions!D7&lt;&gt;"",Transactions!D7,"")</f>
        <v>put</v>
      </c>
      <c r="E7" t="str">
        <f>IF(Transactions!E7&lt;&gt;"",Transactions!E7,"")</f>
        <v>231426849-attribute_2</v>
      </c>
      <c r="F7" t="str">
        <f>IF(Transactions!F7&lt;&gt;"",Transactions!F7,"")</f>
        <v>327.0</v>
      </c>
      <c r="G7" s="6"/>
      <c r="H7">
        <f>IF(Transactions!H7-Transactions!G7&lt;&gt;"",Transactions!H7-Transactions!G7,"")</f>
        <v>348</v>
      </c>
      <c r="I7">
        <f>IF((Transactions!I7-Transactions!G7)-(Transactions!N7-Transactions!H7)&lt;&gt;"",(Transactions!I7-Transactions!G7)-(Transactions!N7-Transactions!H7),"")</f>
        <v>342</v>
      </c>
      <c r="J7">
        <f>IF(Transactions!J7-Transactions!I7&lt;&gt;"",Transactions!J7-Transactions!I7,"")</f>
        <v>0</v>
      </c>
      <c r="K7">
        <f>IF(Transactions!L7-Transactions!K7&lt;&gt;"",Transactions!L7-Transactions!K7,"")</f>
        <v>6</v>
      </c>
      <c r="L7">
        <f>IF(Transactions!N7-Transactions!M7&lt;&gt;"",Transactions!N7-Transactions!M7,"")</f>
        <v>0</v>
      </c>
      <c r="N7">
        <f t="shared" si="1"/>
        <v>348</v>
      </c>
      <c r="O7" t="str">
        <f>IF(Transactions!M7&lt;&gt;"",Transactions!M7,"")</f>
        <v>1536152054797</v>
      </c>
      <c r="P7" s="6"/>
      <c r="Q7">
        <f>IF(Transactions!Q7-Transactions!H7&lt;&gt;"",Transactions!Q7-Transactions!H7,"")</f>
        <v>2938</v>
      </c>
      <c r="R7">
        <f t="shared" si="2"/>
        <v>3286</v>
      </c>
    </row>
    <row r="8" spans="1:18" x14ac:dyDescent="0.3">
      <c r="A8" t="str">
        <f>IF(Transactions!A8&lt;&gt;"",Transactions!A8,0)</f>
        <v>2018/09/05 14:54:17</v>
      </c>
      <c r="B8" t="str">
        <f>IF(Transactions!B8&lt;&gt;"",Transactions!B8,"")</f>
        <v>peer0.org1.ldegilde.com</v>
      </c>
      <c r="C8" t="str">
        <f>IF(Transactions!C8&lt;&gt;"",Transactions!C8,"")</f>
        <v>default-chaincode</v>
      </c>
      <c r="D8" t="str">
        <f>IF(Transactions!D8&lt;&gt;"",Transactions!D8,"")</f>
        <v>put</v>
      </c>
      <c r="E8" t="str">
        <f>IF(Transactions!E8&lt;&gt;"",Transactions!E8,"")</f>
        <v>263880308-eigen_risico</v>
      </c>
      <c r="F8" t="str">
        <f>IF(Transactions!F8&lt;&gt;"",Transactions!F8,"")</f>
        <v>385</v>
      </c>
      <c r="G8" s="6"/>
      <c r="H8">
        <f>IF(Transactions!H8-Transactions!G8&lt;&gt;"",Transactions!H8-Transactions!G8,"")</f>
        <v>318</v>
      </c>
      <c r="I8">
        <f>IF((Transactions!I8-Transactions!G8)-(Transactions!N8-Transactions!H8)&lt;&gt;"",(Transactions!I8-Transactions!G8)-(Transactions!N8-Transactions!H8),"")</f>
        <v>318</v>
      </c>
      <c r="J8">
        <f>IF(Transactions!J8-Transactions!I8&lt;&gt;"",Transactions!J8-Transactions!I8,"")</f>
        <v>0</v>
      </c>
      <c r="K8">
        <f>IF(Transactions!L8-Transactions!K8&lt;&gt;"",Transactions!L8-Transactions!K8,"")</f>
        <v>0</v>
      </c>
      <c r="L8">
        <f>IF(Transactions!N8-Transactions!M8&lt;&gt;"",Transactions!N8-Transactions!M8,"")</f>
        <v>0</v>
      </c>
      <c r="N8">
        <f t="shared" si="1"/>
        <v>318</v>
      </c>
      <c r="O8" t="str">
        <f>IF(Transactions!M8&lt;&gt;"",Transactions!M8,"")</f>
        <v>1536152054736</v>
      </c>
      <c r="P8" s="6"/>
      <c r="Q8">
        <f>IF(Transactions!Q8-Transactions!H8&lt;&gt;"",Transactions!Q8-Transactions!H8,"")</f>
        <v>2977</v>
      </c>
      <c r="R8">
        <f t="shared" si="2"/>
        <v>3295</v>
      </c>
    </row>
    <row r="9" spans="1:18" x14ac:dyDescent="0.3">
      <c r="A9" t="str">
        <f>IF(Transactions!A9&lt;&gt;"",Transactions!A9,0)</f>
        <v>2018/09/05 14:54:17</v>
      </c>
      <c r="B9" t="str">
        <f>IF(Transactions!B9&lt;&gt;"",Transactions!B9,"")</f>
        <v>peer0.org1.ldegilde.com</v>
      </c>
      <c r="C9" t="str">
        <f>IF(Transactions!C9&lt;&gt;"",Transactions!C9,"")</f>
        <v>default-chaincode</v>
      </c>
      <c r="D9" t="str">
        <f>IF(Transactions!D9&lt;&gt;"",Transactions!D9,"")</f>
        <v>put</v>
      </c>
      <c r="E9" t="str">
        <f>IF(Transactions!E9&lt;&gt;"",Transactions!E9,"")</f>
        <v>263880308-attribute_5</v>
      </c>
      <c r="F9" t="str">
        <f>IF(Transactions!F9&lt;&gt;"",Transactions!F9,"")</f>
        <v>563.0</v>
      </c>
      <c r="G9" s="6"/>
      <c r="H9">
        <f>IF(Transactions!H9-Transactions!G9&lt;&gt;"",Transactions!H9-Transactions!G9,"")</f>
        <v>452</v>
      </c>
      <c r="I9">
        <f>IF((Transactions!I9-Transactions!G9)-(Transactions!N9-Transactions!H9)&lt;&gt;"",(Transactions!I9-Transactions!G9)-(Transactions!N9-Transactions!H9),"")</f>
        <v>450</v>
      </c>
      <c r="J9">
        <f>IF(Transactions!J9-Transactions!I9&lt;&gt;"",Transactions!J9-Transactions!I9,"")</f>
        <v>0</v>
      </c>
      <c r="K9">
        <f>IF(Transactions!L9-Transactions!K9&lt;&gt;"",Transactions!L9-Transactions!K9,"")</f>
        <v>2</v>
      </c>
      <c r="L9">
        <f>IF(Transactions!N9-Transactions!M9&lt;&gt;"",Transactions!N9-Transactions!M9,"")</f>
        <v>0</v>
      </c>
      <c r="N9">
        <f t="shared" si="1"/>
        <v>452</v>
      </c>
      <c r="O9" t="str">
        <f>IF(Transactions!M9&lt;&gt;"",Transactions!M9,"")</f>
        <v>1536152054799</v>
      </c>
      <c r="P9" s="6"/>
      <c r="Q9">
        <f>IF(Transactions!Q9-Transactions!H9&lt;&gt;"",Transactions!Q9-Transactions!H9,"")</f>
        <v>2842</v>
      </c>
      <c r="R9">
        <f t="shared" si="2"/>
        <v>3294</v>
      </c>
    </row>
    <row r="10" spans="1:18" x14ac:dyDescent="0.3">
      <c r="A10" t="str">
        <f>IF(Transactions!A10&lt;&gt;"",Transactions!A10,0)</f>
        <v>2018/09/05 14:54:17</v>
      </c>
      <c r="B10" t="str">
        <f>IF(Transactions!B10&lt;&gt;"",Transactions!B10,"")</f>
        <v>peer0.org1.ldegilde.com</v>
      </c>
      <c r="C10" t="str">
        <f>IF(Transactions!C10&lt;&gt;"",Transactions!C10,"")</f>
        <v>default-chaincode</v>
      </c>
      <c r="D10" t="str">
        <f>IF(Transactions!D10&lt;&gt;"",Transactions!D10,"")</f>
        <v>put</v>
      </c>
      <c r="E10" t="str">
        <f>IF(Transactions!E10&lt;&gt;"",Transactions!E10,"")</f>
        <v>263880308-attribute_3</v>
      </c>
      <c r="F10" t="str">
        <f>IF(Transactions!F10&lt;&gt;"",Transactions!F10,"")</f>
        <v>798.0</v>
      </c>
      <c r="G10" s="6"/>
      <c r="H10">
        <f>IF(Transactions!H10-Transactions!G10&lt;&gt;"",Transactions!H10-Transactions!G10,"")</f>
        <v>350</v>
      </c>
      <c r="I10">
        <f>IF((Transactions!I10-Transactions!G10)-(Transactions!N10-Transactions!H10)&lt;&gt;"",(Transactions!I10-Transactions!G10)-(Transactions!N10-Transactions!H10),"")</f>
        <v>346</v>
      </c>
      <c r="J10">
        <f>IF(Transactions!J10-Transactions!I10&lt;&gt;"",Transactions!J10-Transactions!I10,"")</f>
        <v>0</v>
      </c>
      <c r="K10">
        <f>IF(Transactions!L10-Transactions!K10&lt;&gt;"",Transactions!L10-Transactions!K10,"")</f>
        <v>4</v>
      </c>
      <c r="L10">
        <f>IF(Transactions!N10-Transactions!M10&lt;&gt;"",Transactions!N10-Transactions!M10,"")</f>
        <v>0</v>
      </c>
      <c r="N10">
        <f t="shared" si="1"/>
        <v>350</v>
      </c>
      <c r="O10" t="str">
        <f>IF(Transactions!M10&lt;&gt;"",Transactions!M10,"")</f>
        <v>1536152054781</v>
      </c>
      <c r="P10" s="6"/>
      <c r="Q10">
        <f>IF(Transactions!Q10-Transactions!H10&lt;&gt;"",Transactions!Q10-Transactions!H10,"")</f>
        <v>2941</v>
      </c>
      <c r="R10">
        <f t="shared" si="2"/>
        <v>3291</v>
      </c>
    </row>
    <row r="11" spans="1:18" x14ac:dyDescent="0.3">
      <c r="A11" t="str">
        <f>IF(Transactions!A11&lt;&gt;"",Transactions!A11,0)</f>
        <v>2018/09/05 14:54:17</v>
      </c>
      <c r="B11" t="str">
        <f>IF(Transactions!B11&lt;&gt;"",Transactions!B11,"")</f>
        <v>peer0.org1.ldegilde.com</v>
      </c>
      <c r="C11" t="str">
        <f>IF(Transactions!C11&lt;&gt;"",Transactions!C11,"")</f>
        <v>default-chaincode</v>
      </c>
      <c r="D11" t="str">
        <f>IF(Transactions!D11&lt;&gt;"",Transactions!D11,"")</f>
        <v>put</v>
      </c>
      <c r="E11" t="str">
        <f>IF(Transactions!E11&lt;&gt;"",Transactions!E11,"")</f>
        <v>231426849-attribute_5</v>
      </c>
      <c r="F11" t="str">
        <f>IF(Transactions!F11&lt;&gt;"",Transactions!F11,"")</f>
        <v>369.0</v>
      </c>
      <c r="G11" s="6"/>
      <c r="H11">
        <f>IF(Transactions!H11-Transactions!G11&lt;&gt;"",Transactions!H11-Transactions!G11,"")</f>
        <v>227</v>
      </c>
      <c r="I11">
        <f>IF((Transactions!I11-Transactions!G11)-(Transactions!N11-Transactions!H11)&lt;&gt;"",(Transactions!I11-Transactions!G11)-(Transactions!N11-Transactions!H11),"")</f>
        <v>225</v>
      </c>
      <c r="J11">
        <f>IF(Transactions!J11-Transactions!I11&lt;&gt;"",Transactions!J11-Transactions!I11,"")</f>
        <v>0</v>
      </c>
      <c r="K11">
        <f>IF(Transactions!L11-Transactions!K11&lt;&gt;"",Transactions!L11-Transactions!K11,"")</f>
        <v>2</v>
      </c>
      <c r="L11">
        <f>IF(Transactions!N11-Transactions!M11&lt;&gt;"",Transactions!N11-Transactions!M11,"")</f>
        <v>0</v>
      </c>
      <c r="N11">
        <f t="shared" si="1"/>
        <v>227</v>
      </c>
      <c r="O11" t="str">
        <f>IF(Transactions!M11&lt;&gt;"",Transactions!M11,"")</f>
        <v>1536152056437</v>
      </c>
      <c r="P11" s="6"/>
      <c r="Q11">
        <f>IF(Transactions!Q11-Transactions!H11&lt;&gt;"",Transactions!Q11-Transactions!H11,"")</f>
        <v>1283</v>
      </c>
      <c r="R11">
        <f t="shared" si="2"/>
        <v>1510</v>
      </c>
    </row>
    <row r="12" spans="1:18" x14ac:dyDescent="0.3">
      <c r="A12" t="str">
        <f>IF(Transactions!A12&lt;&gt;"",Transactions!A12,0)</f>
        <v>2018/09/05 14:54:17</v>
      </c>
      <c r="B12" t="str">
        <f>IF(Transactions!B12&lt;&gt;"",Transactions!B12,"")</f>
        <v>peer0.org1.ldegilde.com</v>
      </c>
      <c r="C12" t="str">
        <f>IF(Transactions!C12&lt;&gt;"",Transactions!C12,"")</f>
        <v>default-chaincode</v>
      </c>
      <c r="D12" t="str">
        <f>IF(Transactions!D12&lt;&gt;"",Transactions!D12,"")</f>
        <v>put</v>
      </c>
      <c r="E12" t="str">
        <f>IF(Transactions!E12&lt;&gt;"",Transactions!E12,"")</f>
        <v>263880308-attribute_4</v>
      </c>
      <c r="F12" t="str">
        <f>IF(Transactions!F12&lt;&gt;"",Transactions!F12,"")</f>
        <v>977.0</v>
      </c>
      <c r="G12" s="6"/>
      <c r="H12">
        <f>IF(Transactions!H12-Transactions!G12&lt;&gt;"",Transactions!H12-Transactions!G12,"")</f>
        <v>354</v>
      </c>
      <c r="I12">
        <f>IF((Transactions!I12-Transactions!G12)-(Transactions!N12-Transactions!H12)&lt;&gt;"",(Transactions!I12-Transactions!G12)-(Transactions!N12-Transactions!H12),"")</f>
        <v>345</v>
      </c>
      <c r="J12">
        <f>IF(Transactions!J12-Transactions!I12&lt;&gt;"",Transactions!J12-Transactions!I12,"")</f>
        <v>0</v>
      </c>
      <c r="K12">
        <f>IF(Transactions!L12-Transactions!K12&lt;&gt;"",Transactions!L12-Transactions!K12,"")</f>
        <v>9</v>
      </c>
      <c r="L12">
        <f>IF(Transactions!N12-Transactions!M12&lt;&gt;"",Transactions!N12-Transactions!M12,"")</f>
        <v>0</v>
      </c>
      <c r="N12">
        <f t="shared" si="1"/>
        <v>354</v>
      </c>
      <c r="O12" t="str">
        <f>IF(Transactions!M12&lt;&gt;"",Transactions!M12,"")</f>
        <v>1536152054792</v>
      </c>
      <c r="P12" s="6"/>
      <c r="Q12">
        <f>IF(Transactions!Q12-Transactions!H12&lt;&gt;"",Transactions!Q12-Transactions!H12,"")</f>
        <v>2938</v>
      </c>
      <c r="R12">
        <f t="shared" si="2"/>
        <v>3292</v>
      </c>
    </row>
    <row r="13" spans="1:18" x14ac:dyDescent="0.3">
      <c r="A13" t="str">
        <f>IF(Transactions!A13&lt;&gt;"",Transactions!A13,0)</f>
        <v>2018/09/05 14:54:17</v>
      </c>
      <c r="B13" t="str">
        <f>IF(Transactions!B13&lt;&gt;"",Transactions!B13,"")</f>
        <v>peer0.org1.ldegilde.com</v>
      </c>
      <c r="C13" t="str">
        <f>IF(Transactions!C13&lt;&gt;"",Transactions!C13,"")</f>
        <v>default-chaincode</v>
      </c>
      <c r="D13" t="str">
        <f>IF(Transactions!D13&lt;&gt;"",Transactions!D13,"")</f>
        <v>put</v>
      </c>
      <c r="E13" t="str">
        <f>IF(Transactions!E13&lt;&gt;"",Transactions!E13,"")</f>
        <v>231426849-attribute_1</v>
      </c>
      <c r="F13" t="str">
        <f>IF(Transactions!F13&lt;&gt;"",Transactions!F13,"")</f>
        <v>333.0</v>
      </c>
      <c r="G13" s="6"/>
      <c r="H13">
        <f>IF(Transactions!H13-Transactions!G13&lt;&gt;"",Transactions!H13-Transactions!G13,"")</f>
        <v>450</v>
      </c>
      <c r="I13">
        <f>IF((Transactions!I13-Transactions!G13)-(Transactions!N13-Transactions!H13)&lt;&gt;"",(Transactions!I13-Transactions!G13)-(Transactions!N13-Transactions!H13),"")</f>
        <v>449</v>
      </c>
      <c r="J13">
        <f>IF(Transactions!J13-Transactions!I13&lt;&gt;"",Transactions!J13-Transactions!I13,"")</f>
        <v>0</v>
      </c>
      <c r="K13">
        <f>IF(Transactions!L13-Transactions!K13&lt;&gt;"",Transactions!L13-Transactions!K13,"")</f>
        <v>1</v>
      </c>
      <c r="L13">
        <f>IF(Transactions!N13-Transactions!M13&lt;&gt;"",Transactions!N13-Transactions!M13,"")</f>
        <v>0</v>
      </c>
      <c r="N13">
        <f t="shared" si="1"/>
        <v>450</v>
      </c>
      <c r="O13" t="str">
        <f>IF(Transactions!M13&lt;&gt;"",Transactions!M13,"")</f>
        <v>1536152054799</v>
      </c>
      <c r="P13" s="6"/>
      <c r="Q13">
        <f>IF(Transactions!Q13-Transactions!H13&lt;&gt;"",Transactions!Q13-Transactions!H13,"")</f>
        <v>2838</v>
      </c>
      <c r="R13">
        <f t="shared" si="2"/>
        <v>3288</v>
      </c>
    </row>
    <row r="14" spans="1:18" x14ac:dyDescent="0.3">
      <c r="A14" t="str">
        <f>IF(Transactions!A14&lt;&gt;"",Transactions!A14,0)</f>
        <v>2018/09/05 14:54:19</v>
      </c>
      <c r="B14" t="str">
        <f>IF(Transactions!B14&lt;&gt;"",Transactions!B14,"")</f>
        <v>peer0.org1.ldegilde.com</v>
      </c>
      <c r="C14" t="str">
        <f>IF(Transactions!C14&lt;&gt;"",Transactions!C14,"")</f>
        <v>default-chaincode</v>
      </c>
      <c r="D14" t="str">
        <f>IF(Transactions!D14&lt;&gt;"",Transactions!D14,"")</f>
        <v>put</v>
      </c>
      <c r="E14" t="str">
        <f>IF(Transactions!E14&lt;&gt;"",Transactions!E14,"")</f>
        <v>260601421-eigen_risico</v>
      </c>
      <c r="F14" t="str">
        <f>IF(Transactions!F14&lt;&gt;"",Transactions!F14,"")</f>
        <v>385</v>
      </c>
      <c r="G14" s="6"/>
      <c r="H14">
        <f>IF(Transactions!H14-Transactions!G14&lt;&gt;"",Transactions!H14-Transactions!G14,"")</f>
        <v>195</v>
      </c>
      <c r="I14">
        <f>IF((Transactions!I14-Transactions!G14)-(Transactions!N14-Transactions!H14)&lt;&gt;"",(Transactions!I14-Transactions!G14)-(Transactions!N14-Transactions!H14),"")</f>
        <v>194</v>
      </c>
      <c r="J14">
        <f>IF(Transactions!J14-Transactions!I14&lt;&gt;"",Transactions!J14-Transactions!I14,"")</f>
        <v>0</v>
      </c>
      <c r="K14">
        <f>IF(Transactions!L14-Transactions!K14&lt;&gt;"",Transactions!L14-Transactions!K14,"")</f>
        <v>1</v>
      </c>
      <c r="L14">
        <f>IF(Transactions!N14-Transactions!M14&lt;&gt;"",Transactions!N14-Transactions!M14,"")</f>
        <v>0</v>
      </c>
      <c r="N14">
        <f t="shared" si="1"/>
        <v>195</v>
      </c>
      <c r="O14" t="str">
        <f>IF(Transactions!M14&lt;&gt;"",Transactions!M14,"")</f>
        <v>1536152057240</v>
      </c>
      <c r="P14" s="6"/>
      <c r="Q14">
        <f>IF(Transactions!Q14-Transactions!H14&lt;&gt;"",Transactions!Q14-Transactions!H14,"")</f>
        <v>2676</v>
      </c>
      <c r="R14">
        <f t="shared" si="2"/>
        <v>2871</v>
      </c>
    </row>
    <row r="15" spans="1:18" x14ac:dyDescent="0.3">
      <c r="A15" t="str">
        <f>IF(Transactions!A15&lt;&gt;"",Transactions!A15,0)</f>
        <v>2018/09/05 14:54:19</v>
      </c>
      <c r="B15" t="str">
        <f>IF(Transactions!B15&lt;&gt;"",Transactions!B15,"")</f>
        <v>peer0.org1.ldegilde.com</v>
      </c>
      <c r="C15" t="str">
        <f>IF(Transactions!C15&lt;&gt;"",Transactions!C15,"")</f>
        <v>default-chaincode</v>
      </c>
      <c r="D15" t="str">
        <f>IF(Transactions!D15&lt;&gt;"",Transactions!D15,"")</f>
        <v>put</v>
      </c>
      <c r="E15" t="str">
        <f>IF(Transactions!E15&lt;&gt;"",Transactions!E15,"")</f>
        <v>260601421-attribute_3</v>
      </c>
      <c r="F15" t="str">
        <f>IF(Transactions!F15&lt;&gt;"",Transactions!F15,"")</f>
        <v>797.0</v>
      </c>
      <c r="G15" s="6"/>
      <c r="H15">
        <f>IF(Transactions!H15-Transactions!G15&lt;&gt;"",Transactions!H15-Transactions!G15,"")</f>
        <v>191</v>
      </c>
      <c r="I15">
        <f>IF((Transactions!I15-Transactions!G15)-(Transactions!N15-Transactions!H15)&lt;&gt;"",(Transactions!I15-Transactions!G15)-(Transactions!N15-Transactions!H15),"")</f>
        <v>191</v>
      </c>
      <c r="J15">
        <f>IF(Transactions!J15-Transactions!I15&lt;&gt;"",Transactions!J15-Transactions!I15,"")</f>
        <v>0</v>
      </c>
      <c r="K15">
        <f>IF(Transactions!L15-Transactions!K15&lt;&gt;"",Transactions!L15-Transactions!K15,"")</f>
        <v>0</v>
      </c>
      <c r="L15">
        <f>IF(Transactions!N15-Transactions!M15&lt;&gt;"",Transactions!N15-Transactions!M15,"")</f>
        <v>0</v>
      </c>
      <c r="N15">
        <f t="shared" si="1"/>
        <v>191</v>
      </c>
      <c r="O15" t="str">
        <f>IF(Transactions!M15&lt;&gt;"",Transactions!M15,"")</f>
        <v>1536152057617</v>
      </c>
      <c r="P15" s="6"/>
      <c r="Q15">
        <f>IF(Transactions!Q15-Transactions!H15&lt;&gt;"",Transactions!Q15-Transactions!H15,"")</f>
        <v>2295</v>
      </c>
      <c r="R15">
        <f t="shared" si="2"/>
        <v>2486</v>
      </c>
    </row>
    <row r="16" spans="1:18" x14ac:dyDescent="0.3">
      <c r="A16" t="str">
        <f>IF(Transactions!A16&lt;&gt;"",Transactions!A16,0)</f>
        <v>2018/09/05 14:54:19</v>
      </c>
      <c r="B16" t="str">
        <f>IF(Transactions!B16&lt;&gt;"",Transactions!B16,"")</f>
        <v>peer0.org1.ldegilde.com</v>
      </c>
      <c r="C16" t="str">
        <f>IF(Transactions!C16&lt;&gt;"",Transactions!C16,"")</f>
        <v>default-chaincode</v>
      </c>
      <c r="D16" t="str">
        <f>IF(Transactions!D16&lt;&gt;"",Transactions!D16,"")</f>
        <v>put</v>
      </c>
      <c r="E16" t="str">
        <f>IF(Transactions!E16&lt;&gt;"",Transactions!E16,"")</f>
        <v>277591169-attribute_2</v>
      </c>
      <c r="F16" t="str">
        <f>IF(Transactions!F16&lt;&gt;"",Transactions!F16,"")</f>
        <v>140.0</v>
      </c>
      <c r="G16" s="6"/>
      <c r="H16">
        <f>IF(Transactions!H16-Transactions!G16&lt;&gt;"",Transactions!H16-Transactions!G16,"")</f>
        <v>244</v>
      </c>
      <c r="I16">
        <f>IF((Transactions!I16-Transactions!G16)-(Transactions!N16-Transactions!H16)&lt;&gt;"",(Transactions!I16-Transactions!G16)-(Transactions!N16-Transactions!H16),"")</f>
        <v>238</v>
      </c>
      <c r="J16">
        <f>IF(Transactions!J16-Transactions!I16&lt;&gt;"",Transactions!J16-Transactions!I16,"")</f>
        <v>0</v>
      </c>
      <c r="K16">
        <f>IF(Transactions!L16-Transactions!K16&lt;&gt;"",Transactions!L16-Transactions!K16,"")</f>
        <v>6</v>
      </c>
      <c r="L16">
        <f>IF(Transactions!N16-Transactions!M16&lt;&gt;"",Transactions!N16-Transactions!M16,"")</f>
        <v>0</v>
      </c>
      <c r="N16">
        <f t="shared" si="1"/>
        <v>244</v>
      </c>
      <c r="O16" t="str">
        <f>IF(Transactions!M16&lt;&gt;"",Transactions!M16,"")</f>
        <v>1536152058087</v>
      </c>
      <c r="P16" s="6"/>
      <c r="Q16">
        <f>IF(Transactions!Q16-Transactions!H16&lt;&gt;"",Transactions!Q16-Transactions!H16,"")</f>
        <v>1817</v>
      </c>
      <c r="R16">
        <f t="shared" si="2"/>
        <v>2061</v>
      </c>
    </row>
    <row r="17" spans="1:18" x14ac:dyDescent="0.3">
      <c r="A17" t="str">
        <f>IF(Transactions!A17&lt;&gt;"",Transactions!A17,0)</f>
        <v>2018/09/05 14:54:19</v>
      </c>
      <c r="B17" t="str">
        <f>IF(Transactions!B17&lt;&gt;"",Transactions!B17,"")</f>
        <v>peer0.org1.ldegilde.com</v>
      </c>
      <c r="C17" t="str">
        <f>IF(Transactions!C17&lt;&gt;"",Transactions!C17,"")</f>
        <v>default-chaincode</v>
      </c>
      <c r="D17" t="str">
        <f>IF(Transactions!D17&lt;&gt;"",Transactions!D17,"")</f>
        <v>put</v>
      </c>
      <c r="E17" t="str">
        <f>IF(Transactions!E17&lt;&gt;"",Transactions!E17,"")</f>
        <v>260601421-attribute_5</v>
      </c>
      <c r="F17" t="str">
        <f>IF(Transactions!F17&lt;&gt;"",Transactions!F17,"")</f>
        <v>371.0</v>
      </c>
      <c r="G17" s="6"/>
      <c r="H17">
        <f>IF(Transactions!H17-Transactions!G17&lt;&gt;"",Transactions!H17-Transactions!G17,"")</f>
        <v>431</v>
      </c>
      <c r="I17">
        <f>IF((Transactions!I17-Transactions!G17)-(Transactions!N17-Transactions!H17)&lt;&gt;"",(Transactions!I17-Transactions!G17)-(Transactions!N17-Transactions!H17),"")</f>
        <v>430</v>
      </c>
      <c r="J17">
        <f>IF(Transactions!J17-Transactions!I17&lt;&gt;"",Transactions!J17-Transactions!I17,"")</f>
        <v>0</v>
      </c>
      <c r="K17">
        <f>IF(Transactions!L17-Transactions!K17&lt;&gt;"",Transactions!L17-Transactions!K17,"")</f>
        <v>1</v>
      </c>
      <c r="L17">
        <f>IF(Transactions!N17-Transactions!M17&lt;&gt;"",Transactions!N17-Transactions!M17,"")</f>
        <v>0</v>
      </c>
      <c r="N17">
        <f t="shared" si="1"/>
        <v>431</v>
      </c>
      <c r="O17" t="str">
        <f>IF(Transactions!M17&lt;&gt;"",Transactions!M17,"")</f>
        <v>1536152058104</v>
      </c>
      <c r="P17" s="6"/>
      <c r="Q17">
        <f>IF(Transactions!Q17-Transactions!H17&lt;&gt;"",Transactions!Q17-Transactions!H17,"")</f>
        <v>1660</v>
      </c>
      <c r="R17">
        <f t="shared" si="2"/>
        <v>2091</v>
      </c>
    </row>
    <row r="18" spans="1:18" x14ac:dyDescent="0.3">
      <c r="A18" t="str">
        <f>IF(Transactions!A18&lt;&gt;"",Transactions!A18,0)</f>
        <v>2018/09/05 14:54:19</v>
      </c>
      <c r="B18" t="str">
        <f>IF(Transactions!B18&lt;&gt;"",Transactions!B18,"")</f>
        <v>peer0.org1.ldegilde.com</v>
      </c>
      <c r="C18" t="str">
        <f>IF(Transactions!C18&lt;&gt;"",Transactions!C18,"")</f>
        <v>default-chaincode</v>
      </c>
      <c r="D18" t="str">
        <f>IF(Transactions!D18&lt;&gt;"",Transactions!D18,"")</f>
        <v>put</v>
      </c>
      <c r="E18" t="str">
        <f>IF(Transactions!E18&lt;&gt;"",Transactions!E18,"")</f>
        <v>274645118-eigen_risico</v>
      </c>
      <c r="F18" t="str">
        <f>IF(Transactions!F18&lt;&gt;"",Transactions!F18,"")</f>
        <v>385</v>
      </c>
      <c r="G18" s="6"/>
      <c r="H18">
        <f>IF(Transactions!H18-Transactions!G18&lt;&gt;"",Transactions!H18-Transactions!G18,"")</f>
        <v>265</v>
      </c>
      <c r="I18">
        <f>IF((Transactions!I18-Transactions!G18)-(Transactions!N18-Transactions!H18)&lt;&gt;"",(Transactions!I18-Transactions!G18)-(Transactions!N18-Transactions!H18),"")</f>
        <v>253</v>
      </c>
      <c r="J18">
        <f>IF(Transactions!J18-Transactions!I18&lt;&gt;"",Transactions!J18-Transactions!I18,"")</f>
        <v>0</v>
      </c>
      <c r="K18">
        <f>IF(Transactions!L18-Transactions!K18&lt;&gt;"",Transactions!L18-Transactions!K18,"")</f>
        <v>12</v>
      </c>
      <c r="L18">
        <f>IF(Transactions!N18-Transactions!M18&lt;&gt;"",Transactions!N18-Transactions!M18,"")</f>
        <v>0</v>
      </c>
      <c r="N18">
        <f t="shared" si="1"/>
        <v>265</v>
      </c>
      <c r="O18" t="str">
        <f>IF(Transactions!M18&lt;&gt;"",Transactions!M18,"")</f>
        <v>1536152058079</v>
      </c>
      <c r="P18" s="6"/>
      <c r="Q18">
        <f>IF(Transactions!Q18-Transactions!H18&lt;&gt;"",Transactions!Q18-Transactions!H18,"")</f>
        <v>1821</v>
      </c>
      <c r="R18">
        <f t="shared" si="2"/>
        <v>2086</v>
      </c>
    </row>
    <row r="19" spans="1:18" x14ac:dyDescent="0.3">
      <c r="A19" t="str">
        <f>IF(Transactions!A19&lt;&gt;"",Transactions!A19,0)</f>
        <v>2018/09/05 14:54:19</v>
      </c>
      <c r="B19" t="str">
        <f>IF(Transactions!B19&lt;&gt;"",Transactions!B19,"")</f>
        <v>peer0.org1.ldegilde.com</v>
      </c>
      <c r="C19" t="str">
        <f>IF(Transactions!C19&lt;&gt;"",Transactions!C19,"")</f>
        <v>default-chaincode</v>
      </c>
      <c r="D19" t="str">
        <f>IF(Transactions!D19&lt;&gt;"",Transactions!D19,"")</f>
        <v>put</v>
      </c>
      <c r="E19" t="str">
        <f>IF(Transactions!E19&lt;&gt;"",Transactions!E19,"")</f>
        <v>277591169-attribute_3</v>
      </c>
      <c r="F19" t="str">
        <f>IF(Transactions!F19&lt;&gt;"",Transactions!F19,"")</f>
        <v>746.0</v>
      </c>
      <c r="G19" s="6"/>
      <c r="H19">
        <f>IF(Transactions!H19-Transactions!G19&lt;&gt;"",Transactions!H19-Transactions!G19,"")</f>
        <v>412</v>
      </c>
      <c r="I19">
        <f>IF((Transactions!I19-Transactions!G19)-(Transactions!N19-Transactions!H19)&lt;&gt;"",(Transactions!I19-Transactions!G19)-(Transactions!N19-Transactions!H19),"")</f>
        <v>409</v>
      </c>
      <c r="J19">
        <f>IF(Transactions!J19-Transactions!I19&lt;&gt;"",Transactions!J19-Transactions!I19,"")</f>
        <v>0</v>
      </c>
      <c r="K19">
        <f>IF(Transactions!L19-Transactions!K19&lt;&gt;"",Transactions!L19-Transactions!K19,"")</f>
        <v>3</v>
      </c>
      <c r="L19">
        <f>IF(Transactions!N19-Transactions!M19&lt;&gt;"",Transactions!N19-Transactions!M19,"")</f>
        <v>0</v>
      </c>
      <c r="N19">
        <f t="shared" si="1"/>
        <v>412</v>
      </c>
      <c r="O19" t="str">
        <f>IF(Transactions!M19&lt;&gt;"",Transactions!M19,"")</f>
        <v>1536152058088</v>
      </c>
      <c r="P19" s="6"/>
      <c r="Q19">
        <f>IF(Transactions!Q19-Transactions!H19&lt;&gt;"",Transactions!Q19-Transactions!H19,"")</f>
        <v>1671</v>
      </c>
      <c r="R19">
        <f t="shared" si="2"/>
        <v>2083</v>
      </c>
    </row>
    <row r="20" spans="1:18" x14ac:dyDescent="0.3">
      <c r="A20" t="str">
        <f>IF(Transactions!A20&lt;&gt;"",Transactions!A20,0)</f>
        <v>2018/09/05 14:54:19</v>
      </c>
      <c r="B20" t="str">
        <f>IF(Transactions!B20&lt;&gt;"",Transactions!B20,"")</f>
        <v>peer0.org1.ldegilde.com</v>
      </c>
      <c r="C20" t="str">
        <f>IF(Transactions!C20&lt;&gt;"",Transactions!C20,"")</f>
        <v>default-chaincode</v>
      </c>
      <c r="D20" t="str">
        <f>IF(Transactions!D20&lt;&gt;"",Transactions!D20,"")</f>
        <v>put</v>
      </c>
      <c r="E20" t="str">
        <f>IF(Transactions!E20&lt;&gt;"",Transactions!E20,"")</f>
        <v>277591169-attribute_5</v>
      </c>
      <c r="F20" t="str">
        <f>IF(Transactions!F20&lt;&gt;"",Transactions!F20,"")</f>
        <v>320.0</v>
      </c>
      <c r="G20" s="6"/>
      <c r="H20">
        <f>IF(Transactions!H20-Transactions!G20&lt;&gt;"",Transactions!H20-Transactions!G20,"")</f>
        <v>193</v>
      </c>
      <c r="I20">
        <f>IF((Transactions!I20-Transactions!G20)-(Transactions!N20-Transactions!H20)&lt;&gt;"",(Transactions!I20-Transactions!G20)-(Transactions!N20-Transactions!H20),"")</f>
        <v>193</v>
      </c>
      <c r="J20">
        <f>IF(Transactions!J20-Transactions!I20&lt;&gt;"",Transactions!J20-Transactions!I20,"")</f>
        <v>0</v>
      </c>
      <c r="K20">
        <f>IF(Transactions!L20-Transactions!K20&lt;&gt;"",Transactions!L20-Transactions!K20,"")</f>
        <v>0</v>
      </c>
      <c r="L20">
        <f>IF(Transactions!N20-Transactions!M20&lt;&gt;"",Transactions!N20-Transactions!M20,"")</f>
        <v>0</v>
      </c>
      <c r="N20">
        <f t="shared" si="1"/>
        <v>193</v>
      </c>
      <c r="O20" t="str">
        <f>IF(Transactions!M20&lt;&gt;"",Transactions!M20,"")</f>
        <v>1536152058663</v>
      </c>
      <c r="P20" s="6"/>
      <c r="Q20">
        <f>IF(Transactions!Q20-Transactions!H20&lt;&gt;"",Transactions!Q20-Transactions!H20,"")</f>
        <v>1275</v>
      </c>
      <c r="R20">
        <f t="shared" si="2"/>
        <v>1468</v>
      </c>
    </row>
    <row r="21" spans="1:18" x14ac:dyDescent="0.3">
      <c r="A21" t="str">
        <f>IF(Transactions!A21&lt;&gt;"",Transactions!A21,0)</f>
        <v>2018/09/05 14:54:19</v>
      </c>
      <c r="B21" t="str">
        <f>IF(Transactions!B21&lt;&gt;"",Transactions!B21,"")</f>
        <v>peer0.org1.ldegilde.com</v>
      </c>
      <c r="C21" t="str">
        <f>IF(Transactions!C21&lt;&gt;"",Transactions!C21,"")</f>
        <v>default-chaincode</v>
      </c>
      <c r="D21" t="str">
        <f>IF(Transactions!D21&lt;&gt;"",Transactions!D21,"")</f>
        <v>put</v>
      </c>
      <c r="E21" t="str">
        <f>IF(Transactions!E21&lt;&gt;"",Transactions!E21,"")</f>
        <v>274645118-attribute_4</v>
      </c>
      <c r="F21" t="str">
        <f>IF(Transactions!F21&lt;&gt;"",Transactions!F21,"")</f>
        <v>819.0</v>
      </c>
      <c r="G21" s="6"/>
      <c r="H21">
        <f>IF(Transactions!H21-Transactions!G21&lt;&gt;"",Transactions!H21-Transactions!G21,"")</f>
        <v>427</v>
      </c>
      <c r="I21">
        <f>IF((Transactions!I21-Transactions!G21)-(Transactions!N21-Transactions!H21)&lt;&gt;"",(Transactions!I21-Transactions!G21)-(Transactions!N21-Transactions!H21),"")</f>
        <v>424</v>
      </c>
      <c r="J21">
        <f>IF(Transactions!J21-Transactions!I21&lt;&gt;"",Transactions!J21-Transactions!I21,"")</f>
        <v>0</v>
      </c>
      <c r="K21">
        <f>IF(Transactions!L21-Transactions!K21&lt;&gt;"",Transactions!L21-Transactions!K21,"")</f>
        <v>3</v>
      </c>
      <c r="L21">
        <f>IF(Transactions!N21-Transactions!M21&lt;&gt;"",Transactions!N21-Transactions!M21,"")</f>
        <v>0</v>
      </c>
      <c r="N21">
        <f t="shared" si="1"/>
        <v>427</v>
      </c>
      <c r="O21" t="str">
        <f>IF(Transactions!M21&lt;&gt;"",Transactions!M21,"")</f>
        <v>1536152058100</v>
      </c>
      <c r="P21" s="6"/>
      <c r="Q21">
        <f>IF(Transactions!Q21-Transactions!H21&lt;&gt;"",Transactions!Q21-Transactions!H21,"")</f>
        <v>1661</v>
      </c>
      <c r="R21">
        <f t="shared" si="2"/>
        <v>2088</v>
      </c>
    </row>
    <row r="22" spans="1:18" x14ac:dyDescent="0.3">
      <c r="A22" t="str">
        <f>IF(Transactions!A22&lt;&gt;"",Transactions!A22,0)</f>
        <v>2018/09/05 14:54:19</v>
      </c>
      <c r="B22" t="str">
        <f>IF(Transactions!B22&lt;&gt;"",Transactions!B22,"")</f>
        <v>peer0.org1.ldegilde.com</v>
      </c>
      <c r="C22" t="str">
        <f>IF(Transactions!C22&lt;&gt;"",Transactions!C22,"")</f>
        <v>default-chaincode</v>
      </c>
      <c r="D22" t="str">
        <f>IF(Transactions!D22&lt;&gt;"",Transactions!D22,"")</f>
        <v>put</v>
      </c>
      <c r="E22" t="str">
        <f>IF(Transactions!E22&lt;&gt;"",Transactions!E22,"")</f>
        <v>274645118-attribute_5</v>
      </c>
      <c r="F22" t="str">
        <f>IF(Transactions!F22&lt;&gt;"",Transactions!F22,"")</f>
        <v>563.0</v>
      </c>
      <c r="G22" s="6"/>
      <c r="H22">
        <f>IF(Transactions!H22-Transactions!G22&lt;&gt;"",Transactions!H22-Transactions!G22,"")</f>
        <v>422</v>
      </c>
      <c r="I22">
        <f>IF((Transactions!I22-Transactions!G22)-(Transactions!N22-Transactions!H22)&lt;&gt;"",(Transactions!I22-Transactions!G22)-(Transactions!N22-Transactions!H22),"")</f>
        <v>419</v>
      </c>
      <c r="J22">
        <f>IF(Transactions!J22-Transactions!I22&lt;&gt;"",Transactions!J22-Transactions!I22,"")</f>
        <v>0</v>
      </c>
      <c r="K22">
        <f>IF(Transactions!L22-Transactions!K22&lt;&gt;"",Transactions!L22-Transactions!K22,"")</f>
        <v>3</v>
      </c>
      <c r="L22">
        <f>IF(Transactions!N22-Transactions!M22&lt;&gt;"",Transactions!N22-Transactions!M22,"")</f>
        <v>0</v>
      </c>
      <c r="N22">
        <f t="shared" si="1"/>
        <v>422</v>
      </c>
      <c r="O22" t="str">
        <f>IF(Transactions!M22&lt;&gt;"",Transactions!M22,"")</f>
        <v>1536152058101</v>
      </c>
      <c r="P22" s="6"/>
      <c r="Q22">
        <f>IF(Transactions!Q22-Transactions!H22&lt;&gt;"",Transactions!Q22-Transactions!H22,"")</f>
        <v>1668</v>
      </c>
      <c r="R22">
        <f t="shared" si="2"/>
        <v>2090</v>
      </c>
    </row>
    <row r="23" spans="1:18" x14ac:dyDescent="0.3">
      <c r="A23" t="str">
        <f>IF(Transactions!A23&lt;&gt;"",Transactions!A23,0)</f>
        <v>2018/09/05 14:54:19</v>
      </c>
      <c r="B23" t="str">
        <f>IF(Transactions!B23&lt;&gt;"",Transactions!B23,"")</f>
        <v>peer0.org1.ldegilde.com</v>
      </c>
      <c r="C23" t="str">
        <f>IF(Transactions!C23&lt;&gt;"",Transactions!C23,"")</f>
        <v>default-chaincode</v>
      </c>
      <c r="D23" t="str">
        <f>IF(Transactions!D23&lt;&gt;"",Transactions!D23,"")</f>
        <v>put</v>
      </c>
      <c r="E23" t="str">
        <f>IF(Transactions!E23&lt;&gt;"",Transactions!E23,"")</f>
        <v>277591169-attribute_1</v>
      </c>
      <c r="F23" t="str">
        <f>IF(Transactions!F23&lt;&gt;"",Transactions!F23,"")</f>
        <v>548.0</v>
      </c>
      <c r="G23" s="6"/>
      <c r="H23">
        <f>IF(Transactions!H23-Transactions!G23&lt;&gt;"",Transactions!H23-Transactions!G23,"")</f>
        <v>243</v>
      </c>
      <c r="I23">
        <f>IF((Transactions!I23-Transactions!G23)-(Transactions!N23-Transactions!H23)&lt;&gt;"",(Transactions!I23-Transactions!G23)-(Transactions!N23-Transactions!H23),"")</f>
        <v>236</v>
      </c>
      <c r="J23">
        <f>IF(Transactions!J23-Transactions!I23&lt;&gt;"",Transactions!J23-Transactions!I23,"")</f>
        <v>0</v>
      </c>
      <c r="K23">
        <f>IF(Transactions!L23-Transactions!K23&lt;&gt;"",Transactions!L23-Transactions!K23,"")</f>
        <v>7</v>
      </c>
      <c r="L23">
        <f>IF(Transactions!N23-Transactions!M23&lt;&gt;"",Transactions!N23-Transactions!M23,"")</f>
        <v>0</v>
      </c>
      <c r="N23">
        <f t="shared" si="1"/>
        <v>243</v>
      </c>
      <c r="O23" t="str">
        <f>IF(Transactions!M23&lt;&gt;"",Transactions!M23,"")</f>
        <v>1536152058087</v>
      </c>
      <c r="P23" s="6"/>
      <c r="Q23">
        <f>IF(Transactions!Q23-Transactions!H23&lt;&gt;"",Transactions!Q23-Transactions!H23,"")</f>
        <v>1840</v>
      </c>
      <c r="R23">
        <f t="shared" si="2"/>
        <v>2083</v>
      </c>
    </row>
    <row r="24" spans="1:18" x14ac:dyDescent="0.3">
      <c r="A24" t="str">
        <f>IF(Transactions!A24&lt;&gt;"",Transactions!A24,0)</f>
        <v>2018/09/05 14:54:19</v>
      </c>
      <c r="B24" t="str">
        <f>IF(Transactions!B24&lt;&gt;"",Transactions!B24,"")</f>
        <v>peer0.org1.ldegilde.com</v>
      </c>
      <c r="C24" t="str">
        <f>IF(Transactions!C24&lt;&gt;"",Transactions!C24,"")</f>
        <v>default-chaincode</v>
      </c>
      <c r="D24" t="str">
        <f>IF(Transactions!D24&lt;&gt;"",Transactions!D24,"")</f>
        <v>put</v>
      </c>
      <c r="E24" t="str">
        <f>IF(Transactions!E24&lt;&gt;"",Transactions!E24,"")</f>
        <v>274645118-attribute_3</v>
      </c>
      <c r="F24" t="str">
        <f>IF(Transactions!F24&lt;&gt;"",Transactions!F24,"")</f>
        <v>688.0</v>
      </c>
      <c r="G24" s="6"/>
      <c r="H24">
        <f>IF(Transactions!H24-Transactions!G24&lt;&gt;"",Transactions!H24-Transactions!G24,"")</f>
        <v>414</v>
      </c>
      <c r="I24">
        <f>IF((Transactions!I24-Transactions!G24)-(Transactions!N24-Transactions!H24)&lt;&gt;"",(Transactions!I24-Transactions!G24)-(Transactions!N24-Transactions!H24),"")</f>
        <v>410</v>
      </c>
      <c r="J24">
        <f>IF(Transactions!J24-Transactions!I24&lt;&gt;"",Transactions!J24-Transactions!I24,"")</f>
        <v>0</v>
      </c>
      <c r="K24">
        <f>IF(Transactions!L24-Transactions!K24&lt;&gt;"",Transactions!L24-Transactions!K24,"")</f>
        <v>4</v>
      </c>
      <c r="L24">
        <f>IF(Transactions!N24-Transactions!M24&lt;&gt;"",Transactions!N24-Transactions!M24,"")</f>
        <v>0</v>
      </c>
      <c r="N24">
        <f t="shared" si="1"/>
        <v>414</v>
      </c>
      <c r="O24" t="str">
        <f>IF(Transactions!M24&lt;&gt;"",Transactions!M24,"")</f>
        <v>1536152058098</v>
      </c>
      <c r="P24" s="6"/>
      <c r="Q24">
        <f>IF(Transactions!Q24-Transactions!H24&lt;&gt;"",Transactions!Q24-Transactions!H24,"")</f>
        <v>1673</v>
      </c>
      <c r="R24">
        <f t="shared" si="2"/>
        <v>2087</v>
      </c>
    </row>
    <row r="25" spans="1:18" x14ac:dyDescent="0.3">
      <c r="A25" t="str">
        <f>IF(Transactions!A25&lt;&gt;"",Transactions!A25,0)</f>
        <v>2018/09/05 14:54:19</v>
      </c>
      <c r="B25" t="str">
        <f>IF(Transactions!B25&lt;&gt;"",Transactions!B25,"")</f>
        <v>peer0.org1.ldegilde.com</v>
      </c>
      <c r="C25" t="str">
        <f>IF(Transactions!C25&lt;&gt;"",Transactions!C25,"")</f>
        <v>default-chaincode</v>
      </c>
      <c r="D25" t="str">
        <f>IF(Transactions!D25&lt;&gt;"",Transactions!D25,"")</f>
        <v>put</v>
      </c>
      <c r="E25" t="str">
        <f>IF(Transactions!E25&lt;&gt;"",Transactions!E25,"")</f>
        <v>236173496-eigen_risico</v>
      </c>
      <c r="F25" t="str">
        <f>IF(Transactions!F25&lt;&gt;"",Transactions!F25,"")</f>
        <v>385</v>
      </c>
      <c r="G25" s="6"/>
      <c r="H25">
        <f>IF(Transactions!H25-Transactions!G25&lt;&gt;"",Transactions!H25-Transactions!G25,"")</f>
        <v>198</v>
      </c>
      <c r="I25">
        <f>IF((Transactions!I25-Transactions!G25)-(Transactions!N25-Transactions!H25)&lt;&gt;"",(Transactions!I25-Transactions!G25)-(Transactions!N25-Transactions!H25),"")</f>
        <v>197</v>
      </c>
      <c r="J25">
        <f>IF(Transactions!J25-Transactions!I25&lt;&gt;"",Transactions!J25-Transactions!I25,"")</f>
        <v>0</v>
      </c>
      <c r="K25">
        <f>IF(Transactions!L25-Transactions!K25&lt;&gt;"",Transactions!L25-Transactions!K25,"")</f>
        <v>1</v>
      </c>
      <c r="L25">
        <f>IF(Transactions!N25-Transactions!M25&lt;&gt;"",Transactions!N25-Transactions!M25,"")</f>
        <v>0</v>
      </c>
      <c r="N25">
        <f t="shared" si="1"/>
        <v>198</v>
      </c>
      <c r="O25" t="str">
        <f>IF(Transactions!M25&lt;&gt;"",Transactions!M25,"")</f>
        <v>1536152059049</v>
      </c>
      <c r="P25" s="6"/>
      <c r="Q25">
        <f>IF(Transactions!Q25-Transactions!H25&lt;&gt;"",Transactions!Q25-Transactions!H25,"")</f>
        <v>897</v>
      </c>
      <c r="R25">
        <f t="shared" si="2"/>
        <v>1095</v>
      </c>
    </row>
    <row r="26" spans="1:18" x14ac:dyDescent="0.3">
      <c r="A26" t="str">
        <f>IF(Transactions!A26&lt;&gt;"",Transactions!A26,0)</f>
        <v>2018/09/05 14:54:19</v>
      </c>
      <c r="B26" t="str">
        <f>IF(Transactions!B26&lt;&gt;"",Transactions!B26,"")</f>
        <v>peer0.org1.ldegilde.com</v>
      </c>
      <c r="C26" t="str">
        <f>IF(Transactions!C26&lt;&gt;"",Transactions!C26,"")</f>
        <v>default-chaincode</v>
      </c>
      <c r="D26" t="str">
        <f>IF(Transactions!D26&lt;&gt;"",Transactions!D26,"")</f>
        <v>put</v>
      </c>
      <c r="E26" t="str">
        <f>IF(Transactions!E26&lt;&gt;"",Transactions!E26,"")</f>
        <v>274645118-attribute_2</v>
      </c>
      <c r="F26" t="str">
        <f>IF(Transactions!F26&lt;&gt;"",Transactions!F26,"")</f>
        <v>639.0</v>
      </c>
      <c r="G26" s="6"/>
      <c r="H26">
        <f>IF(Transactions!H26-Transactions!G26&lt;&gt;"",Transactions!H26-Transactions!G26,"")</f>
        <v>418</v>
      </c>
      <c r="I26">
        <f>IF((Transactions!I26-Transactions!G26)-(Transactions!N26-Transactions!H26)&lt;&gt;"",(Transactions!I26-Transactions!G26)-(Transactions!N26-Transactions!H26),"")</f>
        <v>414</v>
      </c>
      <c r="J26">
        <f>IF(Transactions!J26-Transactions!I26&lt;&gt;"",Transactions!J26-Transactions!I26,"")</f>
        <v>0</v>
      </c>
      <c r="K26">
        <f>IF(Transactions!L26-Transactions!K26&lt;&gt;"",Transactions!L26-Transactions!K26,"")</f>
        <v>4</v>
      </c>
      <c r="L26">
        <f>IF(Transactions!N26-Transactions!M26&lt;&gt;"",Transactions!N26-Transactions!M26,"")</f>
        <v>0</v>
      </c>
      <c r="N26">
        <f t="shared" si="1"/>
        <v>418</v>
      </c>
      <c r="O26" t="str">
        <f>IF(Transactions!M26&lt;&gt;"",Transactions!M26,"")</f>
        <v>1536152058100</v>
      </c>
      <c r="P26" s="6"/>
      <c r="Q26">
        <f>IF(Transactions!Q26-Transactions!H26&lt;&gt;"",Transactions!Q26-Transactions!H26,"")</f>
        <v>1670</v>
      </c>
      <c r="R26">
        <f t="shared" si="2"/>
        <v>2088</v>
      </c>
    </row>
    <row r="27" spans="1:18" x14ac:dyDescent="0.3">
      <c r="A27" t="str">
        <f>IF(Transactions!A27&lt;&gt;"",Transactions!A27,0)</f>
        <v>2018/09/05 14:54:19</v>
      </c>
      <c r="B27" t="str">
        <f>IF(Transactions!B27&lt;&gt;"",Transactions!B27,"")</f>
        <v>peer0.org1.ldegilde.com</v>
      </c>
      <c r="C27" t="str">
        <f>IF(Transactions!C27&lt;&gt;"",Transactions!C27,"")</f>
        <v>default-chaincode</v>
      </c>
      <c r="D27" t="str">
        <f>IF(Transactions!D27&lt;&gt;"",Transactions!D27,"")</f>
        <v>put</v>
      </c>
      <c r="E27" t="str">
        <f>IF(Transactions!E27&lt;&gt;"",Transactions!E27,"")</f>
        <v>277591169-eigen_risico</v>
      </c>
      <c r="F27" t="str">
        <f>IF(Transactions!F27&lt;&gt;"",Transactions!F27,"")</f>
        <v>385</v>
      </c>
      <c r="G27" s="6"/>
      <c r="H27">
        <f>IF(Transactions!H27-Transactions!G27&lt;&gt;"",Transactions!H27-Transactions!G27,"")</f>
        <v>351</v>
      </c>
      <c r="I27">
        <f>IF((Transactions!I27-Transactions!G27)-(Transactions!N27-Transactions!H27)&lt;&gt;"",(Transactions!I27-Transactions!G27)-(Transactions!N27-Transactions!H27),"")</f>
        <v>345</v>
      </c>
      <c r="J27">
        <f>IF(Transactions!J27-Transactions!I27&lt;&gt;"",Transactions!J27-Transactions!I27,"")</f>
        <v>0</v>
      </c>
      <c r="K27">
        <f>IF(Transactions!L27-Transactions!K27&lt;&gt;"",Transactions!L27-Transactions!K27,"")</f>
        <v>6</v>
      </c>
      <c r="L27">
        <f>IF(Transactions!N27-Transactions!M27&lt;&gt;"",Transactions!N27-Transactions!M27,"")</f>
        <v>0</v>
      </c>
      <c r="N27">
        <f t="shared" si="1"/>
        <v>351</v>
      </c>
      <c r="O27" t="str">
        <f>IF(Transactions!M27&lt;&gt;"",Transactions!M27,"")</f>
        <v>1536152058098</v>
      </c>
      <c r="P27" s="6"/>
      <c r="Q27">
        <f>IF(Transactions!Q27-Transactions!H27&lt;&gt;"",Transactions!Q27-Transactions!H27,"")</f>
        <v>1728</v>
      </c>
      <c r="R27">
        <f t="shared" si="2"/>
        <v>2079</v>
      </c>
    </row>
    <row r="28" spans="1:18" x14ac:dyDescent="0.3">
      <c r="A28" t="str">
        <f>IF(Transactions!A28&lt;&gt;"",Transactions!A28,0)</f>
        <v>2018/09/05 14:54:19</v>
      </c>
      <c r="B28" t="str">
        <f>IF(Transactions!B28&lt;&gt;"",Transactions!B28,"")</f>
        <v>peer0.org1.ldegilde.com</v>
      </c>
      <c r="C28" t="str">
        <f>IF(Transactions!C28&lt;&gt;"",Transactions!C28,"")</f>
        <v>default-chaincode</v>
      </c>
      <c r="D28" t="str">
        <f>IF(Transactions!D28&lt;&gt;"",Transactions!D28,"")</f>
        <v>put</v>
      </c>
      <c r="E28" t="str">
        <f>IF(Transactions!E28&lt;&gt;"",Transactions!E28,"")</f>
        <v>260601421-attribute_4</v>
      </c>
      <c r="F28" t="str">
        <f>IF(Transactions!F28&lt;&gt;"",Transactions!F28,"")</f>
        <v>88.0</v>
      </c>
      <c r="G28" s="6"/>
      <c r="H28">
        <f>IF(Transactions!H28-Transactions!G28&lt;&gt;"",Transactions!H28-Transactions!G28,"")</f>
        <v>267</v>
      </c>
      <c r="I28">
        <f>IF((Transactions!I28-Transactions!G28)-(Transactions!N28-Transactions!H28)&lt;&gt;"",(Transactions!I28-Transactions!G28)-(Transactions!N28-Transactions!H28),"")</f>
        <v>256</v>
      </c>
      <c r="J28">
        <f>IF(Transactions!J28-Transactions!I28&lt;&gt;"",Transactions!J28-Transactions!I28,"")</f>
        <v>0</v>
      </c>
      <c r="K28">
        <f>IF(Transactions!L28-Transactions!K28&lt;&gt;"",Transactions!L28-Transactions!K28,"")</f>
        <v>11</v>
      </c>
      <c r="L28">
        <f>IF(Transactions!N28-Transactions!M28&lt;&gt;"",Transactions!N28-Transactions!M28,"")</f>
        <v>0</v>
      </c>
      <c r="N28">
        <f t="shared" si="1"/>
        <v>267</v>
      </c>
      <c r="O28" t="str">
        <f>IF(Transactions!M28&lt;&gt;"",Transactions!M28,"")</f>
        <v>1536152058093</v>
      </c>
      <c r="P28" s="6"/>
      <c r="Q28">
        <f>IF(Transactions!Q28-Transactions!H28&lt;&gt;"",Transactions!Q28-Transactions!H28,"")</f>
        <v>1818</v>
      </c>
      <c r="R28">
        <f t="shared" si="2"/>
        <v>2085</v>
      </c>
    </row>
    <row r="29" spans="1:18" x14ac:dyDescent="0.3">
      <c r="A29" t="str">
        <f>IF(Transactions!A29&lt;&gt;"",Transactions!A29,0)</f>
        <v>2018/09/05 14:54:21</v>
      </c>
      <c r="B29" t="str">
        <f>IF(Transactions!B29&lt;&gt;"",Transactions!B29,"")</f>
        <v>peer0.org1.ldegilde.com</v>
      </c>
      <c r="C29" t="str">
        <f>IF(Transactions!C29&lt;&gt;"",Transactions!C29,"")</f>
        <v>default-chaincode</v>
      </c>
      <c r="D29" t="str">
        <f>IF(Transactions!D29&lt;&gt;"",Transactions!D29,"")</f>
        <v>put</v>
      </c>
      <c r="E29" t="str">
        <f>IF(Transactions!E29&lt;&gt;"",Transactions!E29,"")</f>
        <v>236173496-attribute_2</v>
      </c>
      <c r="F29" t="str">
        <f>IF(Transactions!F29&lt;&gt;"",Transactions!F29,"")</f>
        <v>332.0</v>
      </c>
      <c r="G29" s="6"/>
      <c r="H29">
        <f>IF(Transactions!H29-Transactions!G29&lt;&gt;"",Transactions!H29-Transactions!G29,"")</f>
        <v>208</v>
      </c>
      <c r="I29">
        <f>IF((Transactions!I29-Transactions!G29)-(Transactions!N29-Transactions!H29)&lt;&gt;"",(Transactions!I29-Transactions!G29)-(Transactions!N29-Transactions!H29),"")</f>
        <v>207</v>
      </c>
      <c r="J29">
        <f>IF(Transactions!J29-Transactions!I29&lt;&gt;"",Transactions!J29-Transactions!I29,"")</f>
        <v>0</v>
      </c>
      <c r="K29">
        <f>IF(Transactions!L29-Transactions!K29&lt;&gt;"",Transactions!L29-Transactions!K29,"")</f>
        <v>1</v>
      </c>
      <c r="L29">
        <f>IF(Transactions!N29-Transactions!M29&lt;&gt;"",Transactions!N29-Transactions!M29,"")</f>
        <v>0</v>
      </c>
      <c r="N29">
        <f t="shared" si="1"/>
        <v>208</v>
      </c>
      <c r="O29" t="str">
        <f>IF(Transactions!M29&lt;&gt;"",Transactions!M29,"")</f>
        <v>1536152059441</v>
      </c>
      <c r="P29" s="6"/>
      <c r="Q29">
        <f>IF(Transactions!Q29-Transactions!H29&lt;&gt;"",Transactions!Q29-Transactions!H29,"")</f>
        <v>2856</v>
      </c>
      <c r="R29">
        <f t="shared" si="2"/>
        <v>3064</v>
      </c>
    </row>
    <row r="30" spans="1:18" x14ac:dyDescent="0.3">
      <c r="A30" t="str">
        <f>IF(Transactions!A30&lt;&gt;"",Transactions!A30,0)</f>
        <v>2018/09/05 14:54:21</v>
      </c>
      <c r="B30" t="str">
        <f>IF(Transactions!B30&lt;&gt;"",Transactions!B30,"")</f>
        <v>peer0.org1.ldegilde.com</v>
      </c>
      <c r="C30" t="str">
        <f>IF(Transactions!C30&lt;&gt;"",Transactions!C30,"")</f>
        <v>default-chaincode</v>
      </c>
      <c r="D30" t="str">
        <f>IF(Transactions!D30&lt;&gt;"",Transactions!D30,"")</f>
        <v>put</v>
      </c>
      <c r="E30" t="str">
        <f>IF(Transactions!E30&lt;&gt;"",Transactions!E30,"")</f>
        <v>236173496-attribute_3</v>
      </c>
      <c r="F30" t="str">
        <f>IF(Transactions!F30&lt;&gt;"",Transactions!F30,"")</f>
        <v>401.0</v>
      </c>
      <c r="G30" s="6"/>
      <c r="H30">
        <f>IF(Transactions!H30-Transactions!G30&lt;&gt;"",Transactions!H30-Transactions!G30,"")</f>
        <v>194</v>
      </c>
      <c r="I30">
        <f>IF((Transactions!I30-Transactions!G30)-(Transactions!N30-Transactions!H30)&lt;&gt;"",(Transactions!I30-Transactions!G30)-(Transactions!N30-Transactions!H30),"")</f>
        <v>193</v>
      </c>
      <c r="J30">
        <f>IF(Transactions!J30-Transactions!I30&lt;&gt;"",Transactions!J30-Transactions!I30,"")</f>
        <v>0</v>
      </c>
      <c r="K30">
        <f>IF(Transactions!L30-Transactions!K30&lt;&gt;"",Transactions!L30-Transactions!K30,"")</f>
        <v>1</v>
      </c>
      <c r="L30">
        <f>IF(Transactions!N30-Transactions!M30&lt;&gt;"",Transactions!N30-Transactions!M30,"")</f>
        <v>0</v>
      </c>
      <c r="N30">
        <f t="shared" si="1"/>
        <v>194</v>
      </c>
      <c r="O30" t="str">
        <f>IF(Transactions!M30&lt;&gt;"",Transactions!M30,"")</f>
        <v>1536152059837</v>
      </c>
      <c r="P30" s="6"/>
      <c r="Q30">
        <f>IF(Transactions!Q30-Transactions!H30&lt;&gt;"",Transactions!Q30-Transactions!H30,"")</f>
        <v>2469</v>
      </c>
      <c r="R30">
        <f t="shared" si="2"/>
        <v>2663</v>
      </c>
    </row>
    <row r="31" spans="1:18" x14ac:dyDescent="0.3">
      <c r="A31" t="str">
        <f>IF(Transactions!A31&lt;&gt;"",Transactions!A31,0)</f>
        <v>2018/09/05 14:54:21</v>
      </c>
      <c r="B31" t="str">
        <f>IF(Transactions!B31&lt;&gt;"",Transactions!B31,"")</f>
        <v>peer0.org1.ldegilde.com</v>
      </c>
      <c r="C31" t="str">
        <f>IF(Transactions!C31&lt;&gt;"",Transactions!C31,"")</f>
        <v>default-chaincode</v>
      </c>
      <c r="D31" t="str">
        <f>IF(Transactions!D31&lt;&gt;"",Transactions!D31,"")</f>
        <v>put</v>
      </c>
      <c r="E31" t="str">
        <f>IF(Transactions!E31&lt;&gt;"",Transactions!E31,"")</f>
        <v>219132589-attribute_2</v>
      </c>
      <c r="F31" t="str">
        <f>IF(Transactions!F31&lt;&gt;"",Transactions!F31,"")</f>
        <v>356.0</v>
      </c>
      <c r="G31" s="6"/>
      <c r="H31">
        <f>IF(Transactions!H31-Transactions!G31&lt;&gt;"",Transactions!H31-Transactions!G31,"")</f>
        <v>243</v>
      </c>
      <c r="I31">
        <f>IF((Transactions!I31-Transactions!G31)-(Transactions!N31-Transactions!H31)&lt;&gt;"",(Transactions!I31-Transactions!G31)-(Transactions!N31-Transactions!H31),"")</f>
        <v>240</v>
      </c>
      <c r="J31">
        <f>IF(Transactions!J31-Transactions!I31&lt;&gt;"",Transactions!J31-Transactions!I31,"")</f>
        <v>0</v>
      </c>
      <c r="K31">
        <f>IF(Transactions!L31-Transactions!K31&lt;&gt;"",Transactions!L31-Transactions!K31,"")</f>
        <v>3</v>
      </c>
      <c r="L31">
        <f>IF(Transactions!N31-Transactions!M31&lt;&gt;"",Transactions!N31-Transactions!M31,"")</f>
        <v>0</v>
      </c>
      <c r="N31">
        <f t="shared" si="1"/>
        <v>243</v>
      </c>
      <c r="O31" t="str">
        <f>IF(Transactions!M31&lt;&gt;"",Transactions!M31,"")</f>
        <v>1536152060181</v>
      </c>
      <c r="P31" s="6"/>
      <c r="Q31">
        <f>IF(Transactions!Q31-Transactions!H31&lt;&gt;"",Transactions!Q31-Transactions!H31,"")</f>
        <v>2118</v>
      </c>
      <c r="R31">
        <f t="shared" si="2"/>
        <v>2361</v>
      </c>
    </row>
    <row r="32" spans="1:18" x14ac:dyDescent="0.3">
      <c r="A32" t="str">
        <f>IF(Transactions!A32&lt;&gt;"",Transactions!A32,0)</f>
        <v>2018/09/05 14:54:21</v>
      </c>
      <c r="B32" t="str">
        <f>IF(Transactions!B32&lt;&gt;"",Transactions!B32,"")</f>
        <v>peer0.org1.ldegilde.com</v>
      </c>
      <c r="C32" t="str">
        <f>IF(Transactions!C32&lt;&gt;"",Transactions!C32,"")</f>
        <v>default-chaincode</v>
      </c>
      <c r="D32" t="str">
        <f>IF(Transactions!D32&lt;&gt;"",Transactions!D32,"")</f>
        <v>put</v>
      </c>
      <c r="E32" t="str">
        <f>IF(Transactions!E32&lt;&gt;"",Transactions!E32,"")</f>
        <v>219132589-attribute_5</v>
      </c>
      <c r="F32" t="str">
        <f>IF(Transactions!F32&lt;&gt;"",Transactions!F32,"")</f>
        <v>519.0</v>
      </c>
      <c r="G32" s="6"/>
      <c r="H32">
        <f>IF(Transactions!H32-Transactions!G32&lt;&gt;"",Transactions!H32-Transactions!G32,"")</f>
        <v>245</v>
      </c>
      <c r="I32">
        <f>IF((Transactions!I32-Transactions!G32)-(Transactions!N32-Transactions!H32)&lt;&gt;"",(Transactions!I32-Transactions!G32)-(Transactions!N32-Transactions!H32),"")</f>
        <v>242</v>
      </c>
      <c r="J32">
        <f>IF(Transactions!J32-Transactions!I32&lt;&gt;"",Transactions!J32-Transactions!I32,"")</f>
        <v>0</v>
      </c>
      <c r="K32">
        <f>IF(Transactions!L32-Transactions!K32&lt;&gt;"",Transactions!L32-Transactions!K32,"")</f>
        <v>3</v>
      </c>
      <c r="L32">
        <f>IF(Transactions!N32-Transactions!M32&lt;&gt;"",Transactions!N32-Transactions!M32,"")</f>
        <v>0</v>
      </c>
      <c r="N32">
        <f t="shared" si="1"/>
        <v>245</v>
      </c>
      <c r="O32" t="str">
        <f>IF(Transactions!M32&lt;&gt;"",Transactions!M32,"")</f>
        <v>1536152060181</v>
      </c>
      <c r="P32" s="6"/>
      <c r="Q32">
        <f>IF(Transactions!Q32-Transactions!H32&lt;&gt;"",Transactions!Q32-Transactions!H32,"")</f>
        <v>2115</v>
      </c>
      <c r="R32">
        <f t="shared" si="2"/>
        <v>2360</v>
      </c>
    </row>
    <row r="33" spans="1:18" x14ac:dyDescent="0.3">
      <c r="A33" t="str">
        <f>IF(Transactions!A33&lt;&gt;"",Transactions!A33,0)</f>
        <v>2018/09/05 14:54:21</v>
      </c>
      <c r="B33" t="str">
        <f>IF(Transactions!B33&lt;&gt;"",Transactions!B33,"")</f>
        <v>peer0.org1.ldegilde.com</v>
      </c>
      <c r="C33" t="str">
        <f>IF(Transactions!C33&lt;&gt;"",Transactions!C33,"")</f>
        <v>default-chaincode</v>
      </c>
      <c r="D33" t="str">
        <f>IF(Transactions!D33&lt;&gt;"",Transactions!D33,"")</f>
        <v>put</v>
      </c>
      <c r="E33" t="str">
        <f>IF(Transactions!E33&lt;&gt;"",Transactions!E33,"")</f>
        <v>219132589-eigen_risico</v>
      </c>
      <c r="F33" t="str">
        <f>IF(Transactions!F33&lt;&gt;"",Transactions!F33,"")</f>
        <v>385</v>
      </c>
      <c r="G33" s="6"/>
      <c r="H33">
        <f>IF(Transactions!H33-Transactions!G33&lt;&gt;"",Transactions!H33-Transactions!G33,"")</f>
        <v>283</v>
      </c>
      <c r="I33">
        <f>IF((Transactions!I33-Transactions!G33)-(Transactions!N33-Transactions!H33)&lt;&gt;"",(Transactions!I33-Transactions!G33)-(Transactions!N33-Transactions!H33),"")</f>
        <v>280</v>
      </c>
      <c r="J33">
        <f>IF(Transactions!J33-Transactions!I33&lt;&gt;"",Transactions!J33-Transactions!I33,"")</f>
        <v>0</v>
      </c>
      <c r="K33">
        <f>IF(Transactions!L33-Transactions!K33&lt;&gt;"",Transactions!L33-Transactions!K33,"")</f>
        <v>3</v>
      </c>
      <c r="L33">
        <f>IF(Transactions!N33-Transactions!M33&lt;&gt;"",Transactions!N33-Transactions!M33,"")</f>
        <v>0</v>
      </c>
      <c r="N33">
        <f t="shared" si="1"/>
        <v>283</v>
      </c>
      <c r="O33" t="str">
        <f>IF(Transactions!M33&lt;&gt;"",Transactions!M33,"")</f>
        <v>1536152060169</v>
      </c>
      <c r="P33" s="6"/>
      <c r="Q33">
        <f>IF(Transactions!Q33-Transactions!H33&lt;&gt;"",Transactions!Q33-Transactions!H33,"")</f>
        <v>2107</v>
      </c>
      <c r="R33">
        <f t="shared" si="2"/>
        <v>2390</v>
      </c>
    </row>
    <row r="34" spans="1:18" x14ac:dyDescent="0.3">
      <c r="A34" t="str">
        <f>IF(Transactions!A34&lt;&gt;"",Transactions!A34,0)</f>
        <v>2018/09/05 14:54:21</v>
      </c>
      <c r="B34" t="str">
        <f>IF(Transactions!B34&lt;&gt;"",Transactions!B34,"")</f>
        <v>peer0.org1.ldegilde.com</v>
      </c>
      <c r="C34" t="str">
        <f>IF(Transactions!C34&lt;&gt;"",Transactions!C34,"")</f>
        <v>default-chaincode</v>
      </c>
      <c r="D34" t="str">
        <f>IF(Transactions!D34&lt;&gt;"",Transactions!D34,"")</f>
        <v>put</v>
      </c>
      <c r="E34" t="str">
        <f>IF(Transactions!E34&lt;&gt;"",Transactions!E34,"")</f>
        <v>249289724-attribute_3</v>
      </c>
      <c r="F34" t="str">
        <f>IF(Transactions!F34&lt;&gt;"",Transactions!F34,"")</f>
        <v>121.0</v>
      </c>
      <c r="G34" s="6"/>
      <c r="H34">
        <f>IF(Transactions!H34-Transactions!G34&lt;&gt;"",Transactions!H34-Transactions!G34,"")</f>
        <v>348</v>
      </c>
      <c r="I34">
        <f>IF((Transactions!I34-Transactions!G34)-(Transactions!N34-Transactions!H34)&lt;&gt;"",(Transactions!I34-Transactions!G34)-(Transactions!N34-Transactions!H34),"")</f>
        <v>346</v>
      </c>
      <c r="J34">
        <f>IF(Transactions!J34-Transactions!I34&lt;&gt;"",Transactions!J34-Transactions!I34,"")</f>
        <v>0</v>
      </c>
      <c r="K34">
        <f>IF(Transactions!L34-Transactions!K34&lt;&gt;"",Transactions!L34-Transactions!K34,"")</f>
        <v>2</v>
      </c>
      <c r="L34">
        <f>IF(Transactions!N34-Transactions!M34&lt;&gt;"",Transactions!N34-Transactions!M34,"")</f>
        <v>0</v>
      </c>
      <c r="N34">
        <f t="shared" si="1"/>
        <v>348</v>
      </c>
      <c r="O34" t="str">
        <f>IF(Transactions!M34&lt;&gt;"",Transactions!M34,"")</f>
        <v>1536152060181</v>
      </c>
      <c r="P34" s="6"/>
      <c r="Q34">
        <f>IF(Transactions!Q34-Transactions!H34&lt;&gt;"",Transactions!Q34-Transactions!H34,"")</f>
        <v>2009</v>
      </c>
      <c r="R34">
        <f t="shared" si="2"/>
        <v>2357</v>
      </c>
    </row>
    <row r="35" spans="1:18" x14ac:dyDescent="0.3">
      <c r="A35" t="str">
        <f>IF(Transactions!A35&lt;&gt;"",Transactions!A35,0)</f>
        <v>2018/09/05 14:54:21</v>
      </c>
      <c r="B35" t="str">
        <f>IF(Transactions!B35&lt;&gt;"",Transactions!B35,"")</f>
        <v>peer0.org1.ldegilde.com</v>
      </c>
      <c r="C35" t="str">
        <f>IF(Transactions!C35&lt;&gt;"",Transactions!C35,"")</f>
        <v>default-chaincode</v>
      </c>
      <c r="D35" t="str">
        <f>IF(Transactions!D35&lt;&gt;"",Transactions!D35,"")</f>
        <v>put</v>
      </c>
      <c r="E35" t="str">
        <f>IF(Transactions!E35&lt;&gt;"",Transactions!E35,"")</f>
        <v>294607565-attribute_1</v>
      </c>
      <c r="F35" t="str">
        <f>IF(Transactions!F35&lt;&gt;"",Transactions!F35,"")</f>
        <v>873.0</v>
      </c>
      <c r="G35" s="6"/>
      <c r="H35">
        <f>IF(Transactions!H35-Transactions!G35&lt;&gt;"",Transactions!H35-Transactions!G35,"")</f>
        <v>343</v>
      </c>
      <c r="I35">
        <f>IF((Transactions!I35-Transactions!G35)-(Transactions!N35-Transactions!H35)&lt;&gt;"",(Transactions!I35-Transactions!G35)-(Transactions!N35-Transactions!H35),"")</f>
        <v>341</v>
      </c>
      <c r="J35">
        <f>IF(Transactions!J35-Transactions!I35&lt;&gt;"",Transactions!J35-Transactions!I35,"")</f>
        <v>0</v>
      </c>
      <c r="K35">
        <f>IF(Transactions!L35-Transactions!K35&lt;&gt;"",Transactions!L35-Transactions!K35,"")</f>
        <v>2</v>
      </c>
      <c r="L35">
        <f>IF(Transactions!N35-Transactions!M35&lt;&gt;"",Transactions!N35-Transactions!M35,"")</f>
        <v>0</v>
      </c>
      <c r="N35">
        <f t="shared" si="1"/>
        <v>343</v>
      </c>
      <c r="O35" t="str">
        <f>IF(Transactions!M35&lt;&gt;"",Transactions!M35,"")</f>
        <v>1536152060181</v>
      </c>
      <c r="P35" s="6"/>
      <c r="Q35">
        <f>IF(Transactions!Q35-Transactions!H35&lt;&gt;"",Transactions!Q35-Transactions!H35,"")</f>
        <v>2009</v>
      </c>
      <c r="R35">
        <f t="shared" si="2"/>
        <v>2352</v>
      </c>
    </row>
    <row r="36" spans="1:18" x14ac:dyDescent="0.3">
      <c r="A36" t="str">
        <f>IF(Transactions!A36&lt;&gt;"",Transactions!A36,0)</f>
        <v>2018/09/05 14:54:21</v>
      </c>
      <c r="B36" t="str">
        <f>IF(Transactions!B36&lt;&gt;"",Transactions!B36,"")</f>
        <v>peer0.org1.ldegilde.com</v>
      </c>
      <c r="C36" t="str">
        <f>IF(Transactions!C36&lt;&gt;"",Transactions!C36,"")</f>
        <v>default-chaincode</v>
      </c>
      <c r="D36" t="str">
        <f>IF(Transactions!D36&lt;&gt;"",Transactions!D36,"")</f>
        <v>put</v>
      </c>
      <c r="E36" t="str">
        <f>IF(Transactions!E36&lt;&gt;"",Transactions!E36,"")</f>
        <v>249289724-attribute_4</v>
      </c>
      <c r="F36" t="str">
        <f>IF(Transactions!F36&lt;&gt;"",Transactions!F36,"")</f>
        <v>612.0</v>
      </c>
      <c r="G36" s="6"/>
      <c r="H36">
        <f>IF(Transactions!H36-Transactions!G36&lt;&gt;"",Transactions!H36-Transactions!G36,"")</f>
        <v>401</v>
      </c>
      <c r="I36">
        <f>IF((Transactions!I36-Transactions!G36)-(Transactions!N36-Transactions!H36)&lt;&gt;"",(Transactions!I36-Transactions!G36)-(Transactions!N36-Transactions!H36),"")</f>
        <v>399</v>
      </c>
      <c r="J36">
        <f>IF(Transactions!J36-Transactions!I36&lt;&gt;"",Transactions!J36-Transactions!I36,"")</f>
        <v>0</v>
      </c>
      <c r="K36">
        <f>IF(Transactions!L36-Transactions!K36&lt;&gt;"",Transactions!L36-Transactions!K36,"")</f>
        <v>2</v>
      </c>
      <c r="L36">
        <f>IF(Transactions!N36-Transactions!M36&lt;&gt;"",Transactions!N36-Transactions!M36,"")</f>
        <v>0</v>
      </c>
      <c r="N36">
        <f t="shared" si="1"/>
        <v>401</v>
      </c>
      <c r="O36" t="str">
        <f>IF(Transactions!M36&lt;&gt;"",Transactions!M36,"")</f>
        <v>1536152060181</v>
      </c>
      <c r="P36" s="6"/>
      <c r="Q36">
        <f>IF(Transactions!Q36-Transactions!H36&lt;&gt;"",Transactions!Q36-Transactions!H36,"")</f>
        <v>1955</v>
      </c>
      <c r="R36">
        <f t="shared" si="2"/>
        <v>2356</v>
      </c>
    </row>
    <row r="37" spans="1:18" x14ac:dyDescent="0.3">
      <c r="A37" t="str">
        <f>IF(Transactions!A37&lt;&gt;"",Transactions!A37,0)</f>
        <v>2018/09/05 14:54:21</v>
      </c>
      <c r="B37" t="str">
        <f>IF(Transactions!B37&lt;&gt;"",Transactions!B37,"")</f>
        <v>peer0.org1.ldegilde.com</v>
      </c>
      <c r="C37" t="str">
        <f>IF(Transactions!C37&lt;&gt;"",Transactions!C37,"")</f>
        <v>default-chaincode</v>
      </c>
      <c r="D37" t="str">
        <f>IF(Transactions!D37&lt;&gt;"",Transactions!D37,"")</f>
        <v>put</v>
      </c>
      <c r="E37" t="str">
        <f>IF(Transactions!E37&lt;&gt;"",Transactions!E37,"")</f>
        <v>249289724-attribute_5</v>
      </c>
      <c r="F37" t="str">
        <f>IF(Transactions!F37&lt;&gt;"",Transactions!F37,"")</f>
        <v>158.0</v>
      </c>
      <c r="G37" s="6"/>
      <c r="H37">
        <f>IF(Transactions!H37-Transactions!G37&lt;&gt;"",Transactions!H37-Transactions!G37,"")</f>
        <v>411</v>
      </c>
      <c r="I37">
        <f>IF((Transactions!I37-Transactions!G37)-(Transactions!N37-Transactions!H37)&lt;&gt;"",(Transactions!I37-Transactions!G37)-(Transactions!N37-Transactions!H37),"")</f>
        <v>409</v>
      </c>
      <c r="J37">
        <f>IF(Transactions!J37-Transactions!I37&lt;&gt;"",Transactions!J37-Transactions!I37,"")</f>
        <v>0</v>
      </c>
      <c r="K37">
        <f>IF(Transactions!L37-Transactions!K37&lt;&gt;"",Transactions!L37-Transactions!K37,"")</f>
        <v>2</v>
      </c>
      <c r="L37">
        <f>IF(Transactions!N37-Transactions!M37&lt;&gt;"",Transactions!N37-Transactions!M37,"")</f>
        <v>0</v>
      </c>
      <c r="N37">
        <f t="shared" si="1"/>
        <v>411</v>
      </c>
      <c r="O37" t="str">
        <f>IF(Transactions!M37&lt;&gt;"",Transactions!M37,"")</f>
        <v>1536152060181</v>
      </c>
      <c r="P37" s="6"/>
      <c r="Q37">
        <f>IF(Transactions!Q37-Transactions!H37&lt;&gt;"",Transactions!Q37-Transactions!H37,"")</f>
        <v>1943</v>
      </c>
      <c r="R37">
        <f t="shared" si="2"/>
        <v>2354</v>
      </c>
    </row>
    <row r="38" spans="1:18" x14ac:dyDescent="0.3">
      <c r="A38" t="str">
        <f>IF(Transactions!A38&lt;&gt;"",Transactions!A38,0)</f>
        <v>2018/09/05 14:54:21</v>
      </c>
      <c r="B38" t="str">
        <f>IF(Transactions!B38&lt;&gt;"",Transactions!B38,"")</f>
        <v>peer0.org1.ldegilde.com</v>
      </c>
      <c r="C38" t="str">
        <f>IF(Transactions!C38&lt;&gt;"",Transactions!C38,"")</f>
        <v>default-chaincode</v>
      </c>
      <c r="D38" t="str">
        <f>IF(Transactions!D38&lt;&gt;"",Transactions!D38,"")</f>
        <v>put</v>
      </c>
      <c r="E38" t="str">
        <f>IF(Transactions!E38&lt;&gt;"",Transactions!E38,"")</f>
        <v>219132589-attribute_3</v>
      </c>
      <c r="F38" t="str">
        <f>IF(Transactions!F38&lt;&gt;"",Transactions!F38,"")</f>
        <v>639.0</v>
      </c>
      <c r="G38" s="6"/>
      <c r="H38">
        <f>IF(Transactions!H38-Transactions!G38&lt;&gt;"",Transactions!H38-Transactions!G38,"")</f>
        <v>420</v>
      </c>
      <c r="I38">
        <f>IF((Transactions!I38-Transactions!G38)-(Transactions!N38-Transactions!H38)&lt;&gt;"",(Transactions!I38-Transactions!G38)-(Transactions!N38-Transactions!H38),"")</f>
        <v>418</v>
      </c>
      <c r="J38">
        <f>IF(Transactions!J38-Transactions!I38&lt;&gt;"",Transactions!J38-Transactions!I38,"")</f>
        <v>0</v>
      </c>
      <c r="K38">
        <f>IF(Transactions!L38-Transactions!K38&lt;&gt;"",Transactions!L38-Transactions!K38,"")</f>
        <v>2</v>
      </c>
      <c r="L38">
        <f>IF(Transactions!N38-Transactions!M38&lt;&gt;"",Transactions!N38-Transactions!M38,"")</f>
        <v>0</v>
      </c>
      <c r="N38">
        <f t="shared" si="1"/>
        <v>420</v>
      </c>
      <c r="O38" t="str">
        <f>IF(Transactions!M38&lt;&gt;"",Transactions!M38,"")</f>
        <v>1536152060181</v>
      </c>
      <c r="P38" s="6"/>
      <c r="Q38">
        <f>IF(Transactions!Q38-Transactions!H38&lt;&gt;"",Transactions!Q38-Transactions!H38,"")</f>
        <v>1945</v>
      </c>
      <c r="R38">
        <f t="shared" si="2"/>
        <v>2365</v>
      </c>
    </row>
    <row r="39" spans="1:18" x14ac:dyDescent="0.3">
      <c r="A39" t="str">
        <f>IF(Transactions!A39&lt;&gt;"",Transactions!A39,0)</f>
        <v>2018/09/05 14:54:21</v>
      </c>
      <c r="B39" t="str">
        <f>IF(Transactions!B39&lt;&gt;"",Transactions!B39,"")</f>
        <v>peer0.org1.ldegilde.com</v>
      </c>
      <c r="C39" t="str">
        <f>IF(Transactions!C39&lt;&gt;"",Transactions!C39,"")</f>
        <v>default-chaincode</v>
      </c>
      <c r="D39" t="str">
        <f>IF(Transactions!D39&lt;&gt;"",Transactions!D39,"")</f>
        <v>put</v>
      </c>
      <c r="E39" t="str">
        <f>IF(Transactions!E39&lt;&gt;"",Transactions!E39,"")</f>
        <v>294607565-attribute_2</v>
      </c>
      <c r="F39" t="str">
        <f>IF(Transactions!F39&lt;&gt;"",Transactions!F39,"")</f>
        <v>592.0</v>
      </c>
      <c r="G39" s="6"/>
      <c r="H39">
        <f>IF(Transactions!H39-Transactions!G39&lt;&gt;"",Transactions!H39-Transactions!G39,"")</f>
        <v>417</v>
      </c>
      <c r="I39">
        <f>IF((Transactions!I39-Transactions!G39)-(Transactions!N39-Transactions!H39)&lt;&gt;"",(Transactions!I39-Transactions!G39)-(Transactions!N39-Transactions!H39),"")</f>
        <v>414</v>
      </c>
      <c r="J39">
        <f>IF(Transactions!J39-Transactions!I39&lt;&gt;"",Transactions!J39-Transactions!I39,"")</f>
        <v>0</v>
      </c>
      <c r="K39">
        <f>IF(Transactions!L39-Transactions!K39&lt;&gt;"",Transactions!L39-Transactions!K39,"")</f>
        <v>3</v>
      </c>
      <c r="L39">
        <f>IF(Transactions!N39-Transactions!M39&lt;&gt;"",Transactions!N39-Transactions!M39,"")</f>
        <v>0</v>
      </c>
      <c r="N39">
        <f t="shared" si="1"/>
        <v>417</v>
      </c>
      <c r="O39" t="str">
        <f>IF(Transactions!M39&lt;&gt;"",Transactions!M39,"")</f>
        <v>1536152060181</v>
      </c>
      <c r="P39" s="6"/>
      <c r="Q39">
        <f>IF(Transactions!Q39-Transactions!H39&lt;&gt;"",Transactions!Q39-Transactions!H39,"")</f>
        <v>1939</v>
      </c>
      <c r="R39">
        <f t="shared" si="2"/>
        <v>2356</v>
      </c>
    </row>
    <row r="40" spans="1:18" x14ac:dyDescent="0.3">
      <c r="A40" t="str">
        <f>IF(Transactions!A40&lt;&gt;"",Transactions!A40,0)</f>
        <v>2018/09/05 14:54:21</v>
      </c>
      <c r="B40" t="str">
        <f>IF(Transactions!B40&lt;&gt;"",Transactions!B40,"")</f>
        <v>peer0.org1.ldegilde.com</v>
      </c>
      <c r="C40" t="str">
        <f>IF(Transactions!C40&lt;&gt;"",Transactions!C40,"")</f>
        <v>default-chaincode</v>
      </c>
      <c r="D40" t="str">
        <f>IF(Transactions!D40&lt;&gt;"",Transactions!D40,"")</f>
        <v>put</v>
      </c>
      <c r="E40" t="str">
        <f>IF(Transactions!E40&lt;&gt;"",Transactions!E40,"")</f>
        <v>294607565-eigen_risico</v>
      </c>
      <c r="F40" t="str">
        <f>IF(Transactions!F40&lt;&gt;"",Transactions!F40,"")</f>
        <v>385</v>
      </c>
      <c r="G40" s="6"/>
      <c r="H40">
        <f>IF(Transactions!H40-Transactions!G40&lt;&gt;"",Transactions!H40-Transactions!G40,"")</f>
        <v>196</v>
      </c>
      <c r="I40">
        <f>IF((Transactions!I40-Transactions!G40)-(Transactions!N40-Transactions!H40)&lt;&gt;"",(Transactions!I40-Transactions!G40)-(Transactions!N40-Transactions!H40),"")</f>
        <v>195</v>
      </c>
      <c r="J40">
        <f>IF(Transactions!J40-Transactions!I40&lt;&gt;"",Transactions!J40-Transactions!I40,"")</f>
        <v>0</v>
      </c>
      <c r="K40">
        <f>IF(Transactions!L40-Transactions!K40&lt;&gt;"",Transactions!L40-Transactions!K40,"")</f>
        <v>1</v>
      </c>
      <c r="L40">
        <f>IF(Transactions!N40-Transactions!M40&lt;&gt;"",Transactions!N40-Transactions!M40,"")</f>
        <v>0</v>
      </c>
      <c r="N40">
        <f t="shared" si="1"/>
        <v>196</v>
      </c>
      <c r="O40" t="str">
        <f>IF(Transactions!M40&lt;&gt;"",Transactions!M40,"")</f>
        <v>1536152061164</v>
      </c>
      <c r="P40" s="6"/>
      <c r="Q40">
        <f>IF(Transactions!Q40-Transactions!H40&lt;&gt;"",Transactions!Q40-Transactions!H40,"")</f>
        <v>1142</v>
      </c>
      <c r="R40">
        <f t="shared" si="2"/>
        <v>1338</v>
      </c>
    </row>
    <row r="41" spans="1:18" x14ac:dyDescent="0.3">
      <c r="A41" t="str">
        <f>IF(Transactions!A41&lt;&gt;"",Transactions!A41,0)</f>
        <v>2018/09/05 14:54:21</v>
      </c>
      <c r="B41" t="str">
        <f>IF(Transactions!B41&lt;&gt;"",Transactions!B41,"")</f>
        <v>peer0.org1.ldegilde.com</v>
      </c>
      <c r="C41" t="str">
        <f>IF(Transactions!C41&lt;&gt;"",Transactions!C41,"")</f>
        <v>default-chaincode</v>
      </c>
      <c r="D41" t="str">
        <f>IF(Transactions!D41&lt;&gt;"",Transactions!D41,"")</f>
        <v>put</v>
      </c>
      <c r="E41" t="str">
        <f>IF(Transactions!E41&lt;&gt;"",Transactions!E41,"")</f>
        <v>219132589-attribute_4</v>
      </c>
      <c r="F41" t="str">
        <f>IF(Transactions!F41&lt;&gt;"",Transactions!F41,"")</f>
        <v>220.0</v>
      </c>
      <c r="G41" s="6"/>
      <c r="H41">
        <f>IF(Transactions!H41-Transactions!G41&lt;&gt;"",Transactions!H41-Transactions!G41,"")</f>
        <v>243</v>
      </c>
      <c r="I41">
        <f>IF((Transactions!I41-Transactions!G41)-(Transactions!N41-Transactions!H41)&lt;&gt;"",(Transactions!I41-Transactions!G41)-(Transactions!N41-Transactions!H41),"")</f>
        <v>241</v>
      </c>
      <c r="J41">
        <f>IF(Transactions!J41-Transactions!I41&lt;&gt;"",Transactions!J41-Transactions!I41,"")</f>
        <v>0</v>
      </c>
      <c r="K41">
        <f>IF(Transactions!L41-Transactions!K41&lt;&gt;"",Transactions!L41-Transactions!K41,"")</f>
        <v>2</v>
      </c>
      <c r="L41">
        <f>IF(Transactions!N41-Transactions!M41&lt;&gt;"",Transactions!N41-Transactions!M41,"")</f>
        <v>0</v>
      </c>
      <c r="N41">
        <f t="shared" si="1"/>
        <v>243</v>
      </c>
      <c r="O41" t="str">
        <f>IF(Transactions!M41&lt;&gt;"",Transactions!M41,"")</f>
        <v>1536152060169</v>
      </c>
      <c r="P41" s="6"/>
      <c r="Q41">
        <f>IF(Transactions!Q41-Transactions!H41&lt;&gt;"",Transactions!Q41-Transactions!H41,"")</f>
        <v>2126</v>
      </c>
      <c r="R41">
        <f t="shared" si="2"/>
        <v>2369</v>
      </c>
    </row>
    <row r="42" spans="1:18" x14ac:dyDescent="0.3">
      <c r="A42" t="str">
        <f>IF(Transactions!A42&lt;&gt;"",Transactions!A42,0)</f>
        <v>2018/09/05 14:54:21</v>
      </c>
      <c r="B42" t="str">
        <f>IF(Transactions!B42&lt;&gt;"",Transactions!B42,"")</f>
        <v>peer0.org1.ldegilde.com</v>
      </c>
      <c r="C42" t="str">
        <f>IF(Transactions!C42&lt;&gt;"",Transactions!C42,"")</f>
        <v>default-chaincode</v>
      </c>
      <c r="D42" t="str">
        <f>IF(Transactions!D42&lt;&gt;"",Transactions!D42,"")</f>
        <v>put</v>
      </c>
      <c r="E42" t="str">
        <f>IF(Transactions!E42&lt;&gt;"",Transactions!E42,"")</f>
        <v>249289724-attribute_1</v>
      </c>
      <c r="F42" t="str">
        <f>IF(Transactions!F42&lt;&gt;"",Transactions!F42,"")</f>
        <v>864.0</v>
      </c>
      <c r="G42" s="6"/>
      <c r="H42">
        <f>IF(Transactions!H42-Transactions!G42&lt;&gt;"",Transactions!H42-Transactions!G42,"")</f>
        <v>403</v>
      </c>
      <c r="I42">
        <f>IF((Transactions!I42-Transactions!G42)-(Transactions!N42-Transactions!H42)&lt;&gt;"",(Transactions!I42-Transactions!G42)-(Transactions!N42-Transactions!H42),"")</f>
        <v>401</v>
      </c>
      <c r="J42">
        <f>IF(Transactions!J42-Transactions!I42&lt;&gt;"",Transactions!J42-Transactions!I42,"")</f>
        <v>0</v>
      </c>
      <c r="K42">
        <f>IF(Transactions!L42-Transactions!K42&lt;&gt;"",Transactions!L42-Transactions!K42,"")</f>
        <v>2</v>
      </c>
      <c r="L42">
        <f>IF(Transactions!N42-Transactions!M42&lt;&gt;"",Transactions!N42-Transactions!M42,"")</f>
        <v>0</v>
      </c>
      <c r="N42">
        <f t="shared" si="1"/>
        <v>403</v>
      </c>
      <c r="O42" t="str">
        <f>IF(Transactions!M42&lt;&gt;"",Transactions!M42,"")</f>
        <v>1536152060181</v>
      </c>
      <c r="P42" s="6"/>
      <c r="Q42">
        <f>IF(Transactions!Q42-Transactions!H42&lt;&gt;"",Transactions!Q42-Transactions!H42,"")</f>
        <v>1965</v>
      </c>
      <c r="R42">
        <f t="shared" si="2"/>
        <v>2368</v>
      </c>
    </row>
    <row r="43" spans="1:18" x14ac:dyDescent="0.3">
      <c r="A43" t="str">
        <f>IF(Transactions!A43&lt;&gt;"",Transactions!A43,0)</f>
        <v>2018/09/05 14:54:21</v>
      </c>
      <c r="B43" t="str">
        <f>IF(Transactions!B43&lt;&gt;"",Transactions!B43,"")</f>
        <v>peer0.org1.ldegilde.com</v>
      </c>
      <c r="C43" t="str">
        <f>IF(Transactions!C43&lt;&gt;"",Transactions!C43,"")</f>
        <v>default-chaincode</v>
      </c>
      <c r="D43" t="str">
        <f>IF(Transactions!D43&lt;&gt;"",Transactions!D43,"")</f>
        <v>put</v>
      </c>
      <c r="E43" t="str">
        <f>IF(Transactions!E43&lt;&gt;"",Transactions!E43,"")</f>
        <v>249289724-eigen_risico</v>
      </c>
      <c r="F43" t="str">
        <f>IF(Transactions!F43&lt;&gt;"",Transactions!F43,"")</f>
        <v>385</v>
      </c>
      <c r="G43" s="6"/>
      <c r="H43">
        <f>IF(Transactions!H43-Transactions!G43&lt;&gt;"",Transactions!H43-Transactions!G43,"")</f>
        <v>411</v>
      </c>
      <c r="I43">
        <f>IF((Transactions!I43-Transactions!G43)-(Transactions!N43-Transactions!H43)&lt;&gt;"",(Transactions!I43-Transactions!G43)-(Transactions!N43-Transactions!H43),"")</f>
        <v>408</v>
      </c>
      <c r="J43">
        <f>IF(Transactions!J43-Transactions!I43&lt;&gt;"",Transactions!J43-Transactions!I43,"")</f>
        <v>0</v>
      </c>
      <c r="K43">
        <f>IF(Transactions!L43-Transactions!K43&lt;&gt;"",Transactions!L43-Transactions!K43,"")</f>
        <v>3</v>
      </c>
      <c r="L43">
        <f>IF(Transactions!N43-Transactions!M43&lt;&gt;"",Transactions!N43-Transactions!M43,"")</f>
        <v>0</v>
      </c>
      <c r="N43">
        <f t="shared" si="1"/>
        <v>411</v>
      </c>
      <c r="O43" t="str">
        <f>IF(Transactions!M43&lt;&gt;"",Transactions!M43,"")</f>
        <v>1536152060181</v>
      </c>
      <c r="P43" s="6"/>
      <c r="Q43">
        <f>IF(Transactions!Q43-Transactions!H43&lt;&gt;"",Transactions!Q43-Transactions!H43,"")</f>
        <v>1955</v>
      </c>
      <c r="R43">
        <f t="shared" si="2"/>
        <v>2366</v>
      </c>
    </row>
    <row r="44" spans="1:18" x14ac:dyDescent="0.3">
      <c r="A44" t="str">
        <f>IF(Transactions!A44&lt;&gt;"",Transactions!A44,0)</f>
        <v>2018/09/05 14:54:21</v>
      </c>
      <c r="B44" t="str">
        <f>IF(Transactions!B44&lt;&gt;"",Transactions!B44,"")</f>
        <v>peer0.org1.ldegilde.com</v>
      </c>
      <c r="C44" t="str">
        <f>IF(Transactions!C44&lt;&gt;"",Transactions!C44,"")</f>
        <v>default-chaincode</v>
      </c>
      <c r="D44" t="str">
        <f>IF(Transactions!D44&lt;&gt;"",Transactions!D44,"")</f>
        <v>put</v>
      </c>
      <c r="E44" t="str">
        <f>IF(Transactions!E44&lt;&gt;"",Transactions!E44,"")</f>
        <v>294607565-attribute_3</v>
      </c>
      <c r="F44" t="str">
        <f>IF(Transactions!F44&lt;&gt;"",Transactions!F44,"")</f>
        <v>770.0</v>
      </c>
      <c r="G44" s="6"/>
      <c r="H44">
        <f>IF(Transactions!H44-Transactions!G44&lt;&gt;"",Transactions!H44-Transactions!G44,"")</f>
        <v>436</v>
      </c>
      <c r="I44">
        <f>IF((Transactions!I44-Transactions!G44)-(Transactions!N44-Transactions!H44)&lt;&gt;"",(Transactions!I44-Transactions!G44)-(Transactions!N44-Transactions!H44),"")</f>
        <v>434</v>
      </c>
      <c r="J44">
        <f>IF(Transactions!J44-Transactions!I44&lt;&gt;"",Transactions!J44-Transactions!I44,"")</f>
        <v>0</v>
      </c>
      <c r="K44">
        <f>IF(Transactions!L44-Transactions!K44&lt;&gt;"",Transactions!L44-Transactions!K44,"")</f>
        <v>2</v>
      </c>
      <c r="L44">
        <f>IF(Transactions!N44-Transactions!M44&lt;&gt;"",Transactions!N44-Transactions!M44,"")</f>
        <v>0</v>
      </c>
      <c r="N44">
        <f t="shared" si="1"/>
        <v>436</v>
      </c>
      <c r="O44" t="str">
        <f>IF(Transactions!M44&lt;&gt;"",Transactions!M44,"")</f>
        <v>1536152060181</v>
      </c>
      <c r="P44" s="6"/>
      <c r="Q44">
        <f>IF(Transactions!Q44-Transactions!H44&lt;&gt;"",Transactions!Q44-Transactions!H44,"")</f>
        <v>1922</v>
      </c>
      <c r="R44">
        <f t="shared" si="2"/>
        <v>2358</v>
      </c>
    </row>
    <row r="45" spans="1:18" x14ac:dyDescent="0.3">
      <c r="A45" t="str">
        <f>IF(Transactions!A45&lt;&gt;"",Transactions!A45,0)</f>
        <v>2018/09/05 14:54:21</v>
      </c>
      <c r="B45" t="str">
        <f>IF(Transactions!B45&lt;&gt;"",Transactions!B45,"")</f>
        <v>peer0.org1.ldegilde.com</v>
      </c>
      <c r="C45" t="str">
        <f>IF(Transactions!C45&lt;&gt;"",Transactions!C45,"")</f>
        <v>default-chaincode</v>
      </c>
      <c r="D45" t="str">
        <f>IF(Transactions!D45&lt;&gt;"",Transactions!D45,"")</f>
        <v>put</v>
      </c>
      <c r="E45" t="str">
        <f>IF(Transactions!E45&lt;&gt;"",Transactions!E45,"")</f>
        <v>236173496-attribute_5</v>
      </c>
      <c r="F45" t="str">
        <f>IF(Transactions!F45&lt;&gt;"",Transactions!F45,"")</f>
        <v>712.0</v>
      </c>
      <c r="G45" s="6"/>
      <c r="H45">
        <f>IF(Transactions!H45-Transactions!G45&lt;&gt;"",Transactions!H45-Transactions!G45,"")</f>
        <v>472</v>
      </c>
      <c r="I45">
        <f>IF((Transactions!I45-Transactions!G45)-(Transactions!N45-Transactions!H45)&lt;&gt;"",(Transactions!I45-Transactions!G45)-(Transactions!N45-Transactions!H45),"")</f>
        <v>469</v>
      </c>
      <c r="J45">
        <f>IF(Transactions!J45-Transactions!I45&lt;&gt;"",Transactions!J45-Transactions!I45,"")</f>
        <v>0</v>
      </c>
      <c r="K45">
        <f>IF(Transactions!L45-Transactions!K45&lt;&gt;"",Transactions!L45-Transactions!K45,"")</f>
        <v>3</v>
      </c>
      <c r="L45">
        <f>IF(Transactions!N45-Transactions!M45&lt;&gt;"",Transactions!N45-Transactions!M45,"")</f>
        <v>0</v>
      </c>
      <c r="N45">
        <f t="shared" si="1"/>
        <v>472</v>
      </c>
      <c r="O45" t="str">
        <f>IF(Transactions!M45&lt;&gt;"",Transactions!M45,"")</f>
        <v>1536152060181</v>
      </c>
      <c r="P45" s="6"/>
      <c r="Q45">
        <f>IF(Transactions!Q45-Transactions!H45&lt;&gt;"",Transactions!Q45-Transactions!H45,"")</f>
        <v>1926</v>
      </c>
      <c r="R45">
        <f t="shared" si="2"/>
        <v>2398</v>
      </c>
    </row>
    <row r="46" spans="1:18" x14ac:dyDescent="0.3">
      <c r="A46" t="str">
        <f>IF(Transactions!A46&lt;&gt;"",Transactions!A46,0)</f>
        <v>2018/09/05 14:54:21</v>
      </c>
      <c r="B46" t="str">
        <f>IF(Transactions!B46&lt;&gt;"",Transactions!B46,"")</f>
        <v>peer0.org1.ldegilde.com</v>
      </c>
      <c r="C46" t="str">
        <f>IF(Transactions!C46&lt;&gt;"",Transactions!C46,"")</f>
        <v>default-chaincode</v>
      </c>
      <c r="D46" t="str">
        <f>IF(Transactions!D46&lt;&gt;"",Transactions!D46,"")</f>
        <v>put</v>
      </c>
      <c r="E46" t="str">
        <f>IF(Transactions!E46&lt;&gt;"",Transactions!E46,"")</f>
        <v>236173496-attribute_4</v>
      </c>
      <c r="F46" t="str">
        <f>IF(Transactions!F46&lt;&gt;"",Transactions!F46,"")</f>
        <v>840.0</v>
      </c>
      <c r="G46" s="6"/>
      <c r="H46">
        <f>IF(Transactions!H46-Transactions!G46&lt;&gt;"",Transactions!H46-Transactions!G46,"")</f>
        <v>464</v>
      </c>
      <c r="I46">
        <f>IF((Transactions!I46-Transactions!G46)-(Transactions!N46-Transactions!H46)&lt;&gt;"",(Transactions!I46-Transactions!G46)-(Transactions!N46-Transactions!H46),"")</f>
        <v>461</v>
      </c>
      <c r="J46">
        <f>IF(Transactions!J46-Transactions!I46&lt;&gt;"",Transactions!J46-Transactions!I46,"")</f>
        <v>0</v>
      </c>
      <c r="K46">
        <f>IF(Transactions!L46-Transactions!K46&lt;&gt;"",Transactions!L46-Transactions!K46,"")</f>
        <v>3</v>
      </c>
      <c r="L46">
        <f>IF(Transactions!N46-Transactions!M46&lt;&gt;"",Transactions!N46-Transactions!M46,"")</f>
        <v>0</v>
      </c>
      <c r="N46">
        <f t="shared" si="1"/>
        <v>464</v>
      </c>
      <c r="O46" t="str">
        <f>IF(Transactions!M46&lt;&gt;"",Transactions!M46,"")</f>
        <v>1536152060181</v>
      </c>
      <c r="P46" s="6"/>
      <c r="Q46">
        <f>IF(Transactions!Q46-Transactions!H46&lt;&gt;"",Transactions!Q46-Transactions!H46,"")</f>
        <v>1934</v>
      </c>
      <c r="R46">
        <f t="shared" si="2"/>
        <v>2398</v>
      </c>
    </row>
    <row r="47" spans="1:18" x14ac:dyDescent="0.3">
      <c r="A47" t="str">
        <f>IF(Transactions!A47&lt;&gt;"",Transactions!A47,0)</f>
        <v>2018/09/05 14:54:21</v>
      </c>
      <c r="B47" t="str">
        <f>IF(Transactions!B47&lt;&gt;"",Transactions!B47,"")</f>
        <v>peer0.org1.ldegilde.com</v>
      </c>
      <c r="C47" t="str">
        <f>IF(Transactions!C47&lt;&gt;"",Transactions!C47,"")</f>
        <v>default-chaincode</v>
      </c>
      <c r="D47" t="str">
        <f>IF(Transactions!D47&lt;&gt;"",Transactions!D47,"")</f>
        <v>put</v>
      </c>
      <c r="E47" t="str">
        <f>IF(Transactions!E47&lt;&gt;"",Transactions!E47,"")</f>
        <v>294607565-attribute_4</v>
      </c>
      <c r="F47" t="str">
        <f>IF(Transactions!F47&lt;&gt;"",Transactions!F47,"")</f>
        <v>412.0</v>
      </c>
      <c r="G47" s="6"/>
      <c r="H47">
        <f>IF(Transactions!H47-Transactions!G47&lt;&gt;"",Transactions!H47-Transactions!G47,"")</f>
        <v>201</v>
      </c>
      <c r="I47">
        <f>IF((Transactions!I47-Transactions!G47)-(Transactions!N47-Transactions!H47)&lt;&gt;"",(Transactions!I47-Transactions!G47)-(Transactions!N47-Transactions!H47),"")</f>
        <v>200</v>
      </c>
      <c r="J47">
        <f>IF(Transactions!J47-Transactions!I47&lt;&gt;"",Transactions!J47-Transactions!I47,"")</f>
        <v>0</v>
      </c>
      <c r="K47">
        <f>IF(Transactions!L47-Transactions!K47&lt;&gt;"",Transactions!L47-Transactions!K47,"")</f>
        <v>1</v>
      </c>
      <c r="L47">
        <f>IF(Transactions!N47-Transactions!M47&lt;&gt;"",Transactions!N47-Transactions!M47,"")</f>
        <v>0</v>
      </c>
      <c r="N47">
        <f t="shared" si="1"/>
        <v>201</v>
      </c>
      <c r="O47" t="str">
        <f>IF(Transactions!M47&lt;&gt;"",Transactions!M47,"")</f>
        <v>1536152060780</v>
      </c>
      <c r="P47" s="6"/>
      <c r="Q47">
        <f>IF(Transactions!Q47-Transactions!H47&lt;&gt;"",Transactions!Q47-Transactions!H47,"")</f>
        <v>1532</v>
      </c>
      <c r="R47">
        <f t="shared" si="2"/>
        <v>1733</v>
      </c>
    </row>
    <row r="48" spans="1:18" x14ac:dyDescent="0.3">
      <c r="A48" t="str">
        <f>IF(Transactions!A48&lt;&gt;"",Transactions!A48,0)</f>
        <v>2018/09/05 14:54:23</v>
      </c>
      <c r="B48" t="str">
        <f>IF(Transactions!B48&lt;&gt;"",Transactions!B48,"")</f>
        <v>peer0.org1.ldegilde.com</v>
      </c>
      <c r="C48" t="str">
        <f>IF(Transactions!C48&lt;&gt;"",Transactions!C48,"")</f>
        <v>default-chaincode</v>
      </c>
      <c r="D48" t="str">
        <f>IF(Transactions!D48&lt;&gt;"",Transactions!D48,"")</f>
        <v>put</v>
      </c>
      <c r="E48" t="str">
        <f>IF(Transactions!E48&lt;&gt;"",Transactions!E48,"")</f>
        <v>212440818-eigen_risico</v>
      </c>
      <c r="F48" t="str">
        <f>IF(Transactions!F48&lt;&gt;"",Transactions!F48,"")</f>
        <v>385</v>
      </c>
      <c r="G48" s="6"/>
      <c r="H48">
        <f>IF(Transactions!H48-Transactions!G48&lt;&gt;"",Transactions!H48-Transactions!G48,"")</f>
        <v>193</v>
      </c>
      <c r="I48">
        <f>IF((Transactions!I48-Transactions!G48)-(Transactions!N48-Transactions!H48)&lt;&gt;"",(Transactions!I48-Transactions!G48)-(Transactions!N48-Transactions!H48),"")</f>
        <v>192</v>
      </c>
      <c r="J48">
        <f>IF(Transactions!J48-Transactions!I48&lt;&gt;"",Transactions!J48-Transactions!I48,"")</f>
        <v>0</v>
      </c>
      <c r="K48">
        <f>IF(Transactions!L48-Transactions!K48&lt;&gt;"",Transactions!L48-Transactions!K48,"")</f>
        <v>1</v>
      </c>
      <c r="L48">
        <f>IF(Transactions!N48-Transactions!M48&lt;&gt;"",Transactions!N48-Transactions!M48,"")</f>
        <v>0</v>
      </c>
      <c r="N48">
        <f t="shared" si="1"/>
        <v>193</v>
      </c>
      <c r="O48" t="str">
        <f>IF(Transactions!M48&lt;&gt;"",Transactions!M48,"")</f>
        <v>1536152061560</v>
      </c>
      <c r="P48" s="6"/>
      <c r="Q48">
        <f>IF(Transactions!Q48-Transactions!H48&lt;&gt;"",Transactions!Q48-Transactions!H48,"")</f>
        <v>2793</v>
      </c>
      <c r="R48">
        <f t="shared" si="2"/>
        <v>2986</v>
      </c>
    </row>
    <row r="49" spans="1:18" x14ac:dyDescent="0.3">
      <c r="A49" t="str">
        <f>IF(Transactions!A49&lt;&gt;"",Transactions!A49,0)</f>
        <v>2018/09/05 14:54:23</v>
      </c>
      <c r="B49" t="str">
        <f>IF(Transactions!B49&lt;&gt;"",Transactions!B49,"")</f>
        <v>peer0.org1.ldegilde.com</v>
      </c>
      <c r="C49" t="str">
        <f>IF(Transactions!C49&lt;&gt;"",Transactions!C49,"")</f>
        <v>default-chaincode</v>
      </c>
      <c r="D49" t="str">
        <f>IF(Transactions!D49&lt;&gt;"",Transactions!D49,"")</f>
        <v>put</v>
      </c>
      <c r="E49" t="str">
        <f>IF(Transactions!E49&lt;&gt;"",Transactions!E49,"")</f>
        <v>212440818-attribute_2</v>
      </c>
      <c r="F49" t="str">
        <f>IF(Transactions!F49&lt;&gt;"",Transactions!F49,"")</f>
        <v>148.0</v>
      </c>
      <c r="G49" s="6"/>
      <c r="H49">
        <f>IF(Transactions!H49-Transactions!G49&lt;&gt;"",Transactions!H49-Transactions!G49,"")</f>
        <v>191</v>
      </c>
      <c r="I49">
        <f>IF((Transactions!I49-Transactions!G49)-(Transactions!N49-Transactions!H49)&lt;&gt;"",(Transactions!I49-Transactions!G49)-(Transactions!N49-Transactions!H49),"")</f>
        <v>190</v>
      </c>
      <c r="J49">
        <f>IF(Transactions!J49-Transactions!I49&lt;&gt;"",Transactions!J49-Transactions!I49,"")</f>
        <v>0</v>
      </c>
      <c r="K49">
        <f>IF(Transactions!L49-Transactions!K49&lt;&gt;"",Transactions!L49-Transactions!K49,"")</f>
        <v>1</v>
      </c>
      <c r="L49">
        <f>IF(Transactions!N49-Transactions!M49&lt;&gt;"",Transactions!N49-Transactions!M49,"")</f>
        <v>0</v>
      </c>
      <c r="N49">
        <f t="shared" si="1"/>
        <v>191</v>
      </c>
      <c r="O49" t="str">
        <f>IF(Transactions!M49&lt;&gt;"",Transactions!M49,"")</f>
        <v>1536152061943</v>
      </c>
      <c r="P49" s="6"/>
      <c r="Q49">
        <f>IF(Transactions!Q49-Transactions!H49&lt;&gt;"",Transactions!Q49-Transactions!H49,"")</f>
        <v>2411</v>
      </c>
      <c r="R49">
        <f t="shared" si="2"/>
        <v>2602</v>
      </c>
    </row>
    <row r="50" spans="1:18" x14ac:dyDescent="0.3">
      <c r="A50" t="str">
        <f>IF(Transactions!A50&lt;&gt;"",Transactions!A50,0)</f>
        <v>2018/09/05 14:54:23</v>
      </c>
      <c r="B50" t="str">
        <f>IF(Transactions!B50&lt;&gt;"",Transactions!B50,"")</f>
        <v>peer0.org1.ldegilde.com</v>
      </c>
      <c r="C50" t="str">
        <f>IF(Transactions!C50&lt;&gt;"",Transactions!C50,"")</f>
        <v>default-chaincode</v>
      </c>
      <c r="D50" t="str">
        <f>IF(Transactions!D50&lt;&gt;"",Transactions!D50,"")</f>
        <v>put</v>
      </c>
      <c r="E50" t="str">
        <f>IF(Transactions!E50&lt;&gt;"",Transactions!E50,"")</f>
        <v>212440818-attribute_3</v>
      </c>
      <c r="F50" t="str">
        <f>IF(Transactions!F50&lt;&gt;"",Transactions!F50,"")</f>
        <v>636.0</v>
      </c>
      <c r="G50" s="6"/>
      <c r="H50">
        <f>IF(Transactions!H50-Transactions!G50&lt;&gt;"",Transactions!H50-Transactions!G50,"")</f>
        <v>196</v>
      </c>
      <c r="I50">
        <f>IF((Transactions!I50-Transactions!G50)-(Transactions!N50-Transactions!H50)&lt;&gt;"",(Transactions!I50-Transactions!G50)-(Transactions!N50-Transactions!H50),"")</f>
        <v>195</v>
      </c>
      <c r="J50">
        <f>IF(Transactions!J50-Transactions!I50&lt;&gt;"",Transactions!J50-Transactions!I50,"")</f>
        <v>0</v>
      </c>
      <c r="K50">
        <f>IF(Transactions!L50-Transactions!K50&lt;&gt;"",Transactions!L50-Transactions!K50,"")</f>
        <v>1</v>
      </c>
      <c r="L50">
        <f>IF(Transactions!N50-Transactions!M50&lt;&gt;"",Transactions!N50-Transactions!M50,"")</f>
        <v>0</v>
      </c>
      <c r="N50">
        <f t="shared" si="1"/>
        <v>196</v>
      </c>
      <c r="O50" t="str">
        <f>IF(Transactions!M50&lt;&gt;"",Transactions!M50,"")</f>
        <v>1536152062321</v>
      </c>
      <c r="P50" s="6"/>
      <c r="Q50">
        <f>IF(Transactions!Q50-Transactions!H50&lt;&gt;"",Transactions!Q50-Transactions!H50,"")</f>
        <v>2028</v>
      </c>
      <c r="R50">
        <f t="shared" si="2"/>
        <v>2224</v>
      </c>
    </row>
    <row r="51" spans="1:18" x14ac:dyDescent="0.3">
      <c r="A51" t="str">
        <f>IF(Transactions!A51&lt;&gt;"",Transactions!A51,0)</f>
        <v>2018/09/05 14:54:23</v>
      </c>
      <c r="B51" t="str">
        <f>IF(Transactions!B51&lt;&gt;"",Transactions!B51,"")</f>
        <v>peer0.org1.ldegilde.com</v>
      </c>
      <c r="C51" t="str">
        <f>IF(Transactions!C51&lt;&gt;"",Transactions!C51,"")</f>
        <v>default-chaincode</v>
      </c>
      <c r="D51" t="str">
        <f>IF(Transactions!D51&lt;&gt;"",Transactions!D51,"")</f>
        <v>put</v>
      </c>
      <c r="E51" t="str">
        <f>IF(Transactions!E51&lt;&gt;"",Transactions!E51,"")</f>
        <v>212440818-attribute_4</v>
      </c>
      <c r="F51" t="str">
        <f>IF(Transactions!F51&lt;&gt;"",Transactions!F51,"")</f>
        <v>49.0</v>
      </c>
      <c r="G51" s="6"/>
      <c r="H51">
        <f>IF(Transactions!H51-Transactions!G51&lt;&gt;"",Transactions!H51-Transactions!G51,"")</f>
        <v>203</v>
      </c>
      <c r="I51">
        <f>IF((Transactions!I51-Transactions!G51)-(Transactions!N51-Transactions!H51)&lt;&gt;"",(Transactions!I51-Transactions!G51)-(Transactions!N51-Transactions!H51),"")</f>
        <v>202</v>
      </c>
      <c r="J51">
        <f>IF(Transactions!J51-Transactions!I51&lt;&gt;"",Transactions!J51-Transactions!I51,"")</f>
        <v>0</v>
      </c>
      <c r="K51">
        <f>IF(Transactions!L51-Transactions!K51&lt;&gt;"",Transactions!L51-Transactions!K51,"")</f>
        <v>1</v>
      </c>
      <c r="L51">
        <f>IF(Transactions!N51-Transactions!M51&lt;&gt;"",Transactions!N51-Transactions!M51,"")</f>
        <v>0</v>
      </c>
      <c r="N51">
        <f t="shared" si="1"/>
        <v>203</v>
      </c>
      <c r="O51" t="str">
        <f>IF(Transactions!M51&lt;&gt;"",Transactions!M51,"")</f>
        <v>1536152062501</v>
      </c>
      <c r="P51" s="6"/>
      <c r="Q51">
        <f>IF(Transactions!Q51-Transactions!H51&lt;&gt;"",Transactions!Q51-Transactions!H51,"")</f>
        <v>1844</v>
      </c>
      <c r="R51">
        <f t="shared" si="2"/>
        <v>2047</v>
      </c>
    </row>
    <row r="52" spans="1:18" x14ac:dyDescent="0.3">
      <c r="A52" t="str">
        <f>IF(Transactions!A52&lt;&gt;"",Transactions!A52,0)</f>
        <v>2018/09/05 14:54:23</v>
      </c>
      <c r="B52" t="str">
        <f>IF(Transactions!B52&lt;&gt;"",Transactions!B52,"")</f>
        <v>peer0.org1.ldegilde.com</v>
      </c>
      <c r="C52" t="str">
        <f>IF(Transactions!C52&lt;&gt;"",Transactions!C52,"")</f>
        <v>default-chaincode</v>
      </c>
      <c r="D52" t="str">
        <f>IF(Transactions!D52&lt;&gt;"",Transactions!D52,"")</f>
        <v>put</v>
      </c>
      <c r="E52" t="str">
        <f>IF(Transactions!E52&lt;&gt;"",Transactions!E52,"")</f>
        <v>212440818-attribute_5</v>
      </c>
      <c r="F52" t="str">
        <f>IF(Transactions!F52&lt;&gt;"",Transactions!F52,"")</f>
        <v>110.0</v>
      </c>
      <c r="G52" s="6"/>
      <c r="H52">
        <f>IF(Transactions!H52-Transactions!G52&lt;&gt;"",Transactions!H52-Transactions!G52,"")</f>
        <v>201</v>
      </c>
      <c r="I52">
        <f>IF((Transactions!I52-Transactions!G52)-(Transactions!N52-Transactions!H52)&lt;&gt;"",(Transactions!I52-Transactions!G52)-(Transactions!N52-Transactions!H52),"")</f>
        <v>199</v>
      </c>
      <c r="J52">
        <f>IF(Transactions!J52-Transactions!I52&lt;&gt;"",Transactions!J52-Transactions!I52,"")</f>
        <v>0</v>
      </c>
      <c r="K52">
        <f>IF(Transactions!L52-Transactions!K52&lt;&gt;"",Transactions!L52-Transactions!K52,"")</f>
        <v>2</v>
      </c>
      <c r="L52">
        <f>IF(Transactions!N52-Transactions!M52&lt;&gt;"",Transactions!N52-Transactions!M52,"")</f>
        <v>0</v>
      </c>
      <c r="N52">
        <f t="shared" si="1"/>
        <v>201</v>
      </c>
      <c r="O52" t="str">
        <f>IF(Transactions!M52&lt;&gt;"",Transactions!M52,"")</f>
        <v>1536152062502</v>
      </c>
      <c r="P52" s="6"/>
      <c r="Q52">
        <f>IF(Transactions!Q52-Transactions!H52&lt;&gt;"",Transactions!Q52-Transactions!H52,"")</f>
        <v>1845</v>
      </c>
      <c r="R52">
        <f t="shared" si="2"/>
        <v>2046</v>
      </c>
    </row>
    <row r="53" spans="1:18" x14ac:dyDescent="0.3">
      <c r="A53" t="str">
        <f>IF(Transactions!A53&lt;&gt;"",Transactions!A53,0)</f>
        <v>2018/09/05 14:54:33</v>
      </c>
      <c r="B53" t="str">
        <f>IF(Transactions!B53&lt;&gt;"",Transactions!B53,"")</f>
        <v>peer0.org1.ldegilde.com</v>
      </c>
      <c r="C53" t="str">
        <f>IF(Transactions!C53&lt;&gt;"",Transactions!C53,"")</f>
        <v>pmt-chaincode</v>
      </c>
      <c r="D53" t="str">
        <f>IF(Transactions!D53&lt;&gt;"",Transactions!D53,"")</f>
        <v>put</v>
      </c>
      <c r="E53" t="str">
        <f>IF(Transactions!E53&lt;&gt;"",Transactions!E53,"")</f>
        <v>231426849-attribute_1</v>
      </c>
      <c r="F53" t="str">
        <f>IF(Transactions!F53&lt;&gt;"",Transactions!F53,"")</f>
        <v>72.0</v>
      </c>
      <c r="G53" s="6"/>
      <c r="H53">
        <f>IF(Transactions!H53-Transactions!G53&lt;&gt;"",Transactions!H53-Transactions!G53,"")</f>
        <v>226</v>
      </c>
      <c r="I53">
        <f>IF((Transactions!I53-Transactions!G53)-(Transactions!N53-Transactions!H53)&lt;&gt;"",(Transactions!I53-Transactions!G53)-(Transactions!N53-Transactions!H53),"")</f>
        <v>214</v>
      </c>
      <c r="J53">
        <f>IF(Transactions!J53-Transactions!I53&lt;&gt;"",Transactions!J53-Transactions!I53,"")</f>
        <v>0</v>
      </c>
      <c r="K53">
        <f>IF(Transactions!L53-Transactions!K53&lt;&gt;"",Transactions!L53-Transactions!K53,"")</f>
        <v>12</v>
      </c>
      <c r="L53">
        <f>IF(Transactions!N53-Transactions!M53&lt;&gt;"",Transactions!N53-Transactions!M53,"")</f>
        <v>0</v>
      </c>
      <c r="N53">
        <f t="shared" si="1"/>
        <v>226</v>
      </c>
      <c r="O53" t="str">
        <f>IF(Transactions!M53&lt;&gt;"",Transactions!M53,"")</f>
        <v>1536152071078</v>
      </c>
      <c r="P53" s="6"/>
      <c r="Q53">
        <f>IF(Transactions!Q53-Transactions!H53&lt;&gt;"",Transactions!Q53-Transactions!H53,"")</f>
        <v>3051</v>
      </c>
      <c r="R53">
        <f t="shared" si="2"/>
        <v>3277</v>
      </c>
    </row>
    <row r="54" spans="1:18" x14ac:dyDescent="0.3">
      <c r="A54" t="str">
        <f>IF(Transactions!A54&lt;&gt;"",Transactions!A54,0)</f>
        <v>2018/09/05 14:54:33</v>
      </c>
      <c r="B54" t="str">
        <f>IF(Transactions!B54&lt;&gt;"",Transactions!B54,"")</f>
        <v>peer0.org1.ldegilde.com</v>
      </c>
      <c r="C54" t="str">
        <f>IF(Transactions!C54&lt;&gt;"",Transactions!C54,"")</f>
        <v>pmt-chaincode</v>
      </c>
      <c r="D54" t="str">
        <f>IF(Transactions!D54&lt;&gt;"",Transactions!D54,"")</f>
        <v>put</v>
      </c>
      <c r="E54" t="str">
        <f>IF(Transactions!E54&lt;&gt;"",Transactions!E54,"")</f>
        <v>231426849-attribute_2</v>
      </c>
      <c r="F54" t="str">
        <f>IF(Transactions!F54&lt;&gt;"",Transactions!F54,"")</f>
        <v>71.0</v>
      </c>
      <c r="G54" s="6"/>
      <c r="H54">
        <f>IF(Transactions!H54-Transactions!G54&lt;&gt;"",Transactions!H54-Transactions!G54,"")</f>
        <v>233</v>
      </c>
      <c r="I54">
        <f>IF((Transactions!I54-Transactions!G54)-(Transactions!N54-Transactions!H54)&lt;&gt;"",(Transactions!I54-Transactions!G54)-(Transactions!N54-Transactions!H54),"")</f>
        <v>217</v>
      </c>
      <c r="J54">
        <f>IF(Transactions!J54-Transactions!I54&lt;&gt;"",Transactions!J54-Transactions!I54,"")</f>
        <v>0</v>
      </c>
      <c r="K54">
        <f>IF(Transactions!L54-Transactions!K54&lt;&gt;"",Transactions!L54-Transactions!K54,"")</f>
        <v>16</v>
      </c>
      <c r="L54">
        <f>IF(Transactions!N54-Transactions!M54&lt;&gt;"",Transactions!N54-Transactions!M54,"")</f>
        <v>0</v>
      </c>
      <c r="N54">
        <f t="shared" si="1"/>
        <v>233</v>
      </c>
      <c r="O54" t="str">
        <f>IF(Transactions!M54&lt;&gt;"",Transactions!M54,"")</f>
        <v>1536152071082</v>
      </c>
      <c r="P54" s="6"/>
      <c r="Q54">
        <f>IF(Transactions!Q54-Transactions!H54&lt;&gt;"",Transactions!Q54-Transactions!H54,"")</f>
        <v>3044</v>
      </c>
      <c r="R54">
        <f t="shared" si="2"/>
        <v>3277</v>
      </c>
    </row>
    <row r="55" spans="1:18" x14ac:dyDescent="0.3">
      <c r="A55" t="str">
        <f>IF(Transactions!A55&lt;&gt;"",Transactions!A55,0)</f>
        <v>2018/09/05 14:54:33</v>
      </c>
      <c r="B55" t="str">
        <f>IF(Transactions!B55&lt;&gt;"",Transactions!B55,"")</f>
        <v>peer0.org1.ldegilde.com</v>
      </c>
      <c r="C55" t="str">
        <f>IF(Transactions!C55&lt;&gt;"",Transactions!C55,"")</f>
        <v>pmt-chaincode</v>
      </c>
      <c r="D55" t="str">
        <f>IF(Transactions!D55&lt;&gt;"",Transactions!D55,"")</f>
        <v>put</v>
      </c>
      <c r="E55" t="str">
        <f>IF(Transactions!E55&lt;&gt;"",Transactions!E55,"")</f>
        <v>263880308-attribute_3</v>
      </c>
      <c r="F55" t="str">
        <f>IF(Transactions!F55&lt;&gt;"",Transactions!F55,"")</f>
        <v>147.0</v>
      </c>
      <c r="G55" s="6"/>
      <c r="H55">
        <f>IF(Transactions!H55-Transactions!G55&lt;&gt;"",Transactions!H55-Transactions!G55,"")</f>
        <v>244</v>
      </c>
      <c r="I55">
        <f>IF((Transactions!I55-Transactions!G55)-(Transactions!N55-Transactions!H55)&lt;&gt;"",(Transactions!I55-Transactions!G55)-(Transactions!N55-Transactions!H55),"")</f>
        <v>224</v>
      </c>
      <c r="J55">
        <f>IF(Transactions!J55-Transactions!I55&lt;&gt;"",Transactions!J55-Transactions!I55,"")</f>
        <v>0</v>
      </c>
      <c r="K55">
        <f>IF(Transactions!L55-Transactions!K55&lt;&gt;"",Transactions!L55-Transactions!K55,"")</f>
        <v>20</v>
      </c>
      <c r="L55">
        <f>IF(Transactions!N55-Transactions!M55&lt;&gt;"",Transactions!N55-Transactions!M55,"")</f>
        <v>0</v>
      </c>
      <c r="N55">
        <f t="shared" si="1"/>
        <v>244</v>
      </c>
      <c r="O55" t="str">
        <f>IF(Transactions!M55&lt;&gt;"",Transactions!M55,"")</f>
        <v>1536152071087</v>
      </c>
      <c r="P55" s="6"/>
      <c r="Q55">
        <f>IF(Transactions!Q55-Transactions!H55&lt;&gt;"",Transactions!Q55-Transactions!H55,"")</f>
        <v>3036</v>
      </c>
      <c r="R55">
        <f t="shared" si="2"/>
        <v>3280</v>
      </c>
    </row>
    <row r="56" spans="1:18" x14ac:dyDescent="0.3">
      <c r="A56" t="str">
        <f>IF(Transactions!A56&lt;&gt;"",Transactions!A56,0)</f>
        <v>2018/09/05 14:54:33</v>
      </c>
      <c r="B56" t="str">
        <f>IF(Transactions!B56&lt;&gt;"",Transactions!B56,"")</f>
        <v>peer0.org1.ldegilde.com</v>
      </c>
      <c r="C56" t="str">
        <f>IF(Transactions!C56&lt;&gt;"",Transactions!C56,"")</f>
        <v>pmt-chaincode</v>
      </c>
      <c r="D56" t="str">
        <f>IF(Transactions!D56&lt;&gt;"",Transactions!D56,"")</f>
        <v>put</v>
      </c>
      <c r="E56" t="str">
        <f>IF(Transactions!E56&lt;&gt;"",Transactions!E56,"")</f>
        <v>263880308-attribute_1</v>
      </c>
      <c r="F56" t="str">
        <f>IF(Transactions!F56&lt;&gt;"",Transactions!F56,"")</f>
        <v>245.0</v>
      </c>
      <c r="G56" s="6"/>
      <c r="H56">
        <f>IF(Transactions!H56-Transactions!G56&lt;&gt;"",Transactions!H56-Transactions!G56,"")</f>
        <v>245</v>
      </c>
      <c r="I56">
        <f>IF((Transactions!I56-Transactions!G56)-(Transactions!N56-Transactions!H56)&lt;&gt;"",(Transactions!I56-Transactions!G56)-(Transactions!N56-Transactions!H56),"")</f>
        <v>215</v>
      </c>
      <c r="J56">
        <f>IF(Transactions!J56-Transactions!I56&lt;&gt;"",Transactions!J56-Transactions!I56,"")</f>
        <v>0</v>
      </c>
      <c r="K56">
        <f>IF(Transactions!L56-Transactions!K56&lt;&gt;"",Transactions!L56-Transactions!K56,"")</f>
        <v>29</v>
      </c>
      <c r="L56">
        <f>IF(Transactions!N56-Transactions!M56&lt;&gt;"",Transactions!N56-Transactions!M56,"")</f>
        <v>1</v>
      </c>
      <c r="N56">
        <f t="shared" si="1"/>
        <v>245</v>
      </c>
      <c r="O56" t="str">
        <f>IF(Transactions!M56&lt;&gt;"",Transactions!M56,"")</f>
        <v>1536152071095</v>
      </c>
      <c r="P56" s="6"/>
      <c r="Q56">
        <f>IF(Transactions!Q56-Transactions!H56&lt;&gt;"",Transactions!Q56-Transactions!H56,"")</f>
        <v>3035</v>
      </c>
      <c r="R56">
        <f t="shared" si="2"/>
        <v>3280</v>
      </c>
    </row>
    <row r="57" spans="1:18" x14ac:dyDescent="0.3">
      <c r="A57" t="str">
        <f>IF(Transactions!A57&lt;&gt;"",Transactions!A57,0)</f>
        <v>2018/09/05 14:54:33</v>
      </c>
      <c r="B57" t="str">
        <f>IF(Transactions!B57&lt;&gt;"",Transactions!B57,"")</f>
        <v>peer0.org1.ldegilde.com</v>
      </c>
      <c r="C57" t="str">
        <f>IF(Transactions!C57&lt;&gt;"",Transactions!C57,"")</f>
        <v>pmt-chaincode</v>
      </c>
      <c r="D57" t="str">
        <f>IF(Transactions!D57&lt;&gt;"",Transactions!D57,"")</f>
        <v>put</v>
      </c>
      <c r="E57" t="str">
        <f>IF(Transactions!E57&lt;&gt;"",Transactions!E57,"")</f>
        <v>231426849-eigen_risico</v>
      </c>
      <c r="F57" t="str">
        <f>IF(Transactions!F57&lt;&gt;"",Transactions!F57,"")</f>
        <v>385</v>
      </c>
      <c r="G57" s="6"/>
      <c r="H57">
        <f>IF(Transactions!H57-Transactions!G57&lt;&gt;"",Transactions!H57-Transactions!G57,"")</f>
        <v>202</v>
      </c>
      <c r="I57">
        <f>IF((Transactions!I57-Transactions!G57)-(Transactions!N57-Transactions!H57)&lt;&gt;"",(Transactions!I57-Transactions!G57)-(Transactions!N57-Transactions!H57),"")</f>
        <v>193</v>
      </c>
      <c r="J57">
        <f>IF(Transactions!J57-Transactions!I57&lt;&gt;"",Transactions!J57-Transactions!I57,"")</f>
        <v>0</v>
      </c>
      <c r="K57">
        <f>IF(Transactions!L57-Transactions!K57&lt;&gt;"",Transactions!L57-Transactions!K57,"")</f>
        <v>9</v>
      </c>
      <c r="L57">
        <f>IF(Transactions!N57-Transactions!M57&lt;&gt;"",Transactions!N57-Transactions!M57,"")</f>
        <v>0</v>
      </c>
      <c r="N57">
        <f t="shared" si="1"/>
        <v>202</v>
      </c>
      <c r="O57" t="str">
        <f>IF(Transactions!M57&lt;&gt;"",Transactions!M57,"")</f>
        <v>1536152071472</v>
      </c>
      <c r="P57" s="6"/>
      <c r="Q57">
        <f>IF(Transactions!Q57-Transactions!H57&lt;&gt;"",Transactions!Q57-Transactions!H57,"")</f>
        <v>2663</v>
      </c>
      <c r="R57">
        <f t="shared" si="2"/>
        <v>2865</v>
      </c>
    </row>
    <row r="58" spans="1:18" x14ac:dyDescent="0.3">
      <c r="A58" t="str">
        <f>IF(Transactions!A58&lt;&gt;"",Transactions!A58,0)</f>
        <v>2018/09/05 14:54:33</v>
      </c>
      <c r="B58" t="str">
        <f>IF(Transactions!B58&lt;&gt;"",Transactions!B58,"")</f>
        <v>peer0.org1.ldegilde.com</v>
      </c>
      <c r="C58" t="str">
        <f>IF(Transactions!C58&lt;&gt;"",Transactions!C58,"")</f>
        <v>pmt-chaincode</v>
      </c>
      <c r="D58" t="str">
        <f>IF(Transactions!D58&lt;&gt;"",Transactions!D58,"")</f>
        <v>put</v>
      </c>
      <c r="E58" t="str">
        <f>IF(Transactions!E58&lt;&gt;"",Transactions!E58,"")</f>
        <v>231426849-attribute_4</v>
      </c>
      <c r="F58" t="str">
        <f>IF(Transactions!F58&lt;&gt;"",Transactions!F58,"")</f>
        <v>866.0</v>
      </c>
      <c r="G58" s="6"/>
      <c r="H58">
        <f>IF(Transactions!H58-Transactions!G58&lt;&gt;"",Transactions!H58-Transactions!G58,"")</f>
        <v>208</v>
      </c>
      <c r="I58">
        <f>IF((Transactions!I58-Transactions!G58)-(Transactions!N58-Transactions!H58)&lt;&gt;"",(Transactions!I58-Transactions!G58)-(Transactions!N58-Transactions!H58),"")</f>
        <v>198</v>
      </c>
      <c r="J58">
        <f>IF(Transactions!J58-Transactions!I58&lt;&gt;"",Transactions!J58-Transactions!I58,"")</f>
        <v>0</v>
      </c>
      <c r="K58">
        <f>IF(Transactions!L58-Transactions!K58&lt;&gt;"",Transactions!L58-Transactions!K58,"")</f>
        <v>10</v>
      </c>
      <c r="L58">
        <f>IF(Transactions!N58-Transactions!M58&lt;&gt;"",Transactions!N58-Transactions!M58,"")</f>
        <v>0</v>
      </c>
      <c r="N58">
        <f t="shared" si="1"/>
        <v>208</v>
      </c>
      <c r="O58" t="str">
        <f>IF(Transactions!M58&lt;&gt;"",Transactions!M58,"")</f>
        <v>1536152071473</v>
      </c>
      <c r="P58" s="6"/>
      <c r="Q58">
        <f>IF(Transactions!Q58-Transactions!H58&lt;&gt;"",Transactions!Q58-Transactions!H58,"")</f>
        <v>2656</v>
      </c>
      <c r="R58">
        <f t="shared" si="2"/>
        <v>2864</v>
      </c>
    </row>
    <row r="59" spans="1:18" x14ac:dyDescent="0.3">
      <c r="A59" t="str">
        <f>IF(Transactions!A59&lt;&gt;"",Transactions!A59,0)</f>
        <v>2018/09/05 14:54:33</v>
      </c>
      <c r="B59" t="str">
        <f>IF(Transactions!B59&lt;&gt;"",Transactions!B59,"")</f>
        <v>peer0.org1.ldegilde.com</v>
      </c>
      <c r="C59" t="str">
        <f>IF(Transactions!C59&lt;&gt;"",Transactions!C59,"")</f>
        <v>pmt-chaincode</v>
      </c>
      <c r="D59" t="str">
        <f>IF(Transactions!D59&lt;&gt;"",Transactions!D59,"")</f>
        <v>put</v>
      </c>
      <c r="E59" t="str">
        <f>IF(Transactions!E59&lt;&gt;"",Transactions!E59,"")</f>
        <v>263880308-attribute_5</v>
      </c>
      <c r="F59" t="str">
        <f>IF(Transactions!F59&lt;&gt;"",Transactions!F59,"")</f>
        <v>1.0</v>
      </c>
      <c r="G59" s="6"/>
      <c r="H59">
        <f>IF(Transactions!H59-Transactions!G59&lt;&gt;"",Transactions!H59-Transactions!G59,"")</f>
        <v>359</v>
      </c>
      <c r="I59">
        <f>IF((Transactions!I59-Transactions!G59)-(Transactions!N59-Transactions!H59)&lt;&gt;"",(Transactions!I59-Transactions!G59)-(Transactions!N59-Transactions!H59),"")</f>
        <v>330</v>
      </c>
      <c r="J59">
        <f>IF(Transactions!J59-Transactions!I59&lt;&gt;"",Transactions!J59-Transactions!I59,"")</f>
        <v>0</v>
      </c>
      <c r="K59">
        <f>IF(Transactions!L59-Transactions!K59&lt;&gt;"",Transactions!L59-Transactions!K59,"")</f>
        <v>28</v>
      </c>
      <c r="L59">
        <f>IF(Transactions!N59-Transactions!M59&lt;&gt;"",Transactions!N59-Transactions!M59,"")</f>
        <v>1</v>
      </c>
      <c r="N59">
        <f t="shared" si="1"/>
        <v>359</v>
      </c>
      <c r="O59" t="str">
        <f>IF(Transactions!M59&lt;&gt;"",Transactions!M59,"")</f>
        <v>1536152071094</v>
      </c>
      <c r="P59" s="6"/>
      <c r="Q59">
        <f>IF(Transactions!Q59-Transactions!H59&lt;&gt;"",Transactions!Q59-Transactions!H59,"")</f>
        <v>2925</v>
      </c>
      <c r="R59">
        <f t="shared" si="2"/>
        <v>3284</v>
      </c>
    </row>
    <row r="60" spans="1:18" x14ac:dyDescent="0.3">
      <c r="A60" t="str">
        <f>IF(Transactions!A60&lt;&gt;"",Transactions!A60,0)</f>
        <v>2018/09/05 14:54:33</v>
      </c>
      <c r="B60" t="str">
        <f>IF(Transactions!B60&lt;&gt;"",Transactions!B60,"")</f>
        <v>peer0.org1.ldegilde.com</v>
      </c>
      <c r="C60" t="str">
        <f>IF(Transactions!C60&lt;&gt;"",Transactions!C60,"")</f>
        <v>pmt-chaincode</v>
      </c>
      <c r="D60" t="str">
        <f>IF(Transactions!D60&lt;&gt;"",Transactions!D60,"")</f>
        <v>put</v>
      </c>
      <c r="E60" t="str">
        <f>IF(Transactions!E60&lt;&gt;"",Transactions!E60,"")</f>
        <v>260601421-eigen_risico</v>
      </c>
      <c r="F60" t="str">
        <f>IF(Transactions!F60&lt;&gt;"",Transactions!F60,"")</f>
        <v>385</v>
      </c>
      <c r="G60" s="6"/>
      <c r="H60">
        <f>IF(Transactions!H60-Transactions!G60&lt;&gt;"",Transactions!H60-Transactions!G60,"")</f>
        <v>210</v>
      </c>
      <c r="I60">
        <f>IF((Transactions!I60-Transactions!G60)-(Transactions!N60-Transactions!H60)&lt;&gt;"",(Transactions!I60-Transactions!G60)-(Transactions!N60-Transactions!H60),"")</f>
        <v>204</v>
      </c>
      <c r="J60">
        <f>IF(Transactions!J60-Transactions!I60&lt;&gt;"",Transactions!J60-Transactions!I60,"")</f>
        <v>0</v>
      </c>
      <c r="K60">
        <f>IF(Transactions!L60-Transactions!K60&lt;&gt;"",Transactions!L60-Transactions!K60,"")</f>
        <v>6</v>
      </c>
      <c r="L60">
        <f>IF(Transactions!N60-Transactions!M60&lt;&gt;"",Transactions!N60-Transactions!M60,"")</f>
        <v>0</v>
      </c>
      <c r="N60">
        <f t="shared" si="1"/>
        <v>210</v>
      </c>
      <c r="O60" t="str">
        <f>IF(Transactions!M60&lt;&gt;"",Transactions!M60,"")</f>
        <v>1536152071498</v>
      </c>
      <c r="P60" s="6"/>
      <c r="Q60">
        <f>IF(Transactions!Q60-Transactions!H60&lt;&gt;"",Transactions!Q60-Transactions!H60,"")</f>
        <v>2644</v>
      </c>
      <c r="R60">
        <f t="shared" si="2"/>
        <v>2854</v>
      </c>
    </row>
    <row r="61" spans="1:18" x14ac:dyDescent="0.3">
      <c r="A61" t="str">
        <f>IF(Transactions!A61&lt;&gt;"",Transactions!A61,0)</f>
        <v>2018/09/05 14:54:33</v>
      </c>
      <c r="B61" t="str">
        <f>IF(Transactions!B61&lt;&gt;"",Transactions!B61,"")</f>
        <v>peer0.org1.ldegilde.com</v>
      </c>
      <c r="C61" t="str">
        <f>IF(Transactions!C61&lt;&gt;"",Transactions!C61,"")</f>
        <v>pmt-chaincode</v>
      </c>
      <c r="D61" t="str">
        <f>IF(Transactions!D61&lt;&gt;"",Transactions!D61,"")</f>
        <v>put</v>
      </c>
      <c r="E61" t="str">
        <f>IF(Transactions!E61&lt;&gt;"",Transactions!E61,"")</f>
        <v>263880308-eigen_risico</v>
      </c>
      <c r="F61" t="str">
        <f>IF(Transactions!F61&lt;&gt;"",Transactions!F61,"")</f>
        <v>385</v>
      </c>
      <c r="G61" s="6"/>
      <c r="H61">
        <f>IF(Transactions!H61-Transactions!G61&lt;&gt;"",Transactions!H61-Transactions!G61,"")</f>
        <v>359</v>
      </c>
      <c r="I61">
        <f>IF((Transactions!I61-Transactions!G61)-(Transactions!N61-Transactions!H61)&lt;&gt;"",(Transactions!I61-Transactions!G61)-(Transactions!N61-Transactions!H61),"")</f>
        <v>328</v>
      </c>
      <c r="J61">
        <f>IF(Transactions!J61-Transactions!I61&lt;&gt;"",Transactions!J61-Transactions!I61,"")</f>
        <v>0</v>
      </c>
      <c r="K61">
        <f>IF(Transactions!L61-Transactions!K61&lt;&gt;"",Transactions!L61-Transactions!K61,"")</f>
        <v>29</v>
      </c>
      <c r="L61">
        <f>IF(Transactions!N61-Transactions!M61&lt;&gt;"",Transactions!N61-Transactions!M61,"")</f>
        <v>2</v>
      </c>
      <c r="N61">
        <f t="shared" si="1"/>
        <v>359</v>
      </c>
      <c r="O61" t="str">
        <f>IF(Transactions!M61&lt;&gt;"",Transactions!M61,"")</f>
        <v>1536152071094</v>
      </c>
      <c r="P61" s="6"/>
      <c r="Q61">
        <f>IF(Transactions!Q61-Transactions!H61&lt;&gt;"",Transactions!Q61-Transactions!H61,"")</f>
        <v>2921</v>
      </c>
      <c r="R61">
        <f t="shared" si="2"/>
        <v>3280</v>
      </c>
    </row>
    <row r="62" spans="1:18" x14ac:dyDescent="0.3">
      <c r="A62" t="str">
        <f>IF(Transactions!A62&lt;&gt;"",Transactions!A62,0)</f>
        <v>2018/09/05 14:54:33</v>
      </c>
      <c r="B62" t="str">
        <f>IF(Transactions!B62&lt;&gt;"",Transactions!B62,"")</f>
        <v>peer0.org1.ldegilde.com</v>
      </c>
      <c r="C62" t="str">
        <f>IF(Transactions!C62&lt;&gt;"",Transactions!C62,"")</f>
        <v>pmt-chaincode</v>
      </c>
      <c r="D62" t="str">
        <f>IF(Transactions!D62&lt;&gt;"",Transactions!D62,"")</f>
        <v>put</v>
      </c>
      <c r="E62" t="str">
        <f>IF(Transactions!E62&lt;&gt;"",Transactions!E62,"")</f>
        <v>263880308-attribute_2</v>
      </c>
      <c r="F62" t="str">
        <f>IF(Transactions!F62&lt;&gt;"",Transactions!F62,"")</f>
        <v>866.0</v>
      </c>
      <c r="G62" s="6"/>
      <c r="H62">
        <f>IF(Transactions!H62-Transactions!G62&lt;&gt;"",Transactions!H62-Transactions!G62,"")</f>
        <v>393</v>
      </c>
      <c r="I62">
        <f>IF((Transactions!I62-Transactions!G62)-(Transactions!N62-Transactions!H62)&lt;&gt;"",(Transactions!I62-Transactions!G62)-(Transactions!N62-Transactions!H62),"")</f>
        <v>360</v>
      </c>
      <c r="J62">
        <f>IF(Transactions!J62-Transactions!I62&lt;&gt;"",Transactions!J62-Transactions!I62,"")</f>
        <v>0</v>
      </c>
      <c r="K62">
        <f>IF(Transactions!L62-Transactions!K62&lt;&gt;"",Transactions!L62-Transactions!K62,"")</f>
        <v>32</v>
      </c>
      <c r="L62">
        <f>IF(Transactions!N62-Transactions!M62&lt;&gt;"",Transactions!N62-Transactions!M62,"")</f>
        <v>1</v>
      </c>
      <c r="N62">
        <f t="shared" si="1"/>
        <v>393</v>
      </c>
      <c r="O62" t="str">
        <f>IF(Transactions!M62&lt;&gt;"",Transactions!M62,"")</f>
        <v>1536152071098</v>
      </c>
      <c r="P62" s="6"/>
      <c r="Q62">
        <f>IF(Transactions!Q62-Transactions!H62&lt;&gt;"",Transactions!Q62-Transactions!H62,"")</f>
        <v>2900</v>
      </c>
      <c r="R62">
        <f t="shared" si="2"/>
        <v>3293</v>
      </c>
    </row>
    <row r="63" spans="1:18" x14ac:dyDescent="0.3">
      <c r="A63" t="str">
        <f>IF(Transactions!A63&lt;&gt;"",Transactions!A63,0)</f>
        <v>2018/09/05 14:54:33</v>
      </c>
      <c r="B63" t="str">
        <f>IF(Transactions!B63&lt;&gt;"",Transactions!B63,"")</f>
        <v>peer0.org1.ldegilde.com</v>
      </c>
      <c r="C63" t="str">
        <f>IF(Transactions!C63&lt;&gt;"",Transactions!C63,"")</f>
        <v>pmt-chaincode</v>
      </c>
      <c r="D63" t="str">
        <f>IF(Transactions!D63&lt;&gt;"",Transactions!D63,"")</f>
        <v>put</v>
      </c>
      <c r="E63" t="str">
        <f>IF(Transactions!E63&lt;&gt;"",Transactions!E63,"")</f>
        <v>274645118-eigen_risico</v>
      </c>
      <c r="F63" t="str">
        <f>IF(Transactions!F63&lt;&gt;"",Transactions!F63,"")</f>
        <v>385</v>
      </c>
      <c r="G63" s="6"/>
      <c r="H63">
        <f>IF(Transactions!H63-Transactions!G63&lt;&gt;"",Transactions!H63-Transactions!G63,"")</f>
        <v>228</v>
      </c>
      <c r="I63">
        <f>IF((Transactions!I63-Transactions!G63)-(Transactions!N63-Transactions!H63)&lt;&gt;"",(Transactions!I63-Transactions!G63)-(Transactions!N63-Transactions!H63),"")</f>
        <v>188</v>
      </c>
      <c r="J63">
        <f>IF(Transactions!J63-Transactions!I63&lt;&gt;"",Transactions!J63-Transactions!I63,"")</f>
        <v>0</v>
      </c>
      <c r="K63">
        <f>IF(Transactions!L63-Transactions!K63&lt;&gt;"",Transactions!L63-Transactions!K63,"")</f>
        <v>40</v>
      </c>
      <c r="L63">
        <f>IF(Transactions!N63-Transactions!M63&lt;&gt;"",Transactions!N63-Transactions!M63,"")</f>
        <v>0</v>
      </c>
      <c r="N63">
        <f t="shared" si="1"/>
        <v>228</v>
      </c>
      <c r="O63" t="str">
        <f>IF(Transactions!M63&lt;&gt;"",Transactions!M63,"")</f>
        <v>1536152071914</v>
      </c>
      <c r="P63" s="6"/>
      <c r="Q63">
        <f>IF(Transactions!Q63-Transactions!H63&lt;&gt;"",Transactions!Q63-Transactions!H63,"")</f>
        <v>2235</v>
      </c>
      <c r="R63">
        <f t="shared" si="2"/>
        <v>2463</v>
      </c>
    </row>
    <row r="64" spans="1:18" x14ac:dyDescent="0.3">
      <c r="A64" t="str">
        <f>IF(Transactions!A64&lt;&gt;"",Transactions!A64,0)</f>
        <v>2018/09/05 14:54:33</v>
      </c>
      <c r="B64" t="str">
        <f>IF(Transactions!B64&lt;&gt;"",Transactions!B64,"")</f>
        <v>peer0.org1.ldegilde.com</v>
      </c>
      <c r="C64" t="str">
        <f>IF(Transactions!C64&lt;&gt;"",Transactions!C64,"")</f>
        <v>pmt-chaincode</v>
      </c>
      <c r="D64" t="str">
        <f>IF(Transactions!D64&lt;&gt;"",Transactions!D64,"")</f>
        <v>put</v>
      </c>
      <c r="E64" t="str">
        <f>IF(Transactions!E64&lt;&gt;"",Transactions!E64,"")</f>
        <v>260601421-attribute_2</v>
      </c>
      <c r="F64" t="str">
        <f>IF(Transactions!F64&lt;&gt;"",Transactions!F64,"")</f>
        <v>626.0</v>
      </c>
      <c r="G64" s="6"/>
      <c r="H64">
        <f>IF(Transactions!H64-Transactions!G64&lt;&gt;"",Transactions!H64-Transactions!G64,"")</f>
        <v>193</v>
      </c>
      <c r="I64">
        <f>IF((Transactions!I64-Transactions!G64)-(Transactions!N64-Transactions!H64)&lt;&gt;"",(Transactions!I64-Transactions!G64)-(Transactions!N64-Transactions!H64),"")</f>
        <v>188</v>
      </c>
      <c r="J64">
        <f>IF(Transactions!J64-Transactions!I64&lt;&gt;"",Transactions!J64-Transactions!I64,"")</f>
        <v>0</v>
      </c>
      <c r="K64">
        <f>IF(Transactions!L64-Transactions!K64&lt;&gt;"",Transactions!L64-Transactions!K64,"")</f>
        <v>5</v>
      </c>
      <c r="L64">
        <f>IF(Transactions!N64-Transactions!M64&lt;&gt;"",Transactions!N64-Transactions!M64,"")</f>
        <v>0</v>
      </c>
      <c r="N64">
        <f t="shared" si="1"/>
        <v>193</v>
      </c>
      <c r="O64" t="str">
        <f>IF(Transactions!M64&lt;&gt;"",Transactions!M64,"")</f>
        <v>1536152071601</v>
      </c>
      <c r="P64" s="6"/>
      <c r="Q64">
        <f>IF(Transactions!Q64-Transactions!H64&lt;&gt;"",Transactions!Q64-Transactions!H64,"")</f>
        <v>2549</v>
      </c>
      <c r="R64">
        <f t="shared" si="2"/>
        <v>2742</v>
      </c>
    </row>
    <row r="65" spans="1:18" x14ac:dyDescent="0.3">
      <c r="A65" t="str">
        <f>IF(Transactions!A65&lt;&gt;"",Transactions!A65,0)</f>
        <v>2018/09/05 14:54:33</v>
      </c>
      <c r="B65" t="str">
        <f>IF(Transactions!B65&lt;&gt;"",Transactions!B65,"")</f>
        <v>peer0.org1.ldegilde.com</v>
      </c>
      <c r="C65" t="str">
        <f>IF(Transactions!C65&lt;&gt;"",Transactions!C65,"")</f>
        <v>pmt-chaincode</v>
      </c>
      <c r="D65" t="str">
        <f>IF(Transactions!D65&lt;&gt;"",Transactions!D65,"")</f>
        <v>put</v>
      </c>
      <c r="E65" t="str">
        <f>IF(Transactions!E65&lt;&gt;"",Transactions!E65,"")</f>
        <v>274645118-attribute_1</v>
      </c>
      <c r="F65" t="str">
        <f>IF(Transactions!F65&lt;&gt;"",Transactions!F65,"")</f>
        <v>910.0</v>
      </c>
      <c r="G65" s="6"/>
      <c r="H65">
        <f>IF(Transactions!H65-Transactions!G65&lt;&gt;"",Transactions!H65-Transactions!G65,"")</f>
        <v>224</v>
      </c>
      <c r="I65">
        <f>IF((Transactions!I65-Transactions!G65)-(Transactions!N65-Transactions!H65)&lt;&gt;"",(Transactions!I65-Transactions!G65)-(Transactions!N65-Transactions!H65),"")</f>
        <v>189</v>
      </c>
      <c r="J65">
        <f>IF(Transactions!J65-Transactions!I65&lt;&gt;"",Transactions!J65-Transactions!I65,"")</f>
        <v>0</v>
      </c>
      <c r="K65">
        <f>IF(Transactions!L65-Transactions!K65&lt;&gt;"",Transactions!L65-Transactions!K65,"")</f>
        <v>35</v>
      </c>
      <c r="L65">
        <f>IF(Transactions!N65-Transactions!M65&lt;&gt;"",Transactions!N65-Transactions!M65,"")</f>
        <v>0</v>
      </c>
      <c r="N65">
        <f t="shared" si="1"/>
        <v>224</v>
      </c>
      <c r="O65" t="str">
        <f>IF(Transactions!M65&lt;&gt;"",Transactions!M65,"")</f>
        <v>1536152071894</v>
      </c>
      <c r="P65" s="6"/>
      <c r="Q65">
        <f>IF(Transactions!Q65-Transactions!H65&lt;&gt;"",Transactions!Q65-Transactions!H65,"")</f>
        <v>2257</v>
      </c>
      <c r="R65">
        <f t="shared" si="2"/>
        <v>2481</v>
      </c>
    </row>
    <row r="66" spans="1:18" x14ac:dyDescent="0.3">
      <c r="A66" t="str">
        <f>IF(Transactions!A66&lt;&gt;"",Transactions!A66,0)</f>
        <v>2018/09/05 14:54:33</v>
      </c>
      <c r="B66" t="str">
        <f>IF(Transactions!B66&lt;&gt;"",Transactions!B66,"")</f>
        <v>peer0.org1.ldegilde.com</v>
      </c>
      <c r="C66" t="str">
        <f>IF(Transactions!C66&lt;&gt;"",Transactions!C66,"")</f>
        <v>pmt-chaincode</v>
      </c>
      <c r="D66" t="str">
        <f>IF(Transactions!D66&lt;&gt;"",Transactions!D66,"")</f>
        <v>put</v>
      </c>
      <c r="E66" t="str">
        <f>IF(Transactions!E66&lt;&gt;"",Transactions!E66,"")</f>
        <v>277591169-attribute_3</v>
      </c>
      <c r="F66" t="str">
        <f>IF(Transactions!F66&lt;&gt;"",Transactions!F66,"")</f>
        <v>110.0</v>
      </c>
      <c r="G66" s="6"/>
      <c r="H66">
        <f>IF(Transactions!H66-Transactions!G66&lt;&gt;"",Transactions!H66-Transactions!G66,"")</f>
        <v>190</v>
      </c>
      <c r="I66">
        <f>IF((Transactions!I66-Transactions!G66)-(Transactions!N66-Transactions!H66)&lt;&gt;"",(Transactions!I66-Transactions!G66)-(Transactions!N66-Transactions!H66),"")</f>
        <v>186</v>
      </c>
      <c r="J66">
        <f>IF(Transactions!J66-Transactions!I66&lt;&gt;"",Transactions!J66-Transactions!I66,"")</f>
        <v>0</v>
      </c>
      <c r="K66">
        <f>IF(Transactions!L66-Transactions!K66&lt;&gt;"",Transactions!L66-Transactions!K66,"")</f>
        <v>3</v>
      </c>
      <c r="L66">
        <f>IF(Transactions!N66-Transactions!M66&lt;&gt;"",Transactions!N66-Transactions!M66,"")</f>
        <v>1</v>
      </c>
      <c r="N66">
        <f t="shared" si="1"/>
        <v>190</v>
      </c>
      <c r="O66" t="str">
        <f>IF(Transactions!M66&lt;&gt;"",Transactions!M66,"")</f>
        <v>1536152072645</v>
      </c>
      <c r="P66" s="6"/>
      <c r="Q66">
        <f>IF(Transactions!Q66-Transactions!H66&lt;&gt;"",Transactions!Q66-Transactions!H66,"")</f>
        <v>1506</v>
      </c>
      <c r="R66">
        <f t="shared" si="2"/>
        <v>1696</v>
      </c>
    </row>
    <row r="67" spans="1:18" x14ac:dyDescent="0.3">
      <c r="A67" t="str">
        <f>IF(Transactions!A67&lt;&gt;"",Transactions!A67,0)</f>
        <v>2018/09/05 14:54:33</v>
      </c>
      <c r="B67" t="str">
        <f>IF(Transactions!B67&lt;&gt;"",Transactions!B67,"")</f>
        <v>peer0.org1.ldegilde.com</v>
      </c>
      <c r="C67" t="str">
        <f>IF(Transactions!C67&lt;&gt;"",Transactions!C67,"")</f>
        <v>pmt-chaincode</v>
      </c>
      <c r="D67" t="str">
        <f>IF(Transactions!D67&lt;&gt;"",Transactions!D67,"")</f>
        <v>put</v>
      </c>
      <c r="E67" t="str">
        <f>IF(Transactions!E67&lt;&gt;"",Transactions!E67,"")</f>
        <v>231426849-attribute_5</v>
      </c>
      <c r="F67" t="str">
        <f>IF(Transactions!F67&lt;&gt;"",Transactions!F67,"")</f>
        <v>746.0</v>
      </c>
      <c r="G67" s="6"/>
      <c r="H67">
        <f>IF(Transactions!H67-Transactions!G67&lt;&gt;"",Transactions!H67-Transactions!G67,"")</f>
        <v>205</v>
      </c>
      <c r="I67">
        <f>IF((Transactions!I67-Transactions!G67)-(Transactions!N67-Transactions!H67)&lt;&gt;"",(Transactions!I67-Transactions!G67)-(Transactions!N67-Transactions!H67),"")</f>
        <v>199</v>
      </c>
      <c r="J67">
        <f>IF(Transactions!J67-Transactions!I67&lt;&gt;"",Transactions!J67-Transactions!I67,"")</f>
        <v>0</v>
      </c>
      <c r="K67">
        <f>IF(Transactions!L67-Transactions!K67&lt;&gt;"",Transactions!L67-Transactions!K67,"")</f>
        <v>6</v>
      </c>
      <c r="L67">
        <f>IF(Transactions!N67-Transactions!M67&lt;&gt;"",Transactions!N67-Transactions!M67,"")</f>
        <v>0</v>
      </c>
      <c r="N67">
        <f t="shared" ref="N67:N102" si="3">SUM(I67:L67)</f>
        <v>205</v>
      </c>
      <c r="O67" t="str">
        <f>IF(Transactions!M67&lt;&gt;"",Transactions!M67,"")</f>
        <v>1536152071483</v>
      </c>
      <c r="P67" s="6"/>
      <c r="Q67">
        <f>IF(Transactions!Q67-Transactions!H67&lt;&gt;"",Transactions!Q67-Transactions!H67,"")</f>
        <v>2660</v>
      </c>
      <c r="R67">
        <f t="shared" ref="R67:R102" si="4">H67+Q67</f>
        <v>2865</v>
      </c>
    </row>
    <row r="68" spans="1:18" x14ac:dyDescent="0.3">
      <c r="A68" t="str">
        <f>IF(Transactions!A68&lt;&gt;"",Transactions!A68,0)</f>
        <v>2018/09/05 14:54:33</v>
      </c>
      <c r="B68" t="str">
        <f>IF(Transactions!B68&lt;&gt;"",Transactions!B68,"")</f>
        <v>peer0.org1.ldegilde.com</v>
      </c>
      <c r="C68" t="str">
        <f>IF(Transactions!C68&lt;&gt;"",Transactions!C68,"")</f>
        <v>pmt-chaincode</v>
      </c>
      <c r="D68" t="str">
        <f>IF(Transactions!D68&lt;&gt;"",Transactions!D68,"")</f>
        <v>put</v>
      </c>
      <c r="E68" t="str">
        <f>IF(Transactions!E68&lt;&gt;"",Transactions!E68,"")</f>
        <v>274645118-attribute_5</v>
      </c>
      <c r="F68" t="str">
        <f>IF(Transactions!F68&lt;&gt;"",Transactions!F68,"")</f>
        <v>66.0</v>
      </c>
      <c r="G68" s="6"/>
      <c r="H68">
        <f>IF(Transactions!H68-Transactions!G68&lt;&gt;"",Transactions!H68-Transactions!G68,"")</f>
        <v>215</v>
      </c>
      <c r="I68">
        <f>IF((Transactions!I68-Transactions!G68)-(Transactions!N68-Transactions!H68)&lt;&gt;"",(Transactions!I68-Transactions!G68)-(Transactions!N68-Transactions!H68),"")</f>
        <v>193</v>
      </c>
      <c r="J68">
        <f>IF(Transactions!J68-Transactions!I68&lt;&gt;"",Transactions!J68-Transactions!I68,"")</f>
        <v>0</v>
      </c>
      <c r="K68">
        <f>IF(Transactions!L68-Transactions!K68&lt;&gt;"",Transactions!L68-Transactions!K68,"")</f>
        <v>22</v>
      </c>
      <c r="L68">
        <f>IF(Transactions!N68-Transactions!M68&lt;&gt;"",Transactions!N68-Transactions!M68,"")</f>
        <v>0</v>
      </c>
      <c r="N68">
        <f t="shared" si="3"/>
        <v>215</v>
      </c>
      <c r="O68" t="str">
        <f>IF(Transactions!M68&lt;&gt;"",Transactions!M68,"")</f>
        <v>1536152072007</v>
      </c>
      <c r="P68" s="6"/>
      <c r="Q68">
        <f>IF(Transactions!Q68-Transactions!H68&lt;&gt;"",Transactions!Q68-Transactions!H68,"")</f>
        <v>2141</v>
      </c>
      <c r="R68">
        <f t="shared" si="4"/>
        <v>2356</v>
      </c>
    </row>
    <row r="69" spans="1:18" x14ac:dyDescent="0.3">
      <c r="A69" t="str">
        <f>IF(Transactions!A69&lt;&gt;"",Transactions!A69,0)</f>
        <v>2018/09/05 14:54:33</v>
      </c>
      <c r="B69" t="str">
        <f>IF(Transactions!B69&lt;&gt;"",Transactions!B69,"")</f>
        <v>peer0.org1.ldegilde.com</v>
      </c>
      <c r="C69" t="str">
        <f>IF(Transactions!C69&lt;&gt;"",Transactions!C69,"")</f>
        <v>pmt-chaincode</v>
      </c>
      <c r="D69" t="str">
        <f>IF(Transactions!D69&lt;&gt;"",Transactions!D69,"")</f>
        <v>put</v>
      </c>
      <c r="E69" t="str">
        <f>IF(Transactions!E69&lt;&gt;"",Transactions!E69,"")</f>
        <v>277591169-eigen_risico</v>
      </c>
      <c r="F69" t="str">
        <f>IF(Transactions!F69&lt;&gt;"",Transactions!F69,"")</f>
        <v>385</v>
      </c>
      <c r="G69" s="6"/>
      <c r="H69">
        <f>IF(Transactions!H69-Transactions!G69&lt;&gt;"",Transactions!H69-Transactions!G69,"")</f>
        <v>208</v>
      </c>
      <c r="I69">
        <f>IF((Transactions!I69-Transactions!G69)-(Transactions!N69-Transactions!H69)&lt;&gt;"",(Transactions!I69-Transactions!G69)-(Transactions!N69-Transactions!H69),"")</f>
        <v>199</v>
      </c>
      <c r="J69">
        <f>IF(Transactions!J69-Transactions!I69&lt;&gt;"",Transactions!J69-Transactions!I69,"")</f>
        <v>0</v>
      </c>
      <c r="K69">
        <f>IF(Transactions!L69-Transactions!K69&lt;&gt;"",Transactions!L69-Transactions!K69,"")</f>
        <v>9</v>
      </c>
      <c r="L69">
        <f>IF(Transactions!N69-Transactions!M69&lt;&gt;"",Transactions!N69-Transactions!M69,"")</f>
        <v>0</v>
      </c>
      <c r="N69">
        <f t="shared" si="3"/>
        <v>208</v>
      </c>
      <c r="O69" t="str">
        <f>IF(Transactions!M69&lt;&gt;"",Transactions!M69,"")</f>
        <v>1536152072014</v>
      </c>
      <c r="P69" s="6"/>
      <c r="Q69">
        <f>IF(Transactions!Q69-Transactions!H69&lt;&gt;"",Transactions!Q69-Transactions!H69,"")</f>
        <v>2136</v>
      </c>
      <c r="R69">
        <f t="shared" si="4"/>
        <v>2344</v>
      </c>
    </row>
    <row r="70" spans="1:18" x14ac:dyDescent="0.3">
      <c r="A70" t="str">
        <f>IF(Transactions!A70&lt;&gt;"",Transactions!A70,0)</f>
        <v>2018/09/05 14:54:33</v>
      </c>
      <c r="B70" t="str">
        <f>IF(Transactions!B70&lt;&gt;"",Transactions!B70,"")</f>
        <v>peer0.org1.ldegilde.com</v>
      </c>
      <c r="C70" t="str">
        <f>IF(Transactions!C70&lt;&gt;"",Transactions!C70,"")</f>
        <v>pmt-chaincode</v>
      </c>
      <c r="D70" t="str">
        <f>IF(Transactions!D70&lt;&gt;"",Transactions!D70,"")</f>
        <v>put</v>
      </c>
      <c r="E70" t="str">
        <f>IF(Transactions!E70&lt;&gt;"",Transactions!E70,"")</f>
        <v>277591169-attribute_4</v>
      </c>
      <c r="F70" t="str">
        <f>IF(Transactions!F70&lt;&gt;"",Transactions!F70,"")</f>
        <v>860.0</v>
      </c>
      <c r="G70" s="6"/>
      <c r="H70">
        <f>IF(Transactions!H70-Transactions!G70&lt;&gt;"",Transactions!H70-Transactions!G70,"")</f>
        <v>212</v>
      </c>
      <c r="I70">
        <f>IF((Transactions!I70-Transactions!G70)-(Transactions!N70-Transactions!H70)&lt;&gt;"",(Transactions!I70-Transactions!G70)-(Transactions!N70-Transactions!H70),"")</f>
        <v>198</v>
      </c>
      <c r="J70">
        <f>IF(Transactions!J70-Transactions!I70&lt;&gt;"",Transactions!J70-Transactions!I70,"")</f>
        <v>1</v>
      </c>
      <c r="K70">
        <f>IF(Transactions!L70-Transactions!K70&lt;&gt;"",Transactions!L70-Transactions!K70,"")</f>
        <v>12</v>
      </c>
      <c r="L70">
        <f>IF(Transactions!N70-Transactions!M70&lt;&gt;"",Transactions!N70-Transactions!M70,"")</f>
        <v>1</v>
      </c>
      <c r="N70">
        <f t="shared" si="3"/>
        <v>212</v>
      </c>
      <c r="O70" t="str">
        <f>IF(Transactions!M70&lt;&gt;"",Transactions!M70,"")</f>
        <v>1536152073046</v>
      </c>
      <c r="P70" s="6"/>
      <c r="Q70">
        <f>IF(Transactions!Q70-Transactions!H70&lt;&gt;"",Transactions!Q70-Transactions!H70,"")</f>
        <v>1105</v>
      </c>
      <c r="R70">
        <f t="shared" si="4"/>
        <v>1317</v>
      </c>
    </row>
    <row r="71" spans="1:18" x14ac:dyDescent="0.3">
      <c r="A71" t="str">
        <f>IF(Transactions!A71&lt;&gt;"",Transactions!A71,0)</f>
        <v>2018/09/05 14:54:33</v>
      </c>
      <c r="B71" t="str">
        <f>IF(Transactions!B71&lt;&gt;"",Transactions!B71,"")</f>
        <v>peer0.org1.ldegilde.com</v>
      </c>
      <c r="C71" t="str">
        <f>IF(Transactions!C71&lt;&gt;"",Transactions!C71,"")</f>
        <v>pmt-chaincode</v>
      </c>
      <c r="D71" t="str">
        <f>IF(Transactions!D71&lt;&gt;"",Transactions!D71,"")</f>
        <v>put</v>
      </c>
      <c r="E71" t="str">
        <f>IF(Transactions!E71&lt;&gt;"",Transactions!E71,"")</f>
        <v>277591169-attribute_2</v>
      </c>
      <c r="F71" t="str">
        <f>IF(Transactions!F71&lt;&gt;"",Transactions!F71,"")</f>
        <v>646.0</v>
      </c>
      <c r="G71" s="6"/>
      <c r="H71">
        <f>IF(Transactions!H71-Transactions!G71&lt;&gt;"",Transactions!H71-Transactions!G71,"")</f>
        <v>194</v>
      </c>
      <c r="I71">
        <f>IF((Transactions!I71-Transactions!G71)-(Transactions!N71-Transactions!H71)&lt;&gt;"",(Transactions!I71-Transactions!G71)-(Transactions!N71-Transactions!H71),"")</f>
        <v>190</v>
      </c>
      <c r="J71">
        <f>IF(Transactions!J71-Transactions!I71&lt;&gt;"",Transactions!J71-Transactions!I71,"")</f>
        <v>0</v>
      </c>
      <c r="K71">
        <f>IF(Transactions!L71-Transactions!K71&lt;&gt;"",Transactions!L71-Transactions!K71,"")</f>
        <v>4</v>
      </c>
      <c r="L71">
        <f>IF(Transactions!N71-Transactions!M71&lt;&gt;"",Transactions!N71-Transactions!M71,"")</f>
        <v>0</v>
      </c>
      <c r="N71">
        <f t="shared" si="3"/>
        <v>194</v>
      </c>
      <c r="O71" t="str">
        <f>IF(Transactions!M71&lt;&gt;"",Transactions!M71,"")</f>
        <v>1536152072265</v>
      </c>
      <c r="P71" s="6"/>
      <c r="Q71">
        <f>IF(Transactions!Q71-Transactions!H71&lt;&gt;"",Transactions!Q71-Transactions!H71,"")</f>
        <v>1890</v>
      </c>
      <c r="R71">
        <f t="shared" si="4"/>
        <v>2084</v>
      </c>
    </row>
    <row r="72" spans="1:18" x14ac:dyDescent="0.3">
      <c r="A72" t="str">
        <f>IF(Transactions!A72&lt;&gt;"",Transactions!A72,0)</f>
        <v>2018/09/05 14:54:33</v>
      </c>
      <c r="B72" t="str">
        <f>IF(Transactions!B72&lt;&gt;"",Transactions!B72,"")</f>
        <v>peer0.org1.ldegilde.com</v>
      </c>
      <c r="C72" t="str">
        <f>IF(Transactions!C72&lt;&gt;"",Transactions!C72,"")</f>
        <v>pmt-chaincode</v>
      </c>
      <c r="D72" t="str">
        <f>IF(Transactions!D72&lt;&gt;"",Transactions!D72,"")</f>
        <v>put</v>
      </c>
      <c r="E72" t="str">
        <f>IF(Transactions!E72&lt;&gt;"",Transactions!E72,"")</f>
        <v>260601421-attribute_5</v>
      </c>
      <c r="F72" t="str">
        <f>IF(Transactions!F72&lt;&gt;"",Transactions!F72,"")</f>
        <v>209.0</v>
      </c>
      <c r="G72" s="6"/>
      <c r="H72">
        <f>IF(Transactions!H72-Transactions!G72&lt;&gt;"",Transactions!H72-Transactions!G72,"")</f>
        <v>217</v>
      </c>
      <c r="I72">
        <f>IF((Transactions!I72-Transactions!G72)-(Transactions!N72-Transactions!H72)&lt;&gt;"",(Transactions!I72-Transactions!G72)-(Transactions!N72-Transactions!H72),"")</f>
        <v>190</v>
      </c>
      <c r="J72">
        <f>IF(Transactions!J72-Transactions!I72&lt;&gt;"",Transactions!J72-Transactions!I72,"")</f>
        <v>0</v>
      </c>
      <c r="K72">
        <f>IF(Transactions!L72-Transactions!K72&lt;&gt;"",Transactions!L72-Transactions!K72,"")</f>
        <v>25</v>
      </c>
      <c r="L72">
        <f>IF(Transactions!N72-Transactions!M72&lt;&gt;"",Transactions!N72-Transactions!M72,"")</f>
        <v>2</v>
      </c>
      <c r="N72">
        <f t="shared" si="3"/>
        <v>217</v>
      </c>
      <c r="O72" t="str">
        <f>IF(Transactions!M72&lt;&gt;"",Transactions!M72,"")</f>
        <v>1536152071881</v>
      </c>
      <c r="P72" s="6"/>
      <c r="Q72">
        <f>IF(Transactions!Q72-Transactions!H72&lt;&gt;"",Transactions!Q72-Transactions!H72,"")</f>
        <v>2267</v>
      </c>
      <c r="R72">
        <f t="shared" si="4"/>
        <v>2484</v>
      </c>
    </row>
    <row r="73" spans="1:18" x14ac:dyDescent="0.3">
      <c r="A73" t="str">
        <f>IF(Transactions!A73&lt;&gt;"",Transactions!A73,0)</f>
        <v>2018/09/05 14:54:33</v>
      </c>
      <c r="B73" t="str">
        <f>IF(Transactions!B73&lt;&gt;"",Transactions!B73,"")</f>
        <v>peer0.org1.ldegilde.com</v>
      </c>
      <c r="C73" t="str">
        <f>IF(Transactions!C73&lt;&gt;"",Transactions!C73,"")</f>
        <v>pmt-chaincode</v>
      </c>
      <c r="D73" t="str">
        <f>IF(Transactions!D73&lt;&gt;"",Transactions!D73,"")</f>
        <v>put</v>
      </c>
      <c r="E73" t="str">
        <f>IF(Transactions!E73&lt;&gt;"",Transactions!E73,"")</f>
        <v>274645118-attribute_2</v>
      </c>
      <c r="F73" t="str">
        <f>IF(Transactions!F73&lt;&gt;"",Transactions!F73,"")</f>
        <v>791.0</v>
      </c>
      <c r="G73" s="6"/>
      <c r="H73">
        <f>IF(Transactions!H73-Transactions!G73&lt;&gt;"",Transactions!H73-Transactions!G73,"")</f>
        <v>230</v>
      </c>
      <c r="I73">
        <f>IF((Transactions!I73-Transactions!G73)-(Transactions!N73-Transactions!H73)&lt;&gt;"",(Transactions!I73-Transactions!G73)-(Transactions!N73-Transactions!H73),"")</f>
        <v>189</v>
      </c>
      <c r="J73">
        <f>IF(Transactions!J73-Transactions!I73&lt;&gt;"",Transactions!J73-Transactions!I73,"")</f>
        <v>0</v>
      </c>
      <c r="K73">
        <f>IF(Transactions!L73-Transactions!K73&lt;&gt;"",Transactions!L73-Transactions!K73,"")</f>
        <v>40</v>
      </c>
      <c r="L73">
        <f>IF(Transactions!N73-Transactions!M73&lt;&gt;"",Transactions!N73-Transactions!M73,"")</f>
        <v>1</v>
      </c>
      <c r="N73">
        <f t="shared" si="3"/>
        <v>230</v>
      </c>
      <c r="O73" t="str">
        <f>IF(Transactions!M73&lt;&gt;"",Transactions!M73,"")</f>
        <v>1536152071909</v>
      </c>
      <c r="P73" s="6"/>
      <c r="Q73">
        <f>IF(Transactions!Q73-Transactions!H73&lt;&gt;"",Transactions!Q73-Transactions!H73,"")</f>
        <v>2253</v>
      </c>
      <c r="R73">
        <f t="shared" si="4"/>
        <v>2483</v>
      </c>
    </row>
    <row r="74" spans="1:18" x14ac:dyDescent="0.3">
      <c r="A74" t="str">
        <f>IF(Transactions!A74&lt;&gt;"",Transactions!A74,0)</f>
        <v>2018/09/05 14:54:33</v>
      </c>
      <c r="B74" t="str">
        <f>IF(Transactions!B74&lt;&gt;"",Transactions!B74,"")</f>
        <v>peer0.org1.ldegilde.com</v>
      </c>
      <c r="C74" t="str">
        <f>IF(Transactions!C74&lt;&gt;"",Transactions!C74,"")</f>
        <v>pmt-chaincode</v>
      </c>
      <c r="D74" t="str">
        <f>IF(Transactions!D74&lt;&gt;"",Transactions!D74,"")</f>
        <v>put</v>
      </c>
      <c r="E74" t="str">
        <f>IF(Transactions!E74&lt;&gt;"",Transactions!E74,"")</f>
        <v>274645118-attribute_4</v>
      </c>
      <c r="F74" t="str">
        <f>IF(Transactions!F74&lt;&gt;"",Transactions!F74,"")</f>
        <v>236.0</v>
      </c>
      <c r="G74" s="6"/>
      <c r="H74">
        <f>IF(Transactions!H74-Transactions!G74&lt;&gt;"",Transactions!H74-Transactions!G74,"")</f>
        <v>199</v>
      </c>
      <c r="I74">
        <f>IF((Transactions!I74-Transactions!G74)-(Transactions!N74-Transactions!H74)&lt;&gt;"",(Transactions!I74-Transactions!G74)-(Transactions!N74-Transactions!H74),"")</f>
        <v>194</v>
      </c>
      <c r="J74">
        <f>IF(Transactions!J74-Transactions!I74&lt;&gt;"",Transactions!J74-Transactions!I74,"")</f>
        <v>1</v>
      </c>
      <c r="K74">
        <f>IF(Transactions!L74-Transactions!K74&lt;&gt;"",Transactions!L74-Transactions!K74,"")</f>
        <v>4</v>
      </c>
      <c r="L74">
        <f>IF(Transactions!N74-Transactions!M74&lt;&gt;"",Transactions!N74-Transactions!M74,"")</f>
        <v>0</v>
      </c>
      <c r="N74">
        <f t="shared" si="3"/>
        <v>199</v>
      </c>
      <c r="O74" t="str">
        <f>IF(Transactions!M74&lt;&gt;"",Transactions!M74,"")</f>
        <v>1536152071978</v>
      </c>
      <c r="P74" s="6"/>
      <c r="Q74">
        <f>IF(Transactions!Q74-Transactions!H74&lt;&gt;"",Transactions!Q74-Transactions!H74,"")</f>
        <v>2177</v>
      </c>
      <c r="R74">
        <f t="shared" si="4"/>
        <v>2376</v>
      </c>
    </row>
    <row r="75" spans="1:18" x14ac:dyDescent="0.3">
      <c r="A75" t="str">
        <f>IF(Transactions!A75&lt;&gt;"",Transactions!A75,0)</f>
        <v>2018/09/05 14:54:33</v>
      </c>
      <c r="B75" t="str">
        <f>IF(Transactions!B75&lt;&gt;"",Transactions!B75,"")</f>
        <v>peer0.org1.ldegilde.com</v>
      </c>
      <c r="C75" t="str">
        <f>IF(Transactions!C75&lt;&gt;"",Transactions!C75,"")</f>
        <v>pmt-chaincode</v>
      </c>
      <c r="D75" t="str">
        <f>IF(Transactions!D75&lt;&gt;"",Transactions!D75,"")</f>
        <v>put</v>
      </c>
      <c r="E75" t="str">
        <f>IF(Transactions!E75&lt;&gt;"",Transactions!E75,"")</f>
        <v>260601421-attribute_4</v>
      </c>
      <c r="F75" t="str">
        <f>IF(Transactions!F75&lt;&gt;"",Transactions!F75,"")</f>
        <v>569.0</v>
      </c>
      <c r="G75" s="6"/>
      <c r="H75">
        <f>IF(Transactions!H75-Transactions!G75&lt;&gt;"",Transactions!H75-Transactions!G75,"")</f>
        <v>189</v>
      </c>
      <c r="I75">
        <f>IF((Transactions!I75-Transactions!G75)-(Transactions!N75-Transactions!H75)&lt;&gt;"",(Transactions!I75-Transactions!G75)-(Transactions!N75-Transactions!H75),"")</f>
        <v>186</v>
      </c>
      <c r="J75">
        <f>IF(Transactions!J75-Transactions!I75&lt;&gt;"",Transactions!J75-Transactions!I75,"")</f>
        <v>0</v>
      </c>
      <c r="K75">
        <f>IF(Transactions!L75-Transactions!K75&lt;&gt;"",Transactions!L75-Transactions!K75,"")</f>
        <v>3</v>
      </c>
      <c r="L75">
        <f>IF(Transactions!N75-Transactions!M75&lt;&gt;"",Transactions!N75-Transactions!M75,"")</f>
        <v>0</v>
      </c>
      <c r="N75">
        <f t="shared" si="3"/>
        <v>189</v>
      </c>
      <c r="O75" t="str">
        <f>IF(Transactions!M75&lt;&gt;"",Transactions!M75,"")</f>
        <v>1536152071622</v>
      </c>
      <c r="P75" s="6"/>
      <c r="Q75">
        <f>IF(Transactions!Q75-Transactions!H75&lt;&gt;"",Transactions!Q75-Transactions!H75,"")</f>
        <v>2530</v>
      </c>
      <c r="R75">
        <f t="shared" si="4"/>
        <v>2719</v>
      </c>
    </row>
    <row r="76" spans="1:18" x14ac:dyDescent="0.3">
      <c r="A76" t="str">
        <f>IF(Transactions!A76&lt;&gt;"",Transactions!A76,0)</f>
        <v>2018/09/05 14:54:33</v>
      </c>
      <c r="B76" t="str">
        <f>IF(Transactions!B76&lt;&gt;"",Transactions!B76,"")</f>
        <v>peer0.org1.ldegilde.com</v>
      </c>
      <c r="C76" t="str">
        <f>IF(Transactions!C76&lt;&gt;"",Transactions!C76,"")</f>
        <v>pmt-chaincode</v>
      </c>
      <c r="D76" t="str">
        <f>IF(Transactions!D76&lt;&gt;"",Transactions!D76,"")</f>
        <v>put</v>
      </c>
      <c r="E76" t="str">
        <f>IF(Transactions!E76&lt;&gt;"",Transactions!E76,"")</f>
        <v>260601421-attribute_3</v>
      </c>
      <c r="F76" t="str">
        <f>IF(Transactions!F76&lt;&gt;"",Transactions!F76,"")</f>
        <v>72.0</v>
      </c>
      <c r="G76" s="6"/>
      <c r="H76">
        <f>IF(Transactions!H76-Transactions!G76&lt;&gt;"",Transactions!H76-Transactions!G76,"")</f>
        <v>197</v>
      </c>
      <c r="I76">
        <f>IF((Transactions!I76-Transactions!G76)-(Transactions!N76-Transactions!H76)&lt;&gt;"",(Transactions!I76-Transactions!G76)-(Transactions!N76-Transactions!H76),"")</f>
        <v>192</v>
      </c>
      <c r="J76">
        <f>IF(Transactions!J76-Transactions!I76&lt;&gt;"",Transactions!J76-Transactions!I76,"")</f>
        <v>0</v>
      </c>
      <c r="K76">
        <f>IF(Transactions!L76-Transactions!K76&lt;&gt;"",Transactions!L76-Transactions!K76,"")</f>
        <v>5</v>
      </c>
      <c r="L76">
        <f>IF(Transactions!N76-Transactions!M76&lt;&gt;"",Transactions!N76-Transactions!M76,"")</f>
        <v>0</v>
      </c>
      <c r="N76">
        <f t="shared" si="3"/>
        <v>197</v>
      </c>
      <c r="O76" t="str">
        <f>IF(Transactions!M76&lt;&gt;"",Transactions!M76,"")</f>
        <v>1536152071605</v>
      </c>
      <c r="P76" s="6"/>
      <c r="Q76">
        <f>IF(Transactions!Q76-Transactions!H76&lt;&gt;"",Transactions!Q76-Transactions!H76,"")</f>
        <v>2543</v>
      </c>
      <c r="R76">
        <f t="shared" si="4"/>
        <v>2740</v>
      </c>
    </row>
    <row r="77" spans="1:18" x14ac:dyDescent="0.3">
      <c r="A77" t="str">
        <f>IF(Transactions!A77&lt;&gt;"",Transactions!A77,0)</f>
        <v>2018/09/05 14:54:35</v>
      </c>
      <c r="B77" t="str">
        <f>IF(Transactions!B77&lt;&gt;"",Transactions!B77,"")</f>
        <v>peer0.org1.ldegilde.com</v>
      </c>
      <c r="C77" t="str">
        <f>IF(Transactions!C77&lt;&gt;"",Transactions!C77,"")</f>
        <v>pmt-chaincode</v>
      </c>
      <c r="D77" t="str">
        <f>IF(Transactions!D77&lt;&gt;"",Transactions!D77,"")</f>
        <v>put</v>
      </c>
      <c r="E77" t="str">
        <f>IF(Transactions!E77&lt;&gt;"",Transactions!E77,"")</f>
        <v>277591169-attribute_5</v>
      </c>
      <c r="F77" t="str">
        <f>IF(Transactions!F77&lt;&gt;"",Transactions!F77,"")</f>
        <v>66.0</v>
      </c>
      <c r="G77" s="6"/>
      <c r="H77">
        <f>IF(Transactions!H77-Transactions!G77&lt;&gt;"",Transactions!H77-Transactions!G77,"")</f>
        <v>211</v>
      </c>
      <c r="I77">
        <f>IF((Transactions!I77-Transactions!G77)-(Transactions!N77-Transactions!H77)&lt;&gt;"",(Transactions!I77-Transactions!G77)-(Transactions!N77-Transactions!H77),"")</f>
        <v>197</v>
      </c>
      <c r="J77">
        <f>IF(Transactions!J77-Transactions!I77&lt;&gt;"",Transactions!J77-Transactions!I77,"")</f>
        <v>0</v>
      </c>
      <c r="K77">
        <f>IF(Transactions!L77-Transactions!K77&lt;&gt;"",Transactions!L77-Transactions!K77,"")</f>
        <v>14</v>
      </c>
      <c r="L77">
        <f>IF(Transactions!N77-Transactions!M77&lt;&gt;"",Transactions!N77-Transactions!M77,"")</f>
        <v>0</v>
      </c>
      <c r="N77">
        <f t="shared" si="3"/>
        <v>211</v>
      </c>
      <c r="O77" t="str">
        <f>IF(Transactions!M77&lt;&gt;"",Transactions!M77,"")</f>
        <v>1536152073452</v>
      </c>
      <c r="P77" s="6"/>
      <c r="Q77">
        <f>IF(Transactions!Q77-Transactions!H77&lt;&gt;"",Transactions!Q77-Transactions!H77,"")</f>
        <v>3064</v>
      </c>
      <c r="R77">
        <f t="shared" si="4"/>
        <v>3275</v>
      </c>
    </row>
    <row r="78" spans="1:18" x14ac:dyDescent="0.3">
      <c r="A78" t="str">
        <f>IF(Transactions!A78&lt;&gt;"",Transactions!A78,0)</f>
        <v>2018/09/05 14:54:35</v>
      </c>
      <c r="B78" t="str">
        <f>IF(Transactions!B78&lt;&gt;"",Transactions!B78,"")</f>
        <v>peer0.org1.ldegilde.com</v>
      </c>
      <c r="C78" t="str">
        <f>IF(Transactions!C78&lt;&gt;"",Transactions!C78,"")</f>
        <v>pmt-chaincode</v>
      </c>
      <c r="D78" t="str">
        <f>IF(Transactions!D78&lt;&gt;"",Transactions!D78,"")</f>
        <v>put</v>
      </c>
      <c r="E78" t="str">
        <f>IF(Transactions!E78&lt;&gt;"",Transactions!E78,"")</f>
        <v>219132589-eigen_risico</v>
      </c>
      <c r="F78" t="str">
        <f>IF(Transactions!F78&lt;&gt;"",Transactions!F78,"")</f>
        <v>385</v>
      </c>
      <c r="G78" s="6"/>
      <c r="H78">
        <f>IF(Transactions!H78-Transactions!G78&lt;&gt;"",Transactions!H78-Transactions!G78,"")</f>
        <v>231</v>
      </c>
      <c r="I78">
        <f>IF((Transactions!I78-Transactions!G78)-(Transactions!N78-Transactions!H78)&lt;&gt;"",(Transactions!I78-Transactions!G78)-(Transactions!N78-Transactions!H78),"")</f>
        <v>208</v>
      </c>
      <c r="J78">
        <f>IF(Transactions!J78-Transactions!I78&lt;&gt;"",Transactions!J78-Transactions!I78,"")</f>
        <v>1</v>
      </c>
      <c r="K78">
        <f>IF(Transactions!L78-Transactions!K78&lt;&gt;"",Transactions!L78-Transactions!K78,"")</f>
        <v>22</v>
      </c>
      <c r="L78">
        <f>IF(Transactions!N78-Transactions!M78&lt;&gt;"",Transactions!N78-Transactions!M78,"")</f>
        <v>0</v>
      </c>
      <c r="N78">
        <f t="shared" si="3"/>
        <v>231</v>
      </c>
      <c r="O78" t="str">
        <f>IF(Transactions!M78&lt;&gt;"",Transactions!M78,"")</f>
        <v>1536152074353</v>
      </c>
      <c r="P78" s="6"/>
      <c r="Q78">
        <f>IF(Transactions!Q78-Transactions!H78&lt;&gt;"",Transactions!Q78-Transactions!H78,"")</f>
        <v>2155</v>
      </c>
      <c r="R78">
        <f t="shared" si="4"/>
        <v>2386</v>
      </c>
    </row>
    <row r="79" spans="1:18" x14ac:dyDescent="0.3">
      <c r="A79" t="str">
        <f>IF(Transactions!A79&lt;&gt;"",Transactions!A79,0)</f>
        <v>2018/09/05 14:54:35</v>
      </c>
      <c r="B79" t="str">
        <f>IF(Transactions!B79&lt;&gt;"",Transactions!B79,"")</f>
        <v>peer0.org1.ldegilde.com</v>
      </c>
      <c r="C79" t="str">
        <f>IF(Transactions!C79&lt;&gt;"",Transactions!C79,"")</f>
        <v>pmt-chaincode</v>
      </c>
      <c r="D79" t="str">
        <f>IF(Transactions!D79&lt;&gt;"",Transactions!D79,"")</f>
        <v>put</v>
      </c>
      <c r="E79" t="str">
        <f>IF(Transactions!E79&lt;&gt;"",Transactions!E79,"")</f>
        <v>236173496-attribute_2</v>
      </c>
      <c r="F79" t="str">
        <f>IF(Transactions!F79&lt;&gt;"",Transactions!F79,"")</f>
        <v>73.0</v>
      </c>
      <c r="G79" s="6"/>
      <c r="H79">
        <f>IF(Transactions!H79-Transactions!G79&lt;&gt;"",Transactions!H79-Transactions!G79,"")</f>
        <v>207</v>
      </c>
      <c r="I79">
        <f>IF((Transactions!I79-Transactions!G79)-(Transactions!N79-Transactions!H79)&lt;&gt;"",(Transactions!I79-Transactions!G79)-(Transactions!N79-Transactions!H79),"")</f>
        <v>199</v>
      </c>
      <c r="J79">
        <f>IF(Transactions!J79-Transactions!I79&lt;&gt;"",Transactions!J79-Transactions!I79,"")</f>
        <v>0</v>
      </c>
      <c r="K79">
        <f>IF(Transactions!L79-Transactions!K79&lt;&gt;"",Transactions!L79-Transactions!K79,"")</f>
        <v>7</v>
      </c>
      <c r="L79">
        <f>IF(Transactions!N79-Transactions!M79&lt;&gt;"",Transactions!N79-Transactions!M79,"")</f>
        <v>1</v>
      </c>
      <c r="N79">
        <f t="shared" si="3"/>
        <v>207</v>
      </c>
      <c r="O79" t="str">
        <f>IF(Transactions!M79&lt;&gt;"",Transactions!M79,"")</f>
        <v>1536152074237</v>
      </c>
      <c r="P79" s="6"/>
      <c r="Q79">
        <f>IF(Transactions!Q79-Transactions!H79&lt;&gt;"",Transactions!Q79-Transactions!H79,"")</f>
        <v>2284</v>
      </c>
      <c r="R79">
        <f t="shared" si="4"/>
        <v>2491</v>
      </c>
    </row>
    <row r="80" spans="1:18" x14ac:dyDescent="0.3">
      <c r="A80" t="str">
        <f>IF(Transactions!A80&lt;&gt;"",Transactions!A80,0)</f>
        <v>2018/09/05 14:54:35</v>
      </c>
      <c r="B80" t="str">
        <f>IF(Transactions!B80&lt;&gt;"",Transactions!B80,"")</f>
        <v>peer0.org1.ldegilde.com</v>
      </c>
      <c r="C80" t="str">
        <f>IF(Transactions!C80&lt;&gt;"",Transactions!C80,"")</f>
        <v>pmt-chaincode</v>
      </c>
      <c r="D80" t="str">
        <f>IF(Transactions!D80&lt;&gt;"",Transactions!D80,"")</f>
        <v>put</v>
      </c>
      <c r="E80" t="str">
        <f>IF(Transactions!E80&lt;&gt;"",Transactions!E80,"")</f>
        <v>236173496-attribute_1</v>
      </c>
      <c r="F80" t="str">
        <f>IF(Transactions!F80&lt;&gt;"",Transactions!F80,"")</f>
        <v>261.0</v>
      </c>
      <c r="G80" s="6"/>
      <c r="H80">
        <f>IF(Transactions!H80-Transactions!G80&lt;&gt;"",Transactions!H80-Transactions!G80,"")</f>
        <v>191</v>
      </c>
      <c r="I80">
        <f>IF((Transactions!I80-Transactions!G80)-(Transactions!N80-Transactions!H80)&lt;&gt;"",(Transactions!I80-Transactions!G80)-(Transactions!N80-Transactions!H80),"")</f>
        <v>187</v>
      </c>
      <c r="J80">
        <f>IF(Transactions!J80-Transactions!I80&lt;&gt;"",Transactions!J80-Transactions!I80,"")</f>
        <v>1</v>
      </c>
      <c r="K80">
        <f>IF(Transactions!L80-Transactions!K80&lt;&gt;"",Transactions!L80-Transactions!K80,"")</f>
        <v>3</v>
      </c>
      <c r="L80">
        <f>IF(Transactions!N80-Transactions!M80&lt;&gt;"",Transactions!N80-Transactions!M80,"")</f>
        <v>0</v>
      </c>
      <c r="N80">
        <f t="shared" si="3"/>
        <v>191</v>
      </c>
      <c r="O80" t="str">
        <f>IF(Transactions!M80&lt;&gt;"",Transactions!M80,"")</f>
        <v>1536152073835</v>
      </c>
      <c r="P80" s="6"/>
      <c r="Q80">
        <f>IF(Transactions!Q80-Transactions!H80&lt;&gt;"",Transactions!Q80-Transactions!H80,"")</f>
        <v>2687</v>
      </c>
      <c r="R80">
        <f t="shared" si="4"/>
        <v>2878</v>
      </c>
    </row>
    <row r="81" spans="1:18" x14ac:dyDescent="0.3">
      <c r="A81" t="str">
        <f>IF(Transactions!A81&lt;&gt;"",Transactions!A81,0)</f>
        <v>2018/09/05 14:54:35</v>
      </c>
      <c r="B81" t="str">
        <f>IF(Transactions!B81&lt;&gt;"",Transactions!B81,"")</f>
        <v>peer0.org1.ldegilde.com</v>
      </c>
      <c r="C81" t="str">
        <f>IF(Transactions!C81&lt;&gt;"",Transactions!C81,"")</f>
        <v>pmt-chaincode</v>
      </c>
      <c r="D81" t="str">
        <f>IF(Transactions!D81&lt;&gt;"",Transactions!D81,"")</f>
        <v>put</v>
      </c>
      <c r="E81" t="str">
        <f>IF(Transactions!E81&lt;&gt;"",Transactions!E81,"")</f>
        <v>219132589-attribute_1</v>
      </c>
      <c r="F81" t="str">
        <f>IF(Transactions!F81&lt;&gt;"",Transactions!F81,"")</f>
        <v>508.0</v>
      </c>
      <c r="G81" s="6"/>
      <c r="H81">
        <f>IF(Transactions!H81-Transactions!G81&lt;&gt;"",Transactions!H81-Transactions!G81,"")</f>
        <v>237</v>
      </c>
      <c r="I81">
        <f>IF((Transactions!I81-Transactions!G81)-(Transactions!N81-Transactions!H81)&lt;&gt;"",(Transactions!I81-Transactions!G81)-(Transactions!N81-Transactions!H81),"")</f>
        <v>206</v>
      </c>
      <c r="J81">
        <f>IF(Transactions!J81-Transactions!I81&lt;&gt;"",Transactions!J81-Transactions!I81,"")</f>
        <v>1</v>
      </c>
      <c r="K81">
        <f>IF(Transactions!L81-Transactions!K81&lt;&gt;"",Transactions!L81-Transactions!K81,"")</f>
        <v>29</v>
      </c>
      <c r="L81">
        <f>IF(Transactions!N81-Transactions!M81&lt;&gt;"",Transactions!N81-Transactions!M81,"")</f>
        <v>1</v>
      </c>
      <c r="N81">
        <f t="shared" si="3"/>
        <v>237</v>
      </c>
      <c r="O81" t="str">
        <f>IF(Transactions!M81&lt;&gt;"",Transactions!M81,"")</f>
        <v>1536152074354</v>
      </c>
      <c r="P81" s="6"/>
      <c r="Q81">
        <f>IF(Transactions!Q81-Transactions!H81&lt;&gt;"",Transactions!Q81-Transactions!H81,"")</f>
        <v>2154</v>
      </c>
      <c r="R81">
        <f t="shared" si="4"/>
        <v>2391</v>
      </c>
    </row>
    <row r="82" spans="1:18" x14ac:dyDescent="0.3">
      <c r="A82" t="str">
        <f>IF(Transactions!A82&lt;&gt;"",Transactions!A82,0)</f>
        <v>2018/09/05 14:54:35</v>
      </c>
      <c r="B82" t="str">
        <f>IF(Transactions!B82&lt;&gt;"",Transactions!B82,"")</f>
        <v>peer0.org1.ldegilde.com</v>
      </c>
      <c r="C82" t="str">
        <f>IF(Transactions!C82&lt;&gt;"",Transactions!C82,"")</f>
        <v>pmt-chaincode</v>
      </c>
      <c r="D82" t="str">
        <f>IF(Transactions!D82&lt;&gt;"",Transactions!D82,"")</f>
        <v>put</v>
      </c>
      <c r="E82" t="str">
        <f>IF(Transactions!E82&lt;&gt;"",Transactions!E82,"")</f>
        <v>236173496-eigen_risico</v>
      </c>
      <c r="F82" t="str">
        <f>IF(Transactions!F82&lt;&gt;"",Transactions!F82,"")</f>
        <v>385</v>
      </c>
      <c r="G82" s="6"/>
      <c r="H82">
        <f>IF(Transactions!H82-Transactions!G82&lt;&gt;"",Transactions!H82-Transactions!G82,"")</f>
        <v>236</v>
      </c>
      <c r="I82">
        <f>IF((Transactions!I82-Transactions!G82)-(Transactions!N82-Transactions!H82)&lt;&gt;"",(Transactions!I82-Transactions!G82)-(Transactions!N82-Transactions!H82),"")</f>
        <v>198</v>
      </c>
      <c r="J82">
        <f>IF(Transactions!J82-Transactions!I82&lt;&gt;"",Transactions!J82-Transactions!I82,"")</f>
        <v>3</v>
      </c>
      <c r="K82">
        <f>IF(Transactions!L82-Transactions!K82&lt;&gt;"",Transactions!L82-Transactions!K82,"")</f>
        <v>35</v>
      </c>
      <c r="L82">
        <f>IF(Transactions!N82-Transactions!M82&lt;&gt;"",Transactions!N82-Transactions!M82,"")</f>
        <v>0</v>
      </c>
      <c r="N82">
        <f t="shared" si="3"/>
        <v>236</v>
      </c>
      <c r="O82" t="str">
        <f>IF(Transactions!M82&lt;&gt;"",Transactions!M82,"")</f>
        <v>1536152074359</v>
      </c>
      <c r="P82" s="6"/>
      <c r="Q82">
        <f>IF(Transactions!Q82-Transactions!H82&lt;&gt;"",Transactions!Q82-Transactions!H82,"")</f>
        <v>2155</v>
      </c>
      <c r="R82">
        <f t="shared" si="4"/>
        <v>2391</v>
      </c>
    </row>
    <row r="83" spans="1:18" x14ac:dyDescent="0.3">
      <c r="A83" t="str">
        <f>IF(Transactions!A83&lt;&gt;"",Transactions!A83,0)</f>
        <v>2018/09/05 14:54:35</v>
      </c>
      <c r="B83" t="str">
        <f>IF(Transactions!B83&lt;&gt;"",Transactions!B83,"")</f>
        <v>peer0.org1.ldegilde.com</v>
      </c>
      <c r="C83" t="str">
        <f>IF(Transactions!C83&lt;&gt;"",Transactions!C83,"")</f>
        <v>pmt-chaincode</v>
      </c>
      <c r="D83" t="str">
        <f>IF(Transactions!D83&lt;&gt;"",Transactions!D83,"")</f>
        <v>put</v>
      </c>
      <c r="E83" t="str">
        <f>IF(Transactions!E83&lt;&gt;"",Transactions!E83,"")</f>
        <v>219132589-attribute_5</v>
      </c>
      <c r="F83" t="str">
        <f>IF(Transactions!F83&lt;&gt;"",Transactions!F83,"")</f>
        <v>724.0</v>
      </c>
      <c r="G83" s="6"/>
      <c r="H83">
        <f>IF(Transactions!H83-Transactions!G83&lt;&gt;"",Transactions!H83-Transactions!G83,"")</f>
        <v>242</v>
      </c>
      <c r="I83">
        <f>IF((Transactions!I83-Transactions!G83)-(Transactions!N83-Transactions!H83)&lt;&gt;"",(Transactions!I83-Transactions!G83)-(Transactions!N83-Transactions!H83),"")</f>
        <v>214</v>
      </c>
      <c r="J83">
        <f>IF(Transactions!J83-Transactions!I83&lt;&gt;"",Transactions!J83-Transactions!I83,"")</f>
        <v>0</v>
      </c>
      <c r="K83">
        <f>IF(Transactions!L83-Transactions!K83&lt;&gt;"",Transactions!L83-Transactions!K83,"")</f>
        <v>27</v>
      </c>
      <c r="L83">
        <f>IF(Transactions!N83-Transactions!M83&lt;&gt;"",Transactions!N83-Transactions!M83,"")</f>
        <v>1</v>
      </c>
      <c r="N83">
        <f t="shared" si="3"/>
        <v>242</v>
      </c>
      <c r="O83" t="str">
        <f>IF(Transactions!M83&lt;&gt;"",Transactions!M83,"")</f>
        <v>1536152074359</v>
      </c>
      <c r="P83" s="6"/>
      <c r="Q83">
        <f>IF(Transactions!Q83-Transactions!H83&lt;&gt;"",Transactions!Q83-Transactions!H83,"")</f>
        <v>2138</v>
      </c>
      <c r="R83">
        <f t="shared" si="4"/>
        <v>2380</v>
      </c>
    </row>
    <row r="84" spans="1:18" x14ac:dyDescent="0.3">
      <c r="A84" t="str">
        <f>IF(Transactions!A84&lt;&gt;"",Transactions!A84,0)</f>
        <v>2018/09/05 14:54:35</v>
      </c>
      <c r="B84" t="str">
        <f>IF(Transactions!B84&lt;&gt;"",Transactions!B84,"")</f>
        <v>peer0.org1.ldegilde.com</v>
      </c>
      <c r="C84" t="str">
        <f>IF(Transactions!C84&lt;&gt;"",Transactions!C84,"")</f>
        <v>pmt-chaincode</v>
      </c>
      <c r="D84" t="str">
        <f>IF(Transactions!D84&lt;&gt;"",Transactions!D84,"")</f>
        <v>put</v>
      </c>
      <c r="E84" t="str">
        <f>IF(Transactions!E84&lt;&gt;"",Transactions!E84,"")</f>
        <v>219132589-attribute_4</v>
      </c>
      <c r="F84" t="str">
        <f>IF(Transactions!F84&lt;&gt;"",Transactions!F84,"")</f>
        <v>821.0</v>
      </c>
      <c r="G84" s="6"/>
      <c r="H84">
        <f>IF(Transactions!H84-Transactions!G84&lt;&gt;"",Transactions!H84-Transactions!G84,"")</f>
        <v>275</v>
      </c>
      <c r="I84">
        <f>IF((Transactions!I84-Transactions!G84)-(Transactions!N84-Transactions!H84)&lt;&gt;"",(Transactions!I84-Transactions!G84)-(Transactions!N84-Transactions!H84),"")</f>
        <v>243</v>
      </c>
      <c r="J84">
        <f>IF(Transactions!J84-Transactions!I84&lt;&gt;"",Transactions!J84-Transactions!I84,"")</f>
        <v>0</v>
      </c>
      <c r="K84">
        <f>IF(Transactions!L84-Transactions!K84&lt;&gt;"",Transactions!L84-Transactions!K84,"")</f>
        <v>32</v>
      </c>
      <c r="L84">
        <f>IF(Transactions!N84-Transactions!M84&lt;&gt;"",Transactions!N84-Transactions!M84,"")</f>
        <v>0</v>
      </c>
      <c r="N84">
        <f t="shared" si="3"/>
        <v>275</v>
      </c>
      <c r="O84" t="str">
        <f>IF(Transactions!M84&lt;&gt;"",Transactions!M84,"")</f>
        <v>1536152074361</v>
      </c>
      <c r="P84" s="6"/>
      <c r="Q84">
        <f>IF(Transactions!Q84-Transactions!H84&lt;&gt;"",Transactions!Q84-Transactions!H84,"")</f>
        <v>2109</v>
      </c>
      <c r="R84">
        <f t="shared" si="4"/>
        <v>2384</v>
      </c>
    </row>
    <row r="85" spans="1:18" x14ac:dyDescent="0.3">
      <c r="A85" t="str">
        <f>IF(Transactions!A85&lt;&gt;"",Transactions!A85,0)</f>
        <v>2018/09/05 14:54:35</v>
      </c>
      <c r="B85" t="str">
        <f>IF(Transactions!B85&lt;&gt;"",Transactions!B85,"")</f>
        <v>peer0.org1.ldegilde.com</v>
      </c>
      <c r="C85" t="str">
        <f>IF(Transactions!C85&lt;&gt;"",Transactions!C85,"")</f>
        <v>pmt-chaincode</v>
      </c>
      <c r="D85" t="str">
        <f>IF(Transactions!D85&lt;&gt;"",Transactions!D85,"")</f>
        <v>put</v>
      </c>
      <c r="E85" t="str">
        <f>IF(Transactions!E85&lt;&gt;"",Transactions!E85,"")</f>
        <v>219132589-attribute_3</v>
      </c>
      <c r="F85" t="str">
        <f>IF(Transactions!F85&lt;&gt;"",Transactions!F85,"")</f>
        <v>158.0</v>
      </c>
      <c r="G85" s="6"/>
      <c r="H85">
        <f>IF(Transactions!H85-Transactions!G85&lt;&gt;"",Transactions!H85-Transactions!G85,"")</f>
        <v>271</v>
      </c>
      <c r="I85">
        <f>IF((Transactions!I85-Transactions!G85)-(Transactions!N85-Transactions!H85)&lt;&gt;"",(Transactions!I85-Transactions!G85)-(Transactions!N85-Transactions!H85),"")</f>
        <v>252</v>
      </c>
      <c r="J85">
        <f>IF(Transactions!J85-Transactions!I85&lt;&gt;"",Transactions!J85-Transactions!I85,"")</f>
        <v>0</v>
      </c>
      <c r="K85">
        <f>IF(Transactions!L85-Transactions!K85&lt;&gt;"",Transactions!L85-Transactions!K85,"")</f>
        <v>18</v>
      </c>
      <c r="L85">
        <f>IF(Transactions!N85-Transactions!M85&lt;&gt;"",Transactions!N85-Transactions!M85,"")</f>
        <v>1</v>
      </c>
      <c r="N85">
        <f t="shared" si="3"/>
        <v>271</v>
      </c>
      <c r="O85" t="str">
        <f>IF(Transactions!M85&lt;&gt;"",Transactions!M85,"")</f>
        <v>1536152074360</v>
      </c>
      <c r="P85" s="6"/>
      <c r="Q85">
        <f>IF(Transactions!Q85-Transactions!H85&lt;&gt;"",Transactions!Q85-Transactions!H85,"")</f>
        <v>2115</v>
      </c>
      <c r="R85">
        <f t="shared" si="4"/>
        <v>2386</v>
      </c>
    </row>
    <row r="86" spans="1:18" x14ac:dyDescent="0.3">
      <c r="A86" t="str">
        <f>IF(Transactions!A86&lt;&gt;"",Transactions!A86,0)</f>
        <v>2018/09/05 14:54:35</v>
      </c>
      <c r="B86" t="str">
        <f>IF(Transactions!B86&lt;&gt;"",Transactions!B86,"")</f>
        <v>peer0.org1.ldegilde.com</v>
      </c>
      <c r="C86" t="str">
        <f>IF(Transactions!C86&lt;&gt;"",Transactions!C86,"")</f>
        <v>pmt-chaincode</v>
      </c>
      <c r="D86" t="str">
        <f>IF(Transactions!D86&lt;&gt;"",Transactions!D86,"")</f>
        <v>put</v>
      </c>
      <c r="E86" t="str">
        <f>IF(Transactions!E86&lt;&gt;"",Transactions!E86,"")</f>
        <v>236173496-attribute_5</v>
      </c>
      <c r="F86" t="str">
        <f>IF(Transactions!F86&lt;&gt;"",Transactions!F86,"")</f>
        <v>413.0</v>
      </c>
      <c r="G86" s="6"/>
      <c r="H86">
        <f>IF(Transactions!H86-Transactions!G86&lt;&gt;"",Transactions!H86-Transactions!G86,"")</f>
        <v>282</v>
      </c>
      <c r="I86">
        <f>IF((Transactions!I86-Transactions!G86)-(Transactions!N86-Transactions!H86)&lt;&gt;"",(Transactions!I86-Transactions!G86)-(Transactions!N86-Transactions!H86),"")</f>
        <v>259</v>
      </c>
      <c r="J86">
        <f>IF(Transactions!J86-Transactions!I86&lt;&gt;"",Transactions!J86-Transactions!I86,"")</f>
        <v>0</v>
      </c>
      <c r="K86">
        <f>IF(Transactions!L86-Transactions!K86&lt;&gt;"",Transactions!L86-Transactions!K86,"")</f>
        <v>22</v>
      </c>
      <c r="L86">
        <f>IF(Transactions!N86-Transactions!M86&lt;&gt;"",Transactions!N86-Transactions!M86,"")</f>
        <v>1</v>
      </c>
      <c r="N86">
        <f t="shared" si="3"/>
        <v>282</v>
      </c>
      <c r="O86" t="str">
        <f>IF(Transactions!M86&lt;&gt;"",Transactions!M86,"")</f>
        <v>1536152074351</v>
      </c>
      <c r="P86" s="6"/>
      <c r="Q86">
        <f>IF(Transactions!Q86-Transactions!H86&lt;&gt;"",Transactions!Q86-Transactions!H86,"")</f>
        <v>2110</v>
      </c>
      <c r="R86">
        <f t="shared" si="4"/>
        <v>2392</v>
      </c>
    </row>
    <row r="87" spans="1:18" x14ac:dyDescent="0.3">
      <c r="A87" t="str">
        <f>IF(Transactions!A87&lt;&gt;"",Transactions!A87,0)</f>
        <v>2018/09/05 14:54:35</v>
      </c>
      <c r="B87" t="str">
        <f>IF(Transactions!B87&lt;&gt;"",Transactions!B87,"")</f>
        <v>peer0.org1.ldegilde.com</v>
      </c>
      <c r="C87" t="str">
        <f>IF(Transactions!C87&lt;&gt;"",Transactions!C87,"")</f>
        <v>pmt-chaincode</v>
      </c>
      <c r="D87" t="str">
        <f>IF(Transactions!D87&lt;&gt;"",Transactions!D87,"")</f>
        <v>put</v>
      </c>
      <c r="E87" t="str">
        <f>IF(Transactions!E87&lt;&gt;"",Transactions!E87,"")</f>
        <v>249289724-attribute_5</v>
      </c>
      <c r="F87" t="str">
        <f>IF(Transactions!F87&lt;&gt;"",Transactions!F87,"")</f>
        <v>845.0</v>
      </c>
      <c r="G87" s="6"/>
      <c r="H87">
        <f>IF(Transactions!H87-Transactions!G87&lt;&gt;"",Transactions!H87-Transactions!G87,"")</f>
        <v>382</v>
      </c>
      <c r="I87">
        <f>IF((Transactions!I87-Transactions!G87)-(Transactions!N87-Transactions!H87)&lt;&gt;"",(Transactions!I87-Transactions!G87)-(Transactions!N87-Transactions!H87),"")</f>
        <v>363</v>
      </c>
      <c r="J87">
        <f>IF(Transactions!J87-Transactions!I87&lt;&gt;"",Transactions!J87-Transactions!I87,"")</f>
        <v>0</v>
      </c>
      <c r="K87">
        <f>IF(Transactions!L87-Transactions!K87&lt;&gt;"",Transactions!L87-Transactions!K87,"")</f>
        <v>19</v>
      </c>
      <c r="L87">
        <f>IF(Transactions!N87-Transactions!M87&lt;&gt;"",Transactions!N87-Transactions!M87,"")</f>
        <v>0</v>
      </c>
      <c r="N87">
        <f t="shared" si="3"/>
        <v>382</v>
      </c>
      <c r="O87" t="str">
        <f>IF(Transactions!M87&lt;&gt;"",Transactions!M87,"")</f>
        <v>1536152074393</v>
      </c>
      <c r="P87" s="6"/>
      <c r="Q87">
        <f>IF(Transactions!Q87-Transactions!H87&lt;&gt;"",Transactions!Q87-Transactions!H87,"")</f>
        <v>1992</v>
      </c>
      <c r="R87">
        <f t="shared" si="4"/>
        <v>2374</v>
      </c>
    </row>
    <row r="88" spans="1:18" x14ac:dyDescent="0.3">
      <c r="A88" t="str">
        <f>IF(Transactions!A88&lt;&gt;"",Transactions!A88,0)</f>
        <v>2018/09/05 14:54:35</v>
      </c>
      <c r="B88" t="str">
        <f>IF(Transactions!B88&lt;&gt;"",Transactions!B88,"")</f>
        <v>peer0.org1.ldegilde.com</v>
      </c>
      <c r="C88" t="str">
        <f>IF(Transactions!C88&lt;&gt;"",Transactions!C88,"")</f>
        <v>pmt-chaincode</v>
      </c>
      <c r="D88" t="str">
        <f>IF(Transactions!D88&lt;&gt;"",Transactions!D88,"")</f>
        <v>put</v>
      </c>
      <c r="E88" t="str">
        <f>IF(Transactions!E88&lt;&gt;"",Transactions!E88,"")</f>
        <v>212440818-eigen_risico</v>
      </c>
      <c r="F88" t="str">
        <f>IF(Transactions!F88&lt;&gt;"",Transactions!F88,"")</f>
        <v>385</v>
      </c>
      <c r="G88" s="6"/>
      <c r="H88">
        <f>IF(Transactions!H88-Transactions!G88&lt;&gt;"",Transactions!H88-Transactions!G88,"")</f>
        <v>379</v>
      </c>
      <c r="I88">
        <f>IF((Transactions!I88-Transactions!G88)-(Transactions!N88-Transactions!H88)&lt;&gt;"",(Transactions!I88-Transactions!G88)-(Transactions!N88-Transactions!H88),"")</f>
        <v>239</v>
      </c>
      <c r="J88">
        <f>IF(Transactions!J88-Transactions!I88&lt;&gt;"",Transactions!J88-Transactions!I88,"")</f>
        <v>0</v>
      </c>
      <c r="K88">
        <f>IF(Transactions!L88-Transactions!K88&lt;&gt;"",Transactions!L88-Transactions!K88,"")</f>
        <v>140</v>
      </c>
      <c r="L88">
        <f>IF(Transactions!N88-Transactions!M88&lt;&gt;"",Transactions!N88-Transactions!M88,"")</f>
        <v>0</v>
      </c>
      <c r="N88">
        <f t="shared" si="3"/>
        <v>379</v>
      </c>
      <c r="O88" t="str">
        <f>IF(Transactions!M88&lt;&gt;"",Transactions!M88,"")</f>
        <v>1536152074515</v>
      </c>
      <c r="P88" s="6"/>
      <c r="Q88">
        <f>IF(Transactions!Q88-Transactions!H88&lt;&gt;"",Transactions!Q88-Transactions!H88,"")</f>
        <v>1990</v>
      </c>
      <c r="R88">
        <f t="shared" si="4"/>
        <v>2369</v>
      </c>
    </row>
    <row r="89" spans="1:18" x14ac:dyDescent="0.3">
      <c r="A89" t="str">
        <f>IF(Transactions!A89&lt;&gt;"",Transactions!A89,0)</f>
        <v>2018/09/05 14:54:35</v>
      </c>
      <c r="B89" t="str">
        <f>IF(Transactions!B89&lt;&gt;"",Transactions!B89,"")</f>
        <v>peer0.org1.ldegilde.com</v>
      </c>
      <c r="C89" t="str">
        <f>IF(Transactions!C89&lt;&gt;"",Transactions!C89,"")</f>
        <v>pmt-chaincode</v>
      </c>
      <c r="D89" t="str">
        <f>IF(Transactions!D89&lt;&gt;"",Transactions!D89,"")</f>
        <v>put</v>
      </c>
      <c r="E89" t="str">
        <f>IF(Transactions!E89&lt;&gt;"",Transactions!E89,"")</f>
        <v>294607565-eigen_risico</v>
      </c>
      <c r="F89" t="str">
        <f>IF(Transactions!F89&lt;&gt;"",Transactions!F89,"")</f>
        <v>385</v>
      </c>
      <c r="G89" s="6"/>
      <c r="H89">
        <f>IF(Transactions!H89-Transactions!G89&lt;&gt;"",Transactions!H89-Transactions!G89,"")</f>
        <v>383</v>
      </c>
      <c r="I89">
        <f>IF((Transactions!I89-Transactions!G89)-(Transactions!N89-Transactions!H89)&lt;&gt;"",(Transactions!I89-Transactions!G89)-(Transactions!N89-Transactions!H89),"")</f>
        <v>232</v>
      </c>
      <c r="J89">
        <f>IF(Transactions!J89-Transactions!I89&lt;&gt;"",Transactions!J89-Transactions!I89,"")</f>
        <v>0</v>
      </c>
      <c r="K89">
        <f>IF(Transactions!L89-Transactions!K89&lt;&gt;"",Transactions!L89-Transactions!K89,"")</f>
        <v>151</v>
      </c>
      <c r="L89">
        <f>IF(Transactions!N89-Transactions!M89&lt;&gt;"",Transactions!N89-Transactions!M89,"")</f>
        <v>0</v>
      </c>
      <c r="N89">
        <f t="shared" si="3"/>
        <v>383</v>
      </c>
      <c r="O89" t="str">
        <f>IF(Transactions!M89&lt;&gt;"",Transactions!M89,"")</f>
        <v>1536152074526</v>
      </c>
      <c r="P89" s="6"/>
      <c r="Q89">
        <f>IF(Transactions!Q89-Transactions!H89&lt;&gt;"",Transactions!Q89-Transactions!H89,"")</f>
        <v>1990</v>
      </c>
      <c r="R89">
        <f t="shared" si="4"/>
        <v>2373</v>
      </c>
    </row>
    <row r="90" spans="1:18" x14ac:dyDescent="0.3">
      <c r="A90" t="str">
        <f>IF(Transactions!A90&lt;&gt;"",Transactions!A90,0)</f>
        <v>2018/09/05 14:54:35</v>
      </c>
      <c r="B90" t="str">
        <f>IF(Transactions!B90&lt;&gt;"",Transactions!B90,"")</f>
        <v>peer0.org1.ldegilde.com</v>
      </c>
      <c r="C90" t="str">
        <f>IF(Transactions!C90&lt;&gt;"",Transactions!C90,"")</f>
        <v>pmt-chaincode</v>
      </c>
      <c r="D90" t="str">
        <f>IF(Transactions!D90&lt;&gt;"",Transactions!D90,"")</f>
        <v>put</v>
      </c>
      <c r="E90" t="str">
        <f>IF(Transactions!E90&lt;&gt;"",Transactions!E90,"")</f>
        <v>294607565-attribute_1</v>
      </c>
      <c r="F90" t="str">
        <f>IF(Transactions!F90&lt;&gt;"",Transactions!F90,"")</f>
        <v>608.0</v>
      </c>
      <c r="G90" s="6"/>
      <c r="H90">
        <f>IF(Transactions!H90-Transactions!G90&lt;&gt;"",Transactions!H90-Transactions!G90,"")</f>
        <v>384</v>
      </c>
      <c r="I90">
        <f>IF((Transactions!I90-Transactions!G90)-(Transactions!N90-Transactions!H90)&lt;&gt;"",(Transactions!I90-Transactions!G90)-(Transactions!N90-Transactions!H90),"")</f>
        <v>239</v>
      </c>
      <c r="J90">
        <f>IF(Transactions!J90-Transactions!I90&lt;&gt;"",Transactions!J90-Transactions!I90,"")</f>
        <v>0</v>
      </c>
      <c r="K90">
        <f>IF(Transactions!L90-Transactions!K90&lt;&gt;"",Transactions!L90-Transactions!K90,"")</f>
        <v>145</v>
      </c>
      <c r="L90">
        <f>IF(Transactions!N90-Transactions!M90&lt;&gt;"",Transactions!N90-Transactions!M90,"")</f>
        <v>0</v>
      </c>
      <c r="N90">
        <f t="shared" si="3"/>
        <v>384</v>
      </c>
      <c r="O90" t="str">
        <f>IF(Transactions!M90&lt;&gt;"",Transactions!M90,"")</f>
        <v>1536152074521</v>
      </c>
      <c r="P90" s="6"/>
      <c r="Q90">
        <f>IF(Transactions!Q90-Transactions!H90&lt;&gt;"",Transactions!Q90-Transactions!H90,"")</f>
        <v>1991</v>
      </c>
      <c r="R90">
        <f t="shared" si="4"/>
        <v>2375</v>
      </c>
    </row>
    <row r="91" spans="1:18" x14ac:dyDescent="0.3">
      <c r="A91" t="str">
        <f>IF(Transactions!A91&lt;&gt;"",Transactions!A91,0)</f>
        <v>2018/09/05 14:54:35</v>
      </c>
      <c r="B91" t="str">
        <f>IF(Transactions!B91&lt;&gt;"",Transactions!B91,"")</f>
        <v>peer0.org1.ldegilde.com</v>
      </c>
      <c r="C91" t="str">
        <f>IF(Transactions!C91&lt;&gt;"",Transactions!C91,"")</f>
        <v>pmt-chaincode</v>
      </c>
      <c r="D91" t="str">
        <f>IF(Transactions!D91&lt;&gt;"",Transactions!D91,"")</f>
        <v>put</v>
      </c>
      <c r="E91" t="str">
        <f>IF(Transactions!E91&lt;&gt;"",Transactions!E91,"")</f>
        <v>212440818-attribute_2</v>
      </c>
      <c r="F91" t="str">
        <f>IF(Transactions!F91&lt;&gt;"",Transactions!F91,"")</f>
        <v>828.0</v>
      </c>
      <c r="G91" s="6"/>
      <c r="H91">
        <f>IF(Transactions!H91-Transactions!G91&lt;&gt;"",Transactions!H91-Transactions!G91,"")</f>
        <v>383</v>
      </c>
      <c r="I91">
        <f>IF((Transactions!I91-Transactions!G91)-(Transactions!N91-Transactions!H91)&lt;&gt;"",(Transactions!I91-Transactions!G91)-(Transactions!N91-Transactions!H91),"")</f>
        <v>261</v>
      </c>
      <c r="J91">
        <f>IF(Transactions!J91-Transactions!I91&lt;&gt;"",Transactions!J91-Transactions!I91,"")</f>
        <v>0</v>
      </c>
      <c r="K91">
        <f>IF(Transactions!L91-Transactions!K91&lt;&gt;"",Transactions!L91-Transactions!K91,"")</f>
        <v>122</v>
      </c>
      <c r="L91">
        <f>IF(Transactions!N91-Transactions!M91&lt;&gt;"",Transactions!N91-Transactions!M91,"")</f>
        <v>0</v>
      </c>
      <c r="N91">
        <f t="shared" si="3"/>
        <v>383</v>
      </c>
      <c r="O91" t="str">
        <f>IF(Transactions!M91&lt;&gt;"",Transactions!M91,"")</f>
        <v>1536152074527</v>
      </c>
      <c r="P91" s="6"/>
      <c r="Q91">
        <f>IF(Transactions!Q91-Transactions!H91&lt;&gt;"",Transactions!Q91-Transactions!H91,"")</f>
        <v>1984</v>
      </c>
      <c r="R91">
        <f t="shared" si="4"/>
        <v>2367</v>
      </c>
    </row>
    <row r="92" spans="1:18" x14ac:dyDescent="0.3">
      <c r="A92" t="str">
        <f>IF(Transactions!A92&lt;&gt;"",Transactions!A92,0)</f>
        <v>2018/09/05 14:54:35</v>
      </c>
      <c r="B92" t="str">
        <f>IF(Transactions!B92&lt;&gt;"",Transactions!B92,"")</f>
        <v>peer0.org1.ldegilde.com</v>
      </c>
      <c r="C92" t="str">
        <f>IF(Transactions!C92&lt;&gt;"",Transactions!C92,"")</f>
        <v>pmt-chaincode</v>
      </c>
      <c r="D92" t="str">
        <f>IF(Transactions!D92&lt;&gt;"",Transactions!D92,"")</f>
        <v>put</v>
      </c>
      <c r="E92" t="str">
        <f>IF(Transactions!E92&lt;&gt;"",Transactions!E92,"")</f>
        <v>212440818-attribute_3</v>
      </c>
      <c r="F92" t="str">
        <f>IF(Transactions!F92&lt;&gt;"",Transactions!F92,"")</f>
        <v>327.0</v>
      </c>
      <c r="G92" s="6"/>
      <c r="H92">
        <f>IF(Transactions!H92-Transactions!G92&lt;&gt;"",Transactions!H92-Transactions!G92,"")</f>
        <v>399</v>
      </c>
      <c r="I92">
        <f>IF((Transactions!I92-Transactions!G92)-(Transactions!N92-Transactions!H92)&lt;&gt;"",(Transactions!I92-Transactions!G92)-(Transactions!N92-Transactions!H92),"")</f>
        <v>252</v>
      </c>
      <c r="J92">
        <f>IF(Transactions!J92-Transactions!I92&lt;&gt;"",Transactions!J92-Transactions!I92,"")</f>
        <v>0</v>
      </c>
      <c r="K92">
        <f>IF(Transactions!L92-Transactions!K92&lt;&gt;"",Transactions!L92-Transactions!K92,"")</f>
        <v>146</v>
      </c>
      <c r="L92">
        <f>IF(Transactions!N92-Transactions!M92&lt;&gt;"",Transactions!N92-Transactions!M92,"")</f>
        <v>1</v>
      </c>
      <c r="N92">
        <f t="shared" si="3"/>
        <v>399</v>
      </c>
      <c r="O92" t="str">
        <f>IF(Transactions!M92&lt;&gt;"",Transactions!M92,"")</f>
        <v>1536152074551</v>
      </c>
      <c r="P92" s="6"/>
      <c r="Q92">
        <f>IF(Transactions!Q92-Transactions!H92&lt;&gt;"",Transactions!Q92-Transactions!H92,"")</f>
        <v>1966</v>
      </c>
      <c r="R92">
        <f t="shared" si="4"/>
        <v>2365</v>
      </c>
    </row>
    <row r="93" spans="1:18" x14ac:dyDescent="0.3">
      <c r="A93" t="str">
        <f>IF(Transactions!A93&lt;&gt;"",Transactions!A93,0)</f>
        <v>2018/09/05 14:54:35</v>
      </c>
      <c r="B93" t="str">
        <f>IF(Transactions!B93&lt;&gt;"",Transactions!B93,"")</f>
        <v>peer0.org1.ldegilde.com</v>
      </c>
      <c r="C93" t="str">
        <f>IF(Transactions!C93&lt;&gt;"",Transactions!C93,"")</f>
        <v>pmt-chaincode</v>
      </c>
      <c r="D93" t="str">
        <f>IF(Transactions!D93&lt;&gt;"",Transactions!D93,"")</f>
        <v>put</v>
      </c>
      <c r="E93" t="str">
        <f>IF(Transactions!E93&lt;&gt;"",Transactions!E93,"")</f>
        <v>294607565-attribute_4</v>
      </c>
      <c r="F93" t="str">
        <f>IF(Transactions!F93&lt;&gt;"",Transactions!F93,"")</f>
        <v>763.0</v>
      </c>
      <c r="G93" s="6"/>
      <c r="H93">
        <f>IF(Transactions!H93-Transactions!G93&lt;&gt;"",Transactions!H93-Transactions!G93,"")</f>
        <v>404</v>
      </c>
      <c r="I93">
        <f>IF((Transactions!I93-Transactions!G93)-(Transactions!N93-Transactions!H93)&lt;&gt;"",(Transactions!I93-Transactions!G93)-(Transactions!N93-Transactions!H93),"")</f>
        <v>255</v>
      </c>
      <c r="J93">
        <f>IF(Transactions!J93-Transactions!I93&lt;&gt;"",Transactions!J93-Transactions!I93,"")</f>
        <v>1</v>
      </c>
      <c r="K93">
        <f>IF(Transactions!L93-Transactions!K93&lt;&gt;"",Transactions!L93-Transactions!K93,"")</f>
        <v>147</v>
      </c>
      <c r="L93">
        <f>IF(Transactions!N93-Transactions!M93&lt;&gt;"",Transactions!N93-Transactions!M93,"")</f>
        <v>1</v>
      </c>
      <c r="N93">
        <f t="shared" si="3"/>
        <v>404</v>
      </c>
      <c r="O93" t="str">
        <f>IF(Transactions!M93&lt;&gt;"",Transactions!M93,"")</f>
        <v>1536152074551</v>
      </c>
      <c r="P93" s="6"/>
      <c r="Q93">
        <f>IF(Transactions!Q93-Transactions!H93&lt;&gt;"",Transactions!Q93-Transactions!H93,"")</f>
        <v>1967</v>
      </c>
      <c r="R93">
        <f t="shared" si="4"/>
        <v>2371</v>
      </c>
    </row>
    <row r="94" spans="1:18" x14ac:dyDescent="0.3">
      <c r="A94" t="str">
        <f>IF(Transactions!A94&lt;&gt;"",Transactions!A94,0)</f>
        <v>2018/09/05 14:54:35</v>
      </c>
      <c r="B94" t="str">
        <f>IF(Transactions!B94&lt;&gt;"",Transactions!B94,"")</f>
        <v>peer0.org1.ldegilde.com</v>
      </c>
      <c r="C94" t="str">
        <f>IF(Transactions!C94&lt;&gt;"",Transactions!C94,"")</f>
        <v>pmt-chaincode</v>
      </c>
      <c r="D94" t="str">
        <f>IF(Transactions!D94&lt;&gt;"",Transactions!D94,"")</f>
        <v>put</v>
      </c>
      <c r="E94" t="str">
        <f>IF(Transactions!E94&lt;&gt;"",Transactions!E94,"")</f>
        <v>236173496-attribute_4</v>
      </c>
      <c r="F94" t="str">
        <f>IF(Transactions!F94&lt;&gt;"",Transactions!F94,"")</f>
        <v>563.0</v>
      </c>
      <c r="G94" s="6"/>
      <c r="H94">
        <f>IF(Transactions!H94-Transactions!G94&lt;&gt;"",Transactions!H94-Transactions!G94,"")</f>
        <v>432</v>
      </c>
      <c r="I94">
        <f>IF((Transactions!I94-Transactions!G94)-(Transactions!N94-Transactions!H94)&lt;&gt;"",(Transactions!I94-Transactions!G94)-(Transactions!N94-Transactions!H94),"")</f>
        <v>255</v>
      </c>
      <c r="J94">
        <f>IF(Transactions!J94-Transactions!I94&lt;&gt;"",Transactions!J94-Transactions!I94,"")</f>
        <v>0</v>
      </c>
      <c r="K94">
        <f>IF(Transactions!L94-Transactions!K94&lt;&gt;"",Transactions!L94-Transactions!K94,"")</f>
        <v>176</v>
      </c>
      <c r="L94">
        <f>IF(Transactions!N94-Transactions!M94&lt;&gt;"",Transactions!N94-Transactions!M94,"")</f>
        <v>1</v>
      </c>
      <c r="N94">
        <f t="shared" si="3"/>
        <v>432</v>
      </c>
      <c r="O94" t="str">
        <f>IF(Transactions!M94&lt;&gt;"",Transactions!M94,"")</f>
        <v>1536152074551</v>
      </c>
      <c r="P94" s="6"/>
      <c r="Q94">
        <f>IF(Transactions!Q94-Transactions!H94&lt;&gt;"",Transactions!Q94-Transactions!H94,"")</f>
        <v>1963</v>
      </c>
      <c r="R94">
        <f t="shared" si="4"/>
        <v>2395</v>
      </c>
    </row>
    <row r="95" spans="1:18" x14ac:dyDescent="0.3">
      <c r="A95" t="str">
        <f>IF(Transactions!A95&lt;&gt;"",Transactions!A95,0)</f>
        <v>2018/09/05 14:54:35</v>
      </c>
      <c r="B95" t="str">
        <f>IF(Transactions!B95&lt;&gt;"",Transactions!B95,"")</f>
        <v>peer0.org1.ldegilde.com</v>
      </c>
      <c r="C95" t="str">
        <f>IF(Transactions!C95&lt;&gt;"",Transactions!C95,"")</f>
        <v>pmt-chaincode</v>
      </c>
      <c r="D95" t="str">
        <f>IF(Transactions!D95&lt;&gt;"",Transactions!D95,"")</f>
        <v>put</v>
      </c>
      <c r="E95" t="str">
        <f>IF(Transactions!E95&lt;&gt;"",Transactions!E95,"")</f>
        <v>294607565-attribute_2</v>
      </c>
      <c r="F95" t="str">
        <f>IF(Transactions!F95&lt;&gt;"",Transactions!F95,"")</f>
        <v>563.0</v>
      </c>
      <c r="G95" s="6"/>
      <c r="H95">
        <f>IF(Transactions!H95-Transactions!G95&lt;&gt;"",Transactions!H95-Transactions!G95,"")</f>
        <v>414</v>
      </c>
      <c r="I95">
        <f>IF((Transactions!I95-Transactions!G95)-(Transactions!N95-Transactions!H95)&lt;&gt;"",(Transactions!I95-Transactions!G95)-(Transactions!N95-Transactions!H95),"")</f>
        <v>238</v>
      </c>
      <c r="J95">
        <f>IF(Transactions!J95-Transactions!I95&lt;&gt;"",Transactions!J95-Transactions!I95,"")</f>
        <v>0</v>
      </c>
      <c r="K95">
        <f>IF(Transactions!L95-Transactions!K95&lt;&gt;"",Transactions!L95-Transactions!K95,"")</f>
        <v>175</v>
      </c>
      <c r="L95">
        <f>IF(Transactions!N95-Transactions!M95&lt;&gt;"",Transactions!N95-Transactions!M95,"")</f>
        <v>1</v>
      </c>
      <c r="N95">
        <f t="shared" si="3"/>
        <v>414</v>
      </c>
      <c r="O95" t="str">
        <f>IF(Transactions!M95&lt;&gt;"",Transactions!M95,"")</f>
        <v>1536152074560</v>
      </c>
      <c r="P95" s="6"/>
      <c r="Q95">
        <f>IF(Transactions!Q95-Transactions!H95&lt;&gt;"",Transactions!Q95-Transactions!H95,"")</f>
        <v>1961</v>
      </c>
      <c r="R95">
        <f t="shared" si="4"/>
        <v>2375</v>
      </c>
    </row>
    <row r="96" spans="1:18" x14ac:dyDescent="0.3">
      <c r="A96" t="str">
        <f>IF(Transactions!A96&lt;&gt;"",Transactions!A96,0)</f>
        <v>2018/09/05 14:54:35</v>
      </c>
      <c r="B96" t="str">
        <f>IF(Transactions!B96&lt;&gt;"",Transactions!B96,"")</f>
        <v>peer0.org1.ldegilde.com</v>
      </c>
      <c r="C96" t="str">
        <f>IF(Transactions!C96&lt;&gt;"",Transactions!C96,"")</f>
        <v>pmt-chaincode</v>
      </c>
      <c r="D96" t="str">
        <f>IF(Transactions!D96&lt;&gt;"",Transactions!D96,"")</f>
        <v>put</v>
      </c>
      <c r="E96" t="str">
        <f>IF(Transactions!E96&lt;&gt;"",Transactions!E96,"")</f>
        <v>212440818-attribute_4</v>
      </c>
      <c r="F96" t="str">
        <f>IF(Transactions!F96&lt;&gt;"",Transactions!F96,"")</f>
        <v>848.0</v>
      </c>
      <c r="G96" s="6"/>
      <c r="H96">
        <f>IF(Transactions!H96-Transactions!G96&lt;&gt;"",Transactions!H96-Transactions!G96,"")</f>
        <v>406</v>
      </c>
      <c r="I96">
        <f>IF((Transactions!I96-Transactions!G96)-(Transactions!N96-Transactions!H96)&lt;&gt;"",(Transactions!I96-Transactions!G96)-(Transactions!N96-Transactions!H96),"")</f>
        <v>232</v>
      </c>
      <c r="J96">
        <f>IF(Transactions!J96-Transactions!I96&lt;&gt;"",Transactions!J96-Transactions!I96,"")</f>
        <v>0</v>
      </c>
      <c r="K96">
        <f>IF(Transactions!L96-Transactions!K96&lt;&gt;"",Transactions!L96-Transactions!K96,"")</f>
        <v>174</v>
      </c>
      <c r="L96">
        <f>IF(Transactions!N96-Transactions!M96&lt;&gt;"",Transactions!N96-Transactions!M96,"")</f>
        <v>0</v>
      </c>
      <c r="N96">
        <f t="shared" si="3"/>
        <v>406</v>
      </c>
      <c r="O96" t="str">
        <f>IF(Transactions!M96&lt;&gt;"",Transactions!M96,"")</f>
        <v>1536152074560</v>
      </c>
      <c r="P96" s="6"/>
      <c r="Q96">
        <f>IF(Transactions!Q96-Transactions!H96&lt;&gt;"",Transactions!Q96-Transactions!H96,"")</f>
        <v>1960</v>
      </c>
      <c r="R96">
        <f t="shared" si="4"/>
        <v>2366</v>
      </c>
    </row>
    <row r="97" spans="1:18" x14ac:dyDescent="0.3">
      <c r="A97" t="str">
        <f>IF(Transactions!A97&lt;&gt;"",Transactions!A97,0)</f>
        <v>2018/09/05 14:54:35</v>
      </c>
      <c r="B97" t="str">
        <f>IF(Transactions!B97&lt;&gt;"",Transactions!B97,"")</f>
        <v>peer0.org1.ldegilde.com</v>
      </c>
      <c r="C97" t="str">
        <f>IF(Transactions!C97&lt;&gt;"",Transactions!C97,"")</f>
        <v>pmt-chaincode</v>
      </c>
      <c r="D97" t="str">
        <f>IF(Transactions!D97&lt;&gt;"",Transactions!D97,"")</f>
        <v>put</v>
      </c>
      <c r="E97" t="str">
        <f>IF(Transactions!E97&lt;&gt;"",Transactions!E97,"")</f>
        <v>249289724-attribute_4</v>
      </c>
      <c r="F97" t="str">
        <f>IF(Transactions!F97&lt;&gt;"",Transactions!F97,"")</f>
        <v>622.0</v>
      </c>
      <c r="G97" s="6"/>
      <c r="H97">
        <f>IF(Transactions!H97-Transactions!G97&lt;&gt;"",Transactions!H97-Transactions!G97,"")</f>
        <v>430</v>
      </c>
      <c r="I97">
        <f>IF((Transactions!I97-Transactions!G97)-(Transactions!N97-Transactions!H97)&lt;&gt;"",(Transactions!I97-Transactions!G97)-(Transactions!N97-Transactions!H97),"")</f>
        <v>271</v>
      </c>
      <c r="J97">
        <f>IF(Transactions!J97-Transactions!I97&lt;&gt;"",Transactions!J97-Transactions!I97,"")</f>
        <v>0</v>
      </c>
      <c r="K97">
        <f>IF(Transactions!L97-Transactions!K97&lt;&gt;"",Transactions!L97-Transactions!K97,"")</f>
        <v>158</v>
      </c>
      <c r="L97">
        <f>IF(Transactions!N97-Transactions!M97&lt;&gt;"",Transactions!N97-Transactions!M97,"")</f>
        <v>1</v>
      </c>
      <c r="N97">
        <f t="shared" si="3"/>
        <v>430</v>
      </c>
      <c r="O97" t="str">
        <f>IF(Transactions!M97&lt;&gt;"",Transactions!M97,"")</f>
        <v>1536152074564</v>
      </c>
      <c r="P97" s="6"/>
      <c r="Q97">
        <f>IF(Transactions!Q97-Transactions!H97&lt;&gt;"",Transactions!Q97-Transactions!H97,"")</f>
        <v>1947</v>
      </c>
      <c r="R97">
        <f t="shared" si="4"/>
        <v>2377</v>
      </c>
    </row>
    <row r="98" spans="1:18" x14ac:dyDescent="0.3">
      <c r="A98" t="str">
        <f>IF(Transactions!A98&lt;&gt;"",Transactions!A98,0)</f>
        <v>2018/09/05 14:54:35</v>
      </c>
      <c r="B98" t="str">
        <f>IF(Transactions!B98&lt;&gt;"",Transactions!B98,"")</f>
        <v>peer0.org1.ldegilde.com</v>
      </c>
      <c r="C98" t="str">
        <f>IF(Transactions!C98&lt;&gt;"",Transactions!C98,"")</f>
        <v>pmt-chaincode</v>
      </c>
      <c r="D98" t="str">
        <f>IF(Transactions!D98&lt;&gt;"",Transactions!D98,"")</f>
        <v>put</v>
      </c>
      <c r="E98" t="str">
        <f>IF(Transactions!E98&lt;&gt;"",Transactions!E98,"")</f>
        <v>249289724-attribute_3</v>
      </c>
      <c r="F98" t="str">
        <f>IF(Transactions!F98&lt;&gt;"",Transactions!F98,"")</f>
        <v>26.0</v>
      </c>
      <c r="G98" s="6"/>
      <c r="H98">
        <f>IF(Transactions!H98-Transactions!G98&lt;&gt;"",Transactions!H98-Transactions!G98,"")</f>
        <v>434</v>
      </c>
      <c r="I98">
        <f>IF((Transactions!I98-Transactions!G98)-(Transactions!N98-Transactions!H98)&lt;&gt;"",(Transactions!I98-Transactions!G98)-(Transactions!N98-Transactions!H98),"")</f>
        <v>277</v>
      </c>
      <c r="J98">
        <f>IF(Transactions!J98-Transactions!I98&lt;&gt;"",Transactions!J98-Transactions!I98,"")</f>
        <v>1</v>
      </c>
      <c r="K98">
        <f>IF(Transactions!L98-Transactions!K98&lt;&gt;"",Transactions!L98-Transactions!K98,"")</f>
        <v>156</v>
      </c>
      <c r="L98">
        <f>IF(Transactions!N98-Transactions!M98&lt;&gt;"",Transactions!N98-Transactions!M98,"")</f>
        <v>0</v>
      </c>
      <c r="N98">
        <f t="shared" si="3"/>
        <v>434</v>
      </c>
      <c r="O98" t="str">
        <f>IF(Transactions!M98&lt;&gt;"",Transactions!M98,"")</f>
        <v>1536152074561</v>
      </c>
      <c r="P98" s="6"/>
      <c r="Q98">
        <f>IF(Transactions!Q98-Transactions!H98&lt;&gt;"",Transactions!Q98-Transactions!H98,"")</f>
        <v>1947</v>
      </c>
      <c r="R98">
        <f t="shared" si="4"/>
        <v>2381</v>
      </c>
    </row>
    <row r="99" spans="1:18" x14ac:dyDescent="0.3">
      <c r="A99" t="str">
        <f>IF(Transactions!A99&lt;&gt;"",Transactions!A99,0)</f>
        <v>2018/09/05 14:54:35</v>
      </c>
      <c r="B99" t="str">
        <f>IF(Transactions!B99&lt;&gt;"",Transactions!B99,"")</f>
        <v>peer0.org1.ldegilde.com</v>
      </c>
      <c r="C99" t="str">
        <f>IF(Transactions!C99&lt;&gt;"",Transactions!C99,"")</f>
        <v>pmt-chaincode</v>
      </c>
      <c r="D99" t="str">
        <f>IF(Transactions!D99&lt;&gt;"",Transactions!D99,"")</f>
        <v>put</v>
      </c>
      <c r="E99" t="str">
        <f>IF(Transactions!E99&lt;&gt;"",Transactions!E99,"")</f>
        <v>249289724-attribute_2</v>
      </c>
      <c r="F99" t="str">
        <f>IF(Transactions!F99&lt;&gt;"",Transactions!F99,"")</f>
        <v>491.0</v>
      </c>
      <c r="G99" s="6"/>
      <c r="H99">
        <f>IF(Transactions!H99-Transactions!G99&lt;&gt;"",Transactions!H99-Transactions!G99,"")</f>
        <v>438</v>
      </c>
      <c r="I99">
        <f>IF((Transactions!I99-Transactions!G99)-(Transactions!N99-Transactions!H99)&lt;&gt;"",(Transactions!I99-Transactions!G99)-(Transactions!N99-Transactions!H99),"")</f>
        <v>272</v>
      </c>
      <c r="J99">
        <f>IF(Transactions!J99-Transactions!I99&lt;&gt;"",Transactions!J99-Transactions!I99,"")</f>
        <v>0</v>
      </c>
      <c r="K99">
        <f>IF(Transactions!L99-Transactions!K99&lt;&gt;"",Transactions!L99-Transactions!K99,"")</f>
        <v>166</v>
      </c>
      <c r="L99">
        <f>IF(Transactions!N99-Transactions!M99&lt;&gt;"",Transactions!N99-Transactions!M99,"")</f>
        <v>0</v>
      </c>
      <c r="N99">
        <f t="shared" si="3"/>
        <v>438</v>
      </c>
      <c r="O99" t="str">
        <f>IF(Transactions!M99&lt;&gt;"",Transactions!M99,"")</f>
        <v>1536152074571</v>
      </c>
      <c r="P99" s="6"/>
      <c r="Q99">
        <f>IF(Transactions!Q99-Transactions!H99&lt;&gt;"",Transactions!Q99-Transactions!H99,"")</f>
        <v>1944</v>
      </c>
      <c r="R99">
        <f t="shared" si="4"/>
        <v>2382</v>
      </c>
    </row>
    <row r="100" spans="1:18" x14ac:dyDescent="0.3">
      <c r="A100" t="str">
        <f>IF(Transactions!A100&lt;&gt;"",Transactions!A100,0)</f>
        <v>2018/09/05 14:54:35</v>
      </c>
      <c r="B100" t="str">
        <f>IF(Transactions!B100&lt;&gt;"",Transactions!B100,"")</f>
        <v>peer0.org1.ldegilde.com</v>
      </c>
      <c r="C100" t="str">
        <f>IF(Transactions!C100&lt;&gt;"",Transactions!C100,"")</f>
        <v>pmt-chaincode</v>
      </c>
      <c r="D100" t="str">
        <f>IF(Transactions!D100&lt;&gt;"",Transactions!D100,"")</f>
        <v>put</v>
      </c>
      <c r="E100" t="str">
        <f>IF(Transactions!E100&lt;&gt;"",Transactions!E100,"")</f>
        <v>294607565-attribute_5</v>
      </c>
      <c r="F100" t="str">
        <f>IF(Transactions!F100&lt;&gt;"",Transactions!F100,"")</f>
        <v>1.0</v>
      </c>
      <c r="G100" s="6"/>
      <c r="H100">
        <f>IF(Transactions!H100-Transactions!G100&lt;&gt;"",Transactions!H100-Transactions!G100,"")</f>
        <v>442</v>
      </c>
      <c r="I100">
        <f>IF((Transactions!I100-Transactions!G100)-(Transactions!N100-Transactions!H100)&lt;&gt;"",(Transactions!I100-Transactions!G100)-(Transactions!N100-Transactions!H100),"")</f>
        <v>260</v>
      </c>
      <c r="J100">
        <f>IF(Transactions!J100-Transactions!I100&lt;&gt;"",Transactions!J100-Transactions!I100,"")</f>
        <v>0</v>
      </c>
      <c r="K100">
        <f>IF(Transactions!L100-Transactions!K100&lt;&gt;"",Transactions!L100-Transactions!K100,"")</f>
        <v>181</v>
      </c>
      <c r="L100">
        <f>IF(Transactions!N100-Transactions!M100&lt;&gt;"",Transactions!N100-Transactions!M100,"")</f>
        <v>1</v>
      </c>
      <c r="N100">
        <f t="shared" si="3"/>
        <v>442</v>
      </c>
      <c r="O100" t="str">
        <f>IF(Transactions!M100&lt;&gt;"",Transactions!M100,"")</f>
        <v>1536152074567</v>
      </c>
      <c r="P100" s="6"/>
      <c r="Q100">
        <f>IF(Transactions!Q100-Transactions!H100&lt;&gt;"",Transactions!Q100-Transactions!H100,"")</f>
        <v>1931</v>
      </c>
      <c r="R100">
        <f t="shared" si="4"/>
        <v>2373</v>
      </c>
    </row>
    <row r="101" spans="1:18" x14ac:dyDescent="0.3">
      <c r="A101" t="str">
        <f>IF(Transactions!A101&lt;&gt;"",Transactions!A101,0)</f>
        <v>2018/09/05 14:54:35</v>
      </c>
      <c r="B101" t="str">
        <f>IF(Transactions!B101&lt;&gt;"",Transactions!B101,"")</f>
        <v>peer0.org1.ldegilde.com</v>
      </c>
      <c r="C101" t="str">
        <f>IF(Transactions!C101&lt;&gt;"",Transactions!C101,"")</f>
        <v>pmt-chaincode</v>
      </c>
      <c r="D101" t="str">
        <f>IF(Transactions!D101&lt;&gt;"",Transactions!D101,"")</f>
        <v>put</v>
      </c>
      <c r="E101" t="str">
        <f>IF(Transactions!E101&lt;&gt;"",Transactions!E101,"")</f>
        <v>212440818-attribute_5</v>
      </c>
      <c r="F101" t="str">
        <f>IF(Transactions!F101&lt;&gt;"",Transactions!F101,"")</f>
        <v>320.0</v>
      </c>
      <c r="G101" s="6"/>
      <c r="H101">
        <f>IF(Transactions!H101-Transactions!G101&lt;&gt;"",Transactions!H101-Transactions!G101,"")</f>
        <v>472</v>
      </c>
      <c r="I101">
        <f>IF((Transactions!I101-Transactions!G101)-(Transactions!N101-Transactions!H101)&lt;&gt;"",(Transactions!I101-Transactions!G101)-(Transactions!N101-Transactions!H101),"")</f>
        <v>295</v>
      </c>
      <c r="J101">
        <f>IF(Transactions!J101-Transactions!I101&lt;&gt;"",Transactions!J101-Transactions!I101,"")</f>
        <v>0</v>
      </c>
      <c r="K101">
        <f>IF(Transactions!L101-Transactions!K101&lt;&gt;"",Transactions!L101-Transactions!K101,"")</f>
        <v>176</v>
      </c>
      <c r="L101">
        <f>IF(Transactions!N101-Transactions!M101&lt;&gt;"",Transactions!N101-Transactions!M101,"")</f>
        <v>1</v>
      </c>
      <c r="N101">
        <f t="shared" si="3"/>
        <v>472</v>
      </c>
      <c r="O101" t="str">
        <f>IF(Transactions!M101&lt;&gt;"",Transactions!M101,"")</f>
        <v>1536152074581</v>
      </c>
      <c r="P101" s="6"/>
      <c r="Q101">
        <f>IF(Transactions!Q101-Transactions!H101&lt;&gt;"",Transactions!Q101-Transactions!H101,"")</f>
        <v>1895</v>
      </c>
      <c r="R101">
        <f t="shared" si="4"/>
        <v>2367</v>
      </c>
    </row>
    <row r="102" spans="1:18" x14ac:dyDescent="0.3">
      <c r="A102" t="str">
        <f>IF(Transactions!A102&lt;&gt;"",Transactions!A102,0)</f>
        <v>2018/09/05 14:54:35</v>
      </c>
      <c r="B102" t="str">
        <f>IF(Transactions!B102&lt;&gt;"",Transactions!B102,"")</f>
        <v>peer0.org1.ldegilde.com</v>
      </c>
      <c r="C102" t="str">
        <f>IF(Transactions!C102&lt;&gt;"",Transactions!C102,"")</f>
        <v>pmt-chaincode</v>
      </c>
      <c r="D102" t="str">
        <f>IF(Transactions!D102&lt;&gt;"",Transactions!D102,"")</f>
        <v>put</v>
      </c>
      <c r="E102" t="str">
        <f>IF(Transactions!E102&lt;&gt;"",Transactions!E102,"")</f>
        <v>249289724-eigen_risico</v>
      </c>
      <c r="F102" t="str">
        <f>IF(Transactions!F102&lt;&gt;"",Transactions!F102,"")</f>
        <v>385</v>
      </c>
      <c r="G102" s="6"/>
      <c r="H102">
        <f>IF(Transactions!H102-Transactions!G102&lt;&gt;"",Transactions!H102-Transactions!G102,"")</f>
        <v>442</v>
      </c>
      <c r="I102">
        <f>IF((Transactions!I102-Transactions!G102)-(Transactions!N102-Transactions!H102)&lt;&gt;"",(Transactions!I102-Transactions!G102)-(Transactions!N102-Transactions!H102),"")</f>
        <v>250</v>
      </c>
      <c r="J102">
        <f>IF(Transactions!J102-Transactions!I102&lt;&gt;"",Transactions!J102-Transactions!I102,"")</f>
        <v>0</v>
      </c>
      <c r="K102">
        <f>IF(Transactions!L102-Transactions!K102&lt;&gt;"",Transactions!L102-Transactions!K102,"")</f>
        <v>191</v>
      </c>
      <c r="L102">
        <f>IF(Transactions!N102-Transactions!M102&lt;&gt;"",Transactions!N102-Transactions!M102,"")</f>
        <v>1</v>
      </c>
      <c r="N102">
        <f t="shared" si="3"/>
        <v>442</v>
      </c>
      <c r="O102" t="str">
        <f>IF(Transactions!M102&lt;&gt;"",Transactions!M102,"")</f>
        <v>1536152074574</v>
      </c>
      <c r="P102" s="6"/>
      <c r="Q102">
        <f>IF(Transactions!Q102-Transactions!H102&lt;&gt;"",Transactions!Q102-Transactions!H102,"")</f>
        <v>1943</v>
      </c>
      <c r="R102">
        <f t="shared" si="4"/>
        <v>2385</v>
      </c>
    </row>
    <row r="103" spans="1:18" x14ac:dyDescent="0.3">
      <c r="A103" t="str">
        <f>IF(Transactions!A103&lt;&gt;"",Transactions!A103,0)</f>
        <v>2018/09/05 14:56:51</v>
      </c>
      <c r="B103" t="str">
        <f>IF(Transactions!B103&lt;&gt;"",Transactions!B103,"")</f>
        <v>peer0.org1.ldegilde.com</v>
      </c>
      <c r="C103" t="str">
        <f>IF(Transactions!C103&lt;&gt;"",Transactions!C103,"")</f>
        <v>default-chaincode</v>
      </c>
      <c r="D103" t="str">
        <f>IF(Transactions!D103&lt;&gt;"",Transactions!D103,"")</f>
        <v>get</v>
      </c>
      <c r="E103" t="str">
        <f>IF(Transactions!E103&lt;&gt;"",Transactions!E103,"")</f>
        <v>231426849-attribute_3</v>
      </c>
      <c r="F103" t="str">
        <f>IF(Transactions!F103&lt;&gt;"",Transactions!F103,"")</f>
        <v>308.0</v>
      </c>
      <c r="G103" s="6"/>
      <c r="H103">
        <f>IF(Transactions!H103-Transactions!G103&lt;&gt;"",Transactions!H103-Transactions!G103,"")</f>
        <v>206</v>
      </c>
      <c r="I103">
        <f>IF((Transactions!I103-Transactions!G103)-(Transactions!N103-Transactions!H103)&lt;&gt;"",(Transactions!I103-Transactions!G103)-(Transactions!N103-Transactions!H103),"")</f>
        <v>205</v>
      </c>
      <c r="J103">
        <f>IF(Transactions!J103-Transactions!I103&lt;&gt;"",Transactions!J103-Transactions!I103,"")</f>
        <v>0</v>
      </c>
      <c r="K103">
        <f>IF(Transactions!L103-Transactions!K103&lt;&gt;"",Transactions!L103-Transactions!K103,"")</f>
        <v>1</v>
      </c>
      <c r="L103">
        <f>IF(Transactions!N103-Transactions!M103&lt;&gt;"",Transactions!N103-Transactions!M103,"")</f>
        <v>0</v>
      </c>
      <c r="N103">
        <f t="shared" ref="N103:N166" si="5">SUM(I103:L103)</f>
        <v>206</v>
      </c>
      <c r="O103" t="str">
        <f>IF(Transactions!M103&lt;&gt;"",Transactions!M103,"")</f>
        <v>1536152210086</v>
      </c>
      <c r="P103" s="6"/>
      <c r="Q103">
        <f>IF(Transactions!Q103-Transactions!H103&lt;&gt;"",Transactions!Q103-Transactions!H103,"")</f>
        <v>1595</v>
      </c>
      <c r="R103">
        <f t="shared" ref="R103:R166" si="6">H103+Q103</f>
        <v>1801</v>
      </c>
    </row>
    <row r="104" spans="1:18" x14ac:dyDescent="0.3">
      <c r="A104" t="str">
        <f>IF(Transactions!A104&lt;&gt;"",Transactions!A104,0)</f>
        <v>2018/09/05 14:56:51</v>
      </c>
      <c r="B104" t="str">
        <f>IF(Transactions!B104&lt;&gt;"",Transactions!B104,"")</f>
        <v>peer0.org1.ldegilde.com</v>
      </c>
      <c r="C104" t="str">
        <f>IF(Transactions!C104&lt;&gt;"",Transactions!C104,"")</f>
        <v>default-chaincode</v>
      </c>
      <c r="D104" t="str">
        <f>IF(Transactions!D104&lt;&gt;"",Transactions!D104,"")</f>
        <v>get</v>
      </c>
      <c r="E104" t="str">
        <f>IF(Transactions!E104&lt;&gt;"",Transactions!E104,"")</f>
        <v>231426849-attribute_3</v>
      </c>
      <c r="F104" t="str">
        <f>IF(Transactions!F104&lt;&gt;"",Transactions!F104,"")</f>
        <v>308.0</v>
      </c>
      <c r="G104" s="6"/>
      <c r="H104">
        <f>IF(Transactions!H104-Transactions!G104&lt;&gt;"",Transactions!H104-Transactions!G104,"")</f>
        <v>223</v>
      </c>
      <c r="I104">
        <f>IF((Transactions!I104-Transactions!G104)-(Transactions!N104-Transactions!H104)&lt;&gt;"",(Transactions!I104-Transactions!G104)-(Transactions!N104-Transactions!H104),"")</f>
        <v>222</v>
      </c>
      <c r="J104">
        <f>IF(Transactions!J104-Transactions!I104&lt;&gt;"",Transactions!J104-Transactions!I104,"")</f>
        <v>0</v>
      </c>
      <c r="K104">
        <f>IF(Transactions!L104-Transactions!K104&lt;&gt;"",Transactions!L104-Transactions!K104,"")</f>
        <v>1</v>
      </c>
      <c r="L104">
        <f>IF(Transactions!N104-Transactions!M104&lt;&gt;"",Transactions!N104-Transactions!M104,"")</f>
        <v>0</v>
      </c>
      <c r="N104">
        <f t="shared" si="5"/>
        <v>223</v>
      </c>
      <c r="O104" t="str">
        <f>IF(Transactions!M104&lt;&gt;"",Transactions!M104,"")</f>
        <v>1536152210477</v>
      </c>
      <c r="P104" s="6"/>
      <c r="Q104">
        <f>IF(Transactions!Q104-Transactions!H104&lt;&gt;"",Transactions!Q104-Transactions!H104,"")</f>
        <v>1182</v>
      </c>
      <c r="R104">
        <f t="shared" si="6"/>
        <v>1405</v>
      </c>
    </row>
    <row r="105" spans="1:18" x14ac:dyDescent="0.3">
      <c r="A105" t="str">
        <f>IF(Transactions!A105&lt;&gt;"",Transactions!A105,0)</f>
        <v>2018/09/05 14:56:51</v>
      </c>
      <c r="B105" t="str">
        <f>IF(Transactions!B105&lt;&gt;"",Transactions!B105,"")</f>
        <v>peer0.org1.ldegilde.com</v>
      </c>
      <c r="C105" t="str">
        <f>IF(Transactions!C105&lt;&gt;"",Transactions!C105,"")</f>
        <v>default-chaincode</v>
      </c>
      <c r="D105" t="str">
        <f>IF(Transactions!D105&lt;&gt;"",Transactions!D105,"")</f>
        <v>get</v>
      </c>
      <c r="E105" t="str">
        <f>IF(Transactions!E105&lt;&gt;"",Transactions!E105,"")</f>
        <v>231426849-attribute_3</v>
      </c>
      <c r="F105" t="str">
        <f>IF(Transactions!F105&lt;&gt;"",Transactions!F105,"")</f>
        <v>308.0</v>
      </c>
      <c r="G105" s="6"/>
      <c r="H105">
        <f>IF(Transactions!H105-Transactions!G105&lt;&gt;"",Transactions!H105-Transactions!G105,"")</f>
        <v>219</v>
      </c>
      <c r="I105">
        <f>IF((Transactions!I105-Transactions!G105)-(Transactions!N105-Transactions!H105)&lt;&gt;"",(Transactions!I105-Transactions!G105)-(Transactions!N105-Transactions!H105),"")</f>
        <v>217</v>
      </c>
      <c r="J105">
        <f>IF(Transactions!J105-Transactions!I105&lt;&gt;"",Transactions!J105-Transactions!I105,"")</f>
        <v>0</v>
      </c>
      <c r="K105">
        <f>IF(Transactions!L105-Transactions!K105&lt;&gt;"",Transactions!L105-Transactions!K105,"")</f>
        <v>2</v>
      </c>
      <c r="L105">
        <f>IF(Transactions!N105-Transactions!M105&lt;&gt;"",Transactions!N105-Transactions!M105,"")</f>
        <v>0</v>
      </c>
      <c r="N105">
        <f t="shared" si="5"/>
        <v>219</v>
      </c>
      <c r="O105" t="str">
        <f>IF(Transactions!M105&lt;&gt;"",Transactions!M105,"")</f>
        <v>1536152209682</v>
      </c>
      <c r="P105" s="6"/>
      <c r="Q105">
        <f>IF(Transactions!Q105-Transactions!H105&lt;&gt;"",Transactions!Q105-Transactions!H105,"")</f>
        <v>1991</v>
      </c>
      <c r="R105">
        <f t="shared" si="6"/>
        <v>2210</v>
      </c>
    </row>
    <row r="106" spans="1:18" x14ac:dyDescent="0.3">
      <c r="A106" t="str">
        <f>IF(Transactions!A106&lt;&gt;"",Transactions!A106,0)</f>
        <v>2018/09/05 14:56:51</v>
      </c>
      <c r="B106" t="str">
        <f>IF(Transactions!B106&lt;&gt;"",Transactions!B106,"")</f>
        <v>peer0.org1.ldegilde.com</v>
      </c>
      <c r="C106" t="str">
        <f>IF(Transactions!C106&lt;&gt;"",Transactions!C106,"")</f>
        <v>default-chaincode</v>
      </c>
      <c r="D106" t="str">
        <f>IF(Transactions!D106&lt;&gt;"",Transactions!D106,"")</f>
        <v>get</v>
      </c>
      <c r="E106" t="str">
        <f>IF(Transactions!E106&lt;&gt;"",Transactions!E106,"")</f>
        <v>231426849-attribute_3</v>
      </c>
      <c r="F106" t="str">
        <f>IF(Transactions!F106&lt;&gt;"",Transactions!F106,"")</f>
        <v>308.0</v>
      </c>
      <c r="G106" s="6"/>
      <c r="H106">
        <f>IF(Transactions!H106-Transactions!G106&lt;&gt;"",Transactions!H106-Transactions!G106,"")</f>
        <v>298</v>
      </c>
      <c r="I106">
        <f>IF((Transactions!I106-Transactions!G106)-(Transactions!N106-Transactions!H106)&lt;&gt;"",(Transactions!I106-Transactions!G106)-(Transactions!N106-Transactions!H106),"")</f>
        <v>294</v>
      </c>
      <c r="J106">
        <f>IF(Transactions!J106-Transactions!I106&lt;&gt;"",Transactions!J106-Transactions!I106,"")</f>
        <v>0</v>
      </c>
      <c r="K106">
        <f>IF(Transactions!L106-Transactions!K106&lt;&gt;"",Transactions!L106-Transactions!K106,"")</f>
        <v>4</v>
      </c>
      <c r="L106">
        <f>IF(Transactions!N106-Transactions!M106&lt;&gt;"",Transactions!N106-Transactions!M106,"")</f>
        <v>0</v>
      </c>
      <c r="N106">
        <f t="shared" si="5"/>
        <v>298</v>
      </c>
      <c r="O106" t="str">
        <f>IF(Transactions!M106&lt;&gt;"",Transactions!M106,"")</f>
        <v>1536152208754</v>
      </c>
      <c r="P106" s="6"/>
      <c r="Q106">
        <f>IF(Transactions!Q106-Transactions!H106&lt;&gt;"",Transactions!Q106-Transactions!H106,"")</f>
        <v>2897</v>
      </c>
      <c r="R106">
        <f t="shared" si="6"/>
        <v>3195</v>
      </c>
    </row>
    <row r="107" spans="1:18" x14ac:dyDescent="0.3">
      <c r="A107" t="str">
        <f>IF(Transactions!A107&lt;&gt;"",Transactions!A107,0)</f>
        <v>2018/09/05 14:56:51</v>
      </c>
      <c r="B107" t="str">
        <f>IF(Transactions!B107&lt;&gt;"",Transactions!B107,"")</f>
        <v>peer0.org1.ldegilde.com</v>
      </c>
      <c r="C107" t="str">
        <f>IF(Transactions!C107&lt;&gt;"",Transactions!C107,"")</f>
        <v>default-chaincode</v>
      </c>
      <c r="D107" t="str">
        <f>IF(Transactions!D107&lt;&gt;"",Transactions!D107,"")</f>
        <v>get</v>
      </c>
      <c r="E107" t="str">
        <f>IF(Transactions!E107&lt;&gt;"",Transactions!E107,"")</f>
        <v>231426849-attribute_3</v>
      </c>
      <c r="F107" t="str">
        <f>IF(Transactions!F107&lt;&gt;"",Transactions!F107,"")</f>
        <v>308.0</v>
      </c>
      <c r="G107" s="6"/>
      <c r="H107">
        <f>IF(Transactions!H107-Transactions!G107&lt;&gt;"",Transactions!H107-Transactions!G107,"")</f>
        <v>300</v>
      </c>
      <c r="I107">
        <f>IF((Transactions!I107-Transactions!G107)-(Transactions!N107-Transactions!H107)&lt;&gt;"",(Transactions!I107-Transactions!G107)-(Transactions!N107-Transactions!H107),"")</f>
        <v>296</v>
      </c>
      <c r="J107">
        <f>IF(Transactions!J107-Transactions!I107&lt;&gt;"",Transactions!J107-Transactions!I107,"")</f>
        <v>0</v>
      </c>
      <c r="K107">
        <f>IF(Transactions!L107-Transactions!K107&lt;&gt;"",Transactions!L107-Transactions!K107,"")</f>
        <v>4</v>
      </c>
      <c r="L107">
        <f>IF(Transactions!N107-Transactions!M107&lt;&gt;"",Transactions!N107-Transactions!M107,"")</f>
        <v>0</v>
      </c>
      <c r="N107">
        <f t="shared" si="5"/>
        <v>300</v>
      </c>
      <c r="O107" t="str">
        <f>IF(Transactions!M107&lt;&gt;"",Transactions!M107,"")</f>
        <v>1536152208754</v>
      </c>
      <c r="P107" s="6"/>
      <c r="Q107">
        <f>IF(Transactions!Q107-Transactions!H107&lt;&gt;"",Transactions!Q107-Transactions!H107,"")</f>
        <v>2898</v>
      </c>
      <c r="R107">
        <f t="shared" si="6"/>
        <v>3198</v>
      </c>
    </row>
    <row r="108" spans="1:18" x14ac:dyDescent="0.3">
      <c r="A108" t="str">
        <f>IF(Transactions!A108&lt;&gt;"",Transactions!A108,0)</f>
        <v>2018/09/05 14:56:51</v>
      </c>
      <c r="B108" t="str">
        <f>IF(Transactions!B108&lt;&gt;"",Transactions!B108,"")</f>
        <v>peer0.org1.ldegilde.com</v>
      </c>
      <c r="C108" t="str">
        <f>IF(Transactions!C108&lt;&gt;"",Transactions!C108,"")</f>
        <v>default-chaincode</v>
      </c>
      <c r="D108" t="str">
        <f>IF(Transactions!D108&lt;&gt;"",Transactions!D108,"")</f>
        <v>get</v>
      </c>
      <c r="E108" t="str">
        <f>IF(Transactions!E108&lt;&gt;"",Transactions!E108,"")</f>
        <v>231426849-attribute_3</v>
      </c>
      <c r="F108" t="str">
        <f>IF(Transactions!F108&lt;&gt;"",Transactions!F108,"")</f>
        <v>308.0</v>
      </c>
      <c r="G108" s="6"/>
      <c r="H108">
        <f>IF(Transactions!H108-Transactions!G108&lt;&gt;"",Transactions!H108-Transactions!G108,"")</f>
        <v>199</v>
      </c>
      <c r="I108">
        <f>IF((Transactions!I108-Transactions!G108)-(Transactions!N108-Transactions!H108)&lt;&gt;"",(Transactions!I108-Transactions!G108)-(Transactions!N108-Transactions!H108),"")</f>
        <v>197</v>
      </c>
      <c r="J108">
        <f>IF(Transactions!J108-Transactions!I108&lt;&gt;"",Transactions!J108-Transactions!I108,"")</f>
        <v>0</v>
      </c>
      <c r="K108">
        <f>IF(Transactions!L108-Transactions!K108&lt;&gt;"",Transactions!L108-Transactions!K108,"")</f>
        <v>2</v>
      </c>
      <c r="L108">
        <f>IF(Transactions!N108-Transactions!M108&lt;&gt;"",Transactions!N108-Transactions!M108,"")</f>
        <v>0</v>
      </c>
      <c r="N108">
        <f t="shared" si="5"/>
        <v>199</v>
      </c>
      <c r="O108" t="str">
        <f>IF(Transactions!M108&lt;&gt;"",Transactions!M108,"")</f>
        <v>1536152210888</v>
      </c>
      <c r="P108" s="6"/>
      <c r="Q108">
        <f>IF(Transactions!Q108-Transactions!H108&lt;&gt;"",Transactions!Q108-Transactions!H108,"")</f>
        <v>791</v>
      </c>
      <c r="R108">
        <f t="shared" si="6"/>
        <v>990</v>
      </c>
    </row>
    <row r="109" spans="1:18" x14ac:dyDescent="0.3">
      <c r="A109" t="str">
        <f>IF(Transactions!A109&lt;&gt;"",Transactions!A109,0)</f>
        <v>2018/09/05 14:56:51</v>
      </c>
      <c r="B109" t="str">
        <f>IF(Transactions!B109&lt;&gt;"",Transactions!B109,"")</f>
        <v>peer0.org1.ldegilde.com</v>
      </c>
      <c r="C109" t="str">
        <f>IF(Transactions!C109&lt;&gt;"",Transactions!C109,"")</f>
        <v>default-chaincode</v>
      </c>
      <c r="D109" t="str">
        <f>IF(Transactions!D109&lt;&gt;"",Transactions!D109,"")</f>
        <v>get</v>
      </c>
      <c r="E109" t="str">
        <f>IF(Transactions!E109&lt;&gt;"",Transactions!E109,"")</f>
        <v>231426849-attribute_3</v>
      </c>
      <c r="F109" t="str">
        <f>IF(Transactions!F109&lt;&gt;"",Transactions!F109,"")</f>
        <v>308.0</v>
      </c>
      <c r="G109" s="6"/>
      <c r="H109">
        <f>IF(Transactions!H109-Transactions!G109&lt;&gt;"",Transactions!H109-Transactions!G109,"")</f>
        <v>409</v>
      </c>
      <c r="I109">
        <f>IF((Transactions!I109-Transactions!G109)-(Transactions!N109-Transactions!H109)&lt;&gt;"",(Transactions!I109-Transactions!G109)-(Transactions!N109-Transactions!H109),"")</f>
        <v>408</v>
      </c>
      <c r="J109">
        <f>IF(Transactions!J109-Transactions!I109&lt;&gt;"",Transactions!J109-Transactions!I109,"")</f>
        <v>0</v>
      </c>
      <c r="K109">
        <f>IF(Transactions!L109-Transactions!K109&lt;&gt;"",Transactions!L109-Transactions!K109,"")</f>
        <v>1</v>
      </c>
      <c r="L109">
        <f>IF(Transactions!N109-Transactions!M109&lt;&gt;"",Transactions!N109-Transactions!M109,"")</f>
        <v>0</v>
      </c>
      <c r="N109">
        <f t="shared" si="5"/>
        <v>409</v>
      </c>
      <c r="O109" t="str">
        <f>IF(Transactions!M109&lt;&gt;"",Transactions!M109,"")</f>
        <v>1536152208763</v>
      </c>
      <c r="P109" s="6"/>
      <c r="Q109">
        <f>IF(Transactions!Q109-Transactions!H109&lt;&gt;"",Transactions!Q109-Transactions!H109,"")</f>
        <v>2784</v>
      </c>
      <c r="R109">
        <f t="shared" si="6"/>
        <v>3193</v>
      </c>
    </row>
    <row r="110" spans="1:18" x14ac:dyDescent="0.3">
      <c r="A110" t="str">
        <f>IF(Transactions!A110&lt;&gt;"",Transactions!A110,0)</f>
        <v>2018/09/05 14:56:51</v>
      </c>
      <c r="B110" t="str">
        <f>IF(Transactions!B110&lt;&gt;"",Transactions!B110,"")</f>
        <v>peer0.org1.ldegilde.com</v>
      </c>
      <c r="C110" t="str">
        <f>IF(Transactions!C110&lt;&gt;"",Transactions!C110,"")</f>
        <v>default-chaincode</v>
      </c>
      <c r="D110" t="str">
        <f>IF(Transactions!D110&lt;&gt;"",Transactions!D110,"")</f>
        <v>get</v>
      </c>
      <c r="E110" t="str">
        <f>IF(Transactions!E110&lt;&gt;"",Transactions!E110,"")</f>
        <v>231426849-attribute_3</v>
      </c>
      <c r="F110" t="str">
        <f>IF(Transactions!F110&lt;&gt;"",Transactions!F110,"")</f>
        <v>308.0</v>
      </c>
      <c r="G110" s="6"/>
      <c r="H110">
        <f>IF(Transactions!H110-Transactions!G110&lt;&gt;"",Transactions!H110-Transactions!G110,"")</f>
        <v>416</v>
      </c>
      <c r="I110">
        <f>IF((Transactions!I110-Transactions!G110)-(Transactions!N110-Transactions!H110)&lt;&gt;"",(Transactions!I110-Transactions!G110)-(Transactions!N110-Transactions!H110),"")</f>
        <v>413</v>
      </c>
      <c r="J110">
        <f>IF(Transactions!J110-Transactions!I110&lt;&gt;"",Transactions!J110-Transactions!I110,"")</f>
        <v>0</v>
      </c>
      <c r="K110">
        <f>IF(Transactions!L110-Transactions!K110&lt;&gt;"",Transactions!L110-Transactions!K110,"")</f>
        <v>3</v>
      </c>
      <c r="L110">
        <f>IF(Transactions!N110-Transactions!M110&lt;&gt;"",Transactions!N110-Transactions!M110,"")</f>
        <v>0</v>
      </c>
      <c r="N110">
        <f t="shared" si="5"/>
        <v>416</v>
      </c>
      <c r="O110" t="str">
        <f>IF(Transactions!M110&lt;&gt;"",Transactions!M110,"")</f>
        <v>1536152208758</v>
      </c>
      <c r="P110" s="6"/>
      <c r="Q110">
        <f>IF(Transactions!Q110-Transactions!H110&lt;&gt;"",Transactions!Q110-Transactions!H110,"")</f>
        <v>2783</v>
      </c>
      <c r="R110">
        <f t="shared" si="6"/>
        <v>3199</v>
      </c>
    </row>
    <row r="111" spans="1:18" x14ac:dyDescent="0.3">
      <c r="A111" t="str">
        <f>IF(Transactions!A111&lt;&gt;"",Transactions!A111,0)</f>
        <v>2018/09/05 14:56:51</v>
      </c>
      <c r="B111" t="str">
        <f>IF(Transactions!B111&lt;&gt;"",Transactions!B111,"")</f>
        <v>peer0.org1.ldegilde.com</v>
      </c>
      <c r="C111" t="str">
        <f>IF(Transactions!C111&lt;&gt;"",Transactions!C111,"")</f>
        <v>default-chaincode</v>
      </c>
      <c r="D111" t="str">
        <f>IF(Transactions!D111&lt;&gt;"",Transactions!D111,"")</f>
        <v>get</v>
      </c>
      <c r="E111" t="str">
        <f>IF(Transactions!E111&lt;&gt;"",Transactions!E111,"")</f>
        <v>231426849-attribute_3</v>
      </c>
      <c r="F111" t="str">
        <f>IF(Transactions!F111&lt;&gt;"",Transactions!F111,"")</f>
        <v>308.0</v>
      </c>
      <c r="G111" s="6"/>
      <c r="H111">
        <f>IF(Transactions!H111-Transactions!G111&lt;&gt;"",Transactions!H111-Transactions!G111,"")</f>
        <v>408</v>
      </c>
      <c r="I111">
        <f>IF((Transactions!I111-Transactions!G111)-(Transactions!N111-Transactions!H111)&lt;&gt;"",(Transactions!I111-Transactions!G111)-(Transactions!N111-Transactions!H111),"")</f>
        <v>404</v>
      </c>
      <c r="J111">
        <f>IF(Transactions!J111-Transactions!I111&lt;&gt;"",Transactions!J111-Transactions!I111,"")</f>
        <v>0</v>
      </c>
      <c r="K111">
        <f>IF(Transactions!L111-Transactions!K111&lt;&gt;"",Transactions!L111-Transactions!K111,"")</f>
        <v>4</v>
      </c>
      <c r="L111">
        <f>IF(Transactions!N111-Transactions!M111&lt;&gt;"",Transactions!N111-Transactions!M111,"")</f>
        <v>0</v>
      </c>
      <c r="N111">
        <f t="shared" si="5"/>
        <v>408</v>
      </c>
      <c r="O111" t="str">
        <f>IF(Transactions!M111&lt;&gt;"",Transactions!M111,"")</f>
        <v>1536152208758</v>
      </c>
      <c r="P111" s="6"/>
      <c r="Q111">
        <f>IF(Transactions!Q111-Transactions!H111&lt;&gt;"",Transactions!Q111-Transactions!H111,"")</f>
        <v>2788</v>
      </c>
      <c r="R111">
        <f t="shared" si="6"/>
        <v>3196</v>
      </c>
    </row>
    <row r="112" spans="1:18" x14ac:dyDescent="0.3">
      <c r="A112" t="str">
        <f>IF(Transactions!A112&lt;&gt;"",Transactions!A112,0)</f>
        <v>2018/09/05 14:56:51</v>
      </c>
      <c r="B112" t="str">
        <f>IF(Transactions!B112&lt;&gt;"",Transactions!B112,"")</f>
        <v>peer0.org1.ldegilde.com</v>
      </c>
      <c r="C112" t="str">
        <f>IF(Transactions!C112&lt;&gt;"",Transactions!C112,"")</f>
        <v>default-chaincode</v>
      </c>
      <c r="D112" t="str">
        <f>IF(Transactions!D112&lt;&gt;"",Transactions!D112,"")</f>
        <v>get</v>
      </c>
      <c r="E112" t="str">
        <f>IF(Transactions!E112&lt;&gt;"",Transactions!E112,"")</f>
        <v>231426849-attribute_3</v>
      </c>
      <c r="F112" t="str">
        <f>IF(Transactions!F112&lt;&gt;"",Transactions!F112,"")</f>
        <v>308.0</v>
      </c>
      <c r="G112" s="6"/>
      <c r="H112">
        <f>IF(Transactions!H112-Transactions!G112&lt;&gt;"",Transactions!H112-Transactions!G112,"")</f>
        <v>304</v>
      </c>
      <c r="I112">
        <f>IF((Transactions!I112-Transactions!G112)-(Transactions!N112-Transactions!H112)&lt;&gt;"",(Transactions!I112-Transactions!G112)-(Transactions!N112-Transactions!H112),"")</f>
        <v>303</v>
      </c>
      <c r="J112">
        <f>IF(Transactions!J112-Transactions!I112&lt;&gt;"",Transactions!J112-Transactions!I112,"")</f>
        <v>0</v>
      </c>
      <c r="K112">
        <f>IF(Transactions!L112-Transactions!K112&lt;&gt;"",Transactions!L112-Transactions!K112,"")</f>
        <v>1</v>
      </c>
      <c r="L112">
        <f>IF(Transactions!N112-Transactions!M112&lt;&gt;"",Transactions!N112-Transactions!M112,"")</f>
        <v>0</v>
      </c>
      <c r="N112">
        <f t="shared" si="5"/>
        <v>304</v>
      </c>
      <c r="O112" t="str">
        <f>IF(Transactions!M112&lt;&gt;"",Transactions!M112,"")</f>
        <v>1536152208733</v>
      </c>
      <c r="P112" s="6"/>
      <c r="Q112">
        <f>IF(Transactions!Q112-Transactions!H112&lt;&gt;"",Transactions!Q112-Transactions!H112,"")</f>
        <v>2896</v>
      </c>
      <c r="R112">
        <f t="shared" si="6"/>
        <v>3200</v>
      </c>
    </row>
    <row r="113" spans="1:18" x14ac:dyDescent="0.3">
      <c r="A113" t="str">
        <f>IF(Transactions!A113&lt;&gt;"",Transactions!A113,0)</f>
        <v>2018/09/05 14:56:51</v>
      </c>
      <c r="B113" t="str">
        <f>IF(Transactions!B113&lt;&gt;"",Transactions!B113,"")</f>
        <v>peer0.org1.ldegilde.com</v>
      </c>
      <c r="C113" t="str">
        <f>IF(Transactions!C113&lt;&gt;"",Transactions!C113,"")</f>
        <v>default-chaincode</v>
      </c>
      <c r="D113" t="str">
        <f>IF(Transactions!D113&lt;&gt;"",Transactions!D113,"")</f>
        <v>get</v>
      </c>
      <c r="E113" t="str">
        <f>IF(Transactions!E113&lt;&gt;"",Transactions!E113,"")</f>
        <v>231426849-attribute_3</v>
      </c>
      <c r="F113" t="str">
        <f>IF(Transactions!F113&lt;&gt;"",Transactions!F113,"")</f>
        <v>308.0</v>
      </c>
      <c r="G113" s="6"/>
      <c r="H113">
        <f>IF(Transactions!H113-Transactions!G113&lt;&gt;"",Transactions!H113-Transactions!G113,"")</f>
        <v>294</v>
      </c>
      <c r="I113">
        <f>IF((Transactions!I113-Transactions!G113)-(Transactions!N113-Transactions!H113)&lt;&gt;"",(Transactions!I113-Transactions!G113)-(Transactions!N113-Transactions!H113),"")</f>
        <v>290</v>
      </c>
      <c r="J113">
        <f>IF(Transactions!J113-Transactions!I113&lt;&gt;"",Transactions!J113-Transactions!I113,"")</f>
        <v>1</v>
      </c>
      <c r="K113">
        <f>IF(Transactions!L113-Transactions!K113&lt;&gt;"",Transactions!L113-Transactions!K113,"")</f>
        <v>3</v>
      </c>
      <c r="L113">
        <f>IF(Transactions!N113-Transactions!M113&lt;&gt;"",Transactions!N113-Transactions!M113,"")</f>
        <v>0</v>
      </c>
      <c r="N113">
        <f t="shared" si="5"/>
        <v>294</v>
      </c>
      <c r="O113" t="str">
        <f>IF(Transactions!M113&lt;&gt;"",Transactions!M113,"")</f>
        <v>1536152208750</v>
      </c>
      <c r="P113" s="6"/>
      <c r="Q113">
        <f>IF(Transactions!Q113-Transactions!H113&lt;&gt;"",Transactions!Q113-Transactions!H113,"")</f>
        <v>2897</v>
      </c>
      <c r="R113">
        <f t="shared" si="6"/>
        <v>3191</v>
      </c>
    </row>
    <row r="114" spans="1:18" x14ac:dyDescent="0.3">
      <c r="A114" t="str">
        <f>IF(Transactions!A114&lt;&gt;"",Transactions!A114,0)</f>
        <v>2018/09/05 14:56:53</v>
      </c>
      <c r="B114" t="str">
        <f>IF(Transactions!B114&lt;&gt;"",Transactions!B114,"")</f>
        <v>peer0.org1.ldegilde.com</v>
      </c>
      <c r="C114" t="str">
        <f>IF(Transactions!C114&lt;&gt;"",Transactions!C114,"")</f>
        <v>default-chaincode</v>
      </c>
      <c r="D114" t="str">
        <f>IF(Transactions!D114&lt;&gt;"",Transactions!D114,"")</f>
        <v>get</v>
      </c>
      <c r="E114" t="str">
        <f>IF(Transactions!E114&lt;&gt;"",Transactions!E114,"")</f>
        <v>231426849-attribute_3</v>
      </c>
      <c r="F114" t="str">
        <f>IF(Transactions!F114&lt;&gt;"",Transactions!F114,"")</f>
        <v>308.0</v>
      </c>
      <c r="G114" s="6"/>
      <c r="H114">
        <f>IF(Transactions!H114-Transactions!G114&lt;&gt;"",Transactions!H114-Transactions!G114,"")</f>
        <v>193</v>
      </c>
      <c r="I114">
        <f>IF((Transactions!I114-Transactions!G114)-(Transactions!N114-Transactions!H114)&lt;&gt;"",(Transactions!I114-Transactions!G114)-(Transactions!N114-Transactions!H114),"")</f>
        <v>191</v>
      </c>
      <c r="J114">
        <f>IF(Transactions!J114-Transactions!I114&lt;&gt;"",Transactions!J114-Transactions!I114,"")</f>
        <v>0</v>
      </c>
      <c r="K114">
        <f>IF(Transactions!L114-Transactions!K114&lt;&gt;"",Transactions!L114-Transactions!K114,"")</f>
        <v>2</v>
      </c>
      <c r="L114">
        <f>IF(Transactions!N114-Transactions!M114&lt;&gt;"",Transactions!N114-Transactions!M114,"")</f>
        <v>0</v>
      </c>
      <c r="N114">
        <f t="shared" si="5"/>
        <v>193</v>
      </c>
      <c r="O114" t="str">
        <f>IF(Transactions!M114&lt;&gt;"",Transactions!M114,"")</f>
        <v>1536152211278</v>
      </c>
      <c r="P114" s="6"/>
      <c r="Q114">
        <f>IF(Transactions!Q114-Transactions!H114&lt;&gt;"",Transactions!Q114-Transactions!H114,"")</f>
        <v>2642</v>
      </c>
      <c r="R114">
        <f t="shared" si="6"/>
        <v>2835</v>
      </c>
    </row>
    <row r="115" spans="1:18" x14ac:dyDescent="0.3">
      <c r="A115" t="str">
        <f>IF(Transactions!A115&lt;&gt;"",Transactions!A115,0)</f>
        <v>2018/09/05 14:56:53</v>
      </c>
      <c r="B115" t="str">
        <f>IF(Transactions!B115&lt;&gt;"",Transactions!B115,"")</f>
        <v>peer0.org1.ldegilde.com</v>
      </c>
      <c r="C115" t="str">
        <f>IF(Transactions!C115&lt;&gt;"",Transactions!C115,"")</f>
        <v>default-chaincode</v>
      </c>
      <c r="D115" t="str">
        <f>IF(Transactions!D115&lt;&gt;"",Transactions!D115,"")</f>
        <v>get</v>
      </c>
      <c r="E115" t="str">
        <f>IF(Transactions!E115&lt;&gt;"",Transactions!E115,"")</f>
        <v>231426849-attribute_3</v>
      </c>
      <c r="F115" t="str">
        <f>IF(Transactions!F115&lt;&gt;"",Transactions!F115,"")</f>
        <v>308.0</v>
      </c>
      <c r="G115" s="6"/>
      <c r="H115">
        <f>IF(Transactions!H115-Transactions!G115&lt;&gt;"",Transactions!H115-Transactions!G115,"")</f>
        <v>203</v>
      </c>
      <c r="I115">
        <f>IF((Transactions!I115-Transactions!G115)-(Transactions!N115-Transactions!H115)&lt;&gt;"",(Transactions!I115-Transactions!G115)-(Transactions!N115-Transactions!H115),"")</f>
        <v>200</v>
      </c>
      <c r="J115">
        <f>IF(Transactions!J115-Transactions!I115&lt;&gt;"",Transactions!J115-Transactions!I115,"")</f>
        <v>0</v>
      </c>
      <c r="K115">
        <f>IF(Transactions!L115-Transactions!K115&lt;&gt;"",Transactions!L115-Transactions!K115,"")</f>
        <v>3</v>
      </c>
      <c r="L115">
        <f>IF(Transactions!N115-Transactions!M115&lt;&gt;"",Transactions!N115-Transactions!M115,"")</f>
        <v>0</v>
      </c>
      <c r="N115">
        <f t="shared" si="5"/>
        <v>203</v>
      </c>
      <c r="O115" t="str">
        <f>IF(Transactions!M115&lt;&gt;"",Transactions!M115,"")</f>
        <v>1536152211666</v>
      </c>
      <c r="P115" s="6"/>
      <c r="Q115">
        <f>IF(Transactions!Q115-Transactions!H115&lt;&gt;"",Transactions!Q115-Transactions!H115,"")</f>
        <v>2250</v>
      </c>
      <c r="R115">
        <f t="shared" si="6"/>
        <v>2453</v>
      </c>
    </row>
    <row r="116" spans="1:18" x14ac:dyDescent="0.3">
      <c r="A116" t="str">
        <f>IF(Transactions!A116&lt;&gt;"",Transactions!A116,0)</f>
        <v>2018/09/05 14:56:53</v>
      </c>
      <c r="B116" t="str">
        <f>IF(Transactions!B116&lt;&gt;"",Transactions!B116,"")</f>
        <v>peer0.org1.ldegilde.com</v>
      </c>
      <c r="C116" t="str">
        <f>IF(Transactions!C116&lt;&gt;"",Transactions!C116,"")</f>
        <v>default-chaincode</v>
      </c>
      <c r="D116" t="str">
        <f>IF(Transactions!D116&lt;&gt;"",Transactions!D116,"")</f>
        <v>get</v>
      </c>
      <c r="E116" t="str">
        <f>IF(Transactions!E116&lt;&gt;"",Transactions!E116,"")</f>
        <v>231426849-attribute_3</v>
      </c>
      <c r="F116" t="str">
        <f>IF(Transactions!F116&lt;&gt;"",Transactions!F116,"")</f>
        <v>308.0</v>
      </c>
      <c r="G116" s="6"/>
      <c r="H116">
        <f>IF(Transactions!H116-Transactions!G116&lt;&gt;"",Transactions!H116-Transactions!G116,"")</f>
        <v>359</v>
      </c>
      <c r="I116">
        <f>IF((Transactions!I116-Transactions!G116)-(Transactions!N116-Transactions!H116)&lt;&gt;"",(Transactions!I116-Transactions!G116)-(Transactions!N116-Transactions!H116),"")</f>
        <v>356</v>
      </c>
      <c r="J116">
        <f>IF(Transactions!J116-Transactions!I116&lt;&gt;"",Transactions!J116-Transactions!I116,"")</f>
        <v>0</v>
      </c>
      <c r="K116">
        <f>IF(Transactions!L116-Transactions!K116&lt;&gt;"",Transactions!L116-Transactions!K116,"")</f>
        <v>3</v>
      </c>
      <c r="L116">
        <f>IF(Transactions!N116-Transactions!M116&lt;&gt;"",Transactions!N116-Transactions!M116,"")</f>
        <v>0</v>
      </c>
      <c r="N116">
        <f t="shared" si="5"/>
        <v>359</v>
      </c>
      <c r="O116" t="str">
        <f>IF(Transactions!M116&lt;&gt;"",Transactions!M116,"")</f>
        <v>1536152212019</v>
      </c>
      <c r="P116" s="6"/>
      <c r="Q116">
        <f>IF(Transactions!Q116-Transactions!H116&lt;&gt;"",Transactions!Q116-Transactions!H116,"")</f>
        <v>1754</v>
      </c>
      <c r="R116">
        <f t="shared" si="6"/>
        <v>2113</v>
      </c>
    </row>
    <row r="117" spans="1:18" x14ac:dyDescent="0.3">
      <c r="A117" t="str">
        <f>IF(Transactions!A117&lt;&gt;"",Transactions!A117,0)</f>
        <v>2018/09/05 14:56:53</v>
      </c>
      <c r="B117" t="str">
        <f>IF(Transactions!B117&lt;&gt;"",Transactions!B117,"")</f>
        <v>peer0.org1.ldegilde.com</v>
      </c>
      <c r="C117" t="str">
        <f>IF(Transactions!C117&lt;&gt;"",Transactions!C117,"")</f>
        <v>default-chaincode</v>
      </c>
      <c r="D117" t="str">
        <f>IF(Transactions!D117&lt;&gt;"",Transactions!D117,"")</f>
        <v>get</v>
      </c>
      <c r="E117" t="str">
        <f>IF(Transactions!E117&lt;&gt;"",Transactions!E117,"")</f>
        <v>231426849-attribute_3</v>
      </c>
      <c r="F117" t="str">
        <f>IF(Transactions!F117&lt;&gt;"",Transactions!F117,"")</f>
        <v>308.0</v>
      </c>
      <c r="G117" s="6"/>
      <c r="H117">
        <f>IF(Transactions!H117-Transactions!G117&lt;&gt;"",Transactions!H117-Transactions!G117,"")</f>
        <v>219</v>
      </c>
      <c r="I117">
        <f>IF((Transactions!I117-Transactions!G117)-(Transactions!N117-Transactions!H117)&lt;&gt;"",(Transactions!I117-Transactions!G117)-(Transactions!N117-Transactions!H117),"")</f>
        <v>217</v>
      </c>
      <c r="J117">
        <f>IF(Transactions!J117-Transactions!I117&lt;&gt;"",Transactions!J117-Transactions!I117,"")</f>
        <v>0</v>
      </c>
      <c r="K117">
        <f>IF(Transactions!L117-Transactions!K117&lt;&gt;"",Transactions!L117-Transactions!K117,"")</f>
        <v>2</v>
      </c>
      <c r="L117">
        <f>IF(Transactions!N117-Transactions!M117&lt;&gt;"",Transactions!N117-Transactions!M117,"")</f>
        <v>0</v>
      </c>
      <c r="N117">
        <f t="shared" si="5"/>
        <v>219</v>
      </c>
      <c r="O117" t="str">
        <f>IF(Transactions!M117&lt;&gt;"",Transactions!M117,"")</f>
        <v>1536152212015</v>
      </c>
      <c r="P117" s="6"/>
      <c r="Q117">
        <f>IF(Transactions!Q117-Transactions!H117&lt;&gt;"",Transactions!Q117-Transactions!H117,"")</f>
        <v>1901</v>
      </c>
      <c r="R117">
        <f t="shared" si="6"/>
        <v>2120</v>
      </c>
    </row>
    <row r="118" spans="1:18" x14ac:dyDescent="0.3">
      <c r="A118" t="str">
        <f>IF(Transactions!A118&lt;&gt;"",Transactions!A118,0)</f>
        <v>2018/09/05 14:56:53</v>
      </c>
      <c r="B118" t="str">
        <f>IF(Transactions!B118&lt;&gt;"",Transactions!B118,"")</f>
        <v>peer0.org1.ldegilde.com</v>
      </c>
      <c r="C118" t="str">
        <f>IF(Transactions!C118&lt;&gt;"",Transactions!C118,"")</f>
        <v>default-chaincode</v>
      </c>
      <c r="D118" t="str">
        <f>IF(Transactions!D118&lt;&gt;"",Transactions!D118,"")</f>
        <v>get</v>
      </c>
      <c r="E118" t="str">
        <f>IF(Transactions!E118&lt;&gt;"",Transactions!E118,"")</f>
        <v>231426849-attribute_3</v>
      </c>
      <c r="F118" t="str">
        <f>IF(Transactions!F118&lt;&gt;"",Transactions!F118,"")</f>
        <v>308.0</v>
      </c>
      <c r="G118" s="6"/>
      <c r="H118">
        <f>IF(Transactions!H118-Transactions!G118&lt;&gt;"",Transactions!H118-Transactions!G118,"")</f>
        <v>212</v>
      </c>
      <c r="I118">
        <f>IF((Transactions!I118-Transactions!G118)-(Transactions!N118-Transactions!H118)&lt;&gt;"",(Transactions!I118-Transactions!G118)-(Transactions!N118-Transactions!H118),"")</f>
        <v>204</v>
      </c>
      <c r="J118">
        <f>IF(Transactions!J118-Transactions!I118&lt;&gt;"",Transactions!J118-Transactions!I118,"")</f>
        <v>0</v>
      </c>
      <c r="K118">
        <f>IF(Transactions!L118-Transactions!K118&lt;&gt;"",Transactions!L118-Transactions!K118,"")</f>
        <v>8</v>
      </c>
      <c r="L118">
        <f>IF(Transactions!N118-Transactions!M118&lt;&gt;"",Transactions!N118-Transactions!M118,"")</f>
        <v>0</v>
      </c>
      <c r="N118">
        <f t="shared" si="5"/>
        <v>212</v>
      </c>
      <c r="O118" t="str">
        <f>IF(Transactions!M118&lt;&gt;"",Transactions!M118,"")</f>
        <v>1536152212013</v>
      </c>
      <c r="P118" s="6"/>
      <c r="Q118">
        <f>IF(Transactions!Q118-Transactions!H118&lt;&gt;"",Transactions!Q118-Transactions!H118,"")</f>
        <v>1907</v>
      </c>
      <c r="R118">
        <f t="shared" si="6"/>
        <v>2119</v>
      </c>
    </row>
    <row r="119" spans="1:18" x14ac:dyDescent="0.3">
      <c r="A119" t="str">
        <f>IF(Transactions!A119&lt;&gt;"",Transactions!A119,0)</f>
        <v>2018/09/05 14:56:53</v>
      </c>
      <c r="B119" t="str">
        <f>IF(Transactions!B119&lt;&gt;"",Transactions!B119,"")</f>
        <v>peer0.org1.ldegilde.com</v>
      </c>
      <c r="C119" t="str">
        <f>IF(Transactions!C119&lt;&gt;"",Transactions!C119,"")</f>
        <v>default-chaincode</v>
      </c>
      <c r="D119" t="str">
        <f>IF(Transactions!D119&lt;&gt;"",Transactions!D119,"")</f>
        <v>get</v>
      </c>
      <c r="E119" t="str">
        <f>IF(Transactions!E119&lt;&gt;"",Transactions!E119,"")</f>
        <v>231426849-attribute_3</v>
      </c>
      <c r="F119" t="str">
        <f>IF(Transactions!F119&lt;&gt;"",Transactions!F119,"")</f>
        <v>308.0</v>
      </c>
      <c r="G119" s="6"/>
      <c r="H119">
        <f>IF(Transactions!H119-Transactions!G119&lt;&gt;"",Transactions!H119-Transactions!G119,"")</f>
        <v>216</v>
      </c>
      <c r="I119">
        <f>IF((Transactions!I119-Transactions!G119)-(Transactions!N119-Transactions!H119)&lt;&gt;"",(Transactions!I119-Transactions!G119)-(Transactions!N119-Transactions!H119),"")</f>
        <v>211</v>
      </c>
      <c r="J119">
        <f>IF(Transactions!J119-Transactions!I119&lt;&gt;"",Transactions!J119-Transactions!I119,"")</f>
        <v>0</v>
      </c>
      <c r="K119">
        <f>IF(Transactions!L119-Transactions!K119&lt;&gt;"",Transactions!L119-Transactions!K119,"")</f>
        <v>5</v>
      </c>
      <c r="L119">
        <f>IF(Transactions!N119-Transactions!M119&lt;&gt;"",Transactions!N119-Transactions!M119,"")</f>
        <v>0</v>
      </c>
      <c r="N119">
        <f t="shared" si="5"/>
        <v>216</v>
      </c>
      <c r="O119" t="str">
        <f>IF(Transactions!M119&lt;&gt;"",Transactions!M119,"")</f>
        <v>1536152212019</v>
      </c>
      <c r="P119" s="6"/>
      <c r="Q119">
        <f>IF(Transactions!Q119-Transactions!H119&lt;&gt;"",Transactions!Q119-Transactions!H119,"")</f>
        <v>1901</v>
      </c>
      <c r="R119">
        <f t="shared" si="6"/>
        <v>2117</v>
      </c>
    </row>
    <row r="120" spans="1:18" x14ac:dyDescent="0.3">
      <c r="A120" t="str">
        <f>IF(Transactions!A120&lt;&gt;"",Transactions!A120,0)</f>
        <v>2018/09/05 14:56:53</v>
      </c>
      <c r="B120" t="str">
        <f>IF(Transactions!B120&lt;&gt;"",Transactions!B120,"")</f>
        <v>peer0.org1.ldegilde.com</v>
      </c>
      <c r="C120" t="str">
        <f>IF(Transactions!C120&lt;&gt;"",Transactions!C120,"")</f>
        <v>default-chaincode</v>
      </c>
      <c r="D120" t="str">
        <f>IF(Transactions!D120&lt;&gt;"",Transactions!D120,"")</f>
        <v>get</v>
      </c>
      <c r="E120" t="str">
        <f>IF(Transactions!E120&lt;&gt;"",Transactions!E120,"")</f>
        <v>231426849-attribute_3</v>
      </c>
      <c r="F120" t="str">
        <f>IF(Transactions!F120&lt;&gt;"",Transactions!F120,"")</f>
        <v>308.0</v>
      </c>
      <c r="G120" s="6"/>
      <c r="H120">
        <f>IF(Transactions!H120-Transactions!G120&lt;&gt;"",Transactions!H120-Transactions!G120,"")</f>
        <v>403</v>
      </c>
      <c r="I120">
        <f>IF((Transactions!I120-Transactions!G120)-(Transactions!N120-Transactions!H120)&lt;&gt;"",(Transactions!I120-Transactions!G120)-(Transactions!N120-Transactions!H120),"")</f>
        <v>399</v>
      </c>
      <c r="J120">
        <f>IF(Transactions!J120-Transactions!I120&lt;&gt;"",Transactions!J120-Transactions!I120,"")</f>
        <v>0</v>
      </c>
      <c r="K120">
        <f>IF(Transactions!L120-Transactions!K120&lt;&gt;"",Transactions!L120-Transactions!K120,"")</f>
        <v>4</v>
      </c>
      <c r="L120">
        <f>IF(Transactions!N120-Transactions!M120&lt;&gt;"",Transactions!N120-Transactions!M120,"")</f>
        <v>0</v>
      </c>
      <c r="N120">
        <f t="shared" si="5"/>
        <v>403</v>
      </c>
      <c r="O120" t="str">
        <f>IF(Transactions!M120&lt;&gt;"",Transactions!M120,"")</f>
        <v>1536152212024</v>
      </c>
      <c r="P120" s="6"/>
      <c r="Q120">
        <f>IF(Transactions!Q120-Transactions!H120&lt;&gt;"",Transactions!Q120-Transactions!H120,"")</f>
        <v>1724</v>
      </c>
      <c r="R120">
        <f t="shared" si="6"/>
        <v>2127</v>
      </c>
    </row>
    <row r="121" spans="1:18" x14ac:dyDescent="0.3">
      <c r="A121" t="str">
        <f>IF(Transactions!A121&lt;&gt;"",Transactions!A121,0)</f>
        <v>2018/09/05 14:56:53</v>
      </c>
      <c r="B121" t="str">
        <f>IF(Transactions!B121&lt;&gt;"",Transactions!B121,"")</f>
        <v>peer0.org1.ldegilde.com</v>
      </c>
      <c r="C121" t="str">
        <f>IF(Transactions!C121&lt;&gt;"",Transactions!C121,"")</f>
        <v>default-chaincode</v>
      </c>
      <c r="D121" t="str">
        <f>IF(Transactions!D121&lt;&gt;"",Transactions!D121,"")</f>
        <v>get</v>
      </c>
      <c r="E121" t="str">
        <f>IF(Transactions!E121&lt;&gt;"",Transactions!E121,"")</f>
        <v>231426849-attribute_3</v>
      </c>
      <c r="F121" t="str">
        <f>IF(Transactions!F121&lt;&gt;"",Transactions!F121,"")</f>
        <v>308.0</v>
      </c>
      <c r="G121" s="6"/>
      <c r="H121">
        <f>IF(Transactions!H121-Transactions!G121&lt;&gt;"",Transactions!H121-Transactions!G121,"")</f>
        <v>402</v>
      </c>
      <c r="I121">
        <f>IF((Transactions!I121-Transactions!G121)-(Transactions!N121-Transactions!H121)&lt;&gt;"",(Transactions!I121-Transactions!G121)-(Transactions!N121-Transactions!H121),"")</f>
        <v>399</v>
      </c>
      <c r="J121">
        <f>IF(Transactions!J121-Transactions!I121&lt;&gt;"",Transactions!J121-Transactions!I121,"")</f>
        <v>0</v>
      </c>
      <c r="K121">
        <f>IF(Transactions!L121-Transactions!K121&lt;&gt;"",Transactions!L121-Transactions!K121,"")</f>
        <v>3</v>
      </c>
      <c r="L121">
        <f>IF(Transactions!N121-Transactions!M121&lt;&gt;"",Transactions!N121-Transactions!M121,"")</f>
        <v>0</v>
      </c>
      <c r="N121">
        <f t="shared" si="5"/>
        <v>402</v>
      </c>
      <c r="O121" t="str">
        <f>IF(Transactions!M121&lt;&gt;"",Transactions!M121,"")</f>
        <v>1536152212023</v>
      </c>
      <c r="P121" s="6"/>
      <c r="Q121">
        <f>IF(Transactions!Q121-Transactions!H121&lt;&gt;"",Transactions!Q121-Transactions!H121,"")</f>
        <v>1724</v>
      </c>
      <c r="R121">
        <f t="shared" si="6"/>
        <v>2126</v>
      </c>
    </row>
    <row r="122" spans="1:18" x14ac:dyDescent="0.3">
      <c r="A122" t="str">
        <f>IF(Transactions!A122&lt;&gt;"",Transactions!A122,0)</f>
        <v>2018/09/05 14:56:53</v>
      </c>
      <c r="B122" t="str">
        <f>IF(Transactions!B122&lt;&gt;"",Transactions!B122,"")</f>
        <v>peer0.org1.ldegilde.com</v>
      </c>
      <c r="C122" t="str">
        <f>IF(Transactions!C122&lt;&gt;"",Transactions!C122,"")</f>
        <v>default-chaincode</v>
      </c>
      <c r="D122" t="str">
        <f>IF(Transactions!D122&lt;&gt;"",Transactions!D122,"")</f>
        <v>get</v>
      </c>
      <c r="E122" t="str">
        <f>IF(Transactions!E122&lt;&gt;"",Transactions!E122,"")</f>
        <v>231426849-attribute_3</v>
      </c>
      <c r="F122" t="str">
        <f>IF(Transactions!F122&lt;&gt;"",Transactions!F122,"")</f>
        <v>308.0</v>
      </c>
      <c r="G122" s="6"/>
      <c r="H122">
        <f>IF(Transactions!H122-Transactions!G122&lt;&gt;"",Transactions!H122-Transactions!G122,"")</f>
        <v>383</v>
      </c>
      <c r="I122">
        <f>IF((Transactions!I122-Transactions!G122)-(Transactions!N122-Transactions!H122)&lt;&gt;"",(Transactions!I122-Transactions!G122)-(Transactions!N122-Transactions!H122),"")</f>
        <v>378</v>
      </c>
      <c r="J122">
        <f>IF(Transactions!J122-Transactions!I122&lt;&gt;"",Transactions!J122-Transactions!I122,"")</f>
        <v>0</v>
      </c>
      <c r="K122">
        <f>IF(Transactions!L122-Transactions!K122&lt;&gt;"",Transactions!L122-Transactions!K122,"")</f>
        <v>5</v>
      </c>
      <c r="L122">
        <f>IF(Transactions!N122-Transactions!M122&lt;&gt;"",Transactions!N122-Transactions!M122,"")</f>
        <v>0</v>
      </c>
      <c r="N122">
        <f t="shared" si="5"/>
        <v>383</v>
      </c>
      <c r="O122" t="str">
        <f>IF(Transactions!M122&lt;&gt;"",Transactions!M122,"")</f>
        <v>1536152212019</v>
      </c>
      <c r="P122" s="6"/>
      <c r="Q122">
        <f>IF(Transactions!Q122-Transactions!H122&lt;&gt;"",Transactions!Q122-Transactions!H122,"")</f>
        <v>1748</v>
      </c>
      <c r="R122">
        <f t="shared" si="6"/>
        <v>2131</v>
      </c>
    </row>
    <row r="123" spans="1:18" x14ac:dyDescent="0.3">
      <c r="A123" t="str">
        <f>IF(Transactions!A123&lt;&gt;"",Transactions!A123,0)</f>
        <v>2018/09/05 14:56:53</v>
      </c>
      <c r="B123" t="str">
        <f>IF(Transactions!B123&lt;&gt;"",Transactions!B123,"")</f>
        <v>peer0.org1.ldegilde.com</v>
      </c>
      <c r="C123" t="str">
        <f>IF(Transactions!C123&lt;&gt;"",Transactions!C123,"")</f>
        <v>default-chaincode</v>
      </c>
      <c r="D123" t="str">
        <f>IF(Transactions!D123&lt;&gt;"",Transactions!D123,"")</f>
        <v>get</v>
      </c>
      <c r="E123" t="str">
        <f>IF(Transactions!E123&lt;&gt;"",Transactions!E123,"")</f>
        <v>231426849-attribute_3</v>
      </c>
      <c r="F123" t="str">
        <f>IF(Transactions!F123&lt;&gt;"",Transactions!F123,"")</f>
        <v>308.0</v>
      </c>
      <c r="G123" s="6"/>
      <c r="H123">
        <f>IF(Transactions!H123-Transactions!G123&lt;&gt;"",Transactions!H123-Transactions!G123,"")</f>
        <v>413</v>
      </c>
      <c r="I123">
        <f>IF((Transactions!I123-Transactions!G123)-(Transactions!N123-Transactions!H123)&lt;&gt;"",(Transactions!I123-Transactions!G123)-(Transactions!N123-Transactions!H123),"")</f>
        <v>410</v>
      </c>
      <c r="J123">
        <f>IF(Transactions!J123-Transactions!I123&lt;&gt;"",Transactions!J123-Transactions!I123,"")</f>
        <v>0</v>
      </c>
      <c r="K123">
        <f>IF(Transactions!L123-Transactions!K123&lt;&gt;"",Transactions!L123-Transactions!K123,"")</f>
        <v>3</v>
      </c>
      <c r="L123">
        <f>IF(Transactions!N123-Transactions!M123&lt;&gt;"",Transactions!N123-Transactions!M123,"")</f>
        <v>0</v>
      </c>
      <c r="N123">
        <f t="shared" si="5"/>
        <v>413</v>
      </c>
      <c r="O123" t="str">
        <f>IF(Transactions!M123&lt;&gt;"",Transactions!M123,"")</f>
        <v>1536152212019</v>
      </c>
      <c r="P123" s="6"/>
      <c r="Q123">
        <f>IF(Transactions!Q123-Transactions!H123&lt;&gt;"",Transactions!Q123-Transactions!H123,"")</f>
        <v>1724</v>
      </c>
      <c r="R123">
        <f t="shared" si="6"/>
        <v>2137</v>
      </c>
    </row>
    <row r="124" spans="1:18" x14ac:dyDescent="0.3">
      <c r="A124" t="str">
        <f>IF(Transactions!A124&lt;&gt;"",Transactions!A124,0)</f>
        <v>2018/09/05 14:56:53</v>
      </c>
      <c r="B124" t="str">
        <f>IF(Transactions!B124&lt;&gt;"",Transactions!B124,"")</f>
        <v>peer0.org1.ldegilde.com</v>
      </c>
      <c r="C124" t="str">
        <f>IF(Transactions!C124&lt;&gt;"",Transactions!C124,"")</f>
        <v>default-chaincode</v>
      </c>
      <c r="D124" t="str">
        <f>IF(Transactions!D124&lt;&gt;"",Transactions!D124,"")</f>
        <v>get</v>
      </c>
      <c r="E124" t="str">
        <f>IF(Transactions!E124&lt;&gt;"",Transactions!E124,"")</f>
        <v>231426849-attribute_3</v>
      </c>
      <c r="F124" t="str">
        <f>IF(Transactions!F124&lt;&gt;"",Transactions!F124,"")</f>
        <v>308.0</v>
      </c>
      <c r="G124" s="6"/>
      <c r="H124">
        <f>IF(Transactions!H124-Transactions!G124&lt;&gt;"",Transactions!H124-Transactions!G124,"")</f>
        <v>240</v>
      </c>
      <c r="I124">
        <f>IF((Transactions!I124-Transactions!G124)-(Transactions!N124-Transactions!H124)&lt;&gt;"",(Transactions!I124-Transactions!G124)-(Transactions!N124-Transactions!H124),"")</f>
        <v>238</v>
      </c>
      <c r="J124">
        <f>IF(Transactions!J124-Transactions!I124&lt;&gt;"",Transactions!J124-Transactions!I124,"")</f>
        <v>0</v>
      </c>
      <c r="K124">
        <f>IF(Transactions!L124-Transactions!K124&lt;&gt;"",Transactions!L124-Transactions!K124,"")</f>
        <v>2</v>
      </c>
      <c r="L124">
        <f>IF(Transactions!N124-Transactions!M124&lt;&gt;"",Transactions!N124-Transactions!M124,"")</f>
        <v>0</v>
      </c>
      <c r="N124">
        <f t="shared" si="5"/>
        <v>240</v>
      </c>
      <c r="O124" t="str">
        <f>IF(Transactions!M124&lt;&gt;"",Transactions!M124,"")</f>
        <v>1536152212640</v>
      </c>
      <c r="P124" s="6"/>
      <c r="Q124">
        <f>IF(Transactions!Q124-Transactions!H124&lt;&gt;"",Transactions!Q124-Transactions!H124,"")</f>
        <v>1295</v>
      </c>
      <c r="R124">
        <f t="shared" si="6"/>
        <v>1535</v>
      </c>
    </row>
    <row r="125" spans="1:18" x14ac:dyDescent="0.3">
      <c r="A125" t="str">
        <f>IF(Transactions!A125&lt;&gt;"",Transactions!A125,0)</f>
        <v>2018/09/05 14:56:53</v>
      </c>
      <c r="B125" t="str">
        <f>IF(Transactions!B125&lt;&gt;"",Transactions!B125,"")</f>
        <v>peer0.org1.ldegilde.com</v>
      </c>
      <c r="C125" t="str">
        <f>IF(Transactions!C125&lt;&gt;"",Transactions!C125,"")</f>
        <v>default-chaincode</v>
      </c>
      <c r="D125" t="str">
        <f>IF(Transactions!D125&lt;&gt;"",Transactions!D125,"")</f>
        <v>get</v>
      </c>
      <c r="E125" t="str">
        <f>IF(Transactions!E125&lt;&gt;"",Transactions!E125,"")</f>
        <v>231426849-attribute_3</v>
      </c>
      <c r="F125" t="str">
        <f>IF(Transactions!F125&lt;&gt;"",Transactions!F125,"")</f>
        <v>308.0</v>
      </c>
      <c r="G125" s="6"/>
      <c r="H125">
        <f>IF(Transactions!H125-Transactions!G125&lt;&gt;"",Transactions!H125-Transactions!G125,"")</f>
        <v>221</v>
      </c>
      <c r="I125">
        <f>IF((Transactions!I125-Transactions!G125)-(Transactions!N125-Transactions!H125)&lt;&gt;"",(Transactions!I125-Transactions!G125)-(Transactions!N125-Transactions!H125),"")</f>
        <v>218</v>
      </c>
      <c r="J125">
        <f>IF(Transactions!J125-Transactions!I125&lt;&gt;"",Transactions!J125-Transactions!I125,"")</f>
        <v>0</v>
      </c>
      <c r="K125">
        <f>IF(Transactions!L125-Transactions!K125&lt;&gt;"",Transactions!L125-Transactions!K125,"")</f>
        <v>3</v>
      </c>
      <c r="L125">
        <f>IF(Transactions!N125-Transactions!M125&lt;&gt;"",Transactions!N125-Transactions!M125,"")</f>
        <v>0</v>
      </c>
      <c r="N125">
        <f t="shared" si="5"/>
        <v>221</v>
      </c>
      <c r="O125" t="str">
        <f>IF(Transactions!M125&lt;&gt;"",Transactions!M125,"")</f>
        <v>1536152212017</v>
      </c>
      <c r="P125" s="6"/>
      <c r="Q125">
        <f>IF(Transactions!Q125-Transactions!H125&lt;&gt;"",Transactions!Q125-Transactions!H125,"")</f>
        <v>1924</v>
      </c>
      <c r="R125">
        <f t="shared" si="6"/>
        <v>2145</v>
      </c>
    </row>
    <row r="126" spans="1:18" x14ac:dyDescent="0.3">
      <c r="A126" t="str">
        <f>IF(Transactions!A126&lt;&gt;"",Transactions!A126,0)</f>
        <v>2018/09/05 14:56:53</v>
      </c>
      <c r="B126" t="str">
        <f>IF(Transactions!B126&lt;&gt;"",Transactions!B126,"")</f>
        <v>peer0.org1.ldegilde.com</v>
      </c>
      <c r="C126" t="str">
        <f>IF(Transactions!C126&lt;&gt;"",Transactions!C126,"")</f>
        <v>default-chaincode</v>
      </c>
      <c r="D126" t="str">
        <f>IF(Transactions!D126&lt;&gt;"",Transactions!D126,"")</f>
        <v>get</v>
      </c>
      <c r="E126" t="str">
        <f>IF(Transactions!E126&lt;&gt;"",Transactions!E126,"")</f>
        <v>231426849-attribute_3</v>
      </c>
      <c r="F126" t="str">
        <f>IF(Transactions!F126&lt;&gt;"",Transactions!F126,"")</f>
        <v>308.0</v>
      </c>
      <c r="G126" s="6"/>
      <c r="H126">
        <f>IF(Transactions!H126-Transactions!G126&lt;&gt;"",Transactions!H126-Transactions!G126,"")</f>
        <v>380</v>
      </c>
      <c r="I126">
        <f>IF((Transactions!I126-Transactions!G126)-(Transactions!N126-Transactions!H126)&lt;&gt;"",(Transactions!I126-Transactions!G126)-(Transactions!N126-Transactions!H126),"")</f>
        <v>377</v>
      </c>
      <c r="J126">
        <f>IF(Transactions!J126-Transactions!I126&lt;&gt;"",Transactions!J126-Transactions!I126,"")</f>
        <v>0</v>
      </c>
      <c r="K126">
        <f>IF(Transactions!L126-Transactions!K126&lt;&gt;"",Transactions!L126-Transactions!K126,"")</f>
        <v>3</v>
      </c>
      <c r="L126">
        <f>IF(Transactions!N126-Transactions!M126&lt;&gt;"",Transactions!N126-Transactions!M126,"")</f>
        <v>0</v>
      </c>
      <c r="N126">
        <f t="shared" si="5"/>
        <v>380</v>
      </c>
      <c r="O126" t="str">
        <f>IF(Transactions!M126&lt;&gt;"",Transactions!M126,"")</f>
        <v>1536152212022</v>
      </c>
      <c r="P126" s="6"/>
      <c r="Q126">
        <f>IF(Transactions!Q126-Transactions!H126&lt;&gt;"",Transactions!Q126-Transactions!H126,"")</f>
        <v>1755</v>
      </c>
      <c r="R126">
        <f t="shared" si="6"/>
        <v>2135</v>
      </c>
    </row>
    <row r="127" spans="1:18" x14ac:dyDescent="0.3">
      <c r="A127" t="str">
        <f>IF(Transactions!A127&lt;&gt;"",Transactions!A127,0)</f>
        <v>2018/09/05 14:56:53</v>
      </c>
      <c r="B127" t="str">
        <f>IF(Transactions!B127&lt;&gt;"",Transactions!B127,"")</f>
        <v>peer0.org1.ldegilde.com</v>
      </c>
      <c r="C127" t="str">
        <f>IF(Transactions!C127&lt;&gt;"",Transactions!C127,"")</f>
        <v>default-chaincode</v>
      </c>
      <c r="D127" t="str">
        <f>IF(Transactions!D127&lt;&gt;"",Transactions!D127,"")</f>
        <v>get</v>
      </c>
      <c r="E127" t="str">
        <f>IF(Transactions!E127&lt;&gt;"",Transactions!E127,"")</f>
        <v>231426849-attribute_3</v>
      </c>
      <c r="F127" t="str">
        <f>IF(Transactions!F127&lt;&gt;"",Transactions!F127,"")</f>
        <v>308.0</v>
      </c>
      <c r="G127" s="6"/>
      <c r="H127">
        <f>IF(Transactions!H127-Transactions!G127&lt;&gt;"",Transactions!H127-Transactions!G127,"")</f>
        <v>373</v>
      </c>
      <c r="I127">
        <f>IF((Transactions!I127-Transactions!G127)-(Transactions!N127-Transactions!H127)&lt;&gt;"",(Transactions!I127-Transactions!G127)-(Transactions!N127-Transactions!H127),"")</f>
        <v>369</v>
      </c>
      <c r="J127">
        <f>IF(Transactions!J127-Transactions!I127&lt;&gt;"",Transactions!J127-Transactions!I127,"")</f>
        <v>0</v>
      </c>
      <c r="K127">
        <f>IF(Transactions!L127-Transactions!K127&lt;&gt;"",Transactions!L127-Transactions!K127,"")</f>
        <v>4</v>
      </c>
      <c r="L127">
        <f>IF(Transactions!N127-Transactions!M127&lt;&gt;"",Transactions!N127-Transactions!M127,"")</f>
        <v>0</v>
      </c>
      <c r="N127">
        <f t="shared" si="5"/>
        <v>373</v>
      </c>
      <c r="O127" t="str">
        <f>IF(Transactions!M127&lt;&gt;"",Transactions!M127,"")</f>
        <v>1536152212019</v>
      </c>
      <c r="P127" s="6"/>
      <c r="Q127">
        <f>IF(Transactions!Q127-Transactions!H127&lt;&gt;"",Transactions!Q127-Transactions!H127,"")</f>
        <v>1761</v>
      </c>
      <c r="R127">
        <f t="shared" si="6"/>
        <v>2134</v>
      </c>
    </row>
    <row r="128" spans="1:18" x14ac:dyDescent="0.3">
      <c r="A128" t="str">
        <f>IF(Transactions!A128&lt;&gt;"",Transactions!A128,0)</f>
        <v>2018/09/05 14:56:53</v>
      </c>
      <c r="B128" t="str">
        <f>IF(Transactions!B128&lt;&gt;"",Transactions!B128,"")</f>
        <v>peer0.org1.ldegilde.com</v>
      </c>
      <c r="C128" t="str">
        <f>IF(Transactions!C128&lt;&gt;"",Transactions!C128,"")</f>
        <v>default-chaincode</v>
      </c>
      <c r="D128" t="str">
        <f>IF(Transactions!D128&lt;&gt;"",Transactions!D128,"")</f>
        <v>get</v>
      </c>
      <c r="E128" t="str">
        <f>IF(Transactions!E128&lt;&gt;"",Transactions!E128,"")</f>
        <v>231426849-attribute_3</v>
      </c>
      <c r="F128" t="str">
        <f>IF(Transactions!F128&lt;&gt;"",Transactions!F128,"")</f>
        <v>308.0</v>
      </c>
      <c r="G128" s="6"/>
      <c r="H128">
        <f>IF(Transactions!H128-Transactions!G128&lt;&gt;"",Transactions!H128-Transactions!G128,"")</f>
        <v>193</v>
      </c>
      <c r="I128">
        <f>IF((Transactions!I128-Transactions!G128)-(Transactions!N128-Transactions!H128)&lt;&gt;"",(Transactions!I128-Transactions!G128)-(Transactions!N128-Transactions!H128),"")</f>
        <v>192</v>
      </c>
      <c r="J128">
        <f>IF(Transactions!J128-Transactions!I128&lt;&gt;"",Transactions!J128-Transactions!I128,"")</f>
        <v>0</v>
      </c>
      <c r="K128">
        <f>IF(Transactions!L128-Transactions!K128&lt;&gt;"",Transactions!L128-Transactions!K128,"")</f>
        <v>1</v>
      </c>
      <c r="L128">
        <f>IF(Transactions!N128-Transactions!M128&lt;&gt;"",Transactions!N128-Transactions!M128,"")</f>
        <v>0</v>
      </c>
      <c r="N128">
        <f t="shared" si="5"/>
        <v>193</v>
      </c>
      <c r="O128" t="str">
        <f>IF(Transactions!M128&lt;&gt;"",Transactions!M128,"")</f>
        <v>1536152213035</v>
      </c>
      <c r="P128" s="6"/>
      <c r="Q128">
        <f>IF(Transactions!Q128-Transactions!H128&lt;&gt;"",Transactions!Q128-Transactions!H128,"")</f>
        <v>920</v>
      </c>
      <c r="R128">
        <f t="shared" si="6"/>
        <v>1113</v>
      </c>
    </row>
    <row r="129" spans="1:18" x14ac:dyDescent="0.3">
      <c r="A129" t="str">
        <f>IF(Transactions!A129&lt;&gt;"",Transactions!A129,0)</f>
        <v>2018/09/05 14:56:55</v>
      </c>
      <c r="B129" t="str">
        <f>IF(Transactions!B129&lt;&gt;"",Transactions!B129,"")</f>
        <v>peer0.org1.ldegilde.com</v>
      </c>
      <c r="C129" t="str">
        <f>IF(Transactions!C129&lt;&gt;"",Transactions!C129,"")</f>
        <v>default-chaincode</v>
      </c>
      <c r="D129" t="str">
        <f>IF(Transactions!D129&lt;&gt;"",Transactions!D129,"")</f>
        <v>get</v>
      </c>
      <c r="E129" t="str">
        <f>IF(Transactions!E129&lt;&gt;"",Transactions!E129,"")</f>
        <v>231426849-attribute_3</v>
      </c>
      <c r="F129" t="str">
        <f>IF(Transactions!F129&lt;&gt;"",Transactions!F129,"")</f>
        <v>308.0</v>
      </c>
      <c r="G129" s="6"/>
      <c r="H129">
        <f>IF(Transactions!H129-Transactions!G129&lt;&gt;"",Transactions!H129-Transactions!G129,"")</f>
        <v>192</v>
      </c>
      <c r="I129">
        <f>IF((Transactions!I129-Transactions!G129)-(Transactions!N129-Transactions!H129)&lt;&gt;"",(Transactions!I129-Transactions!G129)-(Transactions!N129-Transactions!H129),"")</f>
        <v>190</v>
      </c>
      <c r="J129">
        <f>IF(Transactions!J129-Transactions!I129&lt;&gt;"",Transactions!J129-Transactions!I129,"")</f>
        <v>0</v>
      </c>
      <c r="K129">
        <f>IF(Transactions!L129-Transactions!K129&lt;&gt;"",Transactions!L129-Transactions!K129,"")</f>
        <v>2</v>
      </c>
      <c r="L129">
        <f>IF(Transactions!N129-Transactions!M129&lt;&gt;"",Transactions!N129-Transactions!M129,"")</f>
        <v>0</v>
      </c>
      <c r="N129">
        <f t="shared" si="5"/>
        <v>192</v>
      </c>
      <c r="O129" t="str">
        <f>IF(Transactions!M129&lt;&gt;"",Transactions!M129,"")</f>
        <v>1536152213811</v>
      </c>
      <c r="P129" s="6"/>
      <c r="Q129">
        <f>IF(Transactions!Q129-Transactions!H129&lt;&gt;"",Transactions!Q129-Transactions!H129,"")</f>
        <v>2755</v>
      </c>
      <c r="R129">
        <f t="shared" si="6"/>
        <v>2947</v>
      </c>
    </row>
    <row r="130" spans="1:18" x14ac:dyDescent="0.3">
      <c r="A130" t="str">
        <f>IF(Transactions!A130&lt;&gt;"",Transactions!A130,0)</f>
        <v>2018/09/05 14:56:55</v>
      </c>
      <c r="B130" t="str">
        <f>IF(Transactions!B130&lt;&gt;"",Transactions!B130,"")</f>
        <v>peer0.org1.ldegilde.com</v>
      </c>
      <c r="C130" t="str">
        <f>IF(Transactions!C130&lt;&gt;"",Transactions!C130,"")</f>
        <v>default-chaincode</v>
      </c>
      <c r="D130" t="str">
        <f>IF(Transactions!D130&lt;&gt;"",Transactions!D130,"")</f>
        <v>get</v>
      </c>
      <c r="E130" t="str">
        <f>IF(Transactions!E130&lt;&gt;"",Transactions!E130,"")</f>
        <v>231426849-attribute_3</v>
      </c>
      <c r="F130" t="str">
        <f>IF(Transactions!F130&lt;&gt;"",Transactions!F130,"")</f>
        <v>308.0</v>
      </c>
      <c r="G130" s="6"/>
      <c r="H130">
        <f>IF(Transactions!H130-Transactions!G130&lt;&gt;"",Transactions!H130-Transactions!G130,"")</f>
        <v>199</v>
      </c>
      <c r="I130">
        <f>IF((Transactions!I130-Transactions!G130)-(Transactions!N130-Transactions!H130)&lt;&gt;"",(Transactions!I130-Transactions!G130)-(Transactions!N130-Transactions!H130),"")</f>
        <v>197</v>
      </c>
      <c r="J130">
        <f>IF(Transactions!J130-Transactions!I130&lt;&gt;"",Transactions!J130-Transactions!I130,"")</f>
        <v>0</v>
      </c>
      <c r="K130">
        <f>IF(Transactions!L130-Transactions!K130&lt;&gt;"",Transactions!L130-Transactions!K130,"")</f>
        <v>2</v>
      </c>
      <c r="L130">
        <f>IF(Transactions!N130-Transactions!M130&lt;&gt;"",Transactions!N130-Transactions!M130,"")</f>
        <v>0</v>
      </c>
      <c r="N130">
        <f t="shared" si="5"/>
        <v>199</v>
      </c>
      <c r="O130" t="str">
        <f>IF(Transactions!M130&lt;&gt;"",Transactions!M130,"")</f>
        <v>1536152213421</v>
      </c>
      <c r="P130" s="6"/>
      <c r="Q130">
        <f>IF(Transactions!Q130-Transactions!H130&lt;&gt;"",Transactions!Q130-Transactions!H130,"")</f>
        <v>3136</v>
      </c>
      <c r="R130">
        <f t="shared" si="6"/>
        <v>3335</v>
      </c>
    </row>
    <row r="131" spans="1:18" x14ac:dyDescent="0.3">
      <c r="A131" t="str">
        <f>IF(Transactions!A131&lt;&gt;"",Transactions!A131,0)</f>
        <v>2018/09/05 14:56:55</v>
      </c>
      <c r="B131" t="str">
        <f>IF(Transactions!B131&lt;&gt;"",Transactions!B131,"")</f>
        <v>peer0.org1.ldegilde.com</v>
      </c>
      <c r="C131" t="str">
        <f>IF(Transactions!C131&lt;&gt;"",Transactions!C131,"")</f>
        <v>default-chaincode</v>
      </c>
      <c r="D131" t="str">
        <f>IF(Transactions!D131&lt;&gt;"",Transactions!D131,"")</f>
        <v>get</v>
      </c>
      <c r="E131" t="str">
        <f>IF(Transactions!E131&lt;&gt;"",Transactions!E131,"")</f>
        <v>231426849-attribute_3</v>
      </c>
      <c r="F131" t="str">
        <f>IF(Transactions!F131&lt;&gt;"",Transactions!F131,"")</f>
        <v>308.0</v>
      </c>
      <c r="G131" s="6"/>
      <c r="H131">
        <f>IF(Transactions!H131-Transactions!G131&lt;&gt;"",Transactions!H131-Transactions!G131,"")</f>
        <v>209</v>
      </c>
      <c r="I131">
        <f>IF((Transactions!I131-Transactions!G131)-(Transactions!N131-Transactions!H131)&lt;&gt;"",(Transactions!I131-Transactions!G131)-(Transactions!N131-Transactions!H131),"")</f>
        <v>205</v>
      </c>
      <c r="J131">
        <f>IF(Transactions!J131-Transactions!I131&lt;&gt;"",Transactions!J131-Transactions!I131,"")</f>
        <v>0</v>
      </c>
      <c r="K131">
        <f>IF(Transactions!L131-Transactions!K131&lt;&gt;"",Transactions!L131-Transactions!K131,"")</f>
        <v>4</v>
      </c>
      <c r="L131">
        <f>IF(Transactions!N131-Transactions!M131&lt;&gt;"",Transactions!N131-Transactions!M131,"")</f>
        <v>0</v>
      </c>
      <c r="N131">
        <f t="shared" si="5"/>
        <v>209</v>
      </c>
      <c r="O131" t="str">
        <f>IF(Transactions!M131&lt;&gt;"",Transactions!M131,"")</f>
        <v>1536152214121</v>
      </c>
      <c r="P131" s="6"/>
      <c r="Q131">
        <f>IF(Transactions!Q131-Transactions!H131&lt;&gt;"",Transactions!Q131-Transactions!H131,"")</f>
        <v>2434</v>
      </c>
      <c r="R131">
        <f t="shared" si="6"/>
        <v>2643</v>
      </c>
    </row>
    <row r="132" spans="1:18" x14ac:dyDescent="0.3">
      <c r="A132" t="str">
        <f>IF(Transactions!A132&lt;&gt;"",Transactions!A132,0)</f>
        <v>2018/09/05 14:56:55</v>
      </c>
      <c r="B132" t="str">
        <f>IF(Transactions!B132&lt;&gt;"",Transactions!B132,"")</f>
        <v>peer0.org1.ldegilde.com</v>
      </c>
      <c r="C132" t="str">
        <f>IF(Transactions!C132&lt;&gt;"",Transactions!C132,"")</f>
        <v>default-chaincode</v>
      </c>
      <c r="D132" t="str">
        <f>IF(Transactions!D132&lt;&gt;"",Transactions!D132,"")</f>
        <v>get</v>
      </c>
      <c r="E132" t="str">
        <f>IF(Transactions!E132&lt;&gt;"",Transactions!E132,"")</f>
        <v>231426849-attribute_3</v>
      </c>
      <c r="F132" t="str">
        <f>IF(Transactions!F132&lt;&gt;"",Transactions!F132,"")</f>
        <v>308.0</v>
      </c>
      <c r="G132" s="6"/>
      <c r="H132">
        <f>IF(Transactions!H132-Transactions!G132&lt;&gt;"",Transactions!H132-Transactions!G132,"")</f>
        <v>212</v>
      </c>
      <c r="I132">
        <f>IF((Transactions!I132-Transactions!G132)-(Transactions!N132-Transactions!H132)&lt;&gt;"",(Transactions!I132-Transactions!G132)-(Transactions!N132-Transactions!H132),"")</f>
        <v>205</v>
      </c>
      <c r="J132">
        <f>IF(Transactions!J132-Transactions!I132&lt;&gt;"",Transactions!J132-Transactions!I132,"")</f>
        <v>0</v>
      </c>
      <c r="K132">
        <f>IF(Transactions!L132-Transactions!K132&lt;&gt;"",Transactions!L132-Transactions!K132,"")</f>
        <v>7</v>
      </c>
      <c r="L132">
        <f>IF(Transactions!N132-Transactions!M132&lt;&gt;"",Transactions!N132-Transactions!M132,"")</f>
        <v>0</v>
      </c>
      <c r="N132">
        <f t="shared" si="5"/>
        <v>212</v>
      </c>
      <c r="O132" t="str">
        <f>IF(Transactions!M132&lt;&gt;"",Transactions!M132,"")</f>
        <v>1536152214130</v>
      </c>
      <c r="P132" s="6"/>
      <c r="Q132">
        <f>IF(Transactions!Q132-Transactions!H132&lt;&gt;"",Transactions!Q132-Transactions!H132,"")</f>
        <v>2424</v>
      </c>
      <c r="R132">
        <f t="shared" si="6"/>
        <v>2636</v>
      </c>
    </row>
    <row r="133" spans="1:18" x14ac:dyDescent="0.3">
      <c r="A133" t="str">
        <f>IF(Transactions!A133&lt;&gt;"",Transactions!A133,0)</f>
        <v>2018/09/05 14:56:55</v>
      </c>
      <c r="B133" t="str">
        <f>IF(Transactions!B133&lt;&gt;"",Transactions!B133,"")</f>
        <v>peer0.org1.ldegilde.com</v>
      </c>
      <c r="C133" t="str">
        <f>IF(Transactions!C133&lt;&gt;"",Transactions!C133,"")</f>
        <v>default-chaincode</v>
      </c>
      <c r="D133" t="str">
        <f>IF(Transactions!D133&lt;&gt;"",Transactions!D133,"")</f>
        <v>get</v>
      </c>
      <c r="E133" t="str">
        <f>IF(Transactions!E133&lt;&gt;"",Transactions!E133,"")</f>
        <v>231426849-attribute_3</v>
      </c>
      <c r="F133" t="str">
        <f>IF(Transactions!F133&lt;&gt;"",Transactions!F133,"")</f>
        <v>308.0</v>
      </c>
      <c r="G133" s="6"/>
      <c r="H133">
        <f>IF(Transactions!H133-Transactions!G133&lt;&gt;"",Transactions!H133-Transactions!G133,"")</f>
        <v>210</v>
      </c>
      <c r="I133">
        <f>IF((Transactions!I133-Transactions!G133)-(Transactions!N133-Transactions!H133)&lt;&gt;"",(Transactions!I133-Transactions!G133)-(Transactions!N133-Transactions!H133),"")</f>
        <v>206</v>
      </c>
      <c r="J133">
        <f>IF(Transactions!J133-Transactions!I133&lt;&gt;"",Transactions!J133-Transactions!I133,"")</f>
        <v>0</v>
      </c>
      <c r="K133">
        <f>IF(Transactions!L133-Transactions!K133&lt;&gt;"",Transactions!L133-Transactions!K133,"")</f>
        <v>4</v>
      </c>
      <c r="L133">
        <f>IF(Transactions!N133-Transactions!M133&lt;&gt;"",Transactions!N133-Transactions!M133,"")</f>
        <v>0</v>
      </c>
      <c r="N133">
        <f t="shared" si="5"/>
        <v>210</v>
      </c>
      <c r="O133" t="str">
        <f>IF(Transactions!M133&lt;&gt;"",Transactions!M133,"")</f>
        <v>1536152214121</v>
      </c>
      <c r="P133" s="6"/>
      <c r="Q133">
        <f>IF(Transactions!Q133-Transactions!H133&lt;&gt;"",Transactions!Q133-Transactions!H133,"")</f>
        <v>2434</v>
      </c>
      <c r="R133">
        <f t="shared" si="6"/>
        <v>2644</v>
      </c>
    </row>
    <row r="134" spans="1:18" x14ac:dyDescent="0.3">
      <c r="A134" t="str">
        <f>IF(Transactions!A134&lt;&gt;"",Transactions!A134,0)</f>
        <v>2018/09/05 14:56:55</v>
      </c>
      <c r="B134" t="str">
        <f>IF(Transactions!B134&lt;&gt;"",Transactions!B134,"")</f>
        <v>peer0.org1.ldegilde.com</v>
      </c>
      <c r="C134" t="str">
        <f>IF(Transactions!C134&lt;&gt;"",Transactions!C134,"")</f>
        <v>default-chaincode</v>
      </c>
      <c r="D134" t="str">
        <f>IF(Transactions!D134&lt;&gt;"",Transactions!D134,"")</f>
        <v>get</v>
      </c>
      <c r="E134" t="str">
        <f>IF(Transactions!E134&lt;&gt;"",Transactions!E134,"")</f>
        <v>231426849-attribute_3</v>
      </c>
      <c r="F134" t="str">
        <f>IF(Transactions!F134&lt;&gt;"",Transactions!F134,"")</f>
        <v>308.0</v>
      </c>
      <c r="G134" s="6"/>
      <c r="H134">
        <f>IF(Transactions!H134-Transactions!G134&lt;&gt;"",Transactions!H134-Transactions!G134,"")</f>
        <v>207</v>
      </c>
      <c r="I134">
        <f>IF((Transactions!I134-Transactions!G134)-(Transactions!N134-Transactions!H134)&lt;&gt;"",(Transactions!I134-Transactions!G134)-(Transactions!N134-Transactions!H134),"")</f>
        <v>199</v>
      </c>
      <c r="J134">
        <f>IF(Transactions!J134-Transactions!I134&lt;&gt;"",Transactions!J134-Transactions!I134,"")</f>
        <v>1</v>
      </c>
      <c r="K134">
        <f>IF(Transactions!L134-Transactions!K134&lt;&gt;"",Transactions!L134-Transactions!K134,"")</f>
        <v>7</v>
      </c>
      <c r="L134">
        <f>IF(Transactions!N134-Transactions!M134&lt;&gt;"",Transactions!N134-Transactions!M134,"")</f>
        <v>0</v>
      </c>
      <c r="N134">
        <f t="shared" si="5"/>
        <v>207</v>
      </c>
      <c r="O134" t="str">
        <f>IF(Transactions!M134&lt;&gt;"",Transactions!M134,"")</f>
        <v>1536152214130</v>
      </c>
      <c r="P134" s="6"/>
      <c r="Q134">
        <f>IF(Transactions!Q134-Transactions!H134&lt;&gt;"",Transactions!Q134-Transactions!H134,"")</f>
        <v>2429</v>
      </c>
      <c r="R134">
        <f t="shared" si="6"/>
        <v>2636</v>
      </c>
    </row>
    <row r="135" spans="1:18" x14ac:dyDescent="0.3">
      <c r="A135" t="str">
        <f>IF(Transactions!A135&lt;&gt;"",Transactions!A135,0)</f>
        <v>2018/09/05 14:56:55</v>
      </c>
      <c r="B135" t="str">
        <f>IF(Transactions!B135&lt;&gt;"",Transactions!B135,"")</f>
        <v>peer0.org1.ldegilde.com</v>
      </c>
      <c r="C135" t="str">
        <f>IF(Transactions!C135&lt;&gt;"",Transactions!C135,"")</f>
        <v>default-chaincode</v>
      </c>
      <c r="D135" t="str">
        <f>IF(Transactions!D135&lt;&gt;"",Transactions!D135,"")</f>
        <v>get</v>
      </c>
      <c r="E135" t="str">
        <f>IF(Transactions!E135&lt;&gt;"",Transactions!E135,"")</f>
        <v>231426849-attribute_3</v>
      </c>
      <c r="F135" t="str">
        <f>IF(Transactions!F135&lt;&gt;"",Transactions!F135,"")</f>
        <v>308.0</v>
      </c>
      <c r="G135" s="6"/>
      <c r="H135">
        <f>IF(Transactions!H135-Transactions!G135&lt;&gt;"",Transactions!H135-Transactions!G135,"")</f>
        <v>340</v>
      </c>
      <c r="I135">
        <f>IF((Transactions!I135-Transactions!G135)-(Transactions!N135-Transactions!H135)&lt;&gt;"",(Transactions!I135-Transactions!G135)-(Transactions!N135-Transactions!H135),"")</f>
        <v>329</v>
      </c>
      <c r="J135">
        <f>IF(Transactions!J135-Transactions!I135&lt;&gt;"",Transactions!J135-Transactions!I135,"")</f>
        <v>0</v>
      </c>
      <c r="K135">
        <f>IF(Transactions!L135-Transactions!K135&lt;&gt;"",Transactions!L135-Transactions!K135,"")</f>
        <v>11</v>
      </c>
      <c r="L135">
        <f>IF(Transactions!N135-Transactions!M135&lt;&gt;"",Transactions!N135-Transactions!M135,"")</f>
        <v>0</v>
      </c>
      <c r="N135">
        <f t="shared" si="5"/>
        <v>340</v>
      </c>
      <c r="O135" t="str">
        <f>IF(Transactions!M135&lt;&gt;"",Transactions!M135,"")</f>
        <v>1536152214152</v>
      </c>
      <c r="P135" s="6"/>
      <c r="Q135">
        <f>IF(Transactions!Q135-Transactions!H135&lt;&gt;"",Transactions!Q135-Transactions!H135,"")</f>
        <v>2292</v>
      </c>
      <c r="R135">
        <f t="shared" si="6"/>
        <v>2632</v>
      </c>
    </row>
    <row r="136" spans="1:18" x14ac:dyDescent="0.3">
      <c r="A136" t="str">
        <f>IF(Transactions!A136&lt;&gt;"",Transactions!A136,0)</f>
        <v>2018/09/05 14:56:55</v>
      </c>
      <c r="B136" t="str">
        <f>IF(Transactions!B136&lt;&gt;"",Transactions!B136,"")</f>
        <v>peer0.org1.ldegilde.com</v>
      </c>
      <c r="C136" t="str">
        <f>IF(Transactions!C136&lt;&gt;"",Transactions!C136,"")</f>
        <v>default-chaincode</v>
      </c>
      <c r="D136" t="str">
        <f>IF(Transactions!D136&lt;&gt;"",Transactions!D136,"")</f>
        <v>get</v>
      </c>
      <c r="E136" t="str">
        <f>IF(Transactions!E136&lt;&gt;"",Transactions!E136,"")</f>
        <v>231426849-attribute_3</v>
      </c>
      <c r="F136" t="str">
        <f>IF(Transactions!F136&lt;&gt;"",Transactions!F136,"")</f>
        <v>308.0</v>
      </c>
      <c r="G136" s="6"/>
      <c r="H136">
        <f>IF(Transactions!H136-Transactions!G136&lt;&gt;"",Transactions!H136-Transactions!G136,"")</f>
        <v>339</v>
      </c>
      <c r="I136">
        <f>IF((Transactions!I136-Transactions!G136)-(Transactions!N136-Transactions!H136)&lt;&gt;"",(Transactions!I136-Transactions!G136)-(Transactions!N136-Transactions!H136),"")</f>
        <v>329</v>
      </c>
      <c r="J136">
        <f>IF(Transactions!J136-Transactions!I136&lt;&gt;"",Transactions!J136-Transactions!I136,"")</f>
        <v>0</v>
      </c>
      <c r="K136">
        <f>IF(Transactions!L136-Transactions!K136&lt;&gt;"",Transactions!L136-Transactions!K136,"")</f>
        <v>10</v>
      </c>
      <c r="L136">
        <f>IF(Transactions!N136-Transactions!M136&lt;&gt;"",Transactions!N136-Transactions!M136,"")</f>
        <v>0</v>
      </c>
      <c r="N136">
        <f t="shared" si="5"/>
        <v>339</v>
      </c>
      <c r="O136" t="str">
        <f>IF(Transactions!M136&lt;&gt;"",Transactions!M136,"")</f>
        <v>1536152214152</v>
      </c>
      <c r="P136" s="6"/>
      <c r="Q136">
        <f>IF(Transactions!Q136-Transactions!H136&lt;&gt;"",Transactions!Q136-Transactions!H136,"")</f>
        <v>2293</v>
      </c>
      <c r="R136">
        <f t="shared" si="6"/>
        <v>2632</v>
      </c>
    </row>
    <row r="137" spans="1:18" x14ac:dyDescent="0.3">
      <c r="A137" t="str">
        <f>IF(Transactions!A137&lt;&gt;"",Transactions!A137,0)</f>
        <v>2018/09/05 14:56:55</v>
      </c>
      <c r="B137" t="str">
        <f>IF(Transactions!B137&lt;&gt;"",Transactions!B137,"")</f>
        <v>peer0.org1.ldegilde.com</v>
      </c>
      <c r="C137" t="str">
        <f>IF(Transactions!C137&lt;&gt;"",Transactions!C137,"")</f>
        <v>default-chaincode</v>
      </c>
      <c r="D137" t="str">
        <f>IF(Transactions!D137&lt;&gt;"",Transactions!D137,"")</f>
        <v>get</v>
      </c>
      <c r="E137" t="str">
        <f>IF(Transactions!E137&lt;&gt;"",Transactions!E137,"")</f>
        <v>231426849-attribute_3</v>
      </c>
      <c r="F137" t="str">
        <f>IF(Transactions!F137&lt;&gt;"",Transactions!F137,"")</f>
        <v>308.0</v>
      </c>
      <c r="G137" s="6"/>
      <c r="H137">
        <f>IF(Transactions!H137-Transactions!G137&lt;&gt;"",Transactions!H137-Transactions!G137,"")</f>
        <v>362</v>
      </c>
      <c r="I137">
        <f>IF((Transactions!I137-Transactions!G137)-(Transactions!N137-Transactions!H137)&lt;&gt;"",(Transactions!I137-Transactions!G137)-(Transactions!N137-Transactions!H137),"")</f>
        <v>352</v>
      </c>
      <c r="J137">
        <f>IF(Transactions!J137-Transactions!I137&lt;&gt;"",Transactions!J137-Transactions!I137,"")</f>
        <v>0</v>
      </c>
      <c r="K137">
        <f>IF(Transactions!L137-Transactions!K137&lt;&gt;"",Transactions!L137-Transactions!K137,"")</f>
        <v>10</v>
      </c>
      <c r="L137">
        <f>IF(Transactions!N137-Transactions!M137&lt;&gt;"",Transactions!N137-Transactions!M137,"")</f>
        <v>0</v>
      </c>
      <c r="N137">
        <f t="shared" si="5"/>
        <v>362</v>
      </c>
      <c r="O137" t="str">
        <f>IF(Transactions!M137&lt;&gt;"",Transactions!M137,"")</f>
        <v>1536152214152</v>
      </c>
      <c r="P137" s="6"/>
      <c r="Q137">
        <f>IF(Transactions!Q137-Transactions!H137&lt;&gt;"",Transactions!Q137-Transactions!H137,"")</f>
        <v>2268</v>
      </c>
      <c r="R137">
        <f t="shared" si="6"/>
        <v>2630</v>
      </c>
    </row>
    <row r="138" spans="1:18" x14ac:dyDescent="0.3">
      <c r="A138" t="str">
        <f>IF(Transactions!A138&lt;&gt;"",Transactions!A138,0)</f>
        <v>2018/09/05 14:56:55</v>
      </c>
      <c r="B138" t="str">
        <f>IF(Transactions!B138&lt;&gt;"",Transactions!B138,"")</f>
        <v>peer0.org1.ldegilde.com</v>
      </c>
      <c r="C138" t="str">
        <f>IF(Transactions!C138&lt;&gt;"",Transactions!C138,"")</f>
        <v>default-chaincode</v>
      </c>
      <c r="D138" t="str">
        <f>IF(Transactions!D138&lt;&gt;"",Transactions!D138,"")</f>
        <v>get</v>
      </c>
      <c r="E138" t="str">
        <f>IF(Transactions!E138&lt;&gt;"",Transactions!E138,"")</f>
        <v>231426849-attribute_3</v>
      </c>
      <c r="F138" t="str">
        <f>IF(Transactions!F138&lt;&gt;"",Transactions!F138,"")</f>
        <v>308.0</v>
      </c>
      <c r="G138" s="6"/>
      <c r="H138">
        <f>IF(Transactions!H138-Transactions!G138&lt;&gt;"",Transactions!H138-Transactions!G138,"")</f>
        <v>346</v>
      </c>
      <c r="I138">
        <f>IF((Transactions!I138-Transactions!G138)-(Transactions!N138-Transactions!H138)&lt;&gt;"",(Transactions!I138-Transactions!G138)-(Transactions!N138-Transactions!H138),"")</f>
        <v>340</v>
      </c>
      <c r="J138">
        <f>IF(Transactions!J138-Transactions!I138&lt;&gt;"",Transactions!J138-Transactions!I138,"")</f>
        <v>0</v>
      </c>
      <c r="K138">
        <f>IF(Transactions!L138-Transactions!K138&lt;&gt;"",Transactions!L138-Transactions!K138,"")</f>
        <v>6</v>
      </c>
      <c r="L138">
        <f>IF(Transactions!N138-Transactions!M138&lt;&gt;"",Transactions!N138-Transactions!M138,"")</f>
        <v>0</v>
      </c>
      <c r="N138">
        <f t="shared" si="5"/>
        <v>346</v>
      </c>
      <c r="O138" t="str">
        <f>IF(Transactions!M138&lt;&gt;"",Transactions!M138,"")</f>
        <v>1536152214158</v>
      </c>
      <c r="P138" s="6"/>
      <c r="Q138">
        <f>IF(Transactions!Q138-Transactions!H138&lt;&gt;"",Transactions!Q138-Transactions!H138,"")</f>
        <v>2267</v>
      </c>
      <c r="R138">
        <f t="shared" si="6"/>
        <v>2613</v>
      </c>
    </row>
    <row r="139" spans="1:18" x14ac:dyDescent="0.3">
      <c r="A139" t="str">
        <f>IF(Transactions!A139&lt;&gt;"",Transactions!A139,0)</f>
        <v>2018/09/05 14:56:55</v>
      </c>
      <c r="B139" t="str">
        <f>IF(Transactions!B139&lt;&gt;"",Transactions!B139,"")</f>
        <v>peer0.org1.ldegilde.com</v>
      </c>
      <c r="C139" t="str">
        <f>IF(Transactions!C139&lt;&gt;"",Transactions!C139,"")</f>
        <v>default-chaincode</v>
      </c>
      <c r="D139" t="str">
        <f>IF(Transactions!D139&lt;&gt;"",Transactions!D139,"")</f>
        <v>get</v>
      </c>
      <c r="E139" t="str">
        <f>IF(Transactions!E139&lt;&gt;"",Transactions!E139,"")</f>
        <v>231426849-attribute_3</v>
      </c>
      <c r="F139" t="str">
        <f>IF(Transactions!F139&lt;&gt;"",Transactions!F139,"")</f>
        <v>308.0</v>
      </c>
      <c r="G139" s="6"/>
      <c r="H139">
        <f>IF(Transactions!H139-Transactions!G139&lt;&gt;"",Transactions!H139-Transactions!G139,"")</f>
        <v>363</v>
      </c>
      <c r="I139">
        <f>IF((Transactions!I139-Transactions!G139)-(Transactions!N139-Transactions!H139)&lt;&gt;"",(Transactions!I139-Transactions!G139)-(Transactions!N139-Transactions!H139),"")</f>
        <v>353</v>
      </c>
      <c r="J139">
        <f>IF(Transactions!J139-Transactions!I139&lt;&gt;"",Transactions!J139-Transactions!I139,"")</f>
        <v>0</v>
      </c>
      <c r="K139">
        <f>IF(Transactions!L139-Transactions!K139&lt;&gt;"",Transactions!L139-Transactions!K139,"")</f>
        <v>10</v>
      </c>
      <c r="L139">
        <f>IF(Transactions!N139-Transactions!M139&lt;&gt;"",Transactions!N139-Transactions!M139,"")</f>
        <v>0</v>
      </c>
      <c r="N139">
        <f t="shared" si="5"/>
        <v>363</v>
      </c>
      <c r="O139" t="str">
        <f>IF(Transactions!M139&lt;&gt;"",Transactions!M139,"")</f>
        <v>1536152214153</v>
      </c>
      <c r="P139" s="6"/>
      <c r="Q139">
        <f>IF(Transactions!Q139-Transactions!H139&lt;&gt;"",Transactions!Q139-Transactions!H139,"")</f>
        <v>2259</v>
      </c>
      <c r="R139">
        <f t="shared" si="6"/>
        <v>2622</v>
      </c>
    </row>
    <row r="140" spans="1:18" x14ac:dyDescent="0.3">
      <c r="A140" t="str">
        <f>IF(Transactions!A140&lt;&gt;"",Transactions!A140,0)</f>
        <v>2018/09/05 14:56:55</v>
      </c>
      <c r="B140" t="str">
        <f>IF(Transactions!B140&lt;&gt;"",Transactions!B140,"")</f>
        <v>peer0.org1.ldegilde.com</v>
      </c>
      <c r="C140" t="str">
        <f>IF(Transactions!C140&lt;&gt;"",Transactions!C140,"")</f>
        <v>default-chaincode</v>
      </c>
      <c r="D140" t="str">
        <f>IF(Transactions!D140&lt;&gt;"",Transactions!D140,"")</f>
        <v>get</v>
      </c>
      <c r="E140" t="str">
        <f>IF(Transactions!E140&lt;&gt;"",Transactions!E140,"")</f>
        <v>231426849-attribute_3</v>
      </c>
      <c r="F140" t="str">
        <f>IF(Transactions!F140&lt;&gt;"",Transactions!F140,"")</f>
        <v>308.0</v>
      </c>
      <c r="G140" s="6"/>
      <c r="H140">
        <f>IF(Transactions!H140-Transactions!G140&lt;&gt;"",Transactions!H140-Transactions!G140,"")</f>
        <v>382</v>
      </c>
      <c r="I140">
        <f>IF((Transactions!I140-Transactions!G140)-(Transactions!N140-Transactions!H140)&lt;&gt;"",(Transactions!I140-Transactions!G140)-(Transactions!N140-Transactions!H140),"")</f>
        <v>379</v>
      </c>
      <c r="J140">
        <f>IF(Transactions!J140-Transactions!I140&lt;&gt;"",Transactions!J140-Transactions!I140,"")</f>
        <v>0</v>
      </c>
      <c r="K140">
        <f>IF(Transactions!L140-Transactions!K140&lt;&gt;"",Transactions!L140-Transactions!K140,"")</f>
        <v>3</v>
      </c>
      <c r="L140">
        <f>IF(Transactions!N140-Transactions!M140&lt;&gt;"",Transactions!N140-Transactions!M140,"")</f>
        <v>0</v>
      </c>
      <c r="N140">
        <f t="shared" si="5"/>
        <v>382</v>
      </c>
      <c r="O140" t="str">
        <f>IF(Transactions!M140&lt;&gt;"",Transactions!M140,"")</f>
        <v>1536152214155</v>
      </c>
      <c r="P140" s="6"/>
      <c r="Q140">
        <f>IF(Transactions!Q140-Transactions!H140&lt;&gt;"",Transactions!Q140-Transactions!H140,"")</f>
        <v>2257</v>
      </c>
      <c r="R140">
        <f t="shared" si="6"/>
        <v>2639</v>
      </c>
    </row>
    <row r="141" spans="1:18" x14ac:dyDescent="0.3">
      <c r="A141" t="str">
        <f>IF(Transactions!A141&lt;&gt;"",Transactions!A141,0)</f>
        <v>2018/09/05 14:56:55</v>
      </c>
      <c r="B141" t="str">
        <f>IF(Transactions!B141&lt;&gt;"",Transactions!B141,"")</f>
        <v>peer0.org1.ldegilde.com</v>
      </c>
      <c r="C141" t="str">
        <f>IF(Transactions!C141&lt;&gt;"",Transactions!C141,"")</f>
        <v>default-chaincode</v>
      </c>
      <c r="D141" t="str">
        <f>IF(Transactions!D141&lt;&gt;"",Transactions!D141,"")</f>
        <v>get</v>
      </c>
      <c r="E141" t="str">
        <f>IF(Transactions!E141&lt;&gt;"",Transactions!E141,"")</f>
        <v>231426849-attribute_3</v>
      </c>
      <c r="F141" t="str">
        <f>IF(Transactions!F141&lt;&gt;"",Transactions!F141,"")</f>
        <v>308.0</v>
      </c>
      <c r="G141" s="6"/>
      <c r="H141">
        <f>IF(Transactions!H141-Transactions!G141&lt;&gt;"",Transactions!H141-Transactions!G141,"")</f>
        <v>378</v>
      </c>
      <c r="I141">
        <f>IF((Transactions!I141-Transactions!G141)-(Transactions!N141-Transactions!H141)&lt;&gt;"",(Transactions!I141-Transactions!G141)-(Transactions!N141-Transactions!H141),"")</f>
        <v>375</v>
      </c>
      <c r="J141">
        <f>IF(Transactions!J141-Transactions!I141&lt;&gt;"",Transactions!J141-Transactions!I141,"")</f>
        <v>0</v>
      </c>
      <c r="K141">
        <f>IF(Transactions!L141-Transactions!K141&lt;&gt;"",Transactions!L141-Transactions!K141,"")</f>
        <v>3</v>
      </c>
      <c r="L141">
        <f>IF(Transactions!N141-Transactions!M141&lt;&gt;"",Transactions!N141-Transactions!M141,"")</f>
        <v>0</v>
      </c>
      <c r="N141">
        <f t="shared" si="5"/>
        <v>378</v>
      </c>
      <c r="O141" t="str">
        <f>IF(Transactions!M141&lt;&gt;"",Transactions!M141,"")</f>
        <v>1536152214155</v>
      </c>
      <c r="P141" s="6"/>
      <c r="Q141">
        <f>IF(Transactions!Q141-Transactions!H141&lt;&gt;"",Transactions!Q141-Transactions!H141,"")</f>
        <v>2247</v>
      </c>
      <c r="R141">
        <f t="shared" si="6"/>
        <v>2625</v>
      </c>
    </row>
    <row r="142" spans="1:18" x14ac:dyDescent="0.3">
      <c r="A142" t="str">
        <f>IF(Transactions!A142&lt;&gt;"",Transactions!A142,0)</f>
        <v>2018/09/05 14:56:55</v>
      </c>
      <c r="B142" t="str">
        <f>IF(Transactions!B142&lt;&gt;"",Transactions!B142,"")</f>
        <v>peer0.org1.ldegilde.com</v>
      </c>
      <c r="C142" t="str">
        <f>IF(Transactions!C142&lt;&gt;"",Transactions!C142,"")</f>
        <v>default-chaincode</v>
      </c>
      <c r="D142" t="str">
        <f>IF(Transactions!D142&lt;&gt;"",Transactions!D142,"")</f>
        <v>get</v>
      </c>
      <c r="E142" t="str">
        <f>IF(Transactions!E142&lt;&gt;"",Transactions!E142,"")</f>
        <v>231426849-attribute_3</v>
      </c>
      <c r="F142" t="str">
        <f>IF(Transactions!F142&lt;&gt;"",Transactions!F142,"")</f>
        <v>308.0</v>
      </c>
      <c r="G142" s="6"/>
      <c r="H142">
        <f>IF(Transactions!H142-Transactions!G142&lt;&gt;"",Transactions!H142-Transactions!G142,"")</f>
        <v>366</v>
      </c>
      <c r="I142">
        <f>IF((Transactions!I142-Transactions!G142)-(Transactions!N142-Transactions!H142)&lt;&gt;"",(Transactions!I142-Transactions!G142)-(Transactions!N142-Transactions!H142),"")</f>
        <v>359</v>
      </c>
      <c r="J142">
        <f>IF(Transactions!J142-Transactions!I142&lt;&gt;"",Transactions!J142-Transactions!I142,"")</f>
        <v>0</v>
      </c>
      <c r="K142">
        <f>IF(Transactions!L142-Transactions!K142&lt;&gt;"",Transactions!L142-Transactions!K142,"")</f>
        <v>7</v>
      </c>
      <c r="L142">
        <f>IF(Transactions!N142-Transactions!M142&lt;&gt;"",Transactions!N142-Transactions!M142,"")</f>
        <v>0</v>
      </c>
      <c r="N142">
        <f t="shared" si="5"/>
        <v>366</v>
      </c>
      <c r="O142" t="str">
        <f>IF(Transactions!M142&lt;&gt;"",Transactions!M142,"")</f>
        <v>1536152214159</v>
      </c>
      <c r="P142" s="6"/>
      <c r="Q142">
        <f>IF(Transactions!Q142-Transactions!H142&lt;&gt;"",Transactions!Q142-Transactions!H142,"")</f>
        <v>2251</v>
      </c>
      <c r="R142">
        <f t="shared" si="6"/>
        <v>2617</v>
      </c>
    </row>
    <row r="143" spans="1:18" x14ac:dyDescent="0.3">
      <c r="A143" t="str">
        <f>IF(Transactions!A143&lt;&gt;"",Transactions!A143,0)</f>
        <v>2018/09/05 14:56:55</v>
      </c>
      <c r="B143" t="str">
        <f>IF(Transactions!B143&lt;&gt;"",Transactions!B143,"")</f>
        <v>peer0.org1.ldegilde.com</v>
      </c>
      <c r="C143" t="str">
        <f>IF(Transactions!C143&lt;&gt;"",Transactions!C143,"")</f>
        <v>default-chaincode</v>
      </c>
      <c r="D143" t="str">
        <f>IF(Transactions!D143&lt;&gt;"",Transactions!D143,"")</f>
        <v>get</v>
      </c>
      <c r="E143" t="str">
        <f>IF(Transactions!E143&lt;&gt;"",Transactions!E143,"")</f>
        <v>231426849-attribute_3</v>
      </c>
      <c r="F143" t="str">
        <f>IF(Transactions!F143&lt;&gt;"",Transactions!F143,"")</f>
        <v>308.0</v>
      </c>
      <c r="G143" s="6"/>
      <c r="H143">
        <f>IF(Transactions!H143-Transactions!G143&lt;&gt;"",Transactions!H143-Transactions!G143,"")</f>
        <v>371</v>
      </c>
      <c r="I143">
        <f>IF((Transactions!I143-Transactions!G143)-(Transactions!N143-Transactions!H143)&lt;&gt;"",(Transactions!I143-Transactions!G143)-(Transactions!N143-Transactions!H143),"")</f>
        <v>364</v>
      </c>
      <c r="J143">
        <f>IF(Transactions!J143-Transactions!I143&lt;&gt;"",Transactions!J143-Transactions!I143,"")</f>
        <v>0</v>
      </c>
      <c r="K143">
        <f>IF(Transactions!L143-Transactions!K143&lt;&gt;"",Transactions!L143-Transactions!K143,"")</f>
        <v>7</v>
      </c>
      <c r="L143">
        <f>IF(Transactions!N143-Transactions!M143&lt;&gt;"",Transactions!N143-Transactions!M143,"")</f>
        <v>0</v>
      </c>
      <c r="N143">
        <f t="shared" si="5"/>
        <v>371</v>
      </c>
      <c r="O143" t="str">
        <f>IF(Transactions!M143&lt;&gt;"",Transactions!M143,"")</f>
        <v>1536152214160</v>
      </c>
      <c r="P143" s="6"/>
      <c r="Q143">
        <f>IF(Transactions!Q143-Transactions!H143&lt;&gt;"",Transactions!Q143-Transactions!H143,"")</f>
        <v>2239</v>
      </c>
      <c r="R143">
        <f t="shared" si="6"/>
        <v>2610</v>
      </c>
    </row>
    <row r="144" spans="1:18" x14ac:dyDescent="0.3">
      <c r="A144" t="str">
        <f>IF(Transactions!A144&lt;&gt;"",Transactions!A144,0)</f>
        <v>2018/09/05 14:56:55</v>
      </c>
      <c r="B144" t="str">
        <f>IF(Transactions!B144&lt;&gt;"",Transactions!B144,"")</f>
        <v>peer0.org1.ldegilde.com</v>
      </c>
      <c r="C144" t="str">
        <f>IF(Transactions!C144&lt;&gt;"",Transactions!C144,"")</f>
        <v>default-chaincode</v>
      </c>
      <c r="D144" t="str">
        <f>IF(Transactions!D144&lt;&gt;"",Transactions!D144,"")</f>
        <v>get</v>
      </c>
      <c r="E144" t="str">
        <f>IF(Transactions!E144&lt;&gt;"",Transactions!E144,"")</f>
        <v>231426849-attribute_3</v>
      </c>
      <c r="F144" t="str">
        <f>IF(Transactions!F144&lt;&gt;"",Transactions!F144,"")</f>
        <v>308.0</v>
      </c>
      <c r="G144" s="6"/>
      <c r="H144">
        <f>IF(Transactions!H144-Transactions!G144&lt;&gt;"",Transactions!H144-Transactions!G144,"")</f>
        <v>379</v>
      </c>
      <c r="I144">
        <f>IF((Transactions!I144-Transactions!G144)-(Transactions!N144-Transactions!H144)&lt;&gt;"",(Transactions!I144-Transactions!G144)-(Transactions!N144-Transactions!H144),"")</f>
        <v>371</v>
      </c>
      <c r="J144">
        <f>IF(Transactions!J144-Transactions!I144&lt;&gt;"",Transactions!J144-Transactions!I144,"")</f>
        <v>0</v>
      </c>
      <c r="K144">
        <f>IF(Transactions!L144-Transactions!K144&lt;&gt;"",Transactions!L144-Transactions!K144,"")</f>
        <v>8</v>
      </c>
      <c r="L144">
        <f>IF(Transactions!N144-Transactions!M144&lt;&gt;"",Transactions!N144-Transactions!M144,"")</f>
        <v>0</v>
      </c>
      <c r="N144">
        <f t="shared" si="5"/>
        <v>379</v>
      </c>
      <c r="O144" t="str">
        <f>IF(Transactions!M144&lt;&gt;"",Transactions!M144,"")</f>
        <v>1536152214160</v>
      </c>
      <c r="P144" s="6"/>
      <c r="Q144">
        <f>IF(Transactions!Q144-Transactions!H144&lt;&gt;"",Transactions!Q144-Transactions!H144,"")</f>
        <v>2240</v>
      </c>
      <c r="R144">
        <f t="shared" si="6"/>
        <v>2619</v>
      </c>
    </row>
    <row r="145" spans="1:18" x14ac:dyDescent="0.3">
      <c r="A145" t="str">
        <f>IF(Transactions!A145&lt;&gt;"",Transactions!A145,0)</f>
        <v>2018/09/05 14:56:55</v>
      </c>
      <c r="B145" t="str">
        <f>IF(Transactions!B145&lt;&gt;"",Transactions!B145,"")</f>
        <v>peer0.org1.ldegilde.com</v>
      </c>
      <c r="C145" t="str">
        <f>IF(Transactions!C145&lt;&gt;"",Transactions!C145,"")</f>
        <v>default-chaincode</v>
      </c>
      <c r="D145" t="str">
        <f>IF(Transactions!D145&lt;&gt;"",Transactions!D145,"")</f>
        <v>get</v>
      </c>
      <c r="E145" t="str">
        <f>IF(Transactions!E145&lt;&gt;"",Transactions!E145,"")</f>
        <v>231426849-attribute_3</v>
      </c>
      <c r="F145" t="str">
        <f>IF(Transactions!F145&lt;&gt;"",Transactions!F145,"")</f>
        <v>308.0</v>
      </c>
      <c r="G145" s="6"/>
      <c r="H145">
        <f>IF(Transactions!H145-Transactions!G145&lt;&gt;"",Transactions!H145-Transactions!G145,"")</f>
        <v>401</v>
      </c>
      <c r="I145">
        <f>IF((Transactions!I145-Transactions!G145)-(Transactions!N145-Transactions!H145)&lt;&gt;"",(Transactions!I145-Transactions!G145)-(Transactions!N145-Transactions!H145),"")</f>
        <v>391</v>
      </c>
      <c r="J145">
        <f>IF(Transactions!J145-Transactions!I145&lt;&gt;"",Transactions!J145-Transactions!I145,"")</f>
        <v>0</v>
      </c>
      <c r="K145">
        <f>IF(Transactions!L145-Transactions!K145&lt;&gt;"",Transactions!L145-Transactions!K145,"")</f>
        <v>10</v>
      </c>
      <c r="L145">
        <f>IF(Transactions!N145-Transactions!M145&lt;&gt;"",Transactions!N145-Transactions!M145,"")</f>
        <v>0</v>
      </c>
      <c r="N145">
        <f t="shared" si="5"/>
        <v>401</v>
      </c>
      <c r="O145" t="str">
        <f>IF(Transactions!M145&lt;&gt;"",Transactions!M145,"")</f>
        <v>1536152214152</v>
      </c>
      <c r="P145" s="6"/>
      <c r="Q145">
        <f>IF(Transactions!Q145-Transactions!H145&lt;&gt;"",Transactions!Q145-Transactions!H145,"")</f>
        <v>2238</v>
      </c>
      <c r="R145">
        <f t="shared" si="6"/>
        <v>2639</v>
      </c>
    </row>
    <row r="146" spans="1:18" x14ac:dyDescent="0.3">
      <c r="A146" t="str">
        <f>IF(Transactions!A146&lt;&gt;"",Transactions!A146,0)</f>
        <v>2018/09/05 14:56:55</v>
      </c>
      <c r="B146" t="str">
        <f>IF(Transactions!B146&lt;&gt;"",Transactions!B146,"")</f>
        <v>peer0.org1.ldegilde.com</v>
      </c>
      <c r="C146" t="str">
        <f>IF(Transactions!C146&lt;&gt;"",Transactions!C146,"")</f>
        <v>default-chaincode</v>
      </c>
      <c r="D146" t="str">
        <f>IF(Transactions!D146&lt;&gt;"",Transactions!D146,"")</f>
        <v>get</v>
      </c>
      <c r="E146" t="str">
        <f>IF(Transactions!E146&lt;&gt;"",Transactions!E146,"")</f>
        <v>231426849-attribute_3</v>
      </c>
      <c r="F146" t="str">
        <f>IF(Transactions!F146&lt;&gt;"",Transactions!F146,"")</f>
        <v>308.0</v>
      </c>
      <c r="G146" s="6"/>
      <c r="H146">
        <f>IF(Transactions!H146-Transactions!G146&lt;&gt;"",Transactions!H146-Transactions!G146,"")</f>
        <v>191</v>
      </c>
      <c r="I146">
        <f>IF((Transactions!I146-Transactions!G146)-(Transactions!N146-Transactions!H146)&lt;&gt;"",(Transactions!I146-Transactions!G146)-(Transactions!N146-Transactions!H146),"")</f>
        <v>190</v>
      </c>
      <c r="J146">
        <f>IF(Transactions!J146-Transactions!I146&lt;&gt;"",Transactions!J146-Transactions!I146,"")</f>
        <v>1</v>
      </c>
      <c r="K146">
        <f>IF(Transactions!L146-Transactions!K146&lt;&gt;"",Transactions!L146-Transactions!K146,"")</f>
        <v>0</v>
      </c>
      <c r="L146">
        <f>IF(Transactions!N146-Transactions!M146&lt;&gt;"",Transactions!N146-Transactions!M146,"")</f>
        <v>0</v>
      </c>
      <c r="N146">
        <f t="shared" si="5"/>
        <v>191</v>
      </c>
      <c r="O146" t="str">
        <f>IF(Transactions!M146&lt;&gt;"",Transactions!M146,"")</f>
        <v>1536152214723</v>
      </c>
      <c r="P146" s="6"/>
      <c r="Q146">
        <f>IF(Transactions!Q146-Transactions!H146&lt;&gt;"",Transactions!Q146-Transactions!H146,"")</f>
        <v>1846</v>
      </c>
      <c r="R146">
        <f t="shared" si="6"/>
        <v>2037</v>
      </c>
    </row>
    <row r="147" spans="1:18" x14ac:dyDescent="0.3">
      <c r="A147" t="str">
        <f>IF(Transactions!A147&lt;&gt;"",Transactions!A147,0)</f>
        <v>2018/09/05 14:56:55</v>
      </c>
      <c r="B147" t="str">
        <f>IF(Transactions!B147&lt;&gt;"",Transactions!B147,"")</f>
        <v>peer0.org1.ldegilde.com</v>
      </c>
      <c r="C147" t="str">
        <f>IF(Transactions!C147&lt;&gt;"",Transactions!C147,"")</f>
        <v>default-chaincode</v>
      </c>
      <c r="D147" t="str">
        <f>IF(Transactions!D147&lt;&gt;"",Transactions!D147,"")</f>
        <v>get</v>
      </c>
      <c r="E147" t="str">
        <f>IF(Transactions!E147&lt;&gt;"",Transactions!E147,"")</f>
        <v>231426849-attribute_3</v>
      </c>
      <c r="F147" t="str">
        <f>IF(Transactions!F147&lt;&gt;"",Transactions!F147,"")</f>
        <v>308.0</v>
      </c>
      <c r="G147" s="6"/>
      <c r="H147">
        <f>IF(Transactions!H147-Transactions!G147&lt;&gt;"",Transactions!H147-Transactions!G147,"")</f>
        <v>212</v>
      </c>
      <c r="I147">
        <f>IF((Transactions!I147-Transactions!G147)-(Transactions!N147-Transactions!H147)&lt;&gt;"",(Transactions!I147-Transactions!G147)-(Transactions!N147-Transactions!H147),"")</f>
        <v>210</v>
      </c>
      <c r="J147">
        <f>IF(Transactions!J147-Transactions!I147&lt;&gt;"",Transactions!J147-Transactions!I147,"")</f>
        <v>0</v>
      </c>
      <c r="K147">
        <f>IF(Transactions!L147-Transactions!K147&lt;&gt;"",Transactions!L147-Transactions!K147,"")</f>
        <v>2</v>
      </c>
      <c r="L147">
        <f>IF(Transactions!N147-Transactions!M147&lt;&gt;"",Transactions!N147-Transactions!M147,"")</f>
        <v>0</v>
      </c>
      <c r="N147">
        <f t="shared" si="5"/>
        <v>212</v>
      </c>
      <c r="O147" t="str">
        <f>IF(Transactions!M147&lt;&gt;"",Transactions!M147,"")</f>
        <v>1536152215121</v>
      </c>
      <c r="P147" s="6"/>
      <c r="Q147">
        <f>IF(Transactions!Q147-Transactions!H147&lt;&gt;"",Transactions!Q147-Transactions!H147,"")</f>
        <v>1447</v>
      </c>
      <c r="R147">
        <f t="shared" si="6"/>
        <v>1659</v>
      </c>
    </row>
    <row r="148" spans="1:18" x14ac:dyDescent="0.3">
      <c r="A148" t="str">
        <f>IF(Transactions!A148&lt;&gt;"",Transactions!A148,0)</f>
        <v>2018/09/05 14:56:57</v>
      </c>
      <c r="B148" t="str">
        <f>IF(Transactions!B148&lt;&gt;"",Transactions!B148,"")</f>
        <v>peer0.org1.ldegilde.com</v>
      </c>
      <c r="C148" t="str">
        <f>IF(Transactions!C148&lt;&gt;"",Transactions!C148,"")</f>
        <v>default-chaincode</v>
      </c>
      <c r="D148" t="str">
        <f>IF(Transactions!D148&lt;&gt;"",Transactions!D148,"")</f>
        <v>get</v>
      </c>
      <c r="E148" t="str">
        <f>IF(Transactions!E148&lt;&gt;"",Transactions!E148,"")</f>
        <v>231426849-attribute_3</v>
      </c>
      <c r="F148" t="str">
        <f>IF(Transactions!F148&lt;&gt;"",Transactions!F148,"")</f>
        <v>308.0</v>
      </c>
      <c r="G148" s="6"/>
      <c r="H148">
        <f>IF(Transactions!H148-Transactions!G148&lt;&gt;"",Transactions!H148-Transactions!G148,"")</f>
        <v>201</v>
      </c>
      <c r="I148">
        <f>IF((Transactions!I148-Transactions!G148)-(Transactions!N148-Transactions!H148)&lt;&gt;"",(Transactions!I148-Transactions!G148)-(Transactions!N148-Transactions!H148),"")</f>
        <v>199</v>
      </c>
      <c r="J148">
        <f>IF(Transactions!J148-Transactions!I148&lt;&gt;"",Transactions!J148-Transactions!I148,"")</f>
        <v>0</v>
      </c>
      <c r="K148">
        <f>IF(Transactions!L148-Transactions!K148&lt;&gt;"",Transactions!L148-Transactions!K148,"")</f>
        <v>2</v>
      </c>
      <c r="L148">
        <f>IF(Transactions!N148-Transactions!M148&lt;&gt;"",Transactions!N148-Transactions!M148,"")</f>
        <v>0</v>
      </c>
      <c r="N148">
        <f t="shared" si="5"/>
        <v>201</v>
      </c>
      <c r="O148" t="str">
        <f>IF(Transactions!M148&lt;&gt;"",Transactions!M148,"")</f>
        <v>1536152215912</v>
      </c>
      <c r="P148" s="6"/>
      <c r="Q148">
        <f>IF(Transactions!Q148-Transactions!H148&lt;&gt;"",Transactions!Q148-Transactions!H148,"")</f>
        <v>2600</v>
      </c>
      <c r="R148">
        <f t="shared" si="6"/>
        <v>2801</v>
      </c>
    </row>
    <row r="149" spans="1:18" x14ac:dyDescent="0.3">
      <c r="A149" t="str">
        <f>IF(Transactions!A149&lt;&gt;"",Transactions!A149,0)</f>
        <v>2018/09/05 14:56:57</v>
      </c>
      <c r="B149" t="str">
        <f>IF(Transactions!B149&lt;&gt;"",Transactions!B149,"")</f>
        <v>peer0.org1.ldegilde.com</v>
      </c>
      <c r="C149" t="str">
        <f>IF(Transactions!C149&lt;&gt;"",Transactions!C149,"")</f>
        <v>default-chaincode</v>
      </c>
      <c r="D149" t="str">
        <f>IF(Transactions!D149&lt;&gt;"",Transactions!D149,"")</f>
        <v>get</v>
      </c>
      <c r="E149" t="str">
        <f>IF(Transactions!E149&lt;&gt;"",Transactions!E149,"")</f>
        <v>231426849-attribute_3</v>
      </c>
      <c r="F149" t="str">
        <f>IF(Transactions!F149&lt;&gt;"",Transactions!F149,"")</f>
        <v>308.0</v>
      </c>
      <c r="G149" s="6"/>
      <c r="H149">
        <f>IF(Transactions!H149-Transactions!G149&lt;&gt;"",Transactions!H149-Transactions!G149,"")</f>
        <v>204</v>
      </c>
      <c r="I149">
        <f>IF((Transactions!I149-Transactions!G149)-(Transactions!N149-Transactions!H149)&lt;&gt;"",(Transactions!I149-Transactions!G149)-(Transactions!N149-Transactions!H149),"")</f>
        <v>202</v>
      </c>
      <c r="J149">
        <f>IF(Transactions!J149-Transactions!I149&lt;&gt;"",Transactions!J149-Transactions!I149,"")</f>
        <v>0</v>
      </c>
      <c r="K149">
        <f>IF(Transactions!L149-Transactions!K149&lt;&gt;"",Transactions!L149-Transactions!K149,"")</f>
        <v>2</v>
      </c>
      <c r="L149">
        <f>IF(Transactions!N149-Transactions!M149&lt;&gt;"",Transactions!N149-Transactions!M149,"")</f>
        <v>0</v>
      </c>
      <c r="N149">
        <f t="shared" si="5"/>
        <v>204</v>
      </c>
      <c r="O149" t="str">
        <f>IF(Transactions!M149&lt;&gt;"",Transactions!M149,"")</f>
        <v>1536152215518</v>
      </c>
      <c r="P149" s="6"/>
      <c r="Q149">
        <f>IF(Transactions!Q149-Transactions!H149&lt;&gt;"",Transactions!Q149-Transactions!H149,"")</f>
        <v>2993</v>
      </c>
      <c r="R149">
        <f t="shared" si="6"/>
        <v>3197</v>
      </c>
    </row>
    <row r="150" spans="1:18" x14ac:dyDescent="0.3">
      <c r="A150" t="str">
        <f>IF(Transactions!A150&lt;&gt;"",Transactions!A150,0)</f>
        <v>2018/09/05 14:56:57</v>
      </c>
      <c r="B150" t="str">
        <f>IF(Transactions!B150&lt;&gt;"",Transactions!B150,"")</f>
        <v>peer0.org1.ldegilde.com</v>
      </c>
      <c r="C150" t="str">
        <f>IF(Transactions!C150&lt;&gt;"",Transactions!C150,"")</f>
        <v>default-chaincode</v>
      </c>
      <c r="D150" t="str">
        <f>IF(Transactions!D150&lt;&gt;"",Transactions!D150,"")</f>
        <v>get</v>
      </c>
      <c r="E150" t="str">
        <f>IF(Transactions!E150&lt;&gt;"",Transactions!E150,"")</f>
        <v>231426849-attribute_3</v>
      </c>
      <c r="F150" t="str">
        <f>IF(Transactions!F150&lt;&gt;"",Transactions!F150,"")</f>
        <v>308.0</v>
      </c>
      <c r="G150" s="6"/>
      <c r="H150">
        <f>IF(Transactions!H150-Transactions!G150&lt;&gt;"",Transactions!H150-Transactions!G150,"")</f>
        <v>191</v>
      </c>
      <c r="I150">
        <f>IF((Transactions!I150-Transactions!G150)-(Transactions!N150-Transactions!H150)&lt;&gt;"",(Transactions!I150-Transactions!G150)-(Transactions!N150-Transactions!H150),"")</f>
        <v>189</v>
      </c>
      <c r="J150">
        <f>IF(Transactions!J150-Transactions!I150&lt;&gt;"",Transactions!J150-Transactions!I150,"")</f>
        <v>0</v>
      </c>
      <c r="K150">
        <f>IF(Transactions!L150-Transactions!K150&lt;&gt;"",Transactions!L150-Transactions!K150,"")</f>
        <v>2</v>
      </c>
      <c r="L150">
        <f>IF(Transactions!N150-Transactions!M150&lt;&gt;"",Transactions!N150-Transactions!M150,"")</f>
        <v>0</v>
      </c>
      <c r="N150">
        <f t="shared" si="5"/>
        <v>191</v>
      </c>
      <c r="O150" t="str">
        <f>IF(Transactions!M150&lt;&gt;"",Transactions!M150,"")</f>
        <v>1536152216293</v>
      </c>
      <c r="P150" s="6"/>
      <c r="Q150">
        <f>IF(Transactions!Q150-Transactions!H150&lt;&gt;"",Transactions!Q150-Transactions!H150,"")</f>
        <v>2221</v>
      </c>
      <c r="R150">
        <f t="shared" si="6"/>
        <v>2412</v>
      </c>
    </row>
    <row r="151" spans="1:18" x14ac:dyDescent="0.3">
      <c r="A151" t="str">
        <f>IF(Transactions!A151&lt;&gt;"",Transactions!A151,0)</f>
        <v>2018/09/05 14:56:57</v>
      </c>
      <c r="B151" t="str">
        <f>IF(Transactions!B151&lt;&gt;"",Transactions!B151,"")</f>
        <v>peer0.org1.ldegilde.com</v>
      </c>
      <c r="C151" t="str">
        <f>IF(Transactions!C151&lt;&gt;"",Transactions!C151,"")</f>
        <v>default-chaincode</v>
      </c>
      <c r="D151" t="str">
        <f>IF(Transactions!D151&lt;&gt;"",Transactions!D151,"")</f>
        <v>get</v>
      </c>
      <c r="E151" t="str">
        <f>IF(Transactions!E151&lt;&gt;"",Transactions!E151,"")</f>
        <v>231426849-attribute_3</v>
      </c>
      <c r="F151" t="str">
        <f>IF(Transactions!F151&lt;&gt;"",Transactions!F151,"")</f>
        <v>308.0</v>
      </c>
      <c r="G151" s="6"/>
      <c r="H151">
        <f>IF(Transactions!H151-Transactions!G151&lt;&gt;"",Transactions!H151-Transactions!G151,"")</f>
        <v>210</v>
      </c>
      <c r="I151">
        <f>IF((Transactions!I151-Transactions!G151)-(Transactions!N151-Transactions!H151)&lt;&gt;"",(Transactions!I151-Transactions!G151)-(Transactions!N151-Transactions!H151),"")</f>
        <v>207</v>
      </c>
      <c r="J151">
        <f>IF(Transactions!J151-Transactions!I151&lt;&gt;"",Transactions!J151-Transactions!I151,"")</f>
        <v>0</v>
      </c>
      <c r="K151">
        <f>IF(Transactions!L151-Transactions!K151&lt;&gt;"",Transactions!L151-Transactions!K151,"")</f>
        <v>3</v>
      </c>
      <c r="L151">
        <f>IF(Transactions!N151-Transactions!M151&lt;&gt;"",Transactions!N151-Transactions!M151,"")</f>
        <v>0</v>
      </c>
      <c r="N151">
        <f t="shared" si="5"/>
        <v>210</v>
      </c>
      <c r="O151" t="str">
        <f>IF(Transactions!M151&lt;&gt;"",Transactions!M151,"")</f>
        <v>1536152216679</v>
      </c>
      <c r="P151" s="6"/>
      <c r="Q151">
        <f>IF(Transactions!Q151-Transactions!H151&lt;&gt;"",Transactions!Q151-Transactions!H151,"")</f>
        <v>1823</v>
      </c>
      <c r="R151">
        <f t="shared" si="6"/>
        <v>2033</v>
      </c>
    </row>
    <row r="152" spans="1:18" x14ac:dyDescent="0.3">
      <c r="A152" t="str">
        <f>IF(Transactions!A152&lt;&gt;"",Transactions!A152,0)</f>
        <v>2018/09/05 14:56:57</v>
      </c>
      <c r="B152" t="str">
        <f>IF(Transactions!B152&lt;&gt;"",Transactions!B152,"")</f>
        <v>peer0.org1.ldegilde.com</v>
      </c>
      <c r="C152" t="str">
        <f>IF(Transactions!C152&lt;&gt;"",Transactions!C152,"")</f>
        <v>default-chaincode</v>
      </c>
      <c r="D152" t="str">
        <f>IF(Transactions!D152&lt;&gt;"",Transactions!D152,"")</f>
        <v>get</v>
      </c>
      <c r="E152" t="str">
        <f>IF(Transactions!E152&lt;&gt;"",Transactions!E152,"")</f>
        <v>231426849-attribute_3</v>
      </c>
      <c r="F152" t="str">
        <f>IF(Transactions!F152&lt;&gt;"",Transactions!F152,"")</f>
        <v>308.0</v>
      </c>
      <c r="G152" s="6"/>
      <c r="H152">
        <f>IF(Transactions!H152-Transactions!G152&lt;&gt;"",Transactions!H152-Transactions!G152,"")</f>
        <v>210</v>
      </c>
      <c r="I152">
        <f>IF((Transactions!I152-Transactions!G152)-(Transactions!N152-Transactions!H152)&lt;&gt;"",(Transactions!I152-Transactions!G152)-(Transactions!N152-Transactions!H152),"")</f>
        <v>208</v>
      </c>
      <c r="J152">
        <f>IF(Transactions!J152-Transactions!I152&lt;&gt;"",Transactions!J152-Transactions!I152,"")</f>
        <v>0</v>
      </c>
      <c r="K152">
        <f>IF(Transactions!L152-Transactions!K152&lt;&gt;"",Transactions!L152-Transactions!K152,"")</f>
        <v>2</v>
      </c>
      <c r="L152">
        <f>IF(Transactions!N152-Transactions!M152&lt;&gt;"",Transactions!N152-Transactions!M152,"")</f>
        <v>0</v>
      </c>
      <c r="N152">
        <f t="shared" si="5"/>
        <v>210</v>
      </c>
      <c r="O152" t="str">
        <f>IF(Transactions!M152&lt;&gt;"",Transactions!M152,"")</f>
        <v>1536152216766</v>
      </c>
      <c r="P152" s="6"/>
      <c r="Q152">
        <f>IF(Transactions!Q152-Transactions!H152&lt;&gt;"",Transactions!Q152-Transactions!H152,"")</f>
        <v>1740</v>
      </c>
      <c r="R152">
        <f t="shared" si="6"/>
        <v>1950</v>
      </c>
    </row>
    <row r="153" spans="1:18" x14ac:dyDescent="0.3">
      <c r="A153" t="str">
        <f>IF(Transactions!A153&lt;&gt;"",Transactions!A153,0)</f>
        <v>2018/09/05 14:57:23</v>
      </c>
      <c r="B153" t="str">
        <f>IF(Transactions!B153&lt;&gt;"",Transactions!B153,"")</f>
        <v>peer0.org1.ldegilde.com</v>
      </c>
      <c r="C153" t="str">
        <f>IF(Transactions!C153&lt;&gt;"",Transactions!C153,"")</f>
        <v>pmt-chaincode</v>
      </c>
      <c r="D153" t="str">
        <f>IF(Transactions!D153&lt;&gt;"",Transactions!D153,"")</f>
        <v>get</v>
      </c>
      <c r="E153" t="str">
        <f>IF(Transactions!E153&lt;&gt;"",Transactions!E153,"")</f>
        <v>249289724-eigen_risico</v>
      </c>
      <c r="F153" t="str">
        <f>IF(Transactions!F153&lt;&gt;"",Transactions!F153,"")</f>
        <v>385</v>
      </c>
      <c r="G153" s="6"/>
      <c r="H153">
        <f>IF(Transactions!H153-Transactions!G153&lt;&gt;"",Transactions!H153-Transactions!G153,"")</f>
        <v>223</v>
      </c>
      <c r="I153">
        <f>IF((Transactions!I153-Transactions!G153)-(Transactions!N153-Transactions!H153)&lt;&gt;"",(Transactions!I153-Transactions!G153)-(Transactions!N153-Transactions!H153),"")</f>
        <v>214</v>
      </c>
      <c r="J153">
        <f>IF(Transactions!J153-Transactions!I153&lt;&gt;"",Transactions!J153-Transactions!I153,"")</f>
        <v>0</v>
      </c>
      <c r="K153">
        <f>IF(Transactions!L153-Transactions!K153&lt;&gt;"",Transactions!L153-Transactions!K153,"")</f>
        <v>8</v>
      </c>
      <c r="L153">
        <f>IF(Transactions!N153-Transactions!M153&lt;&gt;"",Transactions!N153-Transactions!M153,"")</f>
        <v>1</v>
      </c>
      <c r="N153">
        <f t="shared" si="5"/>
        <v>223</v>
      </c>
      <c r="O153" t="str">
        <f>IF(Transactions!M153&lt;&gt;"",Transactions!M153,"")</f>
        <v>1536152240912</v>
      </c>
      <c r="P153" s="6"/>
      <c r="Q153">
        <f>IF(Transactions!Q153-Transactions!H153&lt;&gt;"",Transactions!Q153-Transactions!H153,"")</f>
        <v>3181</v>
      </c>
      <c r="R153">
        <f t="shared" si="6"/>
        <v>3404</v>
      </c>
    </row>
    <row r="154" spans="1:18" x14ac:dyDescent="0.3">
      <c r="A154" t="str">
        <f>IF(Transactions!A154&lt;&gt;"",Transactions!A154,0)</f>
        <v>2018/09/05 14:57:23</v>
      </c>
      <c r="B154" t="str">
        <f>IF(Transactions!B154&lt;&gt;"",Transactions!B154,"")</f>
        <v>peer0.org1.ldegilde.com</v>
      </c>
      <c r="C154" t="str">
        <f>IF(Transactions!C154&lt;&gt;"",Transactions!C154,"")</f>
        <v>pmt-chaincode</v>
      </c>
      <c r="D154" t="str">
        <f>IF(Transactions!D154&lt;&gt;"",Transactions!D154,"")</f>
        <v>get</v>
      </c>
      <c r="E154" t="str">
        <f>IF(Transactions!E154&lt;&gt;"",Transactions!E154,"")</f>
        <v>249289724-eigen_risico</v>
      </c>
      <c r="F154" t="str">
        <f>IF(Transactions!F154&lt;&gt;"",Transactions!F154,"")</f>
        <v>385</v>
      </c>
      <c r="G154" s="6"/>
      <c r="H154">
        <f>IF(Transactions!H154-Transactions!G154&lt;&gt;"",Transactions!H154-Transactions!G154,"")</f>
        <v>233</v>
      </c>
      <c r="I154">
        <f>IF((Transactions!I154-Transactions!G154)-(Transactions!N154-Transactions!H154)&lt;&gt;"",(Transactions!I154-Transactions!G154)-(Transactions!N154-Transactions!H154),"")</f>
        <v>223</v>
      </c>
      <c r="J154">
        <f>IF(Transactions!J154-Transactions!I154&lt;&gt;"",Transactions!J154-Transactions!I154,"")</f>
        <v>1</v>
      </c>
      <c r="K154">
        <f>IF(Transactions!L154-Transactions!K154&lt;&gt;"",Transactions!L154-Transactions!K154,"")</f>
        <v>8</v>
      </c>
      <c r="L154">
        <f>IF(Transactions!N154-Transactions!M154&lt;&gt;"",Transactions!N154-Transactions!M154,"")</f>
        <v>1</v>
      </c>
      <c r="N154">
        <f t="shared" si="5"/>
        <v>233</v>
      </c>
      <c r="O154" t="str">
        <f>IF(Transactions!M154&lt;&gt;"",Transactions!M154,"")</f>
        <v>1536152240914</v>
      </c>
      <c r="P154" s="6"/>
      <c r="Q154">
        <f>IF(Transactions!Q154-Transactions!H154&lt;&gt;"",Transactions!Q154-Transactions!H154,"")</f>
        <v>3172</v>
      </c>
      <c r="R154">
        <f t="shared" si="6"/>
        <v>3405</v>
      </c>
    </row>
    <row r="155" spans="1:18" x14ac:dyDescent="0.3">
      <c r="A155" t="str">
        <f>IF(Transactions!A155&lt;&gt;"",Transactions!A155,0)</f>
        <v>2018/09/05 14:57:23</v>
      </c>
      <c r="B155" t="str">
        <f>IF(Transactions!B155&lt;&gt;"",Transactions!B155,"")</f>
        <v>peer0.org1.ldegilde.com</v>
      </c>
      <c r="C155" t="str">
        <f>IF(Transactions!C155&lt;&gt;"",Transactions!C155,"")</f>
        <v>pmt-chaincode</v>
      </c>
      <c r="D155" t="str">
        <f>IF(Transactions!D155&lt;&gt;"",Transactions!D155,"")</f>
        <v>get</v>
      </c>
      <c r="E155" t="str">
        <f>IF(Transactions!E155&lt;&gt;"",Transactions!E155,"")</f>
        <v>249289724-eigen_risico</v>
      </c>
      <c r="F155" t="str">
        <f>IF(Transactions!F155&lt;&gt;"",Transactions!F155,"")</f>
        <v>385</v>
      </c>
      <c r="G155" s="6"/>
      <c r="H155">
        <f>IF(Transactions!H155-Transactions!G155&lt;&gt;"",Transactions!H155-Transactions!G155,"")</f>
        <v>233</v>
      </c>
      <c r="I155">
        <f>IF((Transactions!I155-Transactions!G155)-(Transactions!N155-Transactions!H155)&lt;&gt;"",(Transactions!I155-Transactions!G155)-(Transactions!N155-Transactions!H155),"")</f>
        <v>219</v>
      </c>
      <c r="J155">
        <f>IF(Transactions!J155-Transactions!I155&lt;&gt;"",Transactions!J155-Transactions!I155,"")</f>
        <v>0</v>
      </c>
      <c r="K155">
        <f>IF(Transactions!L155-Transactions!K155&lt;&gt;"",Transactions!L155-Transactions!K155,"")</f>
        <v>14</v>
      </c>
      <c r="L155">
        <f>IF(Transactions!N155-Transactions!M155&lt;&gt;"",Transactions!N155-Transactions!M155,"")</f>
        <v>0</v>
      </c>
      <c r="N155">
        <f t="shared" si="5"/>
        <v>233</v>
      </c>
      <c r="O155" t="str">
        <f>IF(Transactions!M155&lt;&gt;"",Transactions!M155,"")</f>
        <v>1536152240916</v>
      </c>
      <c r="P155" s="6"/>
      <c r="Q155">
        <f>IF(Transactions!Q155-Transactions!H155&lt;&gt;"",Transactions!Q155-Transactions!H155,"")</f>
        <v>3172</v>
      </c>
      <c r="R155">
        <f t="shared" si="6"/>
        <v>3405</v>
      </c>
    </row>
    <row r="156" spans="1:18" x14ac:dyDescent="0.3">
      <c r="A156" t="str">
        <f>IF(Transactions!A156&lt;&gt;"",Transactions!A156,0)</f>
        <v>2018/09/05 14:57:23</v>
      </c>
      <c r="B156" t="str">
        <f>IF(Transactions!B156&lt;&gt;"",Transactions!B156,"")</f>
        <v>peer0.org1.ldegilde.com</v>
      </c>
      <c r="C156" t="str">
        <f>IF(Transactions!C156&lt;&gt;"",Transactions!C156,"")</f>
        <v>pmt-chaincode</v>
      </c>
      <c r="D156" t="str">
        <f>IF(Transactions!D156&lt;&gt;"",Transactions!D156,"")</f>
        <v>get</v>
      </c>
      <c r="E156" t="str">
        <f>IF(Transactions!E156&lt;&gt;"",Transactions!E156,"")</f>
        <v>249289724-eigen_risico</v>
      </c>
      <c r="F156" t="str">
        <f>IF(Transactions!F156&lt;&gt;"",Transactions!F156,"")</f>
        <v>385</v>
      </c>
      <c r="G156" s="6"/>
      <c r="H156">
        <f>IF(Transactions!H156-Transactions!G156&lt;&gt;"",Transactions!H156-Transactions!G156,"")</f>
        <v>230</v>
      </c>
      <c r="I156">
        <f>IF((Transactions!I156-Transactions!G156)-(Transactions!N156-Transactions!H156)&lt;&gt;"",(Transactions!I156-Transactions!G156)-(Transactions!N156-Transactions!H156),"")</f>
        <v>218</v>
      </c>
      <c r="J156">
        <f>IF(Transactions!J156-Transactions!I156&lt;&gt;"",Transactions!J156-Transactions!I156,"")</f>
        <v>0</v>
      </c>
      <c r="K156">
        <f>IF(Transactions!L156-Transactions!K156&lt;&gt;"",Transactions!L156-Transactions!K156,"")</f>
        <v>12</v>
      </c>
      <c r="L156">
        <f>IF(Transactions!N156-Transactions!M156&lt;&gt;"",Transactions!N156-Transactions!M156,"")</f>
        <v>0</v>
      </c>
      <c r="N156">
        <f t="shared" si="5"/>
        <v>230</v>
      </c>
      <c r="O156" t="str">
        <f>IF(Transactions!M156&lt;&gt;"",Transactions!M156,"")</f>
        <v>1536152240915</v>
      </c>
      <c r="P156" s="6"/>
      <c r="Q156">
        <f>IF(Transactions!Q156-Transactions!H156&lt;&gt;"",Transactions!Q156-Transactions!H156,"")</f>
        <v>3175</v>
      </c>
      <c r="R156">
        <f t="shared" si="6"/>
        <v>3405</v>
      </c>
    </row>
    <row r="157" spans="1:18" x14ac:dyDescent="0.3">
      <c r="A157" t="str">
        <f>IF(Transactions!A157&lt;&gt;"",Transactions!A157,0)</f>
        <v>2018/09/05 14:57:23</v>
      </c>
      <c r="B157" t="str">
        <f>IF(Transactions!B157&lt;&gt;"",Transactions!B157,"")</f>
        <v>peer0.org1.ldegilde.com</v>
      </c>
      <c r="C157" t="str">
        <f>IF(Transactions!C157&lt;&gt;"",Transactions!C157,"")</f>
        <v>pmt-chaincode</v>
      </c>
      <c r="D157" t="str">
        <f>IF(Transactions!D157&lt;&gt;"",Transactions!D157,"")</f>
        <v>get</v>
      </c>
      <c r="E157" t="str">
        <f>IF(Transactions!E157&lt;&gt;"",Transactions!E157,"")</f>
        <v>249289724-eigen_risico</v>
      </c>
      <c r="F157" t="str">
        <f>IF(Transactions!F157&lt;&gt;"",Transactions!F157,"")</f>
        <v>385</v>
      </c>
      <c r="G157" s="6"/>
      <c r="H157">
        <f>IF(Transactions!H157-Transactions!G157&lt;&gt;"",Transactions!H157-Transactions!G157,"")</f>
        <v>365</v>
      </c>
      <c r="I157">
        <f>IF((Transactions!I157-Transactions!G157)-(Transactions!N157-Transactions!H157)&lt;&gt;"",(Transactions!I157-Transactions!G157)-(Transactions!N157-Transactions!H157),"")</f>
        <v>350</v>
      </c>
      <c r="J157">
        <f>IF(Transactions!J157-Transactions!I157&lt;&gt;"",Transactions!J157-Transactions!I157,"")</f>
        <v>0</v>
      </c>
      <c r="K157">
        <f>IF(Transactions!L157-Transactions!K157&lt;&gt;"",Transactions!L157-Transactions!K157,"")</f>
        <v>15</v>
      </c>
      <c r="L157">
        <f>IF(Transactions!N157-Transactions!M157&lt;&gt;"",Transactions!N157-Transactions!M157,"")</f>
        <v>0</v>
      </c>
      <c r="N157">
        <f t="shared" si="5"/>
        <v>365</v>
      </c>
      <c r="O157" t="str">
        <f>IF(Transactions!M157&lt;&gt;"",Transactions!M157,"")</f>
        <v>1536152240922</v>
      </c>
      <c r="P157" s="6"/>
      <c r="Q157">
        <f>IF(Transactions!Q157-Transactions!H157&lt;&gt;"",Transactions!Q157-Transactions!H157,"")</f>
        <v>3043</v>
      </c>
      <c r="R157">
        <f t="shared" si="6"/>
        <v>3408</v>
      </c>
    </row>
    <row r="158" spans="1:18" x14ac:dyDescent="0.3">
      <c r="A158" t="str">
        <f>IF(Transactions!A158&lt;&gt;"",Transactions!A158,0)</f>
        <v>2018/09/05 14:57:23</v>
      </c>
      <c r="B158" t="str">
        <f>IF(Transactions!B158&lt;&gt;"",Transactions!B158,"")</f>
        <v>peer0.org1.ldegilde.com</v>
      </c>
      <c r="C158" t="str">
        <f>IF(Transactions!C158&lt;&gt;"",Transactions!C158,"")</f>
        <v>pmt-chaincode</v>
      </c>
      <c r="D158" t="str">
        <f>IF(Transactions!D158&lt;&gt;"",Transactions!D158,"")</f>
        <v>get</v>
      </c>
      <c r="E158" t="str">
        <f>IF(Transactions!E158&lt;&gt;"",Transactions!E158,"")</f>
        <v>249289724-eigen_risico</v>
      </c>
      <c r="F158" t="str">
        <f>IF(Transactions!F158&lt;&gt;"",Transactions!F158,"")</f>
        <v>385</v>
      </c>
      <c r="G158" s="6"/>
      <c r="H158">
        <f>IF(Transactions!H158-Transactions!G158&lt;&gt;"",Transactions!H158-Transactions!G158,"")</f>
        <v>389</v>
      </c>
      <c r="I158">
        <f>IF((Transactions!I158-Transactions!G158)-(Transactions!N158-Transactions!H158)&lt;&gt;"",(Transactions!I158-Transactions!G158)-(Transactions!N158-Transactions!H158),"")</f>
        <v>371</v>
      </c>
      <c r="J158">
        <f>IF(Transactions!J158-Transactions!I158&lt;&gt;"",Transactions!J158-Transactions!I158,"")</f>
        <v>0</v>
      </c>
      <c r="K158">
        <f>IF(Transactions!L158-Transactions!K158&lt;&gt;"",Transactions!L158-Transactions!K158,"")</f>
        <v>18</v>
      </c>
      <c r="L158">
        <f>IF(Transactions!N158-Transactions!M158&lt;&gt;"",Transactions!N158-Transactions!M158,"")</f>
        <v>0</v>
      </c>
      <c r="N158">
        <f t="shared" si="5"/>
        <v>389</v>
      </c>
      <c r="O158" t="str">
        <f>IF(Transactions!M158&lt;&gt;"",Transactions!M158,"")</f>
        <v>1536152240923</v>
      </c>
      <c r="P158" s="6"/>
      <c r="Q158">
        <f>IF(Transactions!Q158-Transactions!H158&lt;&gt;"",Transactions!Q158-Transactions!H158,"")</f>
        <v>3021</v>
      </c>
      <c r="R158">
        <f t="shared" si="6"/>
        <v>3410</v>
      </c>
    </row>
    <row r="159" spans="1:18" x14ac:dyDescent="0.3">
      <c r="A159" t="str">
        <f>IF(Transactions!A159&lt;&gt;"",Transactions!A159,0)</f>
        <v>2018/09/05 14:57:23</v>
      </c>
      <c r="B159" t="str">
        <f>IF(Transactions!B159&lt;&gt;"",Transactions!B159,"")</f>
        <v>peer0.org1.ldegilde.com</v>
      </c>
      <c r="C159" t="str">
        <f>IF(Transactions!C159&lt;&gt;"",Transactions!C159,"")</f>
        <v>pmt-chaincode</v>
      </c>
      <c r="D159" t="str">
        <f>IF(Transactions!D159&lt;&gt;"",Transactions!D159,"")</f>
        <v>get</v>
      </c>
      <c r="E159" t="str">
        <f>IF(Transactions!E159&lt;&gt;"",Transactions!E159,"")</f>
        <v>249289724-eigen_risico</v>
      </c>
      <c r="F159" t="str">
        <f>IF(Transactions!F159&lt;&gt;"",Transactions!F159,"")</f>
        <v>385</v>
      </c>
      <c r="G159" s="6"/>
      <c r="H159">
        <f>IF(Transactions!H159-Transactions!G159&lt;&gt;"",Transactions!H159-Transactions!G159,"")</f>
        <v>217</v>
      </c>
      <c r="I159">
        <f>IF((Transactions!I159-Transactions!G159)-(Transactions!N159-Transactions!H159)&lt;&gt;"",(Transactions!I159-Transactions!G159)-(Transactions!N159-Transactions!H159),"")</f>
        <v>206</v>
      </c>
      <c r="J159">
        <f>IF(Transactions!J159-Transactions!I159&lt;&gt;"",Transactions!J159-Transactions!I159,"")</f>
        <v>0</v>
      </c>
      <c r="K159">
        <f>IF(Transactions!L159-Transactions!K159&lt;&gt;"",Transactions!L159-Transactions!K159,"")</f>
        <v>11</v>
      </c>
      <c r="L159">
        <f>IF(Transactions!N159-Transactions!M159&lt;&gt;"",Transactions!N159-Transactions!M159,"")</f>
        <v>0</v>
      </c>
      <c r="N159">
        <f t="shared" si="5"/>
        <v>217</v>
      </c>
      <c r="O159" t="str">
        <f>IF(Transactions!M159&lt;&gt;"",Transactions!M159,"")</f>
        <v>1536152241331</v>
      </c>
      <c r="P159" s="6"/>
      <c r="Q159">
        <f>IF(Transactions!Q159-Transactions!H159&lt;&gt;"",Transactions!Q159-Transactions!H159,"")</f>
        <v>2767</v>
      </c>
      <c r="R159">
        <f t="shared" si="6"/>
        <v>2984</v>
      </c>
    </row>
    <row r="160" spans="1:18" x14ac:dyDescent="0.3">
      <c r="A160" t="str">
        <f>IF(Transactions!A160&lt;&gt;"",Transactions!A160,0)</f>
        <v>2018/09/05 14:57:23</v>
      </c>
      <c r="B160" t="str">
        <f>IF(Transactions!B160&lt;&gt;"",Transactions!B160,"")</f>
        <v>peer0.org1.ldegilde.com</v>
      </c>
      <c r="C160" t="str">
        <f>IF(Transactions!C160&lt;&gt;"",Transactions!C160,"")</f>
        <v>pmt-chaincode</v>
      </c>
      <c r="D160" t="str">
        <f>IF(Transactions!D160&lt;&gt;"",Transactions!D160,"")</f>
        <v>get</v>
      </c>
      <c r="E160" t="str">
        <f>IF(Transactions!E160&lt;&gt;"",Transactions!E160,"")</f>
        <v>249289724-eigen_risico</v>
      </c>
      <c r="F160" t="str">
        <f>IF(Transactions!F160&lt;&gt;"",Transactions!F160,"")</f>
        <v>385</v>
      </c>
      <c r="G160" s="6"/>
      <c r="H160">
        <f>IF(Transactions!H160-Transactions!G160&lt;&gt;"",Transactions!H160-Transactions!G160,"")</f>
        <v>367</v>
      </c>
      <c r="I160">
        <f>IF((Transactions!I160-Transactions!G160)-(Transactions!N160-Transactions!H160)&lt;&gt;"",(Transactions!I160-Transactions!G160)-(Transactions!N160-Transactions!H160),"")</f>
        <v>347</v>
      </c>
      <c r="J160">
        <f>IF(Transactions!J160-Transactions!I160&lt;&gt;"",Transactions!J160-Transactions!I160,"")</f>
        <v>0</v>
      </c>
      <c r="K160">
        <f>IF(Transactions!L160-Transactions!K160&lt;&gt;"",Transactions!L160-Transactions!K160,"")</f>
        <v>18</v>
      </c>
      <c r="L160">
        <f>IF(Transactions!N160-Transactions!M160&lt;&gt;"",Transactions!N160-Transactions!M160,"")</f>
        <v>2</v>
      </c>
      <c r="N160">
        <f t="shared" si="5"/>
        <v>367</v>
      </c>
      <c r="O160" t="str">
        <f>IF(Transactions!M160&lt;&gt;"",Transactions!M160,"")</f>
        <v>1536152240919</v>
      </c>
      <c r="P160" s="6"/>
      <c r="Q160">
        <f>IF(Transactions!Q160-Transactions!H160&lt;&gt;"",Transactions!Q160-Transactions!H160,"")</f>
        <v>3046</v>
      </c>
      <c r="R160">
        <f t="shared" si="6"/>
        <v>3413</v>
      </c>
    </row>
    <row r="161" spans="1:18" x14ac:dyDescent="0.3">
      <c r="A161" t="str">
        <f>IF(Transactions!A161&lt;&gt;"",Transactions!A161,0)</f>
        <v>2018/09/05 14:57:23</v>
      </c>
      <c r="B161" t="str">
        <f>IF(Transactions!B161&lt;&gt;"",Transactions!B161,"")</f>
        <v>peer0.org1.ldegilde.com</v>
      </c>
      <c r="C161" t="str">
        <f>IF(Transactions!C161&lt;&gt;"",Transactions!C161,"")</f>
        <v>pmt-chaincode</v>
      </c>
      <c r="D161" t="str">
        <f>IF(Transactions!D161&lt;&gt;"",Transactions!D161,"")</f>
        <v>get</v>
      </c>
      <c r="E161" t="str">
        <f>IF(Transactions!E161&lt;&gt;"",Transactions!E161,"")</f>
        <v>249289724-eigen_risico</v>
      </c>
      <c r="F161" t="str">
        <f>IF(Transactions!F161&lt;&gt;"",Transactions!F161,"")</f>
        <v>385</v>
      </c>
      <c r="G161" s="6"/>
      <c r="H161">
        <f>IF(Transactions!H161-Transactions!G161&lt;&gt;"",Transactions!H161-Transactions!G161,"")</f>
        <v>216</v>
      </c>
      <c r="I161">
        <f>IF((Transactions!I161-Transactions!G161)-(Transactions!N161-Transactions!H161)&lt;&gt;"",(Transactions!I161-Transactions!G161)-(Transactions!N161-Transactions!H161),"")</f>
        <v>213</v>
      </c>
      <c r="J161">
        <f>IF(Transactions!J161-Transactions!I161&lt;&gt;"",Transactions!J161-Transactions!I161,"")</f>
        <v>0</v>
      </c>
      <c r="K161">
        <f>IF(Transactions!L161-Transactions!K161&lt;&gt;"",Transactions!L161-Transactions!K161,"")</f>
        <v>2</v>
      </c>
      <c r="L161">
        <f>IF(Transactions!N161-Transactions!M161&lt;&gt;"",Transactions!N161-Transactions!M161,"")</f>
        <v>1</v>
      </c>
      <c r="N161">
        <f t="shared" si="5"/>
        <v>216</v>
      </c>
      <c r="O161" t="str">
        <f>IF(Transactions!M161&lt;&gt;"",Transactions!M161,"")</f>
        <v>1536152241337</v>
      </c>
      <c r="P161" s="6"/>
      <c r="Q161">
        <f>IF(Transactions!Q161-Transactions!H161&lt;&gt;"",Transactions!Q161-Transactions!H161,"")</f>
        <v>2768</v>
      </c>
      <c r="R161">
        <f t="shared" si="6"/>
        <v>2984</v>
      </c>
    </row>
    <row r="162" spans="1:18" x14ac:dyDescent="0.3">
      <c r="A162" t="str">
        <f>IF(Transactions!A162&lt;&gt;"",Transactions!A162,0)</f>
        <v>2018/09/05 14:57:23</v>
      </c>
      <c r="B162" t="str">
        <f>IF(Transactions!B162&lt;&gt;"",Transactions!B162,"")</f>
        <v>peer0.org1.ldegilde.com</v>
      </c>
      <c r="C162" t="str">
        <f>IF(Transactions!C162&lt;&gt;"",Transactions!C162,"")</f>
        <v>pmt-chaincode</v>
      </c>
      <c r="D162" t="str">
        <f>IF(Transactions!D162&lt;&gt;"",Transactions!D162,"")</f>
        <v>get</v>
      </c>
      <c r="E162" t="str">
        <f>IF(Transactions!E162&lt;&gt;"",Transactions!E162,"")</f>
        <v>249289724-eigen_risico</v>
      </c>
      <c r="F162" t="str">
        <f>IF(Transactions!F162&lt;&gt;"",Transactions!F162,"")</f>
        <v>385</v>
      </c>
      <c r="G162" s="6"/>
      <c r="H162">
        <f>IF(Transactions!H162-Transactions!G162&lt;&gt;"",Transactions!H162-Transactions!G162,"")</f>
        <v>200</v>
      </c>
      <c r="I162">
        <f>IF((Transactions!I162-Transactions!G162)-(Transactions!N162-Transactions!H162)&lt;&gt;"",(Transactions!I162-Transactions!G162)-(Transactions!N162-Transactions!H162),"")</f>
        <v>196</v>
      </c>
      <c r="J162">
        <f>IF(Transactions!J162-Transactions!I162&lt;&gt;"",Transactions!J162-Transactions!I162,"")</f>
        <v>0</v>
      </c>
      <c r="K162">
        <f>IF(Transactions!L162-Transactions!K162&lt;&gt;"",Transactions!L162-Transactions!K162,"")</f>
        <v>4</v>
      </c>
      <c r="L162">
        <f>IF(Transactions!N162-Transactions!M162&lt;&gt;"",Transactions!N162-Transactions!M162,"")</f>
        <v>0</v>
      </c>
      <c r="N162">
        <f t="shared" si="5"/>
        <v>200</v>
      </c>
      <c r="O162" t="str">
        <f>IF(Transactions!M162&lt;&gt;"",Transactions!M162,"")</f>
        <v>1536152241447</v>
      </c>
      <c r="P162" s="6"/>
      <c r="Q162">
        <f>IF(Transactions!Q162-Transactions!H162&lt;&gt;"",Transactions!Q162-Transactions!H162,"")</f>
        <v>2662</v>
      </c>
      <c r="R162">
        <f t="shared" si="6"/>
        <v>2862</v>
      </c>
    </row>
    <row r="163" spans="1:18" x14ac:dyDescent="0.3">
      <c r="A163" t="str">
        <f>IF(Transactions!A163&lt;&gt;"",Transactions!A163,0)</f>
        <v>2018/09/05 14:57:23</v>
      </c>
      <c r="B163" t="str">
        <f>IF(Transactions!B163&lt;&gt;"",Transactions!B163,"")</f>
        <v>peer0.org1.ldegilde.com</v>
      </c>
      <c r="C163" t="str">
        <f>IF(Transactions!C163&lt;&gt;"",Transactions!C163,"")</f>
        <v>pmt-chaincode</v>
      </c>
      <c r="D163" t="str">
        <f>IF(Transactions!D163&lt;&gt;"",Transactions!D163,"")</f>
        <v>get</v>
      </c>
      <c r="E163" t="str">
        <f>IF(Transactions!E163&lt;&gt;"",Transactions!E163,"")</f>
        <v>249289724-eigen_risico</v>
      </c>
      <c r="F163" t="str">
        <f>IF(Transactions!F163&lt;&gt;"",Transactions!F163,"")</f>
        <v>385</v>
      </c>
      <c r="G163" s="6"/>
      <c r="H163">
        <f>IF(Transactions!H163-Transactions!G163&lt;&gt;"",Transactions!H163-Transactions!G163,"")</f>
        <v>186</v>
      </c>
      <c r="I163">
        <f>IF((Transactions!I163-Transactions!G163)-(Transactions!N163-Transactions!H163)&lt;&gt;"",(Transactions!I163-Transactions!G163)-(Transactions!N163-Transactions!H163),"")</f>
        <v>184</v>
      </c>
      <c r="J163">
        <f>IF(Transactions!J163-Transactions!I163&lt;&gt;"",Transactions!J163-Transactions!I163,"")</f>
        <v>0</v>
      </c>
      <c r="K163">
        <f>IF(Transactions!L163-Transactions!K163&lt;&gt;"",Transactions!L163-Transactions!K163,"")</f>
        <v>2</v>
      </c>
      <c r="L163">
        <f>IF(Transactions!N163-Transactions!M163&lt;&gt;"",Transactions!N163-Transactions!M163,"")</f>
        <v>0</v>
      </c>
      <c r="N163">
        <f t="shared" si="5"/>
        <v>186</v>
      </c>
      <c r="O163" t="str">
        <f>IF(Transactions!M163&lt;&gt;"",Transactions!M163,"")</f>
        <v>1536152241461</v>
      </c>
      <c r="P163" s="6"/>
      <c r="Q163">
        <f>IF(Transactions!Q163-Transactions!H163&lt;&gt;"",Transactions!Q163-Transactions!H163,"")</f>
        <v>2649</v>
      </c>
      <c r="R163">
        <f t="shared" si="6"/>
        <v>2835</v>
      </c>
    </row>
    <row r="164" spans="1:18" x14ac:dyDescent="0.3">
      <c r="A164" t="str">
        <f>IF(Transactions!A164&lt;&gt;"",Transactions!A164,0)</f>
        <v>2018/09/05 14:57:23</v>
      </c>
      <c r="B164" t="str">
        <f>IF(Transactions!B164&lt;&gt;"",Transactions!B164,"")</f>
        <v>peer0.org1.ldegilde.com</v>
      </c>
      <c r="C164" t="str">
        <f>IF(Transactions!C164&lt;&gt;"",Transactions!C164,"")</f>
        <v>pmt-chaincode</v>
      </c>
      <c r="D164" t="str">
        <f>IF(Transactions!D164&lt;&gt;"",Transactions!D164,"")</f>
        <v>get</v>
      </c>
      <c r="E164" t="str">
        <f>IF(Transactions!E164&lt;&gt;"",Transactions!E164,"")</f>
        <v>249289724-eigen_risico</v>
      </c>
      <c r="F164" t="str">
        <f>IF(Transactions!F164&lt;&gt;"",Transactions!F164,"")</f>
        <v>385</v>
      </c>
      <c r="G164" s="6"/>
      <c r="H164">
        <f>IF(Transactions!H164-Transactions!G164&lt;&gt;"",Transactions!H164-Transactions!G164,"")</f>
        <v>219</v>
      </c>
      <c r="I164">
        <f>IF((Transactions!I164-Transactions!G164)-(Transactions!N164-Transactions!H164)&lt;&gt;"",(Transactions!I164-Transactions!G164)-(Transactions!N164-Transactions!H164),"")</f>
        <v>211</v>
      </c>
      <c r="J164">
        <f>IF(Transactions!J164-Transactions!I164&lt;&gt;"",Transactions!J164-Transactions!I164,"")</f>
        <v>1</v>
      </c>
      <c r="K164">
        <f>IF(Transactions!L164-Transactions!K164&lt;&gt;"",Transactions!L164-Transactions!K164,"")</f>
        <v>7</v>
      </c>
      <c r="L164">
        <f>IF(Transactions!N164-Transactions!M164&lt;&gt;"",Transactions!N164-Transactions!M164,"")</f>
        <v>0</v>
      </c>
      <c r="N164">
        <f t="shared" si="5"/>
        <v>219</v>
      </c>
      <c r="O164" t="str">
        <f>IF(Transactions!M164&lt;&gt;"",Transactions!M164,"")</f>
        <v>1536152241342</v>
      </c>
      <c r="P164" s="6"/>
      <c r="Q164">
        <f>IF(Transactions!Q164-Transactions!H164&lt;&gt;"",Transactions!Q164-Transactions!H164,"")</f>
        <v>2767</v>
      </c>
      <c r="R164">
        <f t="shared" si="6"/>
        <v>2986</v>
      </c>
    </row>
    <row r="165" spans="1:18" x14ac:dyDescent="0.3">
      <c r="A165" t="str">
        <f>IF(Transactions!A165&lt;&gt;"",Transactions!A165,0)</f>
        <v>2018/09/05 14:57:23</v>
      </c>
      <c r="B165" t="str">
        <f>IF(Transactions!B165&lt;&gt;"",Transactions!B165,"")</f>
        <v>peer0.org1.ldegilde.com</v>
      </c>
      <c r="C165" t="str">
        <f>IF(Transactions!C165&lt;&gt;"",Transactions!C165,"")</f>
        <v>pmt-chaincode</v>
      </c>
      <c r="D165" t="str">
        <f>IF(Transactions!D165&lt;&gt;"",Transactions!D165,"")</f>
        <v>get</v>
      </c>
      <c r="E165" t="str">
        <f>IF(Transactions!E165&lt;&gt;"",Transactions!E165,"")</f>
        <v>249289724-eigen_risico</v>
      </c>
      <c r="F165" t="str">
        <f>IF(Transactions!F165&lt;&gt;"",Transactions!F165,"")</f>
        <v>385</v>
      </c>
      <c r="G165" s="6"/>
      <c r="H165">
        <f>IF(Transactions!H165-Transactions!G165&lt;&gt;"",Transactions!H165-Transactions!G165,"")</f>
        <v>213</v>
      </c>
      <c r="I165">
        <f>IF((Transactions!I165-Transactions!G165)-(Transactions!N165-Transactions!H165)&lt;&gt;"",(Transactions!I165-Transactions!G165)-(Transactions!N165-Transactions!H165),"")</f>
        <v>202</v>
      </c>
      <c r="J165">
        <f>IF(Transactions!J165-Transactions!I165&lt;&gt;"",Transactions!J165-Transactions!I165,"")</f>
        <v>0</v>
      </c>
      <c r="K165">
        <f>IF(Transactions!L165-Transactions!K165&lt;&gt;"",Transactions!L165-Transactions!K165,"")</f>
        <v>11</v>
      </c>
      <c r="L165">
        <f>IF(Transactions!N165-Transactions!M165&lt;&gt;"",Transactions!N165-Transactions!M165,"")</f>
        <v>0</v>
      </c>
      <c r="N165">
        <f t="shared" si="5"/>
        <v>213</v>
      </c>
      <c r="O165" t="str">
        <f>IF(Transactions!M165&lt;&gt;"",Transactions!M165,"")</f>
        <v>1536152241334</v>
      </c>
      <c r="P165" s="6"/>
      <c r="Q165">
        <f>IF(Transactions!Q165-Transactions!H165&lt;&gt;"",Transactions!Q165-Transactions!H165,"")</f>
        <v>2775</v>
      </c>
      <c r="R165">
        <f t="shared" si="6"/>
        <v>2988</v>
      </c>
    </row>
    <row r="166" spans="1:18" x14ac:dyDescent="0.3">
      <c r="A166" t="str">
        <f>IF(Transactions!A166&lt;&gt;"",Transactions!A166,0)</f>
        <v>2018/09/05 14:57:23</v>
      </c>
      <c r="B166" t="str">
        <f>IF(Transactions!B166&lt;&gt;"",Transactions!B166,"")</f>
        <v>peer0.org1.ldegilde.com</v>
      </c>
      <c r="C166" t="str">
        <f>IF(Transactions!C166&lt;&gt;"",Transactions!C166,"")</f>
        <v>pmt-chaincode</v>
      </c>
      <c r="D166" t="str">
        <f>IF(Transactions!D166&lt;&gt;"",Transactions!D166,"")</f>
        <v>get</v>
      </c>
      <c r="E166" t="str">
        <f>IF(Transactions!E166&lt;&gt;"",Transactions!E166,"")</f>
        <v>249289724-eigen_risico</v>
      </c>
      <c r="F166" t="str">
        <f>IF(Transactions!F166&lt;&gt;"",Transactions!F166,"")</f>
        <v>385</v>
      </c>
      <c r="G166" s="6"/>
      <c r="H166">
        <f>IF(Transactions!H166-Transactions!G166&lt;&gt;"",Transactions!H166-Transactions!G166,"")</f>
        <v>190</v>
      </c>
      <c r="I166">
        <f>IF((Transactions!I166-Transactions!G166)-(Transactions!N166-Transactions!H166)&lt;&gt;"",(Transactions!I166-Transactions!G166)-(Transactions!N166-Transactions!H166),"")</f>
        <v>188</v>
      </c>
      <c r="J166">
        <f>IF(Transactions!J166-Transactions!I166&lt;&gt;"",Transactions!J166-Transactions!I166,"")</f>
        <v>0</v>
      </c>
      <c r="K166">
        <f>IF(Transactions!L166-Transactions!K166&lt;&gt;"",Transactions!L166-Transactions!K166,"")</f>
        <v>2</v>
      </c>
      <c r="L166">
        <f>IF(Transactions!N166-Transactions!M166&lt;&gt;"",Transactions!N166-Transactions!M166,"")</f>
        <v>0</v>
      </c>
      <c r="N166">
        <f t="shared" si="5"/>
        <v>190</v>
      </c>
      <c r="O166" t="str">
        <f>IF(Transactions!M166&lt;&gt;"",Transactions!M166,"")</f>
        <v>1536152241843</v>
      </c>
      <c r="P166" s="6"/>
      <c r="Q166">
        <f>IF(Transactions!Q166-Transactions!H166&lt;&gt;"",Transactions!Q166-Transactions!H166,"")</f>
        <v>2269</v>
      </c>
      <c r="R166">
        <f t="shared" si="6"/>
        <v>2459</v>
      </c>
    </row>
    <row r="167" spans="1:18" x14ac:dyDescent="0.3">
      <c r="A167" t="str">
        <f>IF(Transactions!A167&lt;&gt;"",Transactions!A167,0)</f>
        <v>2018/09/05 14:57:23</v>
      </c>
      <c r="B167" t="str">
        <f>IF(Transactions!B167&lt;&gt;"",Transactions!B167,"")</f>
        <v>peer0.org1.ldegilde.com</v>
      </c>
      <c r="C167" t="str">
        <f>IF(Transactions!C167&lt;&gt;"",Transactions!C167,"")</f>
        <v>pmt-chaincode</v>
      </c>
      <c r="D167" t="str">
        <f>IF(Transactions!D167&lt;&gt;"",Transactions!D167,"")</f>
        <v>get</v>
      </c>
      <c r="E167" t="str">
        <f>IF(Transactions!E167&lt;&gt;"",Transactions!E167,"")</f>
        <v>249289724-eigen_risico</v>
      </c>
      <c r="F167" t="str">
        <f>IF(Transactions!F167&lt;&gt;"",Transactions!F167,"")</f>
        <v>385</v>
      </c>
      <c r="G167" s="6"/>
      <c r="H167">
        <f>IF(Transactions!H167-Transactions!G167&lt;&gt;"",Transactions!H167-Transactions!G167,"")</f>
        <v>198</v>
      </c>
      <c r="I167">
        <f>IF((Transactions!I167-Transactions!G167)-(Transactions!N167-Transactions!H167)&lt;&gt;"",(Transactions!I167-Transactions!G167)-(Transactions!N167-Transactions!H167),"")</f>
        <v>192</v>
      </c>
      <c r="J167">
        <f>IF(Transactions!J167-Transactions!I167&lt;&gt;"",Transactions!J167-Transactions!I167,"")</f>
        <v>0</v>
      </c>
      <c r="K167">
        <f>IF(Transactions!L167-Transactions!K167&lt;&gt;"",Transactions!L167-Transactions!K167,"")</f>
        <v>5</v>
      </c>
      <c r="L167">
        <f>IF(Transactions!N167-Transactions!M167&lt;&gt;"",Transactions!N167-Transactions!M167,"")</f>
        <v>1</v>
      </c>
      <c r="N167">
        <f t="shared" ref="N167:N202" si="7">SUM(I167:L167)</f>
        <v>198</v>
      </c>
      <c r="O167" t="str">
        <f>IF(Transactions!M167&lt;&gt;"",Transactions!M167,"")</f>
        <v>1536152242165</v>
      </c>
      <c r="P167" s="6"/>
      <c r="Q167">
        <f>IF(Transactions!Q167-Transactions!H167&lt;&gt;"",Transactions!Q167-Transactions!H167,"")</f>
        <v>1944</v>
      </c>
      <c r="R167">
        <f t="shared" ref="R167:R202" si="8">H167+Q167</f>
        <v>2142</v>
      </c>
    </row>
    <row r="168" spans="1:18" x14ac:dyDescent="0.3">
      <c r="A168" t="str">
        <f>IF(Transactions!A168&lt;&gt;"",Transactions!A168,0)</f>
        <v>2018/09/05 14:57:23</v>
      </c>
      <c r="B168" t="str">
        <f>IF(Transactions!B168&lt;&gt;"",Transactions!B168,"")</f>
        <v>peer0.org1.ldegilde.com</v>
      </c>
      <c r="C168" t="str">
        <f>IF(Transactions!C168&lt;&gt;"",Transactions!C168,"")</f>
        <v>pmt-chaincode</v>
      </c>
      <c r="D168" t="str">
        <f>IF(Transactions!D168&lt;&gt;"",Transactions!D168,"")</f>
        <v>get</v>
      </c>
      <c r="E168" t="str">
        <f>IF(Transactions!E168&lt;&gt;"",Transactions!E168,"")</f>
        <v>249289724-eigen_risico</v>
      </c>
      <c r="F168" t="str">
        <f>IF(Transactions!F168&lt;&gt;"",Transactions!F168,"")</f>
        <v>385</v>
      </c>
      <c r="G168" s="6"/>
      <c r="H168">
        <f>IF(Transactions!H168-Transactions!G168&lt;&gt;"",Transactions!H168-Transactions!G168,"")</f>
        <v>195</v>
      </c>
      <c r="I168">
        <f>IF((Transactions!I168-Transactions!G168)-(Transactions!N168-Transactions!H168)&lt;&gt;"",(Transactions!I168-Transactions!G168)-(Transactions!N168-Transactions!H168),"")</f>
        <v>187</v>
      </c>
      <c r="J168">
        <f>IF(Transactions!J168-Transactions!I168&lt;&gt;"",Transactions!J168-Transactions!I168,"")</f>
        <v>0</v>
      </c>
      <c r="K168">
        <f>IF(Transactions!L168-Transactions!K168&lt;&gt;"",Transactions!L168-Transactions!K168,"")</f>
        <v>7</v>
      </c>
      <c r="L168">
        <f>IF(Transactions!N168-Transactions!M168&lt;&gt;"",Transactions!N168-Transactions!M168,"")</f>
        <v>1</v>
      </c>
      <c r="N168">
        <f t="shared" si="7"/>
        <v>195</v>
      </c>
      <c r="O168" t="str">
        <f>IF(Transactions!M168&lt;&gt;"",Transactions!M168,"")</f>
        <v>1536152241441</v>
      </c>
      <c r="P168" s="6"/>
      <c r="Q168">
        <f>IF(Transactions!Q168-Transactions!H168&lt;&gt;"",Transactions!Q168-Transactions!H168,"")</f>
        <v>2678</v>
      </c>
      <c r="R168">
        <f t="shared" si="8"/>
        <v>2873</v>
      </c>
    </row>
    <row r="169" spans="1:18" x14ac:dyDescent="0.3">
      <c r="A169" t="str">
        <f>IF(Transactions!A169&lt;&gt;"",Transactions!A169,0)</f>
        <v>2018/09/05 14:57:23</v>
      </c>
      <c r="B169" t="str">
        <f>IF(Transactions!B169&lt;&gt;"",Transactions!B169,"")</f>
        <v>peer0.org1.ldegilde.com</v>
      </c>
      <c r="C169" t="str">
        <f>IF(Transactions!C169&lt;&gt;"",Transactions!C169,"")</f>
        <v>pmt-chaincode</v>
      </c>
      <c r="D169" t="str">
        <f>IF(Transactions!D169&lt;&gt;"",Transactions!D169,"")</f>
        <v>get</v>
      </c>
      <c r="E169" t="str">
        <f>IF(Transactions!E169&lt;&gt;"",Transactions!E169,"")</f>
        <v>249289724-eigen_risico</v>
      </c>
      <c r="F169" t="str">
        <f>IF(Transactions!F169&lt;&gt;"",Transactions!F169,"")</f>
        <v>385</v>
      </c>
      <c r="G169" s="6"/>
      <c r="H169">
        <f>IF(Transactions!H169-Transactions!G169&lt;&gt;"",Transactions!H169-Transactions!G169,"")</f>
        <v>250</v>
      </c>
      <c r="I169">
        <f>IF((Transactions!I169-Transactions!G169)-(Transactions!N169-Transactions!H169)&lt;&gt;"",(Transactions!I169-Transactions!G169)-(Transactions!N169-Transactions!H169),"")</f>
        <v>248</v>
      </c>
      <c r="J169">
        <f>IF(Transactions!J169-Transactions!I169&lt;&gt;"",Transactions!J169-Transactions!I169,"")</f>
        <v>0</v>
      </c>
      <c r="K169">
        <f>IF(Transactions!L169-Transactions!K169&lt;&gt;"",Transactions!L169-Transactions!K169,"")</f>
        <v>2</v>
      </c>
      <c r="L169">
        <f>IF(Transactions!N169-Transactions!M169&lt;&gt;"",Transactions!N169-Transactions!M169,"")</f>
        <v>0</v>
      </c>
      <c r="N169">
        <f t="shared" si="7"/>
        <v>250</v>
      </c>
      <c r="O169" t="str">
        <f>IF(Transactions!M169&lt;&gt;"",Transactions!M169,"")</f>
        <v>1536152241757</v>
      </c>
      <c r="P169" s="6"/>
      <c r="Q169">
        <f>IF(Transactions!Q169-Transactions!H169&lt;&gt;"",Transactions!Q169-Transactions!H169,"")</f>
        <v>2341</v>
      </c>
      <c r="R169">
        <f t="shared" si="8"/>
        <v>2591</v>
      </c>
    </row>
    <row r="170" spans="1:18" x14ac:dyDescent="0.3">
      <c r="A170" t="str">
        <f>IF(Transactions!A170&lt;&gt;"",Transactions!A170,0)</f>
        <v>2018/09/05 14:57:23</v>
      </c>
      <c r="B170" t="str">
        <f>IF(Transactions!B170&lt;&gt;"",Transactions!B170,"")</f>
        <v>peer0.org1.ldegilde.com</v>
      </c>
      <c r="C170" t="str">
        <f>IF(Transactions!C170&lt;&gt;"",Transactions!C170,"")</f>
        <v>pmt-chaincode</v>
      </c>
      <c r="D170" t="str">
        <f>IF(Transactions!D170&lt;&gt;"",Transactions!D170,"")</f>
        <v>get</v>
      </c>
      <c r="E170" t="str">
        <f>IF(Transactions!E170&lt;&gt;"",Transactions!E170,"")</f>
        <v>249289724-eigen_risico</v>
      </c>
      <c r="F170" t="str">
        <f>IF(Transactions!F170&lt;&gt;"",Transactions!F170,"")</f>
        <v>385</v>
      </c>
      <c r="G170" s="6"/>
      <c r="H170">
        <f>IF(Transactions!H170-Transactions!G170&lt;&gt;"",Transactions!H170-Transactions!G170,"")</f>
        <v>196</v>
      </c>
      <c r="I170">
        <f>IF((Transactions!I170-Transactions!G170)-(Transactions!N170-Transactions!H170)&lt;&gt;"",(Transactions!I170-Transactions!G170)-(Transactions!N170-Transactions!H170),"")</f>
        <v>194</v>
      </c>
      <c r="J170">
        <f>IF(Transactions!J170-Transactions!I170&lt;&gt;"",Transactions!J170-Transactions!I170,"")</f>
        <v>1</v>
      </c>
      <c r="K170">
        <f>IF(Transactions!L170-Transactions!K170&lt;&gt;"",Transactions!L170-Transactions!K170,"")</f>
        <v>1</v>
      </c>
      <c r="L170">
        <f>IF(Transactions!N170-Transactions!M170&lt;&gt;"",Transactions!N170-Transactions!M170,"")</f>
        <v>0</v>
      </c>
      <c r="N170">
        <f t="shared" si="7"/>
        <v>196</v>
      </c>
      <c r="O170" t="str">
        <f>IF(Transactions!M170&lt;&gt;"",Transactions!M170,"")</f>
        <v>1536152241827</v>
      </c>
      <c r="P170" s="6"/>
      <c r="Q170">
        <f>IF(Transactions!Q170-Transactions!H170&lt;&gt;"",Transactions!Q170-Transactions!H170,"")</f>
        <v>2294</v>
      </c>
      <c r="R170">
        <f t="shared" si="8"/>
        <v>2490</v>
      </c>
    </row>
    <row r="171" spans="1:18" x14ac:dyDescent="0.3">
      <c r="A171" t="str">
        <f>IF(Transactions!A171&lt;&gt;"",Transactions!A171,0)</f>
        <v>2018/09/05 14:57:23</v>
      </c>
      <c r="B171" t="str">
        <f>IF(Transactions!B171&lt;&gt;"",Transactions!B171,"")</f>
        <v>peer0.org1.ldegilde.com</v>
      </c>
      <c r="C171" t="str">
        <f>IF(Transactions!C171&lt;&gt;"",Transactions!C171,"")</f>
        <v>pmt-chaincode</v>
      </c>
      <c r="D171" t="str">
        <f>IF(Transactions!D171&lt;&gt;"",Transactions!D171,"")</f>
        <v>get</v>
      </c>
      <c r="E171" t="str">
        <f>IF(Transactions!E171&lt;&gt;"",Transactions!E171,"")</f>
        <v>249289724-eigen_risico</v>
      </c>
      <c r="F171" t="str">
        <f>IF(Transactions!F171&lt;&gt;"",Transactions!F171,"")</f>
        <v>385</v>
      </c>
      <c r="G171" s="6"/>
      <c r="H171">
        <f>IF(Transactions!H171-Transactions!G171&lt;&gt;"",Transactions!H171-Transactions!G171,"")</f>
        <v>192</v>
      </c>
      <c r="I171">
        <f>IF((Transactions!I171-Transactions!G171)-(Transactions!N171-Transactions!H171)&lt;&gt;"",(Transactions!I171-Transactions!G171)-(Transactions!N171-Transactions!H171),"")</f>
        <v>189</v>
      </c>
      <c r="J171">
        <f>IF(Transactions!J171-Transactions!I171&lt;&gt;"",Transactions!J171-Transactions!I171,"")</f>
        <v>1</v>
      </c>
      <c r="K171">
        <f>IF(Transactions!L171-Transactions!K171&lt;&gt;"",Transactions!L171-Transactions!K171,"")</f>
        <v>2</v>
      </c>
      <c r="L171">
        <f>IF(Transactions!N171-Transactions!M171&lt;&gt;"",Transactions!N171-Transactions!M171,"")</f>
        <v>0</v>
      </c>
      <c r="N171">
        <f t="shared" si="7"/>
        <v>192</v>
      </c>
      <c r="O171" t="str">
        <f>IF(Transactions!M171&lt;&gt;"",Transactions!M171,"")</f>
        <v>1536152242548</v>
      </c>
      <c r="P171" s="6"/>
      <c r="Q171">
        <f>IF(Transactions!Q171-Transactions!H171&lt;&gt;"",Transactions!Q171-Transactions!H171,"")</f>
        <v>1572</v>
      </c>
      <c r="R171">
        <f t="shared" si="8"/>
        <v>1764</v>
      </c>
    </row>
    <row r="172" spans="1:18" x14ac:dyDescent="0.3">
      <c r="A172" t="str">
        <f>IF(Transactions!A172&lt;&gt;"",Transactions!A172,0)</f>
        <v>2018/09/05 14:57:23</v>
      </c>
      <c r="B172" t="str">
        <f>IF(Transactions!B172&lt;&gt;"",Transactions!B172,"")</f>
        <v>peer0.org1.ldegilde.com</v>
      </c>
      <c r="C172" t="str">
        <f>IF(Transactions!C172&lt;&gt;"",Transactions!C172,"")</f>
        <v>pmt-chaincode</v>
      </c>
      <c r="D172" t="str">
        <f>IF(Transactions!D172&lt;&gt;"",Transactions!D172,"")</f>
        <v>get</v>
      </c>
      <c r="E172" t="str">
        <f>IF(Transactions!E172&lt;&gt;"",Transactions!E172,"")</f>
        <v>249289724-eigen_risico</v>
      </c>
      <c r="F172" t="str">
        <f>IF(Transactions!F172&lt;&gt;"",Transactions!F172,"")</f>
        <v>385</v>
      </c>
      <c r="G172" s="6"/>
      <c r="H172">
        <f>IF(Transactions!H172-Transactions!G172&lt;&gt;"",Transactions!H172-Transactions!G172,"")</f>
        <v>192</v>
      </c>
      <c r="I172">
        <f>IF((Transactions!I172-Transactions!G172)-(Transactions!N172-Transactions!H172)&lt;&gt;"",(Transactions!I172-Transactions!G172)-(Transactions!N172-Transactions!H172),"")</f>
        <v>187</v>
      </c>
      <c r="J172">
        <f>IF(Transactions!J172-Transactions!I172&lt;&gt;"",Transactions!J172-Transactions!I172,"")</f>
        <v>1</v>
      </c>
      <c r="K172">
        <f>IF(Transactions!L172-Transactions!K172&lt;&gt;"",Transactions!L172-Transactions!K172,"")</f>
        <v>3</v>
      </c>
      <c r="L172">
        <f>IF(Transactions!N172-Transactions!M172&lt;&gt;"",Transactions!N172-Transactions!M172,"")</f>
        <v>1</v>
      </c>
      <c r="N172">
        <f t="shared" si="7"/>
        <v>192</v>
      </c>
      <c r="O172" t="str">
        <f>IF(Transactions!M172&lt;&gt;"",Transactions!M172,"")</f>
        <v>1536152242154</v>
      </c>
      <c r="P172" s="6"/>
      <c r="Q172">
        <f>IF(Transactions!Q172-Transactions!H172&lt;&gt;"",Transactions!Q172-Transactions!H172,"")</f>
        <v>1966</v>
      </c>
      <c r="R172">
        <f t="shared" si="8"/>
        <v>2158</v>
      </c>
    </row>
    <row r="173" spans="1:18" x14ac:dyDescent="0.3">
      <c r="A173" t="str">
        <f>IF(Transactions!A173&lt;&gt;"",Transactions!A173,0)</f>
        <v>2018/09/05 14:57:23</v>
      </c>
      <c r="B173" t="str">
        <f>IF(Transactions!B173&lt;&gt;"",Transactions!B173,"")</f>
        <v>peer0.org1.ldegilde.com</v>
      </c>
      <c r="C173" t="str">
        <f>IF(Transactions!C173&lt;&gt;"",Transactions!C173,"")</f>
        <v>pmt-chaincode</v>
      </c>
      <c r="D173" t="str">
        <f>IF(Transactions!D173&lt;&gt;"",Transactions!D173,"")</f>
        <v>get</v>
      </c>
      <c r="E173" t="str">
        <f>IF(Transactions!E173&lt;&gt;"",Transactions!E173,"")</f>
        <v>249289724-eigen_risico</v>
      </c>
      <c r="F173" t="str">
        <f>IF(Transactions!F173&lt;&gt;"",Transactions!F173,"")</f>
        <v>385</v>
      </c>
      <c r="G173" s="6"/>
      <c r="H173">
        <f>IF(Transactions!H173-Transactions!G173&lt;&gt;"",Transactions!H173-Transactions!G173,"")</f>
        <v>198</v>
      </c>
      <c r="I173">
        <f>IF((Transactions!I173-Transactions!G173)-(Transactions!N173-Transactions!H173)&lt;&gt;"",(Transactions!I173-Transactions!G173)-(Transactions!N173-Transactions!H173),"")</f>
        <v>196</v>
      </c>
      <c r="J173">
        <f>IF(Transactions!J173-Transactions!I173&lt;&gt;"",Transactions!J173-Transactions!I173,"")</f>
        <v>0</v>
      </c>
      <c r="K173">
        <f>IF(Transactions!L173-Transactions!K173&lt;&gt;"",Transactions!L173-Transactions!K173,"")</f>
        <v>2</v>
      </c>
      <c r="L173">
        <f>IF(Transactions!N173-Transactions!M173&lt;&gt;"",Transactions!N173-Transactions!M173,"")</f>
        <v>0</v>
      </c>
      <c r="N173">
        <f t="shared" si="7"/>
        <v>198</v>
      </c>
      <c r="O173" t="str">
        <f>IF(Transactions!M173&lt;&gt;"",Transactions!M173,"")</f>
        <v>1536152241822</v>
      </c>
      <c r="P173" s="6"/>
      <c r="Q173">
        <f>IF(Transactions!Q173-Transactions!H173&lt;&gt;"",Transactions!Q173-Transactions!H173,"")</f>
        <v>2297</v>
      </c>
      <c r="R173">
        <f t="shared" si="8"/>
        <v>2495</v>
      </c>
    </row>
    <row r="174" spans="1:18" x14ac:dyDescent="0.3">
      <c r="A174" t="str">
        <f>IF(Transactions!A174&lt;&gt;"",Transactions!A174,0)</f>
        <v>2018/09/05 14:57:23</v>
      </c>
      <c r="B174" t="str">
        <f>IF(Transactions!B174&lt;&gt;"",Transactions!B174,"")</f>
        <v>peer0.org1.ldegilde.com</v>
      </c>
      <c r="C174" t="str">
        <f>IF(Transactions!C174&lt;&gt;"",Transactions!C174,"")</f>
        <v>pmt-chaincode</v>
      </c>
      <c r="D174" t="str">
        <f>IF(Transactions!D174&lt;&gt;"",Transactions!D174,"")</f>
        <v>get</v>
      </c>
      <c r="E174" t="str">
        <f>IF(Transactions!E174&lt;&gt;"",Transactions!E174,"")</f>
        <v>249289724-eigen_risico</v>
      </c>
      <c r="F174" t="str">
        <f>IF(Transactions!F174&lt;&gt;"",Transactions!F174,"")</f>
        <v>385</v>
      </c>
      <c r="G174" s="6"/>
      <c r="H174">
        <f>IF(Transactions!H174-Transactions!G174&lt;&gt;"",Transactions!H174-Transactions!G174,"")</f>
        <v>193</v>
      </c>
      <c r="I174">
        <f>IF((Transactions!I174-Transactions!G174)-(Transactions!N174-Transactions!H174)&lt;&gt;"",(Transactions!I174-Transactions!G174)-(Transactions!N174-Transactions!H174),"")</f>
        <v>188</v>
      </c>
      <c r="J174">
        <f>IF(Transactions!J174-Transactions!I174&lt;&gt;"",Transactions!J174-Transactions!I174,"")</f>
        <v>1</v>
      </c>
      <c r="K174">
        <f>IF(Transactions!L174-Transactions!K174&lt;&gt;"",Transactions!L174-Transactions!K174,"")</f>
        <v>4</v>
      </c>
      <c r="L174">
        <f>IF(Transactions!N174-Transactions!M174&lt;&gt;"",Transactions!N174-Transactions!M174,"")</f>
        <v>0</v>
      </c>
      <c r="N174">
        <f t="shared" si="7"/>
        <v>193</v>
      </c>
      <c r="O174" t="str">
        <f>IF(Transactions!M174&lt;&gt;"",Transactions!M174,"")</f>
        <v>1536152242934</v>
      </c>
      <c r="P174" s="6"/>
      <c r="Q174">
        <f>IF(Transactions!Q174-Transactions!H174&lt;&gt;"",Transactions!Q174-Transactions!H174,"")</f>
        <v>1194</v>
      </c>
      <c r="R174">
        <f t="shared" si="8"/>
        <v>1387</v>
      </c>
    </row>
    <row r="175" spans="1:18" x14ac:dyDescent="0.3">
      <c r="A175" t="str">
        <f>IF(Transactions!A175&lt;&gt;"",Transactions!A175,0)</f>
        <v>2018/09/05 14:57:23</v>
      </c>
      <c r="B175" t="str">
        <f>IF(Transactions!B175&lt;&gt;"",Transactions!B175,"")</f>
        <v>peer0.org1.ldegilde.com</v>
      </c>
      <c r="C175" t="str">
        <f>IF(Transactions!C175&lt;&gt;"",Transactions!C175,"")</f>
        <v>pmt-chaincode</v>
      </c>
      <c r="D175" t="str">
        <f>IF(Transactions!D175&lt;&gt;"",Transactions!D175,"")</f>
        <v>get</v>
      </c>
      <c r="E175" t="str">
        <f>IF(Transactions!E175&lt;&gt;"",Transactions!E175,"")</f>
        <v>249289724-eigen_risico</v>
      </c>
      <c r="F175" t="str">
        <f>IF(Transactions!F175&lt;&gt;"",Transactions!F175,"")</f>
        <v>385</v>
      </c>
      <c r="G175" s="6"/>
      <c r="H175">
        <f>IF(Transactions!H175-Transactions!G175&lt;&gt;"",Transactions!H175-Transactions!G175,"")</f>
        <v>254</v>
      </c>
      <c r="I175">
        <f>IF((Transactions!I175-Transactions!G175)-(Transactions!N175-Transactions!H175)&lt;&gt;"",(Transactions!I175-Transactions!G175)-(Transactions!N175-Transactions!H175),"")</f>
        <v>241</v>
      </c>
      <c r="J175">
        <f>IF(Transactions!J175-Transactions!I175&lt;&gt;"",Transactions!J175-Transactions!I175,"")</f>
        <v>0</v>
      </c>
      <c r="K175">
        <f>IF(Transactions!L175-Transactions!K175&lt;&gt;"",Transactions!L175-Transactions!K175,"")</f>
        <v>12</v>
      </c>
      <c r="L175">
        <f>IF(Transactions!N175-Transactions!M175&lt;&gt;"",Transactions!N175-Transactions!M175,"")</f>
        <v>1</v>
      </c>
      <c r="N175">
        <f t="shared" si="7"/>
        <v>254</v>
      </c>
      <c r="O175" t="str">
        <f>IF(Transactions!M175&lt;&gt;"",Transactions!M175,"")</f>
        <v>1536152241728</v>
      </c>
      <c r="P175" s="6"/>
      <c r="Q175">
        <f>IF(Transactions!Q175-Transactions!H175&lt;&gt;"",Transactions!Q175-Transactions!H175,"")</f>
        <v>2344</v>
      </c>
      <c r="R175">
        <f t="shared" si="8"/>
        <v>2598</v>
      </c>
    </row>
    <row r="176" spans="1:18" x14ac:dyDescent="0.3">
      <c r="A176" t="str">
        <f>IF(Transactions!A176&lt;&gt;"",Transactions!A176,0)</f>
        <v>2018/09/05 14:57:23</v>
      </c>
      <c r="B176" t="str">
        <f>IF(Transactions!B176&lt;&gt;"",Transactions!B176,"")</f>
        <v>peer0.org1.ldegilde.com</v>
      </c>
      <c r="C176" t="str">
        <f>IF(Transactions!C176&lt;&gt;"",Transactions!C176,"")</f>
        <v>pmt-chaincode</v>
      </c>
      <c r="D176" t="str">
        <f>IF(Transactions!D176&lt;&gt;"",Transactions!D176,"")</f>
        <v>get</v>
      </c>
      <c r="E176" t="str">
        <f>IF(Transactions!E176&lt;&gt;"",Transactions!E176,"")</f>
        <v>249289724-eigen_risico</v>
      </c>
      <c r="F176" t="str">
        <f>IF(Transactions!F176&lt;&gt;"",Transactions!F176,"")</f>
        <v>385</v>
      </c>
      <c r="G176" s="6"/>
      <c r="H176">
        <f>IF(Transactions!H176-Transactions!G176&lt;&gt;"",Transactions!H176-Transactions!G176,"")</f>
        <v>253</v>
      </c>
      <c r="I176">
        <f>IF((Transactions!I176-Transactions!G176)-(Transactions!N176-Transactions!H176)&lt;&gt;"",(Transactions!I176-Transactions!G176)-(Transactions!N176-Transactions!H176),"")</f>
        <v>249</v>
      </c>
      <c r="J176">
        <f>IF(Transactions!J176-Transactions!I176&lt;&gt;"",Transactions!J176-Transactions!I176,"")</f>
        <v>0</v>
      </c>
      <c r="K176">
        <f>IF(Transactions!L176-Transactions!K176&lt;&gt;"",Transactions!L176-Transactions!K176,"")</f>
        <v>4</v>
      </c>
      <c r="L176">
        <f>IF(Transactions!N176-Transactions!M176&lt;&gt;"",Transactions!N176-Transactions!M176,"")</f>
        <v>0</v>
      </c>
      <c r="N176">
        <f t="shared" si="7"/>
        <v>253</v>
      </c>
      <c r="O176" t="str">
        <f>IF(Transactions!M176&lt;&gt;"",Transactions!M176,"")</f>
        <v>1536152241746</v>
      </c>
      <c r="P176" s="6"/>
      <c r="Q176">
        <f>IF(Transactions!Q176-Transactions!H176&lt;&gt;"",Transactions!Q176-Transactions!H176,"")</f>
        <v>2331</v>
      </c>
      <c r="R176">
        <f t="shared" si="8"/>
        <v>2584</v>
      </c>
    </row>
    <row r="177" spans="1:18" x14ac:dyDescent="0.3">
      <c r="A177" t="str">
        <f>IF(Transactions!A177&lt;&gt;"",Transactions!A177,0)</f>
        <v>2018/09/05 14:57:23</v>
      </c>
      <c r="B177" t="str">
        <f>IF(Transactions!B177&lt;&gt;"",Transactions!B177,"")</f>
        <v>peer0.org1.ldegilde.com</v>
      </c>
      <c r="C177" t="str">
        <f>IF(Transactions!C177&lt;&gt;"",Transactions!C177,"")</f>
        <v>pmt-chaincode</v>
      </c>
      <c r="D177" t="str">
        <f>IF(Transactions!D177&lt;&gt;"",Transactions!D177,"")</f>
        <v>get</v>
      </c>
      <c r="E177" t="str">
        <f>IF(Transactions!E177&lt;&gt;"",Transactions!E177,"")</f>
        <v>249289724-eigen_risico</v>
      </c>
      <c r="F177" t="str">
        <f>IF(Transactions!F177&lt;&gt;"",Transactions!F177,"")</f>
        <v>385</v>
      </c>
      <c r="G177" s="6"/>
      <c r="H177">
        <f>IF(Transactions!H177-Transactions!G177&lt;&gt;"",Transactions!H177-Transactions!G177,"")</f>
        <v>255</v>
      </c>
      <c r="I177">
        <f>IF((Transactions!I177-Transactions!G177)-(Transactions!N177-Transactions!H177)&lt;&gt;"",(Transactions!I177-Transactions!G177)-(Transactions!N177-Transactions!H177),"")</f>
        <v>250</v>
      </c>
      <c r="J177">
        <f>IF(Transactions!J177-Transactions!I177&lt;&gt;"",Transactions!J177-Transactions!I177,"")</f>
        <v>0</v>
      </c>
      <c r="K177">
        <f>IF(Transactions!L177-Transactions!K177&lt;&gt;"",Transactions!L177-Transactions!K177,"")</f>
        <v>5</v>
      </c>
      <c r="L177">
        <f>IF(Transactions!N177-Transactions!M177&lt;&gt;"",Transactions!N177-Transactions!M177,"")</f>
        <v>0</v>
      </c>
      <c r="N177">
        <f t="shared" si="7"/>
        <v>255</v>
      </c>
      <c r="O177" t="str">
        <f>IF(Transactions!M177&lt;&gt;"",Transactions!M177,"")</f>
        <v>1536152241745</v>
      </c>
      <c r="P177" s="6"/>
      <c r="Q177">
        <f>IF(Transactions!Q177-Transactions!H177&lt;&gt;"",Transactions!Q177-Transactions!H177,"")</f>
        <v>2352</v>
      </c>
      <c r="R177">
        <f t="shared" si="8"/>
        <v>2607</v>
      </c>
    </row>
    <row r="178" spans="1:18" x14ac:dyDescent="0.3">
      <c r="A178" t="str">
        <f>IF(Transactions!A178&lt;&gt;"",Transactions!A178,0)</f>
        <v>2018/09/05 14:57:25</v>
      </c>
      <c r="B178" t="str">
        <f>IF(Transactions!B178&lt;&gt;"",Transactions!B178,"")</f>
        <v>peer0.org1.ldegilde.com</v>
      </c>
      <c r="C178" t="str">
        <f>IF(Transactions!C178&lt;&gt;"",Transactions!C178,"")</f>
        <v>pmt-chaincode</v>
      </c>
      <c r="D178" t="str">
        <f>IF(Transactions!D178&lt;&gt;"",Transactions!D178,"")</f>
        <v>get</v>
      </c>
      <c r="E178" t="str">
        <f>IF(Transactions!E178&lt;&gt;"",Transactions!E178,"")</f>
        <v>249289724-eigen_risico</v>
      </c>
      <c r="F178" t="str">
        <f>IF(Transactions!F178&lt;&gt;"",Transactions!F178,"")</f>
        <v>385</v>
      </c>
      <c r="G178" s="6"/>
      <c r="H178">
        <f>IF(Transactions!H178-Transactions!G178&lt;&gt;"",Transactions!H178-Transactions!G178,"")</f>
        <v>199</v>
      </c>
      <c r="I178">
        <f>IF((Transactions!I178-Transactions!G178)-(Transactions!N178-Transactions!H178)&lt;&gt;"",(Transactions!I178-Transactions!G178)-(Transactions!N178-Transactions!H178),"")</f>
        <v>197</v>
      </c>
      <c r="J178">
        <f>IF(Transactions!J178-Transactions!I178&lt;&gt;"",Transactions!J178-Transactions!I178,"")</f>
        <v>0</v>
      </c>
      <c r="K178">
        <f>IF(Transactions!L178-Transactions!K178&lt;&gt;"",Transactions!L178-Transactions!K178,"")</f>
        <v>2</v>
      </c>
      <c r="L178">
        <f>IF(Transactions!N178-Transactions!M178&lt;&gt;"",Transactions!N178-Transactions!M178,"")</f>
        <v>0</v>
      </c>
      <c r="N178">
        <f t="shared" si="7"/>
        <v>199</v>
      </c>
      <c r="O178" t="str">
        <f>IF(Transactions!M178&lt;&gt;"",Transactions!M178,"")</f>
        <v>1536152243317</v>
      </c>
      <c r="P178" s="6"/>
      <c r="Q178">
        <f>IF(Transactions!Q178-Transactions!H178&lt;&gt;"",Transactions!Q178-Transactions!H178,"")</f>
        <v>2926</v>
      </c>
      <c r="R178">
        <f t="shared" si="8"/>
        <v>3125</v>
      </c>
    </row>
    <row r="179" spans="1:18" x14ac:dyDescent="0.3">
      <c r="A179" t="str">
        <f>IF(Transactions!A179&lt;&gt;"",Transactions!A179,0)</f>
        <v>2018/09/05 14:57:25</v>
      </c>
      <c r="B179" t="str">
        <f>IF(Transactions!B179&lt;&gt;"",Transactions!B179,"")</f>
        <v>peer0.org1.ldegilde.com</v>
      </c>
      <c r="C179" t="str">
        <f>IF(Transactions!C179&lt;&gt;"",Transactions!C179,"")</f>
        <v>pmt-chaincode</v>
      </c>
      <c r="D179" t="str">
        <f>IF(Transactions!D179&lt;&gt;"",Transactions!D179,"")</f>
        <v>get</v>
      </c>
      <c r="E179" t="str">
        <f>IF(Transactions!E179&lt;&gt;"",Transactions!E179,"")</f>
        <v>249289724-eigen_risico</v>
      </c>
      <c r="F179" t="str">
        <f>IF(Transactions!F179&lt;&gt;"",Transactions!F179,"")</f>
        <v>385</v>
      </c>
      <c r="G179" s="6"/>
      <c r="H179">
        <f>IF(Transactions!H179-Transactions!G179&lt;&gt;"",Transactions!H179-Transactions!G179,"")</f>
        <v>199</v>
      </c>
      <c r="I179">
        <f>IF((Transactions!I179-Transactions!G179)-(Transactions!N179-Transactions!H179)&lt;&gt;"",(Transactions!I179-Transactions!G179)-(Transactions!N179-Transactions!H179),"")</f>
        <v>195</v>
      </c>
      <c r="J179">
        <f>IF(Transactions!J179-Transactions!I179&lt;&gt;"",Transactions!J179-Transactions!I179,"")</f>
        <v>1</v>
      </c>
      <c r="K179">
        <f>IF(Transactions!L179-Transactions!K179&lt;&gt;"",Transactions!L179-Transactions!K179,"")</f>
        <v>2</v>
      </c>
      <c r="L179">
        <f>IF(Transactions!N179-Transactions!M179&lt;&gt;"",Transactions!N179-Transactions!M179,"")</f>
        <v>1</v>
      </c>
      <c r="N179">
        <f t="shared" si="7"/>
        <v>199</v>
      </c>
      <c r="O179" t="str">
        <f>IF(Transactions!M179&lt;&gt;"",Transactions!M179,"")</f>
        <v>1536152243708</v>
      </c>
      <c r="P179" s="6"/>
      <c r="Q179">
        <f>IF(Transactions!Q179-Transactions!H179&lt;&gt;"",Transactions!Q179-Transactions!H179,"")</f>
        <v>2532</v>
      </c>
      <c r="R179">
        <f t="shared" si="8"/>
        <v>2731</v>
      </c>
    </row>
    <row r="180" spans="1:18" x14ac:dyDescent="0.3">
      <c r="A180" t="str">
        <f>IF(Transactions!A180&lt;&gt;"",Transactions!A180,0)</f>
        <v>2018/09/05 14:57:25</v>
      </c>
      <c r="B180" t="str">
        <f>IF(Transactions!B180&lt;&gt;"",Transactions!B180,"")</f>
        <v>peer0.org1.ldegilde.com</v>
      </c>
      <c r="C180" t="str">
        <f>IF(Transactions!C180&lt;&gt;"",Transactions!C180,"")</f>
        <v>pmt-chaincode</v>
      </c>
      <c r="D180" t="str">
        <f>IF(Transactions!D180&lt;&gt;"",Transactions!D180,"")</f>
        <v>get</v>
      </c>
      <c r="E180" t="str">
        <f>IF(Transactions!E180&lt;&gt;"",Transactions!E180,"")</f>
        <v>249289724-eigen_risico</v>
      </c>
      <c r="F180" t="str">
        <f>IF(Transactions!F180&lt;&gt;"",Transactions!F180,"")</f>
        <v>385</v>
      </c>
      <c r="G180" s="6"/>
      <c r="H180">
        <f>IF(Transactions!H180-Transactions!G180&lt;&gt;"",Transactions!H180-Transactions!G180,"")</f>
        <v>205</v>
      </c>
      <c r="I180">
        <f>IF((Transactions!I180-Transactions!G180)-(Transactions!N180-Transactions!H180)&lt;&gt;"",(Transactions!I180-Transactions!G180)-(Transactions!N180-Transactions!H180),"")</f>
        <v>202</v>
      </c>
      <c r="J180">
        <f>IF(Transactions!J180-Transactions!I180&lt;&gt;"",Transactions!J180-Transactions!I180,"")</f>
        <v>0</v>
      </c>
      <c r="K180">
        <f>IF(Transactions!L180-Transactions!K180&lt;&gt;"",Transactions!L180-Transactions!K180,"")</f>
        <v>3</v>
      </c>
      <c r="L180">
        <f>IF(Transactions!N180-Transactions!M180&lt;&gt;"",Transactions!N180-Transactions!M180,"")</f>
        <v>0</v>
      </c>
      <c r="N180">
        <f t="shared" si="7"/>
        <v>205</v>
      </c>
      <c r="O180" t="str">
        <f>IF(Transactions!M180&lt;&gt;"",Transactions!M180,"")</f>
        <v>1536152244099</v>
      </c>
      <c r="P180" s="6"/>
      <c r="Q180">
        <f>IF(Transactions!Q180-Transactions!H180&lt;&gt;"",Transactions!Q180-Transactions!H180,"")</f>
        <v>2141</v>
      </c>
      <c r="R180">
        <f t="shared" si="8"/>
        <v>2346</v>
      </c>
    </row>
    <row r="181" spans="1:18" x14ac:dyDescent="0.3">
      <c r="A181" t="str">
        <f>IF(Transactions!A181&lt;&gt;"",Transactions!A181,0)</f>
        <v>2018/09/05 14:57:25</v>
      </c>
      <c r="B181" t="str">
        <f>IF(Transactions!B181&lt;&gt;"",Transactions!B181,"")</f>
        <v>peer0.org1.ldegilde.com</v>
      </c>
      <c r="C181" t="str">
        <f>IF(Transactions!C181&lt;&gt;"",Transactions!C181,"")</f>
        <v>pmt-chaincode</v>
      </c>
      <c r="D181" t="str">
        <f>IF(Transactions!D181&lt;&gt;"",Transactions!D181,"")</f>
        <v>get</v>
      </c>
      <c r="E181" t="str">
        <f>IF(Transactions!E181&lt;&gt;"",Transactions!E181,"")</f>
        <v>249289724-eigen_risico</v>
      </c>
      <c r="F181" t="str">
        <f>IF(Transactions!F181&lt;&gt;"",Transactions!F181,"")</f>
        <v>385</v>
      </c>
      <c r="G181" s="6"/>
      <c r="H181">
        <f>IF(Transactions!H181-Transactions!G181&lt;&gt;"",Transactions!H181-Transactions!G181,"")</f>
        <v>258</v>
      </c>
      <c r="I181">
        <f>IF((Transactions!I181-Transactions!G181)-(Transactions!N181-Transactions!H181)&lt;&gt;"",(Transactions!I181-Transactions!G181)-(Transactions!N181-Transactions!H181),"")</f>
        <v>252</v>
      </c>
      <c r="J181">
        <f>IF(Transactions!J181-Transactions!I181&lt;&gt;"",Transactions!J181-Transactions!I181,"")</f>
        <v>0</v>
      </c>
      <c r="K181">
        <f>IF(Transactions!L181-Transactions!K181&lt;&gt;"",Transactions!L181-Transactions!K181,"")</f>
        <v>4</v>
      </c>
      <c r="L181">
        <f>IF(Transactions!N181-Transactions!M181&lt;&gt;"",Transactions!N181-Transactions!M181,"")</f>
        <v>2</v>
      </c>
      <c r="N181">
        <f t="shared" si="7"/>
        <v>258</v>
      </c>
      <c r="O181" t="str">
        <f>IF(Transactions!M181&lt;&gt;"",Transactions!M181,"")</f>
        <v>1536152244346</v>
      </c>
      <c r="P181" s="6"/>
      <c r="Q181">
        <f>IF(Transactions!Q181-Transactions!H181&lt;&gt;"",Transactions!Q181-Transactions!H181,"")</f>
        <v>1887</v>
      </c>
      <c r="R181">
        <f t="shared" si="8"/>
        <v>2145</v>
      </c>
    </row>
    <row r="182" spans="1:18" x14ac:dyDescent="0.3">
      <c r="A182" t="str">
        <f>IF(Transactions!A182&lt;&gt;"",Transactions!A182,0)</f>
        <v>2018/09/05 14:57:25</v>
      </c>
      <c r="B182" t="str">
        <f>IF(Transactions!B182&lt;&gt;"",Transactions!B182,"")</f>
        <v>peer0.org1.ldegilde.com</v>
      </c>
      <c r="C182" t="str">
        <f>IF(Transactions!C182&lt;&gt;"",Transactions!C182,"")</f>
        <v>pmt-chaincode</v>
      </c>
      <c r="D182" t="str">
        <f>IF(Transactions!D182&lt;&gt;"",Transactions!D182,"")</f>
        <v>get</v>
      </c>
      <c r="E182" t="str">
        <f>IF(Transactions!E182&lt;&gt;"",Transactions!E182,"")</f>
        <v>249289724-eigen_risico</v>
      </c>
      <c r="F182" t="str">
        <f>IF(Transactions!F182&lt;&gt;"",Transactions!F182,"")</f>
        <v>385</v>
      </c>
      <c r="G182" s="6"/>
      <c r="H182">
        <f>IF(Transactions!H182-Transactions!G182&lt;&gt;"",Transactions!H182-Transactions!G182,"")</f>
        <v>265</v>
      </c>
      <c r="I182">
        <f>IF((Transactions!I182-Transactions!G182)-(Transactions!N182-Transactions!H182)&lt;&gt;"",(Transactions!I182-Transactions!G182)-(Transactions!N182-Transactions!H182),"")</f>
        <v>255</v>
      </c>
      <c r="J182">
        <f>IF(Transactions!J182-Transactions!I182&lt;&gt;"",Transactions!J182-Transactions!I182,"")</f>
        <v>0</v>
      </c>
      <c r="K182">
        <f>IF(Transactions!L182-Transactions!K182&lt;&gt;"",Transactions!L182-Transactions!K182,"")</f>
        <v>10</v>
      </c>
      <c r="L182">
        <f>IF(Transactions!N182-Transactions!M182&lt;&gt;"",Transactions!N182-Transactions!M182,"")</f>
        <v>0</v>
      </c>
      <c r="N182">
        <f t="shared" si="7"/>
        <v>265</v>
      </c>
      <c r="O182" t="str">
        <f>IF(Transactions!M182&lt;&gt;"",Transactions!M182,"")</f>
        <v>1536152244352</v>
      </c>
      <c r="P182" s="6"/>
      <c r="Q182">
        <f>IF(Transactions!Q182-Transactions!H182&lt;&gt;"",Transactions!Q182-Transactions!H182,"")</f>
        <v>1886</v>
      </c>
      <c r="R182">
        <f t="shared" si="8"/>
        <v>2151</v>
      </c>
    </row>
    <row r="183" spans="1:18" x14ac:dyDescent="0.3">
      <c r="A183" t="str">
        <f>IF(Transactions!A183&lt;&gt;"",Transactions!A183,0)</f>
        <v>2018/09/05 14:57:25</v>
      </c>
      <c r="B183" t="str">
        <f>IF(Transactions!B183&lt;&gt;"",Transactions!B183,"")</f>
        <v>peer0.org1.ldegilde.com</v>
      </c>
      <c r="C183" t="str">
        <f>IF(Transactions!C183&lt;&gt;"",Transactions!C183,"")</f>
        <v>pmt-chaincode</v>
      </c>
      <c r="D183" t="str">
        <f>IF(Transactions!D183&lt;&gt;"",Transactions!D183,"")</f>
        <v>get</v>
      </c>
      <c r="E183" t="str">
        <f>IF(Transactions!E183&lt;&gt;"",Transactions!E183,"")</f>
        <v>249289724-eigen_risico</v>
      </c>
      <c r="F183" t="str">
        <f>IF(Transactions!F183&lt;&gt;"",Transactions!F183,"")</f>
        <v>385</v>
      </c>
      <c r="G183" s="6"/>
      <c r="H183">
        <f>IF(Transactions!H183-Transactions!G183&lt;&gt;"",Transactions!H183-Transactions!G183,"")</f>
        <v>263</v>
      </c>
      <c r="I183">
        <f>IF((Transactions!I183-Transactions!G183)-(Transactions!N183-Transactions!H183)&lt;&gt;"",(Transactions!I183-Transactions!G183)-(Transactions!N183-Transactions!H183),"")</f>
        <v>255</v>
      </c>
      <c r="J183">
        <f>IF(Transactions!J183-Transactions!I183&lt;&gt;"",Transactions!J183-Transactions!I183,"")</f>
        <v>0</v>
      </c>
      <c r="K183">
        <f>IF(Transactions!L183-Transactions!K183&lt;&gt;"",Transactions!L183-Transactions!K183,"")</f>
        <v>8</v>
      </c>
      <c r="L183">
        <f>IF(Transactions!N183-Transactions!M183&lt;&gt;"",Transactions!N183-Transactions!M183,"")</f>
        <v>0</v>
      </c>
      <c r="N183">
        <f t="shared" si="7"/>
        <v>263</v>
      </c>
      <c r="O183" t="str">
        <f>IF(Transactions!M183&lt;&gt;"",Transactions!M183,"")</f>
        <v>1536152244356</v>
      </c>
      <c r="P183" s="6"/>
      <c r="Q183">
        <f>IF(Transactions!Q183-Transactions!H183&lt;&gt;"",Transactions!Q183-Transactions!H183,"")</f>
        <v>1885</v>
      </c>
      <c r="R183">
        <f t="shared" si="8"/>
        <v>2148</v>
      </c>
    </row>
    <row r="184" spans="1:18" x14ac:dyDescent="0.3">
      <c r="A184" t="str">
        <f>IF(Transactions!A184&lt;&gt;"",Transactions!A184,0)</f>
        <v>2018/09/05 14:57:25</v>
      </c>
      <c r="B184" t="str">
        <f>IF(Transactions!B184&lt;&gt;"",Transactions!B184,"")</f>
        <v>peer0.org1.ldegilde.com</v>
      </c>
      <c r="C184" t="str">
        <f>IF(Transactions!C184&lt;&gt;"",Transactions!C184,"")</f>
        <v>pmt-chaincode</v>
      </c>
      <c r="D184" t="str">
        <f>IF(Transactions!D184&lt;&gt;"",Transactions!D184,"")</f>
        <v>get</v>
      </c>
      <c r="E184" t="str">
        <f>IF(Transactions!E184&lt;&gt;"",Transactions!E184,"")</f>
        <v>249289724-eigen_risico</v>
      </c>
      <c r="F184" t="str">
        <f>IF(Transactions!F184&lt;&gt;"",Transactions!F184,"")</f>
        <v>385</v>
      </c>
      <c r="G184" s="6"/>
      <c r="H184">
        <f>IF(Transactions!H184-Transactions!G184&lt;&gt;"",Transactions!H184-Transactions!G184,"")</f>
        <v>260</v>
      </c>
      <c r="I184">
        <f>IF((Transactions!I184-Transactions!G184)-(Transactions!N184-Transactions!H184)&lt;&gt;"",(Transactions!I184-Transactions!G184)-(Transactions!N184-Transactions!H184),"")</f>
        <v>243</v>
      </c>
      <c r="J184">
        <f>IF(Transactions!J184-Transactions!I184&lt;&gt;"",Transactions!J184-Transactions!I184,"")</f>
        <v>0</v>
      </c>
      <c r="K184">
        <f>IF(Transactions!L184-Transactions!K184&lt;&gt;"",Transactions!L184-Transactions!K184,"")</f>
        <v>10</v>
      </c>
      <c r="L184">
        <f>IF(Transactions!N184-Transactions!M184&lt;&gt;"",Transactions!N184-Transactions!M184,"")</f>
        <v>7</v>
      </c>
      <c r="N184">
        <f t="shared" si="7"/>
        <v>260</v>
      </c>
      <c r="O184" t="str">
        <f>IF(Transactions!M184&lt;&gt;"",Transactions!M184,"")</f>
        <v>1536152244347</v>
      </c>
      <c r="P184" s="6"/>
      <c r="Q184">
        <f>IF(Transactions!Q184-Transactions!H184&lt;&gt;"",Transactions!Q184-Transactions!H184,"")</f>
        <v>1884</v>
      </c>
      <c r="R184">
        <f t="shared" si="8"/>
        <v>2144</v>
      </c>
    </row>
    <row r="185" spans="1:18" x14ac:dyDescent="0.3">
      <c r="A185" t="str">
        <f>IF(Transactions!A185&lt;&gt;"",Transactions!A185,0)</f>
        <v>2018/09/05 14:57:25</v>
      </c>
      <c r="B185" t="str">
        <f>IF(Transactions!B185&lt;&gt;"",Transactions!B185,"")</f>
        <v>peer0.org1.ldegilde.com</v>
      </c>
      <c r="C185" t="str">
        <f>IF(Transactions!C185&lt;&gt;"",Transactions!C185,"")</f>
        <v>pmt-chaincode</v>
      </c>
      <c r="D185" t="str">
        <f>IF(Transactions!D185&lt;&gt;"",Transactions!D185,"")</f>
        <v>get</v>
      </c>
      <c r="E185" t="str">
        <f>IF(Transactions!E185&lt;&gt;"",Transactions!E185,"")</f>
        <v>249289724-eigen_risico</v>
      </c>
      <c r="F185" t="str">
        <f>IF(Transactions!F185&lt;&gt;"",Transactions!F185,"")</f>
        <v>385</v>
      </c>
      <c r="G185" s="6"/>
      <c r="H185">
        <f>IF(Transactions!H185-Transactions!G185&lt;&gt;"",Transactions!H185-Transactions!G185,"")</f>
        <v>322</v>
      </c>
      <c r="I185">
        <f>IF((Transactions!I185-Transactions!G185)-(Transactions!N185-Transactions!H185)&lt;&gt;"",(Transactions!I185-Transactions!G185)-(Transactions!N185-Transactions!H185),"")</f>
        <v>313</v>
      </c>
      <c r="J185">
        <f>IF(Transactions!J185-Transactions!I185&lt;&gt;"",Transactions!J185-Transactions!I185,"")</f>
        <v>0</v>
      </c>
      <c r="K185">
        <f>IF(Transactions!L185-Transactions!K185&lt;&gt;"",Transactions!L185-Transactions!K185,"")</f>
        <v>9</v>
      </c>
      <c r="L185">
        <f>IF(Transactions!N185-Transactions!M185&lt;&gt;"",Transactions!N185-Transactions!M185,"")</f>
        <v>0</v>
      </c>
      <c r="N185">
        <f t="shared" si="7"/>
        <v>322</v>
      </c>
      <c r="O185" t="str">
        <f>IF(Transactions!M185&lt;&gt;"",Transactions!M185,"")</f>
        <v>1536152244358</v>
      </c>
      <c r="P185" s="6"/>
      <c r="Q185">
        <f>IF(Transactions!Q185-Transactions!H185&lt;&gt;"",Transactions!Q185-Transactions!H185,"")</f>
        <v>1804</v>
      </c>
      <c r="R185">
        <f t="shared" si="8"/>
        <v>2126</v>
      </c>
    </row>
    <row r="186" spans="1:18" x14ac:dyDescent="0.3">
      <c r="A186" t="str">
        <f>IF(Transactions!A186&lt;&gt;"",Transactions!A186,0)</f>
        <v>2018/09/05 14:57:25</v>
      </c>
      <c r="B186" t="str">
        <f>IF(Transactions!B186&lt;&gt;"",Transactions!B186,"")</f>
        <v>peer0.org1.ldegilde.com</v>
      </c>
      <c r="C186" t="str">
        <f>IF(Transactions!C186&lt;&gt;"",Transactions!C186,"")</f>
        <v>pmt-chaincode</v>
      </c>
      <c r="D186" t="str">
        <f>IF(Transactions!D186&lt;&gt;"",Transactions!D186,"")</f>
        <v>get</v>
      </c>
      <c r="E186" t="str">
        <f>IF(Transactions!E186&lt;&gt;"",Transactions!E186,"")</f>
        <v>249289724-eigen_risico</v>
      </c>
      <c r="F186" t="str">
        <f>IF(Transactions!F186&lt;&gt;"",Transactions!F186,"")</f>
        <v>385</v>
      </c>
      <c r="G186" s="6"/>
      <c r="H186">
        <f>IF(Transactions!H186-Transactions!G186&lt;&gt;"",Transactions!H186-Transactions!G186,"")</f>
        <v>419</v>
      </c>
      <c r="I186">
        <f>IF((Transactions!I186-Transactions!G186)-(Transactions!N186-Transactions!H186)&lt;&gt;"",(Transactions!I186-Transactions!G186)-(Transactions!N186-Transactions!H186),"")</f>
        <v>409</v>
      </c>
      <c r="J186">
        <f>IF(Transactions!J186-Transactions!I186&lt;&gt;"",Transactions!J186-Transactions!I186,"")</f>
        <v>0</v>
      </c>
      <c r="K186">
        <f>IF(Transactions!L186-Transactions!K186&lt;&gt;"",Transactions!L186-Transactions!K186,"")</f>
        <v>10</v>
      </c>
      <c r="L186">
        <f>IF(Transactions!N186-Transactions!M186&lt;&gt;"",Transactions!N186-Transactions!M186,"")</f>
        <v>0</v>
      </c>
      <c r="N186">
        <f t="shared" si="7"/>
        <v>419</v>
      </c>
      <c r="O186" t="str">
        <f>IF(Transactions!M186&lt;&gt;"",Transactions!M186,"")</f>
        <v>1536152244359</v>
      </c>
      <c r="P186" s="6"/>
      <c r="Q186">
        <f>IF(Transactions!Q186-Transactions!H186&lt;&gt;"",Transactions!Q186-Transactions!H186,"")</f>
        <v>1733</v>
      </c>
      <c r="R186">
        <f t="shared" si="8"/>
        <v>2152</v>
      </c>
    </row>
    <row r="187" spans="1:18" x14ac:dyDescent="0.3">
      <c r="A187" t="str">
        <f>IF(Transactions!A187&lt;&gt;"",Transactions!A187,0)</f>
        <v>2018/09/05 14:57:25</v>
      </c>
      <c r="B187" t="str">
        <f>IF(Transactions!B187&lt;&gt;"",Transactions!B187,"")</f>
        <v>peer0.org1.ldegilde.com</v>
      </c>
      <c r="C187" t="str">
        <f>IF(Transactions!C187&lt;&gt;"",Transactions!C187,"")</f>
        <v>pmt-chaincode</v>
      </c>
      <c r="D187" t="str">
        <f>IF(Transactions!D187&lt;&gt;"",Transactions!D187,"")</f>
        <v>get</v>
      </c>
      <c r="E187" t="str">
        <f>IF(Transactions!E187&lt;&gt;"",Transactions!E187,"")</f>
        <v>249289724-eigen_risico</v>
      </c>
      <c r="F187" t="str">
        <f>IF(Transactions!F187&lt;&gt;"",Transactions!F187,"")</f>
        <v>385</v>
      </c>
      <c r="G187" s="6"/>
      <c r="H187">
        <f>IF(Transactions!H187-Transactions!G187&lt;&gt;"",Transactions!H187-Transactions!G187,"")</f>
        <v>420</v>
      </c>
      <c r="I187">
        <f>IF((Transactions!I187-Transactions!G187)-(Transactions!N187-Transactions!H187)&lt;&gt;"",(Transactions!I187-Transactions!G187)-(Transactions!N187-Transactions!H187),"")</f>
        <v>409</v>
      </c>
      <c r="J187">
        <f>IF(Transactions!J187-Transactions!I187&lt;&gt;"",Transactions!J187-Transactions!I187,"")</f>
        <v>0</v>
      </c>
      <c r="K187">
        <f>IF(Transactions!L187-Transactions!K187&lt;&gt;"",Transactions!L187-Transactions!K187,"")</f>
        <v>11</v>
      </c>
      <c r="L187">
        <f>IF(Transactions!N187-Transactions!M187&lt;&gt;"",Transactions!N187-Transactions!M187,"")</f>
        <v>0</v>
      </c>
      <c r="N187">
        <f t="shared" si="7"/>
        <v>420</v>
      </c>
      <c r="O187" t="str">
        <f>IF(Transactions!M187&lt;&gt;"",Transactions!M187,"")</f>
        <v>1536152244361</v>
      </c>
      <c r="P187" s="6"/>
      <c r="Q187">
        <f>IF(Transactions!Q187-Transactions!H187&lt;&gt;"",Transactions!Q187-Transactions!H187,"")</f>
        <v>1732</v>
      </c>
      <c r="R187">
        <f t="shared" si="8"/>
        <v>2152</v>
      </c>
    </row>
    <row r="188" spans="1:18" x14ac:dyDescent="0.3">
      <c r="A188" t="str">
        <f>IF(Transactions!A188&lt;&gt;"",Transactions!A188,0)</f>
        <v>2018/09/05 14:57:25</v>
      </c>
      <c r="B188" t="str">
        <f>IF(Transactions!B188&lt;&gt;"",Transactions!B188,"")</f>
        <v>peer0.org1.ldegilde.com</v>
      </c>
      <c r="C188" t="str">
        <f>IF(Transactions!C188&lt;&gt;"",Transactions!C188,"")</f>
        <v>pmt-chaincode</v>
      </c>
      <c r="D188" t="str">
        <f>IF(Transactions!D188&lt;&gt;"",Transactions!D188,"")</f>
        <v>get</v>
      </c>
      <c r="E188" t="str">
        <f>IF(Transactions!E188&lt;&gt;"",Transactions!E188,"")</f>
        <v>249289724-eigen_risico</v>
      </c>
      <c r="F188" t="str">
        <f>IF(Transactions!F188&lt;&gt;"",Transactions!F188,"")</f>
        <v>385</v>
      </c>
      <c r="G188" s="6"/>
      <c r="H188">
        <f>IF(Transactions!H188-Transactions!G188&lt;&gt;"",Transactions!H188-Transactions!G188,"")</f>
        <v>400</v>
      </c>
      <c r="I188">
        <f>IF((Transactions!I188-Transactions!G188)-(Transactions!N188-Transactions!H188)&lt;&gt;"",(Transactions!I188-Transactions!G188)-(Transactions!N188-Transactions!H188),"")</f>
        <v>368</v>
      </c>
      <c r="J188">
        <f>IF(Transactions!J188-Transactions!I188&lt;&gt;"",Transactions!J188-Transactions!I188,"")</f>
        <v>0</v>
      </c>
      <c r="K188">
        <f>IF(Transactions!L188-Transactions!K188&lt;&gt;"",Transactions!L188-Transactions!K188,"")</f>
        <v>31</v>
      </c>
      <c r="L188">
        <f>IF(Transactions!N188-Transactions!M188&lt;&gt;"",Transactions!N188-Transactions!M188,"")</f>
        <v>1</v>
      </c>
      <c r="N188">
        <f t="shared" si="7"/>
        <v>400</v>
      </c>
      <c r="O188" t="str">
        <f>IF(Transactions!M188&lt;&gt;"",Transactions!M188,"")</f>
        <v>1536152244386</v>
      </c>
      <c r="P188" s="6"/>
      <c r="Q188">
        <f>IF(Transactions!Q188-Transactions!H188&lt;&gt;"",Transactions!Q188-Transactions!H188,"")</f>
        <v>1723</v>
      </c>
      <c r="R188">
        <f t="shared" si="8"/>
        <v>2123</v>
      </c>
    </row>
    <row r="189" spans="1:18" x14ac:dyDescent="0.3">
      <c r="A189" t="str">
        <f>IF(Transactions!A189&lt;&gt;"",Transactions!A189,0)</f>
        <v>2018/09/05 14:57:25</v>
      </c>
      <c r="B189" t="str">
        <f>IF(Transactions!B189&lt;&gt;"",Transactions!B189,"")</f>
        <v>peer0.org1.ldegilde.com</v>
      </c>
      <c r="C189" t="str">
        <f>IF(Transactions!C189&lt;&gt;"",Transactions!C189,"")</f>
        <v>pmt-chaincode</v>
      </c>
      <c r="D189" t="str">
        <f>IF(Transactions!D189&lt;&gt;"",Transactions!D189,"")</f>
        <v>get</v>
      </c>
      <c r="E189" t="str">
        <f>IF(Transactions!E189&lt;&gt;"",Transactions!E189,"")</f>
        <v>249289724-eigen_risico</v>
      </c>
      <c r="F189" t="str">
        <f>IF(Transactions!F189&lt;&gt;"",Transactions!F189,"")</f>
        <v>385</v>
      </c>
      <c r="G189" s="6"/>
      <c r="H189">
        <f>IF(Transactions!H189-Transactions!G189&lt;&gt;"",Transactions!H189-Transactions!G189,"")</f>
        <v>405</v>
      </c>
      <c r="I189">
        <f>IF((Transactions!I189-Transactions!G189)-(Transactions!N189-Transactions!H189)&lt;&gt;"",(Transactions!I189-Transactions!G189)-(Transactions!N189-Transactions!H189),"")</f>
        <v>383</v>
      </c>
      <c r="J189">
        <f>IF(Transactions!J189-Transactions!I189&lt;&gt;"",Transactions!J189-Transactions!I189,"")</f>
        <v>0</v>
      </c>
      <c r="K189">
        <f>IF(Transactions!L189-Transactions!K189&lt;&gt;"",Transactions!L189-Transactions!K189,"")</f>
        <v>22</v>
      </c>
      <c r="L189">
        <f>IF(Transactions!N189-Transactions!M189&lt;&gt;"",Transactions!N189-Transactions!M189,"")</f>
        <v>0</v>
      </c>
      <c r="N189">
        <f t="shared" si="7"/>
        <v>405</v>
      </c>
      <c r="O189" t="str">
        <f>IF(Transactions!M189&lt;&gt;"",Transactions!M189,"")</f>
        <v>1536152244373</v>
      </c>
      <c r="P189" s="6"/>
      <c r="Q189">
        <f>IF(Transactions!Q189-Transactions!H189&lt;&gt;"",Transactions!Q189-Transactions!H189,"")</f>
        <v>1725</v>
      </c>
      <c r="R189">
        <f t="shared" si="8"/>
        <v>2130</v>
      </c>
    </row>
    <row r="190" spans="1:18" x14ac:dyDescent="0.3">
      <c r="A190" t="str">
        <f>IF(Transactions!A190&lt;&gt;"",Transactions!A190,0)</f>
        <v>2018/09/05 14:57:25</v>
      </c>
      <c r="B190" t="str">
        <f>IF(Transactions!B190&lt;&gt;"",Transactions!B190,"")</f>
        <v>peer0.org1.ldegilde.com</v>
      </c>
      <c r="C190" t="str">
        <f>IF(Transactions!C190&lt;&gt;"",Transactions!C190,"")</f>
        <v>pmt-chaincode</v>
      </c>
      <c r="D190" t="str">
        <f>IF(Transactions!D190&lt;&gt;"",Transactions!D190,"")</f>
        <v>get</v>
      </c>
      <c r="E190" t="str">
        <f>IF(Transactions!E190&lt;&gt;"",Transactions!E190,"")</f>
        <v>249289724-eigen_risico</v>
      </c>
      <c r="F190" t="str">
        <f>IF(Transactions!F190&lt;&gt;"",Transactions!F190,"")</f>
        <v>385</v>
      </c>
      <c r="G190" s="6"/>
      <c r="H190">
        <f>IF(Transactions!H190-Transactions!G190&lt;&gt;"",Transactions!H190-Transactions!G190,"")</f>
        <v>400</v>
      </c>
      <c r="I190">
        <f>IF((Transactions!I190-Transactions!G190)-(Transactions!N190-Transactions!H190)&lt;&gt;"",(Transactions!I190-Transactions!G190)-(Transactions!N190-Transactions!H190),"")</f>
        <v>384</v>
      </c>
      <c r="J190">
        <f>IF(Transactions!J190-Transactions!I190&lt;&gt;"",Transactions!J190-Transactions!I190,"")</f>
        <v>1</v>
      </c>
      <c r="K190">
        <f>IF(Transactions!L190-Transactions!K190&lt;&gt;"",Transactions!L190-Transactions!K190,"")</f>
        <v>15</v>
      </c>
      <c r="L190">
        <f>IF(Transactions!N190-Transactions!M190&lt;&gt;"",Transactions!N190-Transactions!M190,"")</f>
        <v>0</v>
      </c>
      <c r="N190">
        <f t="shared" si="7"/>
        <v>400</v>
      </c>
      <c r="O190" t="str">
        <f>IF(Transactions!M190&lt;&gt;"",Transactions!M190,"")</f>
        <v>1536152244364</v>
      </c>
      <c r="P190" s="6"/>
      <c r="Q190">
        <f>IF(Transactions!Q190-Transactions!H190&lt;&gt;"",Transactions!Q190-Transactions!H190,"")</f>
        <v>1729</v>
      </c>
      <c r="R190">
        <f t="shared" si="8"/>
        <v>2129</v>
      </c>
    </row>
    <row r="191" spans="1:18" x14ac:dyDescent="0.3">
      <c r="A191" t="str">
        <f>IF(Transactions!A191&lt;&gt;"",Transactions!A191,0)</f>
        <v>2018/09/05 14:57:25</v>
      </c>
      <c r="B191" t="str">
        <f>IF(Transactions!B191&lt;&gt;"",Transactions!B191,"")</f>
        <v>peer0.org1.ldegilde.com</v>
      </c>
      <c r="C191" t="str">
        <f>IF(Transactions!C191&lt;&gt;"",Transactions!C191,"")</f>
        <v>pmt-chaincode</v>
      </c>
      <c r="D191" t="str">
        <f>IF(Transactions!D191&lt;&gt;"",Transactions!D191,"")</f>
        <v>get</v>
      </c>
      <c r="E191" t="str">
        <f>IF(Transactions!E191&lt;&gt;"",Transactions!E191,"")</f>
        <v>249289724-eigen_risico</v>
      </c>
      <c r="F191" t="str">
        <f>IF(Transactions!F191&lt;&gt;"",Transactions!F191,"")</f>
        <v>385</v>
      </c>
      <c r="G191" s="6"/>
      <c r="H191">
        <f>IF(Transactions!H191-Transactions!G191&lt;&gt;"",Transactions!H191-Transactions!G191,"")</f>
        <v>433</v>
      </c>
      <c r="I191">
        <f>IF((Transactions!I191-Transactions!G191)-(Transactions!N191-Transactions!H191)&lt;&gt;"",(Transactions!I191-Transactions!G191)-(Transactions!N191-Transactions!H191),"")</f>
        <v>411</v>
      </c>
      <c r="J191">
        <f>IF(Transactions!J191-Transactions!I191&lt;&gt;"",Transactions!J191-Transactions!I191,"")</f>
        <v>0</v>
      </c>
      <c r="K191">
        <f>IF(Transactions!L191-Transactions!K191&lt;&gt;"",Transactions!L191-Transactions!K191,"")</f>
        <v>22</v>
      </c>
      <c r="L191">
        <f>IF(Transactions!N191-Transactions!M191&lt;&gt;"",Transactions!N191-Transactions!M191,"")</f>
        <v>0</v>
      </c>
      <c r="N191">
        <f t="shared" si="7"/>
        <v>433</v>
      </c>
      <c r="O191" t="str">
        <f>IF(Transactions!M191&lt;&gt;"",Transactions!M191,"")</f>
        <v>1536152244370</v>
      </c>
      <c r="P191" s="6"/>
      <c r="Q191">
        <f>IF(Transactions!Q191-Transactions!H191&lt;&gt;"",Transactions!Q191-Transactions!H191,"")</f>
        <v>1721</v>
      </c>
      <c r="R191">
        <f t="shared" si="8"/>
        <v>2154</v>
      </c>
    </row>
    <row r="192" spans="1:18" x14ac:dyDescent="0.3">
      <c r="A192" t="str">
        <f>IF(Transactions!A192&lt;&gt;"",Transactions!A192,0)</f>
        <v>2018/09/05 14:57:25</v>
      </c>
      <c r="B192" t="str">
        <f>IF(Transactions!B192&lt;&gt;"",Transactions!B192,"")</f>
        <v>peer0.org1.ldegilde.com</v>
      </c>
      <c r="C192" t="str">
        <f>IF(Transactions!C192&lt;&gt;"",Transactions!C192,"")</f>
        <v>pmt-chaincode</v>
      </c>
      <c r="D192" t="str">
        <f>IF(Transactions!D192&lt;&gt;"",Transactions!D192,"")</f>
        <v>get</v>
      </c>
      <c r="E192" t="str">
        <f>IF(Transactions!E192&lt;&gt;"",Transactions!E192,"")</f>
        <v>249289724-eigen_risico</v>
      </c>
      <c r="F192" t="str">
        <f>IF(Transactions!F192&lt;&gt;"",Transactions!F192,"")</f>
        <v>385</v>
      </c>
      <c r="G192" s="6"/>
      <c r="H192">
        <f>IF(Transactions!H192-Transactions!G192&lt;&gt;"",Transactions!H192-Transactions!G192,"")</f>
        <v>425</v>
      </c>
      <c r="I192">
        <f>IF((Transactions!I192-Transactions!G192)-(Transactions!N192-Transactions!H192)&lt;&gt;"",(Transactions!I192-Transactions!G192)-(Transactions!N192-Transactions!H192),"")</f>
        <v>400</v>
      </c>
      <c r="J192">
        <f>IF(Transactions!J192-Transactions!I192&lt;&gt;"",Transactions!J192-Transactions!I192,"")</f>
        <v>0</v>
      </c>
      <c r="K192">
        <f>IF(Transactions!L192-Transactions!K192&lt;&gt;"",Transactions!L192-Transactions!K192,"")</f>
        <v>25</v>
      </c>
      <c r="L192">
        <f>IF(Transactions!N192-Transactions!M192&lt;&gt;"",Transactions!N192-Transactions!M192,"")</f>
        <v>0</v>
      </c>
      <c r="N192">
        <f t="shared" si="7"/>
        <v>425</v>
      </c>
      <c r="O192" t="str">
        <f>IF(Transactions!M192&lt;&gt;"",Transactions!M192,"")</f>
        <v>1536152244376</v>
      </c>
      <c r="P192" s="6"/>
      <c r="Q192">
        <f>IF(Transactions!Q192-Transactions!H192&lt;&gt;"",Transactions!Q192-Transactions!H192,"")</f>
        <v>1719</v>
      </c>
      <c r="R192">
        <f t="shared" si="8"/>
        <v>2144</v>
      </c>
    </row>
    <row r="193" spans="1:18" x14ac:dyDescent="0.3">
      <c r="A193" t="str">
        <f>IF(Transactions!A193&lt;&gt;"",Transactions!A193,0)</f>
        <v>2018/09/05 14:57:25</v>
      </c>
      <c r="B193" t="str">
        <f>IF(Transactions!B193&lt;&gt;"",Transactions!B193,"")</f>
        <v>peer0.org1.ldegilde.com</v>
      </c>
      <c r="C193" t="str">
        <f>IF(Transactions!C193&lt;&gt;"",Transactions!C193,"")</f>
        <v>pmt-chaincode</v>
      </c>
      <c r="D193" t="str">
        <f>IF(Transactions!D193&lt;&gt;"",Transactions!D193,"")</f>
        <v>get</v>
      </c>
      <c r="E193" t="str">
        <f>IF(Transactions!E193&lt;&gt;"",Transactions!E193,"")</f>
        <v>249289724-eigen_risico</v>
      </c>
      <c r="F193" t="str">
        <f>IF(Transactions!F193&lt;&gt;"",Transactions!F193,"")</f>
        <v>385</v>
      </c>
      <c r="G193" s="6"/>
      <c r="H193">
        <f>IF(Transactions!H193-Transactions!G193&lt;&gt;"",Transactions!H193-Transactions!G193,"")</f>
        <v>405</v>
      </c>
      <c r="I193">
        <f>IF((Transactions!I193-Transactions!G193)-(Transactions!N193-Transactions!H193)&lt;&gt;"",(Transactions!I193-Transactions!G193)-(Transactions!N193-Transactions!H193),"")</f>
        <v>396</v>
      </c>
      <c r="J193">
        <f>IF(Transactions!J193-Transactions!I193&lt;&gt;"",Transactions!J193-Transactions!I193,"")</f>
        <v>0</v>
      </c>
      <c r="K193">
        <f>IF(Transactions!L193-Transactions!K193&lt;&gt;"",Transactions!L193-Transactions!K193,"")</f>
        <v>9</v>
      </c>
      <c r="L193">
        <f>IF(Transactions!N193-Transactions!M193&lt;&gt;"",Transactions!N193-Transactions!M193,"")</f>
        <v>0</v>
      </c>
      <c r="N193">
        <f t="shared" si="7"/>
        <v>405</v>
      </c>
      <c r="O193" t="str">
        <f>IF(Transactions!M193&lt;&gt;"",Transactions!M193,"")</f>
        <v>1536152244363</v>
      </c>
      <c r="P193" s="6"/>
      <c r="Q193">
        <f>IF(Transactions!Q193-Transactions!H193&lt;&gt;"",Transactions!Q193-Transactions!H193,"")</f>
        <v>1733</v>
      </c>
      <c r="R193">
        <f t="shared" si="8"/>
        <v>2138</v>
      </c>
    </row>
    <row r="194" spans="1:18" x14ac:dyDescent="0.3">
      <c r="A194" t="str">
        <f>IF(Transactions!A194&lt;&gt;"",Transactions!A194,0)</f>
        <v>2018/09/05 14:57:25</v>
      </c>
      <c r="B194" t="str">
        <f>IF(Transactions!B194&lt;&gt;"",Transactions!B194,"")</f>
        <v>peer0.org1.ldegilde.com</v>
      </c>
      <c r="C194" t="str">
        <f>IF(Transactions!C194&lt;&gt;"",Transactions!C194,"")</f>
        <v>pmt-chaincode</v>
      </c>
      <c r="D194" t="str">
        <f>IF(Transactions!D194&lt;&gt;"",Transactions!D194,"")</f>
        <v>get</v>
      </c>
      <c r="E194" t="str">
        <f>IF(Transactions!E194&lt;&gt;"",Transactions!E194,"")</f>
        <v>249289724-eigen_risico</v>
      </c>
      <c r="F194" t="str">
        <f>IF(Transactions!F194&lt;&gt;"",Transactions!F194,"")</f>
        <v>385</v>
      </c>
      <c r="G194" s="6"/>
      <c r="H194">
        <f>IF(Transactions!H194-Transactions!G194&lt;&gt;"",Transactions!H194-Transactions!G194,"")</f>
        <v>421</v>
      </c>
      <c r="I194">
        <f>IF((Transactions!I194-Transactions!G194)-(Transactions!N194-Transactions!H194)&lt;&gt;"",(Transactions!I194-Transactions!G194)-(Transactions!N194-Transactions!H194),"")</f>
        <v>397</v>
      </c>
      <c r="J194">
        <f>IF(Transactions!J194-Transactions!I194&lt;&gt;"",Transactions!J194-Transactions!I194,"")</f>
        <v>0</v>
      </c>
      <c r="K194">
        <f>IF(Transactions!L194-Transactions!K194&lt;&gt;"",Transactions!L194-Transactions!K194,"")</f>
        <v>24</v>
      </c>
      <c r="L194">
        <f>IF(Transactions!N194-Transactions!M194&lt;&gt;"",Transactions!N194-Transactions!M194,"")</f>
        <v>0</v>
      </c>
      <c r="N194">
        <f t="shared" si="7"/>
        <v>421</v>
      </c>
      <c r="O194" t="str">
        <f>IF(Transactions!M194&lt;&gt;"",Transactions!M194,"")</f>
        <v>1536152244374</v>
      </c>
      <c r="P194" s="6"/>
      <c r="Q194">
        <f>IF(Transactions!Q194-Transactions!H194&lt;&gt;"",Transactions!Q194-Transactions!H194,"")</f>
        <v>1717</v>
      </c>
      <c r="R194">
        <f t="shared" si="8"/>
        <v>2138</v>
      </c>
    </row>
    <row r="195" spans="1:18" x14ac:dyDescent="0.3">
      <c r="A195" t="str">
        <f>IF(Transactions!A195&lt;&gt;"",Transactions!A195,0)</f>
        <v>2018/09/05 14:57:25</v>
      </c>
      <c r="B195" t="str">
        <f>IF(Transactions!B195&lt;&gt;"",Transactions!B195,"")</f>
        <v>peer0.org1.ldegilde.com</v>
      </c>
      <c r="C195" t="str">
        <f>IF(Transactions!C195&lt;&gt;"",Transactions!C195,"")</f>
        <v>pmt-chaincode</v>
      </c>
      <c r="D195" t="str">
        <f>IF(Transactions!D195&lt;&gt;"",Transactions!D195,"")</f>
        <v>get</v>
      </c>
      <c r="E195" t="str">
        <f>IF(Transactions!E195&lt;&gt;"",Transactions!E195,"")</f>
        <v>249289724-eigen_risico</v>
      </c>
      <c r="F195" t="str">
        <f>IF(Transactions!F195&lt;&gt;"",Transactions!F195,"")</f>
        <v>385</v>
      </c>
      <c r="G195" s="6"/>
      <c r="H195">
        <f>IF(Transactions!H195-Transactions!G195&lt;&gt;"",Transactions!H195-Transactions!G195,"")</f>
        <v>413</v>
      </c>
      <c r="I195">
        <f>IF((Transactions!I195-Transactions!G195)-(Transactions!N195-Transactions!H195)&lt;&gt;"",(Transactions!I195-Transactions!G195)-(Transactions!N195-Transactions!H195),"")</f>
        <v>377</v>
      </c>
      <c r="J195">
        <f>IF(Transactions!J195-Transactions!I195&lt;&gt;"",Transactions!J195-Transactions!I195,"")</f>
        <v>0</v>
      </c>
      <c r="K195">
        <f>IF(Transactions!L195-Transactions!K195&lt;&gt;"",Transactions!L195-Transactions!K195,"")</f>
        <v>35</v>
      </c>
      <c r="L195">
        <f>IF(Transactions!N195-Transactions!M195&lt;&gt;"",Transactions!N195-Transactions!M195,"")</f>
        <v>1</v>
      </c>
      <c r="N195">
        <f t="shared" si="7"/>
        <v>413</v>
      </c>
      <c r="O195" t="str">
        <f>IF(Transactions!M195&lt;&gt;"",Transactions!M195,"")</f>
        <v>1536152244384</v>
      </c>
      <c r="P195" s="6"/>
      <c r="Q195">
        <f>IF(Transactions!Q195-Transactions!H195&lt;&gt;"",Transactions!Q195-Transactions!H195,"")</f>
        <v>1716</v>
      </c>
      <c r="R195">
        <f t="shared" si="8"/>
        <v>2129</v>
      </c>
    </row>
    <row r="196" spans="1:18" x14ac:dyDescent="0.3">
      <c r="A196" t="str">
        <f>IF(Transactions!A196&lt;&gt;"",Transactions!A196,0)</f>
        <v>2018/09/05 14:57:25</v>
      </c>
      <c r="B196" t="str">
        <f>IF(Transactions!B196&lt;&gt;"",Transactions!B196,"")</f>
        <v>peer0.org1.ldegilde.com</v>
      </c>
      <c r="C196" t="str">
        <f>IF(Transactions!C196&lt;&gt;"",Transactions!C196,"")</f>
        <v>pmt-chaincode</v>
      </c>
      <c r="D196" t="str">
        <f>IF(Transactions!D196&lt;&gt;"",Transactions!D196,"")</f>
        <v>get</v>
      </c>
      <c r="E196" t="str">
        <f>IF(Transactions!E196&lt;&gt;"",Transactions!E196,"")</f>
        <v>249289724-eigen_risico</v>
      </c>
      <c r="F196" t="str">
        <f>IF(Transactions!F196&lt;&gt;"",Transactions!F196,"")</f>
        <v>385</v>
      </c>
      <c r="G196" s="6"/>
      <c r="H196">
        <f>IF(Transactions!H196-Transactions!G196&lt;&gt;"",Transactions!H196-Transactions!G196,"")</f>
        <v>433</v>
      </c>
      <c r="I196">
        <f>IF((Transactions!I196-Transactions!G196)-(Transactions!N196-Transactions!H196)&lt;&gt;"",(Transactions!I196-Transactions!G196)-(Transactions!N196-Transactions!H196),"")</f>
        <v>412</v>
      </c>
      <c r="J196">
        <f>IF(Transactions!J196-Transactions!I196&lt;&gt;"",Transactions!J196-Transactions!I196,"")</f>
        <v>0</v>
      </c>
      <c r="K196">
        <f>IF(Transactions!L196-Transactions!K196&lt;&gt;"",Transactions!L196-Transactions!K196,"")</f>
        <v>21</v>
      </c>
      <c r="L196">
        <f>IF(Transactions!N196-Transactions!M196&lt;&gt;"",Transactions!N196-Transactions!M196,"")</f>
        <v>0</v>
      </c>
      <c r="N196">
        <f t="shared" si="7"/>
        <v>433</v>
      </c>
      <c r="O196" t="str">
        <f>IF(Transactions!M196&lt;&gt;"",Transactions!M196,"")</f>
        <v>1536152244375</v>
      </c>
      <c r="P196" s="6"/>
      <c r="Q196">
        <f>IF(Transactions!Q196-Transactions!H196&lt;&gt;"",Transactions!Q196-Transactions!H196,"")</f>
        <v>1709</v>
      </c>
      <c r="R196">
        <f t="shared" si="8"/>
        <v>2142</v>
      </c>
    </row>
    <row r="197" spans="1:18" x14ac:dyDescent="0.3">
      <c r="A197" t="str">
        <f>IF(Transactions!A197&lt;&gt;"",Transactions!A197,0)</f>
        <v>2018/09/05 14:57:25</v>
      </c>
      <c r="B197" t="str">
        <f>IF(Transactions!B197&lt;&gt;"",Transactions!B197,"")</f>
        <v>peer0.org1.ldegilde.com</v>
      </c>
      <c r="C197" t="str">
        <f>IF(Transactions!C197&lt;&gt;"",Transactions!C197,"")</f>
        <v>pmt-chaincode</v>
      </c>
      <c r="D197" t="str">
        <f>IF(Transactions!D197&lt;&gt;"",Transactions!D197,"")</f>
        <v>get</v>
      </c>
      <c r="E197" t="str">
        <f>IF(Transactions!E197&lt;&gt;"",Transactions!E197,"")</f>
        <v>249289724-eigen_risico</v>
      </c>
      <c r="F197" t="str">
        <f>IF(Transactions!F197&lt;&gt;"",Transactions!F197,"")</f>
        <v>385</v>
      </c>
      <c r="G197" s="6"/>
      <c r="H197">
        <f>IF(Transactions!H197-Transactions!G197&lt;&gt;"",Transactions!H197-Transactions!G197,"")</f>
        <v>420</v>
      </c>
      <c r="I197">
        <f>IF((Transactions!I197-Transactions!G197)-(Transactions!N197-Transactions!H197)&lt;&gt;"",(Transactions!I197-Transactions!G197)-(Transactions!N197-Transactions!H197),"")</f>
        <v>383</v>
      </c>
      <c r="J197">
        <f>IF(Transactions!J197-Transactions!I197&lt;&gt;"",Transactions!J197-Transactions!I197,"")</f>
        <v>0</v>
      </c>
      <c r="K197">
        <f>IF(Transactions!L197-Transactions!K197&lt;&gt;"",Transactions!L197-Transactions!K197,"")</f>
        <v>37</v>
      </c>
      <c r="L197">
        <f>IF(Transactions!N197-Transactions!M197&lt;&gt;"",Transactions!N197-Transactions!M197,"")</f>
        <v>0</v>
      </c>
      <c r="N197">
        <f t="shared" si="7"/>
        <v>420</v>
      </c>
      <c r="O197" t="str">
        <f>IF(Transactions!M197&lt;&gt;"",Transactions!M197,"")</f>
        <v>1536152244387</v>
      </c>
      <c r="P197" s="6"/>
      <c r="Q197">
        <f>IF(Transactions!Q197-Transactions!H197&lt;&gt;"",Transactions!Q197-Transactions!H197,"")</f>
        <v>1706</v>
      </c>
      <c r="R197">
        <f t="shared" si="8"/>
        <v>2126</v>
      </c>
    </row>
    <row r="198" spans="1:18" x14ac:dyDescent="0.3">
      <c r="A198" t="str">
        <f>IF(Transactions!A198&lt;&gt;"",Transactions!A198,0)</f>
        <v>2018/09/05 14:57:25</v>
      </c>
      <c r="B198" t="str">
        <f>IF(Transactions!B198&lt;&gt;"",Transactions!B198,"")</f>
        <v>peer0.org1.ldegilde.com</v>
      </c>
      <c r="C198" t="str">
        <f>IF(Transactions!C198&lt;&gt;"",Transactions!C198,"")</f>
        <v>pmt-chaincode</v>
      </c>
      <c r="D198" t="str">
        <f>IF(Transactions!D198&lt;&gt;"",Transactions!D198,"")</f>
        <v>get</v>
      </c>
      <c r="E198" t="str">
        <f>IF(Transactions!E198&lt;&gt;"",Transactions!E198,"")</f>
        <v>249289724-eigen_risico</v>
      </c>
      <c r="F198" t="str">
        <f>IF(Transactions!F198&lt;&gt;"",Transactions!F198,"")</f>
        <v>385</v>
      </c>
      <c r="G198" s="6"/>
      <c r="H198">
        <f>IF(Transactions!H198-Transactions!G198&lt;&gt;"",Transactions!H198-Transactions!G198,"")</f>
        <v>492</v>
      </c>
      <c r="I198">
        <f>IF((Transactions!I198-Transactions!G198)-(Transactions!N198-Transactions!H198)&lt;&gt;"",(Transactions!I198-Transactions!G198)-(Transactions!N198-Transactions!H198),"")</f>
        <v>462</v>
      </c>
      <c r="J198">
        <f>IF(Transactions!J198-Transactions!I198&lt;&gt;"",Transactions!J198-Transactions!I198,"")</f>
        <v>0</v>
      </c>
      <c r="K198">
        <f>IF(Transactions!L198-Transactions!K198&lt;&gt;"",Transactions!L198-Transactions!K198,"")</f>
        <v>30</v>
      </c>
      <c r="L198">
        <f>IF(Transactions!N198-Transactions!M198&lt;&gt;"",Transactions!N198-Transactions!M198,"")</f>
        <v>0</v>
      </c>
      <c r="N198">
        <f t="shared" si="7"/>
        <v>492</v>
      </c>
      <c r="O198" t="str">
        <f>IF(Transactions!M198&lt;&gt;"",Transactions!M198,"")</f>
        <v>1536152244398</v>
      </c>
      <c r="P198" s="6"/>
      <c r="Q198">
        <f>IF(Transactions!Q198-Transactions!H198&lt;&gt;"",Transactions!Q198-Transactions!H198,"")</f>
        <v>1637</v>
      </c>
      <c r="R198">
        <f t="shared" si="8"/>
        <v>2129</v>
      </c>
    </row>
    <row r="199" spans="1:18" x14ac:dyDescent="0.3">
      <c r="A199" t="str">
        <f>IF(Transactions!A199&lt;&gt;"",Transactions!A199,0)</f>
        <v>2018/09/05 14:57:25</v>
      </c>
      <c r="B199" t="str">
        <f>IF(Transactions!B199&lt;&gt;"",Transactions!B199,"")</f>
        <v>peer0.org1.ldegilde.com</v>
      </c>
      <c r="C199" t="str">
        <f>IF(Transactions!C199&lt;&gt;"",Transactions!C199,"")</f>
        <v>pmt-chaincode</v>
      </c>
      <c r="D199" t="str">
        <f>IF(Transactions!D199&lt;&gt;"",Transactions!D199,"")</f>
        <v>get</v>
      </c>
      <c r="E199" t="str">
        <f>IF(Transactions!E199&lt;&gt;"",Transactions!E199,"")</f>
        <v>249289724-eigen_risico</v>
      </c>
      <c r="F199" t="str">
        <f>IF(Transactions!F199&lt;&gt;"",Transactions!F199,"")</f>
        <v>385</v>
      </c>
      <c r="G199" s="6"/>
      <c r="H199">
        <f>IF(Transactions!H199-Transactions!G199&lt;&gt;"",Transactions!H199-Transactions!G199,"")</f>
        <v>502</v>
      </c>
      <c r="I199">
        <f>IF((Transactions!I199-Transactions!G199)-(Transactions!N199-Transactions!H199)&lt;&gt;"",(Transactions!I199-Transactions!G199)-(Transactions!N199-Transactions!H199),"")</f>
        <v>455</v>
      </c>
      <c r="J199">
        <f>IF(Transactions!J199-Transactions!I199&lt;&gt;"",Transactions!J199-Transactions!I199,"")</f>
        <v>0</v>
      </c>
      <c r="K199">
        <f>IF(Transactions!L199-Transactions!K199&lt;&gt;"",Transactions!L199-Transactions!K199,"")</f>
        <v>47</v>
      </c>
      <c r="L199">
        <f>IF(Transactions!N199-Transactions!M199&lt;&gt;"",Transactions!N199-Transactions!M199,"")</f>
        <v>0</v>
      </c>
      <c r="N199">
        <f t="shared" si="7"/>
        <v>502</v>
      </c>
      <c r="O199" t="str">
        <f>IF(Transactions!M199&lt;&gt;"",Transactions!M199,"")</f>
        <v>1536152244398</v>
      </c>
      <c r="P199" s="6"/>
      <c r="Q199">
        <f>IF(Transactions!Q199-Transactions!H199&lt;&gt;"",Transactions!Q199-Transactions!H199,"")</f>
        <v>1638</v>
      </c>
      <c r="R199">
        <f t="shared" si="8"/>
        <v>2140</v>
      </c>
    </row>
    <row r="200" spans="1:18" x14ac:dyDescent="0.3">
      <c r="A200" t="str">
        <f>IF(Transactions!A200&lt;&gt;"",Transactions!A200,0)</f>
        <v>2018/09/05 14:57:25</v>
      </c>
      <c r="B200" t="str">
        <f>IF(Transactions!B200&lt;&gt;"",Transactions!B200,"")</f>
        <v>peer0.org1.ldegilde.com</v>
      </c>
      <c r="C200" t="str">
        <f>IF(Transactions!C200&lt;&gt;"",Transactions!C200,"")</f>
        <v>pmt-chaincode</v>
      </c>
      <c r="D200" t="str">
        <f>IF(Transactions!D200&lt;&gt;"",Transactions!D200,"")</f>
        <v>get</v>
      </c>
      <c r="E200" t="str">
        <f>IF(Transactions!E200&lt;&gt;"",Transactions!E200,"")</f>
        <v>249289724-eigen_risico</v>
      </c>
      <c r="F200" t="str">
        <f>IF(Transactions!F200&lt;&gt;"",Transactions!F200,"")</f>
        <v>385</v>
      </c>
      <c r="G200" s="6"/>
      <c r="H200">
        <f>IF(Transactions!H200-Transactions!G200&lt;&gt;"",Transactions!H200-Transactions!G200,"")</f>
        <v>454</v>
      </c>
      <c r="I200">
        <f>IF((Transactions!I200-Transactions!G200)-(Transactions!N200-Transactions!H200)&lt;&gt;"",(Transactions!I200-Transactions!G200)-(Transactions!N200-Transactions!H200),"")</f>
        <v>418</v>
      </c>
      <c r="J200">
        <f>IF(Transactions!J200-Transactions!I200&lt;&gt;"",Transactions!J200-Transactions!I200,"")</f>
        <v>0</v>
      </c>
      <c r="K200">
        <f>IF(Transactions!L200-Transactions!K200&lt;&gt;"",Transactions!L200-Transactions!K200,"")</f>
        <v>35</v>
      </c>
      <c r="L200">
        <f>IF(Transactions!N200-Transactions!M200&lt;&gt;"",Transactions!N200-Transactions!M200,"")</f>
        <v>1</v>
      </c>
      <c r="N200">
        <f t="shared" si="7"/>
        <v>454</v>
      </c>
      <c r="O200" t="str">
        <f>IF(Transactions!M200&lt;&gt;"",Transactions!M200,"")</f>
        <v>1536152244390</v>
      </c>
      <c r="P200" s="6"/>
      <c r="Q200">
        <f>IF(Transactions!Q200-Transactions!H200&lt;&gt;"",Transactions!Q200-Transactions!H200,"")</f>
        <v>1686</v>
      </c>
      <c r="R200">
        <f t="shared" si="8"/>
        <v>2140</v>
      </c>
    </row>
    <row r="201" spans="1:18" x14ac:dyDescent="0.3">
      <c r="A201" t="str">
        <f>IF(Transactions!A201&lt;&gt;"",Transactions!A201,0)</f>
        <v>2018/09/05 14:57:25</v>
      </c>
      <c r="B201" t="str">
        <f>IF(Transactions!B201&lt;&gt;"",Transactions!B201,"")</f>
        <v>peer0.org1.ldegilde.com</v>
      </c>
      <c r="C201" t="str">
        <f>IF(Transactions!C201&lt;&gt;"",Transactions!C201,"")</f>
        <v>pmt-chaincode</v>
      </c>
      <c r="D201" t="str">
        <f>IF(Transactions!D201&lt;&gt;"",Transactions!D201,"")</f>
        <v>get</v>
      </c>
      <c r="E201" t="str">
        <f>IF(Transactions!E201&lt;&gt;"",Transactions!E201,"")</f>
        <v>249289724-eigen_risico</v>
      </c>
      <c r="F201" t="str">
        <f>IF(Transactions!F201&lt;&gt;"",Transactions!F201,"")</f>
        <v>385</v>
      </c>
      <c r="G201" s="6"/>
      <c r="H201">
        <f>IF(Transactions!H201-Transactions!G201&lt;&gt;"",Transactions!H201-Transactions!G201,"")</f>
        <v>510</v>
      </c>
      <c r="I201">
        <f>IF((Transactions!I201-Transactions!G201)-(Transactions!N201-Transactions!H201)&lt;&gt;"",(Transactions!I201-Transactions!G201)-(Transactions!N201-Transactions!H201),"")</f>
        <v>470</v>
      </c>
      <c r="J201">
        <f>IF(Transactions!J201-Transactions!I201&lt;&gt;"",Transactions!J201-Transactions!I201,"")</f>
        <v>0</v>
      </c>
      <c r="K201">
        <f>IF(Transactions!L201-Transactions!K201&lt;&gt;"",Transactions!L201-Transactions!K201,"")</f>
        <v>40</v>
      </c>
      <c r="L201">
        <f>IF(Transactions!N201-Transactions!M201&lt;&gt;"",Transactions!N201-Transactions!M201,"")</f>
        <v>0</v>
      </c>
      <c r="N201">
        <f t="shared" si="7"/>
        <v>510</v>
      </c>
      <c r="O201" t="str">
        <f>IF(Transactions!M201&lt;&gt;"",Transactions!M201,"")</f>
        <v>1536152244391</v>
      </c>
      <c r="P201" s="6"/>
      <c r="Q201">
        <f>IF(Transactions!Q201-Transactions!H201&lt;&gt;"",Transactions!Q201-Transactions!H201,"")</f>
        <v>1636</v>
      </c>
      <c r="R201">
        <f t="shared" si="8"/>
        <v>2146</v>
      </c>
    </row>
    <row r="202" spans="1:18" x14ac:dyDescent="0.3">
      <c r="A202" t="str">
        <f>IF(Transactions!A202&lt;&gt;"",Transactions!A202,0)</f>
        <v>2018/09/05 14:57:25</v>
      </c>
      <c r="B202" t="str">
        <f>IF(Transactions!B202&lt;&gt;"",Transactions!B202,"")</f>
        <v>peer0.org1.ldegilde.com</v>
      </c>
      <c r="C202" t="str">
        <f>IF(Transactions!C202&lt;&gt;"",Transactions!C202,"")</f>
        <v>pmt-chaincode</v>
      </c>
      <c r="D202" t="str">
        <f>IF(Transactions!D202&lt;&gt;"",Transactions!D202,"")</f>
        <v>get</v>
      </c>
      <c r="E202" t="str">
        <f>IF(Transactions!E202&lt;&gt;"",Transactions!E202,"")</f>
        <v>249289724-eigen_risico</v>
      </c>
      <c r="F202" t="str">
        <f>IF(Transactions!F202&lt;&gt;"",Transactions!F202,"")</f>
        <v>385</v>
      </c>
      <c r="G202" s="6"/>
      <c r="H202">
        <f>IF(Transactions!H202-Transactions!G202&lt;&gt;"",Transactions!H202-Transactions!G202,"")</f>
        <v>574</v>
      </c>
      <c r="I202">
        <f>IF((Transactions!I202-Transactions!G202)-(Transactions!N202-Transactions!H202)&lt;&gt;"",(Transactions!I202-Transactions!G202)-(Transactions!N202-Transactions!H202),"")</f>
        <v>522</v>
      </c>
      <c r="J202">
        <f>IF(Transactions!J202-Transactions!I202&lt;&gt;"",Transactions!J202-Transactions!I202,"")</f>
        <v>0</v>
      </c>
      <c r="K202">
        <f>IF(Transactions!L202-Transactions!K202&lt;&gt;"",Transactions!L202-Transactions!K202,"")</f>
        <v>52</v>
      </c>
      <c r="L202">
        <f>IF(Transactions!N202-Transactions!M202&lt;&gt;"",Transactions!N202-Transactions!M202,"")</f>
        <v>0</v>
      </c>
      <c r="N202">
        <f t="shared" si="7"/>
        <v>574</v>
      </c>
      <c r="O202" t="str">
        <f>IF(Transactions!M202&lt;&gt;"",Transactions!M202,"")</f>
        <v>1536152244401</v>
      </c>
      <c r="P202" s="6"/>
      <c r="Q202">
        <f>IF(Transactions!Q202-Transactions!H202&lt;&gt;"",Transactions!Q202-Transactions!H202,"")</f>
        <v>1568</v>
      </c>
      <c r="R202">
        <f t="shared" si="8"/>
        <v>2142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3701-D6BC-4C37-A39B-E592B91C4A90}">
  <dimension ref="A1:F9"/>
  <sheetViews>
    <sheetView tabSelected="1" workbookViewId="0">
      <selection activeCell="H12" sqref="H12"/>
    </sheetView>
  </sheetViews>
  <sheetFormatPr defaultRowHeight="14.4" x14ac:dyDescent="0.3"/>
  <cols>
    <col min="1" max="1" width="16.5546875" bestFit="1" customWidth="1" collapsed="1"/>
    <col min="2" max="2" width="23.44140625" bestFit="1" customWidth="1"/>
    <col min="3" max="3" width="8.88671875" style="6"/>
    <col min="4" max="4" width="23.44140625" bestFit="1" customWidth="1" collapsed="1"/>
    <col min="5" max="5" width="23.44140625" bestFit="1" customWidth="1"/>
    <col min="6" max="6" width="11.5546875" customWidth="1" collapsed="1"/>
  </cols>
  <sheetData>
    <row r="1" spans="1:5" ht="15" thickBot="1" x14ac:dyDescent="0.35">
      <c r="A1" s="10" t="s">
        <v>27</v>
      </c>
      <c r="B1" s="10"/>
      <c r="D1" s="9" t="s">
        <v>28</v>
      </c>
      <c r="E1" s="9"/>
    </row>
    <row r="2" spans="1:5" x14ac:dyDescent="0.3">
      <c r="A2" s="8" t="s">
        <v>34</v>
      </c>
      <c r="B2" t="s">
        <v>32</v>
      </c>
      <c r="D2" s="8" t="s">
        <v>35</v>
      </c>
      <c r="E2" t="s">
        <v>36</v>
      </c>
    </row>
    <row r="3" spans="1:5" x14ac:dyDescent="0.3">
      <c r="A3" s="7" t="s">
        <v>29</v>
      </c>
      <c r="D3" s="7" t="s">
        <v>29</v>
      </c>
    </row>
    <row r="4" spans="1:5" x14ac:dyDescent="0.3">
      <c r="A4" s="8" t="s">
        <v>30</v>
      </c>
      <c r="B4">
        <f>COUNTIFS('Transaction metrics'!C2:C202, "default-chaincode",'Transaction metrics'!D2:D202,"get")</f>
        <v>50</v>
      </c>
      <c r="D4" s="8" t="s">
        <v>30</v>
      </c>
      <c r="E4">
        <f>COUNTIFS('Transaction metrics'!C2:C202, "pmt-chaincode",'Transaction metrics'!D2:D202,"get")</f>
        <v>50</v>
      </c>
    </row>
    <row r="5" spans="1:5" x14ac:dyDescent="0.3">
      <c r="A5" s="8" t="s">
        <v>31</v>
      </c>
      <c r="B5">
        <f>AVERAGEIFS('Transaction metrics'!Q2:Q202, 'Transaction metrics'!C2:C202, "default-chaincode",'Transaction metrics'!D2:D202,"get")</f>
        <v>2151.3000000000002</v>
      </c>
      <c r="D5" s="8" t="s">
        <v>31</v>
      </c>
      <c r="E5">
        <f>AVERAGEIFS('Transaction metrics'!Q2:Q202, 'Transaction metrics'!C2:C202, "pmt-chaincode",'Transaction metrics'!D2:D202,"get")</f>
        <v>2191.06</v>
      </c>
    </row>
    <row r="7" spans="1:5" x14ac:dyDescent="0.3">
      <c r="A7" s="7" t="s">
        <v>33</v>
      </c>
      <c r="D7" s="7" t="s">
        <v>33</v>
      </c>
    </row>
    <row r="8" spans="1:5" x14ac:dyDescent="0.3">
      <c r="A8" s="8" t="s">
        <v>30</v>
      </c>
      <c r="B8">
        <f>COUNTIFS('Transaction metrics'!C2:C202, "default-chaincode",'Transaction metrics'!D2:D202,"put")</f>
        <v>50</v>
      </c>
      <c r="D8" s="8" t="s">
        <v>30</v>
      </c>
      <c r="E8">
        <f>COUNTIFS('Transaction metrics'!C2:C202, "pmt-chaincode",'Transaction metrics'!D2:D202,"put")</f>
        <v>50</v>
      </c>
    </row>
    <row r="9" spans="1:5" x14ac:dyDescent="0.3">
      <c r="A9" s="8" t="s">
        <v>31</v>
      </c>
      <c r="B9">
        <f>AVERAGEIFS('Transaction metrics'!Q2:Q202, 'Transaction metrics'!C2:C202, "default-chaincode",'Transaction metrics'!D2:D202,"put")</f>
        <v>2026.72</v>
      </c>
      <c r="D9" s="8" t="s">
        <v>31</v>
      </c>
      <c r="E9">
        <f>AVERAGEIFS('Transaction metrics'!Q2:Q202, 'Transaction metrics'!C2:C202, "pmt-chaincode",'Transaction metrics'!D2:D202,"put")</f>
        <v>2269.3200000000002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Transaction metrics</vt:lpstr>
      <vt:lpstr>Situation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Laurens de Gilde</cp:lastModifiedBy>
  <dcterms:created xsi:type="dcterms:W3CDTF">2018-08-31T13:50:16Z</dcterms:created>
  <dcterms:modified xsi:type="dcterms:W3CDTF">2018-09-05T12:58:38Z</dcterms:modified>
</cp:coreProperties>
</file>