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responses\"/>
    </mc:Choice>
  </mc:AlternateContent>
  <xr:revisionPtr revIDLastSave="0" documentId="13_ncr:1_{3C7994EE-D6C4-42DE-BFB4-889E2DADB548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Responses" sheetId="1" r:id="rId1"/>
    <sheet name="Metrics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2" l="1"/>
  <c r="B6" i="2"/>
  <c r="C6" i="2"/>
  <c r="D6" i="2"/>
  <c r="E6" i="2"/>
  <c r="F6" i="2"/>
  <c r="G6" i="2"/>
  <c r="K6" i="2" s="1"/>
  <c r="L6" i="2" s="1"/>
  <c r="H6" i="2"/>
  <c r="I6" i="2"/>
  <c r="J6" i="2"/>
  <c r="N6" i="2"/>
  <c r="O6" i="2" s="1"/>
  <c r="A7" i="2"/>
  <c r="B7" i="2"/>
  <c r="C7" i="2"/>
  <c r="D7" i="2"/>
  <c r="E7" i="2"/>
  <c r="F7" i="2"/>
  <c r="G7" i="2"/>
  <c r="K7" i="2" s="1"/>
  <c r="L7" i="2" s="1"/>
  <c r="H7" i="2"/>
  <c r="I7" i="2"/>
  <c r="J7" i="2"/>
  <c r="N7" i="2"/>
  <c r="O7" i="2"/>
  <c r="A3" i="2"/>
  <c r="B3" i="2"/>
  <c r="C3" i="2"/>
  <c r="D3" i="2"/>
  <c r="E3" i="2"/>
  <c r="F3" i="2"/>
  <c r="G3" i="2"/>
  <c r="K3" i="2" s="1"/>
  <c r="H3" i="2"/>
  <c r="I3" i="2"/>
  <c r="J3" i="2"/>
  <c r="N3" i="2"/>
  <c r="O3" i="2"/>
  <c r="A4" i="2"/>
  <c r="B4" i="2"/>
  <c r="C4" i="2"/>
  <c r="D4" i="2"/>
  <c r="E4" i="2"/>
  <c r="F4" i="2"/>
  <c r="G4" i="2"/>
  <c r="K4" i="2" s="1"/>
  <c r="L4" i="2" s="1"/>
  <c r="H4" i="2"/>
  <c r="I4" i="2"/>
  <c r="J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 s="1"/>
  <c r="N5" i="2"/>
  <c r="O5" i="2" s="1"/>
  <c r="L3" i="2" l="1"/>
  <c r="O2" i="2"/>
  <c r="N2" i="2"/>
  <c r="G2" i="2"/>
  <c r="A2" i="2" l="1"/>
  <c r="E1" i="2" l="1"/>
  <c r="D1" i="2"/>
  <c r="C1" i="2"/>
  <c r="A1" i="2"/>
  <c r="B1" i="2"/>
  <c r="B2" i="2" l="1"/>
  <c r="C2" i="2"/>
  <c r="D2" i="2"/>
  <c r="E2" i="2"/>
  <c r="J2" i="2" l="1"/>
  <c r="I2" i="2"/>
  <c r="H2" i="2"/>
  <c r="F2" i="2"/>
  <c r="K2" i="2" l="1"/>
  <c r="L2" i="2" s="1"/>
</calcChain>
</file>

<file path=xl/sharedStrings.xml><?xml version="1.0" encoding="utf-8"?>
<sst xmlns="http://schemas.openxmlformats.org/spreadsheetml/2006/main" count="149" uniqueCount="79">
  <si>
    <t>Key</t>
  </si>
  <si>
    <t>Value</t>
  </si>
  <si>
    <t>Total B</t>
  </si>
  <si>
    <t>Total C</t>
  </si>
  <si>
    <t>Total D</t>
  </si>
  <si>
    <t>StartTransaction</t>
  </si>
  <si>
    <t>StepBStart</t>
  </si>
  <si>
    <t>StepBEnd</t>
  </si>
  <si>
    <t>StepCStart</t>
  </si>
  <si>
    <t>StepCEnd</t>
  </si>
  <si>
    <t>StepDStart</t>
  </si>
  <si>
    <t>StepDEnd</t>
  </si>
  <si>
    <t>Situation</t>
  </si>
  <si>
    <t>Method</t>
  </si>
  <si>
    <t>FORMULA_RECORD</t>
  </si>
  <si>
    <t>EndTransaction</t>
  </si>
  <si>
    <t>Time</t>
  </si>
  <si>
    <t>StartStepGet</t>
  </si>
  <si>
    <t>EndStepGet</t>
  </si>
  <si>
    <t>Sum</t>
  </si>
  <si>
    <t>ConsensusReached</t>
  </si>
  <si>
    <t>TotalToChaincode</t>
  </si>
  <si>
    <t>EndorsmentValid</t>
  </si>
  <si>
    <t>Total Endorsement</t>
  </si>
  <si>
    <t>TotalTransaction</t>
  </si>
  <si>
    <t>TotalToReachConsensus</t>
  </si>
  <si>
    <t>2018/09/04 13:19:46</t>
  </si>
  <si>
    <t>default-chaincodev22</t>
  </si>
  <si>
    <t>put</t>
  </si>
  <si>
    <t>263880308-eigen_risico</t>
  </si>
  <si>
    <t>385</t>
  </si>
  <si>
    <t>1536059983897</t>
  </si>
  <si>
    <t>1536059984132</t>
  </si>
  <si>
    <t>1536059984855</t>
  </si>
  <si>
    <t>1536059984856</t>
  </si>
  <si>
    <t/>
  </si>
  <si>
    <t>1536059986784</t>
  </si>
  <si>
    <t>2018/09/04 13:19:49</t>
  </si>
  <si>
    <t>263880308-attribute_3</t>
  </si>
  <si>
    <t>743.0</t>
  </si>
  <si>
    <t>1536059987219</t>
  </si>
  <si>
    <t>1536059987421</t>
  </si>
  <si>
    <t>1536059988166</t>
  </si>
  <si>
    <t>1536059988167</t>
  </si>
  <si>
    <t>1536059989650</t>
  </si>
  <si>
    <t>2018/09/04 13:19:52</t>
  </si>
  <si>
    <t>263880308-attribute_4</t>
  </si>
  <si>
    <t>967.0</t>
  </si>
  <si>
    <t>1536059989779</t>
  </si>
  <si>
    <t>1536059989969</t>
  </si>
  <si>
    <t>1536059990718</t>
  </si>
  <si>
    <t>1536059990719</t>
  </si>
  <si>
    <t>1536059992219</t>
  </si>
  <si>
    <t>2018/09/04 13:19:54</t>
  </si>
  <si>
    <t>263880308-attribute_5</t>
  </si>
  <si>
    <t>232.0</t>
  </si>
  <si>
    <t>1536059992307</t>
  </si>
  <si>
    <t>1536059992499</t>
  </si>
  <si>
    <t>1536059993243</t>
  </si>
  <si>
    <t>1536059993244</t>
  </si>
  <si>
    <t>1536059994752</t>
  </si>
  <si>
    <t>2018/09/04 13:19:57</t>
  </si>
  <si>
    <t>1536059994889</t>
  </si>
  <si>
    <t>1536059995103</t>
  </si>
  <si>
    <t>1536059995843</t>
  </si>
  <si>
    <t>1536059995847</t>
  </si>
  <si>
    <t>1536059997333</t>
  </si>
  <si>
    <t>2018/09/04 13:23:04</t>
  </si>
  <si>
    <t>get</t>
  </si>
  <si>
    <t>1536060181457</t>
  </si>
  <si>
    <t>1536060181696</t>
  </si>
  <si>
    <t>1536060182413</t>
  </si>
  <si>
    <t>1536060182414</t>
  </si>
  <si>
    <t>1536060184346</t>
  </si>
  <si>
    <t>2018/09/04 13:23:19</t>
  </si>
  <si>
    <t>1536060197313</t>
  </si>
  <si>
    <t>1536060197506</t>
  </si>
  <si>
    <t>1536060198251</t>
  </si>
  <si>
    <t>1536060199777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</si>
</sst>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Fill="1" applyBorder="1"/>
    <xf numFmtId="0" fontId="2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opLeftCell="D1" workbookViewId="0">
      <selection activeCell="G14" sqref="G14"/>
    </sheetView>
  </sheetViews>
  <sheetFormatPr defaultRowHeight="14.4" x14ac:dyDescent="0.3"/>
  <cols>
    <col min="1" max="1" width="18.33203125" bestFit="1" customWidth="1" collapsed="1"/>
    <col min="2" max="2" width="18.88671875" bestFit="1" customWidth="1" collapsed="1"/>
    <col min="4" max="4" width="20.5546875" bestFit="1" customWidth="1" collapsed="1"/>
    <col min="6" max="6" width="14.88671875" bestFit="1" customWidth="1" collapsed="1"/>
    <col min="7" max="13" width="14.109375" bestFit="1" customWidth="1" collapsed="1"/>
    <col min="14" max="14" width="14.5546875" bestFit="1" customWidth="1" collapsed="1"/>
    <col min="15" max="15" width="14.109375" bestFit="1" customWidth="1"/>
    <col min="16" max="16" width="17.33203125" bestFit="1" customWidth="1"/>
    <col min="19" max="19" width="16.33203125" bestFit="1" customWidth="1" collapsed="1"/>
    <col min="23" max="23" width="15.33203125" bestFit="1" customWidth="1" collapsed="1"/>
    <col min="24" max="24" width="15.33203125" customWidth="1" collapsed="1"/>
  </cols>
  <sheetData>
    <row r="1" spans="1:17" ht="15" thickBot="1" x14ac:dyDescent="0.35">
      <c r="A1" s="1" t="s">
        <v>16</v>
      </c>
      <c r="B1" s="1" t="s">
        <v>12</v>
      </c>
      <c r="C1" s="1" t="s">
        <v>13</v>
      </c>
      <c r="D1" s="1" t="s">
        <v>0</v>
      </c>
      <c r="E1" s="1" t="s">
        <v>1</v>
      </c>
      <c r="F1" s="1" t="s">
        <v>5</v>
      </c>
      <c r="G1" s="1" t="s">
        <v>15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</v>
      </c>
      <c r="O1" s="1" t="s">
        <v>18</v>
      </c>
      <c r="P1" s="1" t="s">
        <v>20</v>
      </c>
      <c r="Q1" s="2"/>
    </row>
    <row r="2" spans="1:17" x14ac:dyDescent="0.3">
      <c r="A2" t="s">
        <v>14</v>
      </c>
      <c r="B2" t="s">
        <v>14</v>
      </c>
      <c r="C2" t="s">
        <v>14</v>
      </c>
      <c r="D2" t="s">
        <v>14</v>
      </c>
      <c r="E2" t="s">
        <v>14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7" x14ac:dyDescent="0.3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33</v>
      </c>
      <c r="J3" t="s">
        <v>33</v>
      </c>
      <c r="K3" t="s">
        <v>34</v>
      </c>
      <c r="L3" t="s">
        <v>34</v>
      </c>
      <c r="M3" t="s">
        <v>34</v>
      </c>
      <c r="N3" t="s">
        <v>35</v>
      </c>
      <c r="O3" t="s">
        <v>35</v>
      </c>
      <c r="P3" t="s">
        <v>36</v>
      </c>
      <c r="Q3" t="s">
        <v>35</v>
      </c>
    </row>
    <row r="4" spans="1:17" x14ac:dyDescent="0.3">
      <c r="A4" t="s">
        <v>37</v>
      </c>
      <c r="B4" t="s">
        <v>27</v>
      </c>
      <c r="C4" t="s">
        <v>28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42</v>
      </c>
      <c r="J4" t="s">
        <v>42</v>
      </c>
      <c r="K4" t="s">
        <v>43</v>
      </c>
      <c r="L4" t="s">
        <v>43</v>
      </c>
      <c r="M4" t="s">
        <v>43</v>
      </c>
      <c r="N4" t="s">
        <v>35</v>
      </c>
      <c r="O4" t="s">
        <v>35</v>
      </c>
      <c r="P4" t="s">
        <v>44</v>
      </c>
      <c r="Q4" t="s">
        <v>35</v>
      </c>
    </row>
    <row r="5" spans="1:17" x14ac:dyDescent="0.3">
      <c r="A5" t="s">
        <v>45</v>
      </c>
      <c r="B5" t="s">
        <v>27</v>
      </c>
      <c r="C5" t="s">
        <v>28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50</v>
      </c>
      <c r="J5" t="s">
        <v>50</v>
      </c>
      <c r="K5" t="s">
        <v>51</v>
      </c>
      <c r="L5" t="s">
        <v>51</v>
      </c>
      <c r="M5" t="s">
        <v>51</v>
      </c>
      <c r="N5" t="s">
        <v>35</v>
      </c>
      <c r="O5" t="s">
        <v>35</v>
      </c>
      <c r="P5" t="s">
        <v>52</v>
      </c>
      <c r="Q5" t="s">
        <v>35</v>
      </c>
    </row>
    <row r="6" spans="1:17" x14ac:dyDescent="0.3">
      <c r="A6" t="s">
        <v>53</v>
      </c>
      <c r="B6" t="s">
        <v>27</v>
      </c>
      <c r="C6" t="s">
        <v>28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58</v>
      </c>
      <c r="J6" t="s">
        <v>58</v>
      </c>
      <c r="K6" t="s">
        <v>59</v>
      </c>
      <c r="L6" t="s">
        <v>59</v>
      </c>
      <c r="M6" t="s">
        <v>59</v>
      </c>
      <c r="N6" t="s">
        <v>35</v>
      </c>
      <c r="O6" t="s">
        <v>35</v>
      </c>
      <c r="P6" t="s">
        <v>60</v>
      </c>
      <c r="Q6" t="s">
        <v>35</v>
      </c>
    </row>
    <row r="7" spans="1:17" x14ac:dyDescent="0.3">
      <c r="A7" t="s">
        <v>61</v>
      </c>
      <c r="B7" t="s">
        <v>27</v>
      </c>
      <c r="C7" t="s">
        <v>28</v>
      </c>
      <c r="D7" t="s">
        <v>29</v>
      </c>
      <c r="E7" t="s">
        <v>30</v>
      </c>
      <c r="F7" t="s">
        <v>62</v>
      </c>
      <c r="G7" t="s">
        <v>63</v>
      </c>
      <c r="H7" t="s">
        <v>64</v>
      </c>
      <c r="I7" t="s">
        <v>64</v>
      </c>
      <c r="J7" t="s">
        <v>64</v>
      </c>
      <c r="K7" t="s">
        <v>65</v>
      </c>
      <c r="L7" t="s">
        <v>65</v>
      </c>
      <c r="M7" t="s">
        <v>65</v>
      </c>
      <c r="N7" t="s">
        <v>35</v>
      </c>
      <c r="O7" t="s">
        <v>35</v>
      </c>
      <c r="P7" t="s">
        <v>66</v>
      </c>
      <c r="Q7" t="s">
        <v>35</v>
      </c>
    </row>
    <row r="8" spans="1:17" x14ac:dyDescent="0.3">
      <c r="A8" t="s">
        <v>67</v>
      </c>
      <c r="B8" t="s">
        <v>27</v>
      </c>
      <c r="C8" t="s">
        <v>68</v>
      </c>
      <c r="D8" t="s">
        <v>29</v>
      </c>
      <c r="E8" t="s">
        <v>30</v>
      </c>
      <c r="F8" t="s">
        <v>69</v>
      </c>
      <c r="G8" t="s">
        <v>70</v>
      </c>
      <c r="H8" t="s">
        <v>71</v>
      </c>
      <c r="I8" t="s">
        <v>71</v>
      </c>
      <c r="J8" t="s">
        <v>71</v>
      </c>
      <c r="K8" t="s">
        <v>72</v>
      </c>
      <c r="L8" t="s">
        <v>72</v>
      </c>
      <c r="M8" t="s">
        <v>72</v>
      </c>
      <c r="N8" t="s">
        <v>35</v>
      </c>
      <c r="O8" t="s">
        <v>35</v>
      </c>
      <c r="P8" t="s">
        <v>73</v>
      </c>
      <c r="Q8" t="s">
        <v>35</v>
      </c>
    </row>
    <row r="9" spans="1:17" x14ac:dyDescent="0.3">
      <c r="A9" t="s">
        <v>74</v>
      </c>
      <c r="B9" t="s">
        <v>27</v>
      </c>
      <c r="C9" t="s">
        <v>68</v>
      </c>
      <c r="D9" t="s">
        <v>29</v>
      </c>
      <c r="E9" t="s">
        <v>30</v>
      </c>
      <c r="F9" t="s">
        <v>75</v>
      </c>
      <c r="G9" t="s">
        <v>76</v>
      </c>
      <c r="H9" t="s">
        <v>77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35</v>
      </c>
      <c r="O9" t="s">
        <v>35</v>
      </c>
      <c r="P9" t="s">
        <v>78</v>
      </c>
      <c r="Q9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9F5C-A672-40FE-B906-CC180A3080E5}">
  <dimension ref="A1:O7"/>
  <sheetViews>
    <sheetView tabSelected="1" workbookViewId="0">
      <selection activeCell="J19" sqref="J19"/>
    </sheetView>
  </sheetViews>
  <sheetFormatPr defaultRowHeight="14.4" x14ac:dyDescent="0.3"/>
  <cols>
    <col min="1" max="1" width="18.33203125" bestFit="1" customWidth="1" collapsed="1"/>
    <col min="2" max="2" width="18.88671875" bestFit="1" customWidth="1" collapsed="1"/>
    <col min="3" max="3" width="17.44140625" bestFit="1" customWidth="1" collapsed="1"/>
    <col min="6" max="6" width="15.33203125" bestFit="1" customWidth="1" collapsed="1"/>
    <col min="7" max="7" width="16.33203125" bestFit="1" customWidth="1" collapsed="1"/>
    <col min="8" max="9" width="6.77734375" bestFit="1" customWidth="1" collapsed="1"/>
    <col min="10" max="10" width="6.88671875" bestFit="1" customWidth="1" collapsed="1"/>
    <col min="11" max="11" width="6" bestFit="1" customWidth="1" collapsed="1"/>
    <col min="12" max="12" width="15.5546875" bestFit="1" customWidth="1"/>
    <col min="14" max="14" width="21.6640625" bestFit="1" customWidth="1"/>
    <col min="15" max="15" width="12.6640625" bestFit="1" customWidth="1"/>
  </cols>
  <sheetData>
    <row r="1" spans="1:15" ht="15" thickBot="1" x14ac:dyDescent="0.35">
      <c r="A1" s="1" t="str">
        <f>Responses!A1</f>
        <v>Time</v>
      </c>
      <c r="B1" s="1" t="str">
        <f>Responses!B1</f>
        <v>Situation</v>
      </c>
      <c r="C1" s="1" t="str">
        <f>Responses!C1</f>
        <v>Method</v>
      </c>
      <c r="D1" s="1" t="str">
        <f>Responses!D1</f>
        <v>Key</v>
      </c>
      <c r="E1" s="1" t="str">
        <f>Responses!E1</f>
        <v>Value</v>
      </c>
      <c r="F1" s="3" t="s">
        <v>23</v>
      </c>
      <c r="G1" s="3" t="s">
        <v>21</v>
      </c>
      <c r="H1" s="1" t="s">
        <v>2</v>
      </c>
      <c r="I1" s="1" t="s">
        <v>3</v>
      </c>
      <c r="J1" s="1" t="s">
        <v>4</v>
      </c>
      <c r="K1" s="1" t="s">
        <v>19</v>
      </c>
      <c r="L1" s="1" t="s">
        <v>22</v>
      </c>
      <c r="N1" s="4" t="s">
        <v>25</v>
      </c>
      <c r="O1" s="5" t="s">
        <v>24</v>
      </c>
    </row>
    <row r="2" spans="1:15" x14ac:dyDescent="0.3">
      <c r="A2" t="str">
        <f>Responses!A2</f>
        <v>FORMULA_RECORD</v>
      </c>
      <c r="B2" t="str">
        <f>Responses!B2</f>
        <v>FORMULA_RECORD</v>
      </c>
      <c r="C2" t="str">
        <f>Responses!C2</f>
        <v>FORMULA_RECORD</v>
      </c>
      <c r="D2" t="str">
        <f>Responses!D2</f>
        <v>FORMULA_RECORD</v>
      </c>
      <c r="E2" t="str">
        <f>Responses!E2</f>
        <v>FORMULA_RECORD</v>
      </c>
      <c r="F2">
        <f>Responses!G2-Responses!F2</f>
        <v>0</v>
      </c>
      <c r="G2">
        <f>(Responses!H2-Responses!F2)-(Responses!M2-Responses!G2)</f>
        <v>0</v>
      </c>
      <c r="H2">
        <f>Responses!I2-Responses!H2</f>
        <v>0</v>
      </c>
      <c r="I2">
        <f>Responses!K2-Responses!J2</f>
        <v>0</v>
      </c>
      <c r="J2">
        <f>Responses!M2-Responses!L2</f>
        <v>0</v>
      </c>
      <c r="K2">
        <f t="shared" ref="K2" si="0">SUM(G2:J2)</f>
        <v>0</v>
      </c>
      <c r="L2" t="b">
        <f t="shared" ref="L2" si="1">F2=K2</f>
        <v>1</v>
      </c>
      <c r="N2">
        <f>Responses!P2-Responses!G2</f>
        <v>0</v>
      </c>
      <c r="O2">
        <f>F2+N2</f>
        <v>0</v>
      </c>
    </row>
    <row r="3" spans="1:15" x14ac:dyDescent="0.3">
      <c r="A3" t="str">
        <f>Responses!A3</f>
        <v>2018/09/04 13:19:46</v>
      </c>
      <c r="B3" t="str">
        <f>Responses!B3</f>
        <v>default-chaincodev22</v>
      </c>
      <c r="C3" t="str">
        <f>Responses!C3</f>
        <v>put</v>
      </c>
      <c r="D3" t="str">
        <f>Responses!D3</f>
        <v>263880308-eigen_risico</v>
      </c>
      <c r="E3" t="str">
        <f>Responses!E3</f>
        <v>385</v>
      </c>
      <c r="F3">
        <f>Responses!G3-Responses!F3</f>
        <v>235</v>
      </c>
      <c r="G3">
        <f>(Responses!H3-Responses!F3)-(Responses!M3-Responses!G3)</f>
        <v>234</v>
      </c>
      <c r="H3">
        <f>Responses!I3-Responses!H3</f>
        <v>0</v>
      </c>
      <c r="I3">
        <f>Responses!K3-Responses!J3</f>
        <v>1</v>
      </c>
      <c r="J3">
        <f>Responses!M3-Responses!L3</f>
        <v>0</v>
      </c>
      <c r="K3">
        <f t="shared" ref="K3:K6" si="2">SUM(G3:J3)</f>
        <v>235</v>
      </c>
      <c r="L3" t="b">
        <f t="shared" ref="L3:L6" si="3">F3=K3</f>
        <v>1</v>
      </c>
      <c r="N3">
        <f>Responses!P3-Responses!G3</f>
        <v>2652</v>
      </c>
      <c r="O3">
        <f t="shared" ref="O3:O5" si="4">F3+N3</f>
        <v>2887</v>
      </c>
    </row>
    <row r="4" spans="1:15" x14ac:dyDescent="0.3">
      <c r="A4" t="str">
        <f>Responses!A4</f>
        <v>2018/09/04 13:19:49</v>
      </c>
      <c r="B4" t="str">
        <f>Responses!B4</f>
        <v>default-chaincodev22</v>
      </c>
      <c r="C4" t="str">
        <f>Responses!C4</f>
        <v>put</v>
      </c>
      <c r="D4" t="str">
        <f>Responses!D4</f>
        <v>263880308-attribute_3</v>
      </c>
      <c r="E4" t="str">
        <f>Responses!E4</f>
        <v>743.0</v>
      </c>
      <c r="F4">
        <f>Responses!G4-Responses!F4</f>
        <v>202</v>
      </c>
      <c r="G4">
        <f>(Responses!H4-Responses!F4)-(Responses!M4-Responses!G4)</f>
        <v>201</v>
      </c>
      <c r="H4">
        <f>Responses!I4-Responses!H4</f>
        <v>0</v>
      </c>
      <c r="I4">
        <f>Responses!K4-Responses!J4</f>
        <v>1</v>
      </c>
      <c r="J4">
        <f>Responses!M4-Responses!L4</f>
        <v>0</v>
      </c>
      <c r="K4">
        <f t="shared" si="2"/>
        <v>202</v>
      </c>
      <c r="L4" t="b">
        <f t="shared" si="3"/>
        <v>1</v>
      </c>
      <c r="N4">
        <f>Responses!P4-Responses!G4</f>
        <v>2229</v>
      </c>
      <c r="O4">
        <f t="shared" si="4"/>
        <v>2431</v>
      </c>
    </row>
    <row r="5" spans="1:15" x14ac:dyDescent="0.3">
      <c r="A5" t="str">
        <f>Responses!A5</f>
        <v>2018/09/04 13:19:52</v>
      </c>
      <c r="B5" t="str">
        <f>Responses!B5</f>
        <v>default-chaincodev22</v>
      </c>
      <c r="C5" t="str">
        <f>Responses!C5</f>
        <v>put</v>
      </c>
      <c r="D5" t="str">
        <f>Responses!D5</f>
        <v>263880308-attribute_4</v>
      </c>
      <c r="E5" t="str">
        <f>Responses!E5</f>
        <v>967.0</v>
      </c>
      <c r="F5">
        <f>Responses!G5-Responses!F5</f>
        <v>190</v>
      </c>
      <c r="G5">
        <f>(Responses!H5-Responses!F5)-(Responses!M5-Responses!G5)</f>
        <v>189</v>
      </c>
      <c r="H5">
        <f>Responses!I5-Responses!H5</f>
        <v>0</v>
      </c>
      <c r="I5">
        <f>Responses!K5-Responses!J5</f>
        <v>1</v>
      </c>
      <c r="J5">
        <f>Responses!M5-Responses!L5</f>
        <v>0</v>
      </c>
      <c r="K5">
        <f t="shared" si="2"/>
        <v>190</v>
      </c>
      <c r="L5" t="b">
        <f t="shared" si="3"/>
        <v>1</v>
      </c>
      <c r="N5">
        <f>Responses!P5-Responses!G5</f>
        <v>2250</v>
      </c>
      <c r="O5">
        <f t="shared" si="4"/>
        <v>2440</v>
      </c>
    </row>
    <row r="6" spans="1:15" x14ac:dyDescent="0.3">
      <c r="A6" t="str">
        <f>Responses!A6</f>
        <v>2018/09/04 13:19:54</v>
      </c>
      <c r="B6" t="str">
        <f>Responses!B6</f>
        <v>default-chaincodev22</v>
      </c>
      <c r="C6" t="str">
        <f>Responses!C6</f>
        <v>put</v>
      </c>
      <c r="D6" t="str">
        <f>Responses!D6</f>
        <v>263880308-attribute_5</v>
      </c>
      <c r="E6" t="str">
        <f>Responses!E6</f>
        <v>232.0</v>
      </c>
      <c r="F6">
        <f>Responses!G6-Responses!F6</f>
        <v>192</v>
      </c>
      <c r="G6">
        <f>(Responses!H6-Responses!F6)-(Responses!M6-Responses!G6)</f>
        <v>191</v>
      </c>
      <c r="H6">
        <f>Responses!I6-Responses!H6</f>
        <v>0</v>
      </c>
      <c r="I6">
        <f>Responses!K6-Responses!J6</f>
        <v>1</v>
      </c>
      <c r="J6">
        <f>Responses!M6-Responses!L6</f>
        <v>0</v>
      </c>
      <c r="K6">
        <f t="shared" si="2"/>
        <v>192</v>
      </c>
      <c r="L6" t="b">
        <f t="shared" si="3"/>
        <v>1</v>
      </c>
      <c r="N6">
        <f>Responses!P6-Responses!G6</f>
        <v>2253</v>
      </c>
      <c r="O6">
        <f>F6+N6</f>
        <v>2445</v>
      </c>
    </row>
    <row r="7" spans="1:15" x14ac:dyDescent="0.3">
      <c r="A7" t="str">
        <f>Responses!A7</f>
        <v>2018/09/04 13:19:57</v>
      </c>
      <c r="B7" t="str">
        <f>Responses!B7</f>
        <v>default-chaincodev22</v>
      </c>
      <c r="C7" t="str">
        <f>Responses!C7</f>
        <v>put</v>
      </c>
      <c r="D7" t="str">
        <f>Responses!D7</f>
        <v>263880308-eigen_risico</v>
      </c>
      <c r="E7" t="str">
        <f>Responses!E7</f>
        <v>385</v>
      </c>
      <c r="F7">
        <f>Responses!G7-Responses!F7</f>
        <v>214</v>
      </c>
      <c r="G7">
        <f>(Responses!H7-Responses!F7)-(Responses!M7-Responses!G7)</f>
        <v>210</v>
      </c>
      <c r="H7">
        <f>Responses!I7-Responses!H7</f>
        <v>0</v>
      </c>
      <c r="I7">
        <f>Responses!K7-Responses!J7</f>
        <v>4</v>
      </c>
      <c r="J7">
        <f>Responses!M7-Responses!L7</f>
        <v>0</v>
      </c>
      <c r="K7">
        <f t="shared" ref="K7" si="5">SUM(G7:J7)</f>
        <v>214</v>
      </c>
      <c r="L7" t="b">
        <f t="shared" ref="L7" si="6">F7=K7</f>
        <v>1</v>
      </c>
      <c r="N7">
        <f>Responses!P7-Responses!G7</f>
        <v>2230</v>
      </c>
      <c r="O7">
        <f t="shared" ref="O7" si="7">F7+N7</f>
        <v>2444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Laurens de Gilde</cp:lastModifiedBy>
  <dcterms:created xsi:type="dcterms:W3CDTF">2018-08-31T13:50:16Z</dcterms:created>
  <dcterms:modified xsi:type="dcterms:W3CDTF">2018-09-04T11:24:34Z</dcterms:modified>
</cp:coreProperties>
</file>