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hareshianl/Documents/CS/Exeter Course/Python_for_Math_Modeling_and_Stats/Day 2 - Lists and Iteration - Pollution, Infectious Disease, Population Modeling/great lakes and sirs and china/"/>
    </mc:Choice>
  </mc:AlternateContent>
  <xr:revisionPtr revIDLastSave="0" documentId="13_ncr:1_{40D944C0-90FA-1C44-8F31-6E7EAE94B027}" xr6:coauthVersionLast="43" xr6:coauthVersionMax="43" xr10:uidLastSave="{00000000-0000-0000-0000-000000000000}"/>
  <bookViews>
    <workbookView xWindow="4660" yWindow="940" windowWidth="25880" windowHeight="14220" tabRatio="500" activeTab="1" xr2:uid="{00000000-000D-0000-FFFF-FFFF00000000}"/>
  </bookViews>
  <sheets>
    <sheet name="Leslie example" sheetId="1" r:id="rId1"/>
    <sheet name="China 1 child" sheetId="3" r:id="rId2"/>
  </sheets>
  <calcPr calcId="19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3" l="1"/>
  <c r="D4" i="3" s="1"/>
  <c r="E5" i="3" s="1"/>
  <c r="F6" i="3"/>
  <c r="G7" i="3" s="1"/>
  <c r="H8" i="3" s="1"/>
  <c r="I9" i="3" s="1"/>
  <c r="J10" i="3"/>
  <c r="K11" i="3" s="1"/>
  <c r="L2" i="3"/>
  <c r="F4" i="3"/>
  <c r="G5" i="3" s="1"/>
  <c r="H6" i="3" s="1"/>
  <c r="J4" i="3"/>
  <c r="K5" i="3" s="1"/>
  <c r="K4" i="3"/>
  <c r="H5" i="3"/>
  <c r="I6" i="3" s="1"/>
  <c r="J7" i="3" s="1"/>
  <c r="K8" i="3" s="1"/>
  <c r="I7" i="3"/>
  <c r="J8" i="3"/>
  <c r="K9" i="3"/>
  <c r="F3" i="3"/>
  <c r="G4" i="3" s="1"/>
  <c r="D3" i="3"/>
  <c r="E3" i="3"/>
  <c r="B3" i="3"/>
  <c r="B4" i="3"/>
  <c r="B5" i="3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G3" i="3"/>
  <c r="H4" i="3" s="1"/>
  <c r="I5" i="3" s="1"/>
  <c r="J6" i="3" s="1"/>
  <c r="K7" i="3" s="1"/>
  <c r="H3" i="3"/>
  <c r="I4" i="3" s="1"/>
  <c r="J5" i="3" s="1"/>
  <c r="K6" i="3" s="1"/>
  <c r="I3" i="3"/>
  <c r="J3" i="3"/>
  <c r="K3" i="3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C3" i="1"/>
  <c r="J3" i="1" s="1"/>
  <c r="D3" i="1"/>
  <c r="E3" i="1"/>
  <c r="E4" i="1"/>
  <c r="F2" i="1"/>
  <c r="H2" i="1"/>
  <c r="B3" i="1"/>
  <c r="B4" i="1"/>
  <c r="B5" i="1"/>
  <c r="B6" i="1" s="1"/>
  <c r="B7" i="1" s="1"/>
  <c r="B8" i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J2" i="1"/>
  <c r="I2" i="1"/>
  <c r="A4" i="1"/>
  <c r="A5" i="1"/>
  <c r="A6" i="1"/>
  <c r="A7" i="1" s="1"/>
  <c r="A8" i="1" s="1"/>
  <c r="A9" i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D4" i="1" l="1"/>
  <c r="C4" i="1"/>
  <c r="F3" i="1"/>
  <c r="G3" i="1" s="1"/>
  <c r="I3" i="1"/>
  <c r="H3" i="1"/>
  <c r="L3" i="3"/>
  <c r="M3" i="3" s="1"/>
  <c r="E4" i="3"/>
  <c r="F5" i="3" s="1"/>
  <c r="G6" i="3" s="1"/>
  <c r="H7" i="3" s="1"/>
  <c r="I8" i="3" s="1"/>
  <c r="J9" i="3" s="1"/>
  <c r="K10" i="3" s="1"/>
  <c r="C4" i="3"/>
  <c r="C5" i="3" l="1"/>
  <c r="D5" i="3"/>
  <c r="E6" i="3" s="1"/>
  <c r="F7" i="3" s="1"/>
  <c r="G8" i="3" s="1"/>
  <c r="H9" i="3" s="1"/>
  <c r="I10" i="3" s="1"/>
  <c r="J11" i="3" s="1"/>
  <c r="K12" i="3" s="1"/>
  <c r="L4" i="3"/>
  <c r="M4" i="3" s="1"/>
  <c r="C5" i="1"/>
  <c r="D5" i="1"/>
  <c r="J4" i="1"/>
  <c r="H4" i="1"/>
  <c r="F4" i="1"/>
  <c r="G4" i="1" s="1"/>
  <c r="I4" i="1"/>
  <c r="E5" i="1"/>
  <c r="J5" i="1" s="1"/>
  <c r="E6" i="1" l="1"/>
  <c r="J6" i="1" s="1"/>
  <c r="I5" i="1"/>
  <c r="C6" i="3"/>
  <c r="D6" i="3"/>
  <c r="E7" i="3" s="1"/>
  <c r="F8" i="3" s="1"/>
  <c r="G9" i="3" s="1"/>
  <c r="H10" i="3" s="1"/>
  <c r="I11" i="3" s="1"/>
  <c r="J12" i="3" s="1"/>
  <c r="K13" i="3" s="1"/>
  <c r="L5" i="3"/>
  <c r="M5" i="3" s="1"/>
  <c r="D6" i="1"/>
  <c r="H5" i="1"/>
  <c r="C6" i="1"/>
  <c r="F5" i="1"/>
  <c r="G5" i="1" s="1"/>
  <c r="F6" i="1" l="1"/>
  <c r="G6" i="1" s="1"/>
  <c r="D7" i="1"/>
  <c r="H6" i="1"/>
  <c r="C7" i="1"/>
  <c r="D7" i="3"/>
  <c r="E8" i="3" s="1"/>
  <c r="F9" i="3" s="1"/>
  <c r="G10" i="3" s="1"/>
  <c r="H11" i="3" s="1"/>
  <c r="I12" i="3" s="1"/>
  <c r="J13" i="3" s="1"/>
  <c r="K14" i="3" s="1"/>
  <c r="C7" i="3"/>
  <c r="L6" i="3"/>
  <c r="M6" i="3" s="1"/>
  <c r="E7" i="1"/>
  <c r="I6" i="1"/>
  <c r="C8" i="3" l="1"/>
  <c r="D8" i="3"/>
  <c r="E9" i="3" s="1"/>
  <c r="F10" i="3" s="1"/>
  <c r="G11" i="3" s="1"/>
  <c r="H12" i="3" s="1"/>
  <c r="I13" i="3" s="1"/>
  <c r="J14" i="3" s="1"/>
  <c r="K15" i="3" s="1"/>
  <c r="L7" i="3"/>
  <c r="M7" i="3" s="1"/>
  <c r="E8" i="1"/>
  <c r="J8" i="1" s="1"/>
  <c r="I7" i="1"/>
  <c r="J7" i="1"/>
  <c r="D8" i="1"/>
  <c r="F7" i="1"/>
  <c r="G7" i="1" s="1"/>
  <c r="C8" i="1"/>
  <c r="H7" i="1"/>
  <c r="I8" i="1" l="1"/>
  <c r="E9" i="1"/>
  <c r="C9" i="1"/>
  <c r="H8" i="1"/>
  <c r="D9" i="1"/>
  <c r="F8" i="1"/>
  <c r="G8" i="1" s="1"/>
  <c r="C9" i="3"/>
  <c r="D9" i="3"/>
  <c r="E10" i="3" s="1"/>
  <c r="F11" i="3" s="1"/>
  <c r="G12" i="3" s="1"/>
  <c r="H13" i="3" s="1"/>
  <c r="I14" i="3" s="1"/>
  <c r="J15" i="3" s="1"/>
  <c r="K16" i="3" s="1"/>
  <c r="L8" i="3"/>
  <c r="M8" i="3" s="1"/>
  <c r="C10" i="3" l="1"/>
  <c r="D10" i="3"/>
  <c r="E11" i="3" s="1"/>
  <c r="F12" i="3" s="1"/>
  <c r="G13" i="3" s="1"/>
  <c r="H14" i="3" s="1"/>
  <c r="I15" i="3" s="1"/>
  <c r="J16" i="3" s="1"/>
  <c r="K17" i="3" s="1"/>
  <c r="L9" i="3"/>
  <c r="M9" i="3" s="1"/>
  <c r="C10" i="1"/>
  <c r="H9" i="1"/>
  <c r="F9" i="1"/>
  <c r="G9" i="1" s="1"/>
  <c r="D10" i="1"/>
  <c r="J9" i="1"/>
  <c r="I9" i="1"/>
  <c r="E10" i="1"/>
  <c r="F10" i="1" l="1"/>
  <c r="G10" i="1" s="1"/>
  <c r="D11" i="1"/>
  <c r="H10" i="1"/>
  <c r="C11" i="1"/>
  <c r="E11" i="1"/>
  <c r="I10" i="1"/>
  <c r="J10" i="1"/>
  <c r="D11" i="3"/>
  <c r="E12" i="3" s="1"/>
  <c r="F13" i="3" s="1"/>
  <c r="G14" i="3" s="1"/>
  <c r="H15" i="3" s="1"/>
  <c r="I16" i="3" s="1"/>
  <c r="J17" i="3" s="1"/>
  <c r="K18" i="3" s="1"/>
  <c r="C11" i="3"/>
  <c r="L10" i="3"/>
  <c r="M10" i="3" s="1"/>
  <c r="D12" i="1" l="1"/>
  <c r="F11" i="1"/>
  <c r="G11" i="1" s="1"/>
  <c r="H11" i="1"/>
  <c r="C12" i="1"/>
  <c r="E12" i="1"/>
  <c r="I11" i="1"/>
  <c r="C12" i="3"/>
  <c r="D12" i="3"/>
  <c r="E13" i="3" s="1"/>
  <c r="F14" i="3" s="1"/>
  <c r="G15" i="3" s="1"/>
  <c r="H16" i="3" s="1"/>
  <c r="I17" i="3" s="1"/>
  <c r="J18" i="3" s="1"/>
  <c r="K19" i="3" s="1"/>
  <c r="L11" i="3"/>
  <c r="M11" i="3" s="1"/>
  <c r="J11" i="1"/>
  <c r="C13" i="1" l="1"/>
  <c r="H12" i="1"/>
  <c r="D13" i="1"/>
  <c r="F12" i="1"/>
  <c r="G12" i="1" s="1"/>
  <c r="C13" i="3"/>
  <c r="D13" i="3"/>
  <c r="E14" i="3" s="1"/>
  <c r="F15" i="3" s="1"/>
  <c r="G16" i="3" s="1"/>
  <c r="H17" i="3" s="1"/>
  <c r="I18" i="3" s="1"/>
  <c r="J19" i="3" s="1"/>
  <c r="K20" i="3" s="1"/>
  <c r="L12" i="3"/>
  <c r="M12" i="3" s="1"/>
  <c r="J12" i="1"/>
  <c r="I12" i="1"/>
  <c r="E13" i="1"/>
  <c r="I13" i="1" l="1"/>
  <c r="E14" i="1"/>
  <c r="J13" i="1"/>
  <c r="C14" i="3"/>
  <c r="D14" i="3"/>
  <c r="E15" i="3" s="1"/>
  <c r="F16" i="3" s="1"/>
  <c r="G17" i="3" s="1"/>
  <c r="H18" i="3" s="1"/>
  <c r="I19" i="3" s="1"/>
  <c r="J20" i="3" s="1"/>
  <c r="K21" i="3" s="1"/>
  <c r="L13" i="3"/>
  <c r="M13" i="3" s="1"/>
  <c r="C14" i="1"/>
  <c r="H13" i="1"/>
  <c r="F13" i="1"/>
  <c r="G13" i="1" s="1"/>
  <c r="D14" i="1"/>
  <c r="F14" i="1" l="1"/>
  <c r="G14" i="1" s="1"/>
  <c r="D15" i="1"/>
  <c r="C15" i="1"/>
  <c r="H14" i="1"/>
  <c r="J14" i="1"/>
  <c r="D15" i="3"/>
  <c r="E16" i="3" s="1"/>
  <c r="F17" i="3" s="1"/>
  <c r="G18" i="3" s="1"/>
  <c r="H19" i="3" s="1"/>
  <c r="I20" i="3" s="1"/>
  <c r="J21" i="3" s="1"/>
  <c r="K22" i="3" s="1"/>
  <c r="C15" i="3"/>
  <c r="L14" i="3"/>
  <c r="M14" i="3" s="1"/>
  <c r="E15" i="1"/>
  <c r="I14" i="1"/>
  <c r="C16" i="3" l="1"/>
  <c r="D16" i="3"/>
  <c r="E17" i="3" s="1"/>
  <c r="F18" i="3" s="1"/>
  <c r="G19" i="3" s="1"/>
  <c r="H20" i="3" s="1"/>
  <c r="I21" i="3" s="1"/>
  <c r="J22" i="3" s="1"/>
  <c r="K23" i="3" s="1"/>
  <c r="L15" i="3"/>
  <c r="M15" i="3" s="1"/>
  <c r="D16" i="1"/>
  <c r="F15" i="1"/>
  <c r="G15" i="1" s="1"/>
  <c r="C16" i="1"/>
  <c r="H15" i="1"/>
  <c r="E16" i="1"/>
  <c r="J16" i="1" s="1"/>
  <c r="I15" i="1"/>
  <c r="J15" i="1"/>
  <c r="I16" i="1" l="1"/>
  <c r="E17" i="1"/>
  <c r="C17" i="1"/>
  <c r="H16" i="1"/>
  <c r="D17" i="1"/>
  <c r="F16" i="1"/>
  <c r="G16" i="1" s="1"/>
  <c r="C17" i="3"/>
  <c r="D17" i="3"/>
  <c r="E18" i="3" s="1"/>
  <c r="F19" i="3" s="1"/>
  <c r="G20" i="3" s="1"/>
  <c r="H21" i="3" s="1"/>
  <c r="I22" i="3" s="1"/>
  <c r="J23" i="3" s="1"/>
  <c r="K24" i="3" s="1"/>
  <c r="L16" i="3"/>
  <c r="M16" i="3" s="1"/>
  <c r="C18" i="3" l="1"/>
  <c r="D18" i="3"/>
  <c r="E19" i="3" s="1"/>
  <c r="F20" i="3" s="1"/>
  <c r="G21" i="3" s="1"/>
  <c r="H22" i="3" s="1"/>
  <c r="I23" i="3" s="1"/>
  <c r="J24" i="3" s="1"/>
  <c r="K25" i="3" s="1"/>
  <c r="L17" i="3"/>
  <c r="M17" i="3" s="1"/>
  <c r="C18" i="1"/>
  <c r="H17" i="1"/>
  <c r="F17" i="1"/>
  <c r="G17" i="1" s="1"/>
  <c r="D18" i="1"/>
  <c r="J17" i="1"/>
  <c r="I17" i="1"/>
  <c r="E18" i="1"/>
  <c r="F18" i="1" l="1"/>
  <c r="G18" i="1" s="1"/>
  <c r="D19" i="1"/>
  <c r="C19" i="1"/>
  <c r="H18" i="1"/>
  <c r="E19" i="1"/>
  <c r="I18" i="1"/>
  <c r="J18" i="1"/>
  <c r="D19" i="3"/>
  <c r="E20" i="3" s="1"/>
  <c r="F21" i="3" s="1"/>
  <c r="G22" i="3" s="1"/>
  <c r="H23" i="3" s="1"/>
  <c r="I24" i="3" s="1"/>
  <c r="J25" i="3" s="1"/>
  <c r="K26" i="3" s="1"/>
  <c r="L18" i="3"/>
  <c r="M18" i="3" s="1"/>
  <c r="C19" i="3"/>
  <c r="D20" i="1" l="1"/>
  <c r="F19" i="1"/>
  <c r="G19" i="1" s="1"/>
  <c r="H19" i="1"/>
  <c r="C20" i="1"/>
  <c r="L19" i="3"/>
  <c r="M19" i="3" s="1"/>
  <c r="D20" i="3"/>
  <c r="E21" i="3" s="1"/>
  <c r="F22" i="3" s="1"/>
  <c r="G23" i="3" s="1"/>
  <c r="H24" i="3" s="1"/>
  <c r="I25" i="3" s="1"/>
  <c r="J26" i="3" s="1"/>
  <c r="K27" i="3" s="1"/>
  <c r="C20" i="3"/>
  <c r="E20" i="1"/>
  <c r="J20" i="1" s="1"/>
  <c r="I19" i="1"/>
  <c r="J19" i="1"/>
  <c r="C21" i="1" l="1"/>
  <c r="H20" i="1"/>
  <c r="D21" i="1"/>
  <c r="F20" i="1"/>
  <c r="G20" i="1" s="1"/>
  <c r="D21" i="3"/>
  <c r="E22" i="3" s="1"/>
  <c r="F23" i="3" s="1"/>
  <c r="G24" i="3" s="1"/>
  <c r="H25" i="3" s="1"/>
  <c r="I26" i="3" s="1"/>
  <c r="J27" i="3" s="1"/>
  <c r="L20" i="3"/>
  <c r="M20" i="3" s="1"/>
  <c r="C21" i="3"/>
  <c r="I20" i="1"/>
  <c r="E21" i="1"/>
  <c r="L21" i="3" l="1"/>
  <c r="M21" i="3" s="1"/>
  <c r="D22" i="3"/>
  <c r="E23" i="3" s="1"/>
  <c r="F24" i="3" s="1"/>
  <c r="G25" i="3" s="1"/>
  <c r="H26" i="3" s="1"/>
  <c r="I27" i="3" s="1"/>
  <c r="C22" i="3"/>
  <c r="I21" i="1"/>
  <c r="E22" i="1"/>
  <c r="J22" i="1" s="1"/>
  <c r="J21" i="1"/>
  <c r="C22" i="1"/>
  <c r="H21" i="1"/>
  <c r="F21" i="1"/>
  <c r="G21" i="1" s="1"/>
  <c r="D22" i="1"/>
  <c r="F22" i="1" l="1"/>
  <c r="G22" i="1" s="1"/>
  <c r="H22" i="1"/>
  <c r="L22" i="3"/>
  <c r="M22" i="3" s="1"/>
  <c r="C23" i="3"/>
  <c r="D23" i="3"/>
  <c r="E24" i="3" s="1"/>
  <c r="F25" i="3" s="1"/>
  <c r="G26" i="3" s="1"/>
  <c r="H27" i="3" s="1"/>
  <c r="I22" i="1"/>
  <c r="C24" i="3" l="1"/>
  <c r="L23" i="3"/>
  <c r="M23" i="3" s="1"/>
  <c r="D24" i="3"/>
  <c r="E25" i="3" s="1"/>
  <c r="F26" i="3" s="1"/>
  <c r="G27" i="3" s="1"/>
  <c r="D25" i="3" l="1"/>
  <c r="E26" i="3" s="1"/>
  <c r="F27" i="3" s="1"/>
  <c r="L24" i="3"/>
  <c r="M24" i="3" s="1"/>
  <c r="C25" i="3"/>
  <c r="D26" i="3" l="1"/>
  <c r="E27" i="3" s="1"/>
  <c r="C26" i="3"/>
  <c r="L25" i="3"/>
  <c r="M25" i="3" s="1"/>
  <c r="L26" i="3" l="1"/>
  <c r="M26" i="3" s="1"/>
  <c r="C27" i="3"/>
  <c r="D27" i="3"/>
  <c r="L27" i="3" l="1"/>
  <c r="M27" i="3" s="1"/>
</calcChain>
</file>

<file path=xl/sharedStrings.xml><?xml version="1.0" encoding="utf-8"?>
<sst xmlns="http://schemas.openxmlformats.org/spreadsheetml/2006/main" count="36" uniqueCount="30">
  <si>
    <t>n</t>
  </si>
  <si>
    <t>years</t>
  </si>
  <si>
    <t>x1</t>
  </si>
  <si>
    <t>x2</t>
  </si>
  <si>
    <t>x3</t>
  </si>
  <si>
    <t>% of x1</t>
  </si>
  <si>
    <t>% of x2</t>
  </si>
  <si>
    <t>% of x3</t>
  </si>
  <si>
    <t>total pop</t>
  </si>
  <si>
    <t>growth rate</t>
  </si>
  <si>
    <t>0-9 yrs</t>
  </si>
  <si>
    <t>10-19 yrs</t>
  </si>
  <si>
    <t>20-29 yrs</t>
  </si>
  <si>
    <t>30-39 yrs</t>
  </si>
  <si>
    <t>40-49 yrs</t>
  </si>
  <si>
    <t>50-59 yrs</t>
  </si>
  <si>
    <t>60-69 yrs</t>
  </si>
  <si>
    <t>70-79 yrs</t>
  </si>
  <si>
    <t>80+</t>
  </si>
  <si>
    <t>survival</t>
  </si>
  <si>
    <t>0-9</t>
  </si>
  <si>
    <t>20-29</t>
  </si>
  <si>
    <t>30-39</t>
  </si>
  <si>
    <t>40-49</t>
  </si>
  <si>
    <t>50-59</t>
  </si>
  <si>
    <t>60-69</t>
  </si>
  <si>
    <t>70-79</t>
  </si>
  <si>
    <t>in the long run</t>
  </si>
  <si>
    <t>1 child</t>
  </si>
  <si>
    <t xml:space="preserve"> The population is decreasing at a rate of 25.4% every 10 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</si>
</sst>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16" fontId="0" fillId="0" borderId="0" xfId="0" applyNumberFormat="1"/>
    <xf numFmtId="0" fontId="0" fillId="0" borderId="0" xfId="0" applyNumberFormat="1"/>
    <xf numFmtId="0" fontId="0" fillId="2" borderId="0" xfId="0" applyFill="1"/>
    <xf numFmtId="0" fontId="0" fillId="2" borderId="0" xfId="0" applyNumberFormat="1" applyFill="1"/>
  </cellXfs>
  <cellStyles count="3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2"/>
  <sheetViews>
    <sheetView workbookViewId="0">
      <selection activeCell="E26" sqref="E26"/>
    </sheetView>
  </sheetViews>
  <sheetFormatPr baseColWidth="10" defaultRowHeight="16" x14ac:dyDescent="0.2"/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  <c r="G1" t="s">
        <v>9</v>
      </c>
      <c r="H1" t="s">
        <v>5</v>
      </c>
      <c r="I1" t="s">
        <v>6</v>
      </c>
      <c r="J1" t="s">
        <v>7</v>
      </c>
    </row>
    <row r="2" spans="1:10" x14ac:dyDescent="0.2">
      <c r="A2">
        <v>0</v>
      </c>
      <c r="B2">
        <v>0</v>
      </c>
      <c r="C2">
        <v>30</v>
      </c>
      <c r="D2">
        <v>30</v>
      </c>
      <c r="E2">
        <v>30</v>
      </c>
      <c r="F2">
        <f>SUM(C2:E2)</f>
        <v>90</v>
      </c>
      <c r="H2">
        <f t="shared" ref="H2:H22" si="0">C2/SUM(C2:E2)</f>
        <v>0.33333333333333331</v>
      </c>
      <c r="I2">
        <f t="shared" ref="I2:I22" si="1">D2/SUM(C2:E2)</f>
        <v>0.33333333333333331</v>
      </c>
      <c r="J2">
        <f t="shared" ref="J2:J22" si="2">E2/SUM(C2:E2)</f>
        <v>0.33333333333333331</v>
      </c>
    </row>
    <row r="3" spans="1:10" x14ac:dyDescent="0.2">
      <c r="A3">
        <v>1</v>
      </c>
      <c r="B3">
        <f>15+B2</f>
        <v>15</v>
      </c>
      <c r="C3">
        <f t="shared" ref="C3:C22" si="3">0.4271*C2+0.8498*D2+0.1273*E2</f>
        <v>42.126000000000005</v>
      </c>
      <c r="D3">
        <f t="shared" ref="D3:D22" si="4">0.9924*C2</f>
        <v>29.771999999999998</v>
      </c>
      <c r="E3">
        <f t="shared" ref="E3:E22" si="5">0.9826*D2</f>
        <v>29.478000000000002</v>
      </c>
      <c r="F3">
        <f t="shared" ref="F3:F22" si="6">SUM(C3:E3)</f>
        <v>101.376</v>
      </c>
      <c r="G3">
        <f>F3/F2</f>
        <v>1.1264000000000001</v>
      </c>
      <c r="H3">
        <f t="shared" si="0"/>
        <v>0.41554214015151519</v>
      </c>
      <c r="I3">
        <f t="shared" si="1"/>
        <v>0.29367897727272724</v>
      </c>
      <c r="J3">
        <f t="shared" si="2"/>
        <v>0.29077888257575757</v>
      </c>
    </row>
    <row r="4" spans="1:10" x14ac:dyDescent="0.2">
      <c r="A4">
        <f t="shared" ref="A4:A22" si="7">A3+1</f>
        <v>2</v>
      </c>
      <c r="B4">
        <f t="shared" ref="B4:B22" si="8">15+B3</f>
        <v>30</v>
      </c>
      <c r="C4">
        <f t="shared" si="3"/>
        <v>47.044809600000001</v>
      </c>
      <c r="D4">
        <f t="shared" si="4"/>
        <v>41.805842400000003</v>
      </c>
      <c r="E4">
        <f t="shared" si="5"/>
        <v>29.253967199999998</v>
      </c>
      <c r="F4">
        <f t="shared" si="6"/>
        <v>118.1046192</v>
      </c>
      <c r="G4">
        <f t="shared" ref="G4:G22" si="9">F4/F3</f>
        <v>1.1650155776515152</v>
      </c>
      <c r="H4">
        <f t="shared" si="0"/>
        <v>0.39833166491425426</v>
      </c>
      <c r="I4">
        <f t="shared" si="1"/>
        <v>0.35397296636810971</v>
      </c>
      <c r="J4">
        <f t="shared" si="2"/>
        <v>0.24769536871763606</v>
      </c>
    </row>
    <row r="5" spans="1:10" x14ac:dyDescent="0.2">
      <c r="A5">
        <f t="shared" si="7"/>
        <v>3</v>
      </c>
      <c r="B5">
        <f t="shared" si="8"/>
        <v>45</v>
      </c>
      <c r="C5">
        <f t="shared" si="3"/>
        <v>59.343473076239995</v>
      </c>
      <c r="D5">
        <f t="shared" si="4"/>
        <v>46.687269047039997</v>
      </c>
      <c r="E5">
        <f t="shared" si="5"/>
        <v>41.078420742240006</v>
      </c>
      <c r="F5">
        <f t="shared" si="6"/>
        <v>147.10916286552001</v>
      </c>
      <c r="G5">
        <f t="shared" si="9"/>
        <v>1.2455834823564631</v>
      </c>
      <c r="H5">
        <f t="shared" si="0"/>
        <v>0.40339753092394992</v>
      </c>
      <c r="I5">
        <f t="shared" si="1"/>
        <v>0.31736479317552241</v>
      </c>
      <c r="J5">
        <f t="shared" si="2"/>
        <v>0.27923767590052762</v>
      </c>
    </row>
    <row r="6" spans="1:10" x14ac:dyDescent="0.2">
      <c r="A6">
        <f t="shared" si="7"/>
        <v>4</v>
      </c>
      <c r="B6">
        <f t="shared" si="8"/>
        <v>60</v>
      </c>
      <c r="C6">
        <f t="shared" si="3"/>
        <v>70.249721547523848</v>
      </c>
      <c r="D6">
        <f t="shared" si="4"/>
        <v>58.892462680860568</v>
      </c>
      <c r="E6">
        <f t="shared" si="5"/>
        <v>45.874910565621505</v>
      </c>
      <c r="F6">
        <f t="shared" si="6"/>
        <v>175.01709479400591</v>
      </c>
      <c r="G6">
        <f t="shared" si="9"/>
        <v>1.1897089983035114</v>
      </c>
      <c r="H6">
        <f t="shared" si="0"/>
        <v>0.40138777089293681</v>
      </c>
      <c r="I6">
        <f t="shared" si="1"/>
        <v>0.3364954877703612</v>
      </c>
      <c r="J6">
        <f t="shared" si="2"/>
        <v>0.26211674133670204</v>
      </c>
    </row>
    <row r="7" spans="1:10" x14ac:dyDescent="0.2">
      <c r="A7">
        <f t="shared" si="7"/>
        <v>5</v>
      </c>
      <c r="B7">
        <f t="shared" si="8"/>
        <v>75</v>
      </c>
      <c r="C7">
        <f t="shared" si="3"/>
        <v>85.890346974146368</v>
      </c>
      <c r="D7">
        <f t="shared" si="4"/>
        <v>69.715823663762663</v>
      </c>
      <c r="E7">
        <f t="shared" si="5"/>
        <v>57.867733830213595</v>
      </c>
      <c r="F7">
        <f t="shared" si="6"/>
        <v>213.47390446812261</v>
      </c>
      <c r="G7">
        <f t="shared" si="9"/>
        <v>1.2197317337450957</v>
      </c>
      <c r="H7">
        <f t="shared" si="0"/>
        <v>0.40234588479629418</v>
      </c>
      <c r="I7">
        <f t="shared" si="1"/>
        <v>0.32657773247489885</v>
      </c>
      <c r="J7">
        <f t="shared" si="2"/>
        <v>0.27107638272880702</v>
      </c>
    </row>
    <row r="8" spans="1:10" x14ac:dyDescent="0.2">
      <c r="A8" s="3">
        <f t="shared" si="7"/>
        <v>6</v>
      </c>
      <c r="B8" s="3">
        <f t="shared" si="8"/>
        <v>90</v>
      </c>
      <c r="C8" s="3">
        <f t="shared" si="3"/>
        <v>103.29483665870961</v>
      </c>
      <c r="D8" s="3">
        <f t="shared" si="4"/>
        <v>85.237580337142845</v>
      </c>
      <c r="E8" s="3">
        <f t="shared" si="5"/>
        <v>68.50276833201319</v>
      </c>
      <c r="F8" s="3">
        <f t="shared" si="6"/>
        <v>257.03518532786563</v>
      </c>
      <c r="G8" s="3">
        <f t="shared" si="9"/>
        <v>1.2040590439767211</v>
      </c>
      <c r="H8" s="3">
        <f t="shared" si="0"/>
        <v>0.40187041523887135</v>
      </c>
      <c r="I8" s="3">
        <f t="shared" si="1"/>
        <v>0.33161833555361919</v>
      </c>
      <c r="J8" s="3">
        <f t="shared" si="2"/>
        <v>0.26651124920750952</v>
      </c>
    </row>
    <row r="9" spans="1:10" x14ac:dyDescent="0.2">
      <c r="A9">
        <f t="shared" si="7"/>
        <v>7</v>
      </c>
      <c r="B9">
        <f t="shared" si="8"/>
        <v>105</v>
      </c>
      <c r="C9">
        <f t="shared" si="3"/>
        <v>125.27252291610414</v>
      </c>
      <c r="D9">
        <f t="shared" si="4"/>
        <v>102.50979590010341</v>
      </c>
      <c r="E9">
        <f t="shared" si="5"/>
        <v>83.754446439276563</v>
      </c>
      <c r="F9">
        <f t="shared" si="6"/>
        <v>311.53676525548411</v>
      </c>
      <c r="G9">
        <f t="shared" si="9"/>
        <v>1.2120393745241456</v>
      </c>
      <c r="H9">
        <f t="shared" si="0"/>
        <v>0.40211152225764119</v>
      </c>
      <c r="I9">
        <f t="shared" si="1"/>
        <v>0.32904558091574682</v>
      </c>
      <c r="J9">
        <f t="shared" si="2"/>
        <v>0.268842896826612</v>
      </c>
    </row>
    <row r="10" spans="1:10" x14ac:dyDescent="0.2">
      <c r="A10">
        <f t="shared" si="7"/>
        <v>8</v>
      </c>
      <c r="B10">
        <f t="shared" si="8"/>
        <v>120</v>
      </c>
      <c r="C10">
        <f t="shared" si="3"/>
        <v>151.27866012509588</v>
      </c>
      <c r="D10">
        <f t="shared" si="4"/>
        <v>124.32045174194174</v>
      </c>
      <c r="E10">
        <f t="shared" si="5"/>
        <v>100.72612545144162</v>
      </c>
      <c r="F10">
        <f t="shared" si="6"/>
        <v>376.32523731847925</v>
      </c>
      <c r="G10">
        <f t="shared" si="9"/>
        <v>1.2079641290807639</v>
      </c>
      <c r="H10">
        <f t="shared" si="0"/>
        <v>0.40198914429188465</v>
      </c>
      <c r="I10">
        <f t="shared" si="1"/>
        <v>0.33035374567964709</v>
      </c>
      <c r="J10">
        <f t="shared" si="2"/>
        <v>0.2676571100284682</v>
      </c>
    </row>
    <row r="11" spans="1:10" x14ac:dyDescent="0.2">
      <c r="A11">
        <f t="shared" si="7"/>
        <v>9</v>
      </c>
      <c r="B11">
        <f t="shared" si="8"/>
        <v>135</v>
      </c>
      <c r="C11">
        <f t="shared" si="3"/>
        <v>183.08107139969903</v>
      </c>
      <c r="D11">
        <f t="shared" si="4"/>
        <v>150.12894230814516</v>
      </c>
      <c r="E11">
        <f t="shared" si="5"/>
        <v>122.15727588163196</v>
      </c>
      <c r="F11">
        <f t="shared" si="6"/>
        <v>455.36728958947612</v>
      </c>
      <c r="G11">
        <f t="shared" si="9"/>
        <v>1.2100365440123395</v>
      </c>
      <c r="H11">
        <f t="shared" si="0"/>
        <v>0.40205143317331982</v>
      </c>
      <c r="I11">
        <f t="shared" si="1"/>
        <v>0.32968758569261702</v>
      </c>
      <c r="J11">
        <f t="shared" si="2"/>
        <v>0.26826098113406321</v>
      </c>
    </row>
    <row r="12" spans="1:10" x14ac:dyDescent="0.2">
      <c r="A12">
        <f t="shared" si="7"/>
        <v>10</v>
      </c>
      <c r="B12">
        <f t="shared" si="8"/>
        <v>150</v>
      </c>
      <c r="C12">
        <f t="shared" si="3"/>
        <v>221.32412198800495</v>
      </c>
      <c r="D12">
        <f t="shared" si="4"/>
        <v>181.6896552570613</v>
      </c>
      <c r="E12">
        <f t="shared" si="5"/>
        <v>147.51669871198342</v>
      </c>
      <c r="F12">
        <f t="shared" si="6"/>
        <v>550.5304759570497</v>
      </c>
      <c r="G12">
        <f t="shared" si="9"/>
        <v>1.2089811643110451</v>
      </c>
      <c r="H12">
        <f t="shared" si="0"/>
        <v>0.40201974577929056</v>
      </c>
      <c r="I12">
        <f t="shared" si="1"/>
        <v>0.33002651659058391</v>
      </c>
      <c r="J12">
        <f t="shared" si="2"/>
        <v>0.26795373763012553</v>
      </c>
    </row>
    <row r="13" spans="1:10" x14ac:dyDescent="0.2">
      <c r="A13">
        <f t="shared" si="7"/>
        <v>11</v>
      </c>
      <c r="B13">
        <f t="shared" si="8"/>
        <v>165</v>
      </c>
      <c r="C13">
        <f t="shared" si="3"/>
        <v>267.7062772845631</v>
      </c>
      <c r="D13">
        <f t="shared" si="4"/>
        <v>219.64205866089611</v>
      </c>
      <c r="E13">
        <f t="shared" si="5"/>
        <v>178.52825525558845</v>
      </c>
      <c r="F13">
        <f t="shared" si="6"/>
        <v>665.87659120104763</v>
      </c>
      <c r="G13">
        <f t="shared" si="9"/>
        <v>1.2095181289346038</v>
      </c>
      <c r="H13">
        <f t="shared" si="0"/>
        <v>0.40203587394730134</v>
      </c>
      <c r="I13">
        <f t="shared" si="1"/>
        <v>0.32985400232305168</v>
      </c>
      <c r="J13">
        <f t="shared" si="2"/>
        <v>0.26811012372964699</v>
      </c>
    </row>
    <row r="14" spans="1:10" x14ac:dyDescent="0.2">
      <c r="A14">
        <f t="shared" si="7"/>
        <v>12</v>
      </c>
      <c r="B14">
        <f t="shared" si="8"/>
        <v>180</v>
      </c>
      <c r="C14">
        <f t="shared" si="3"/>
        <v>323.7158193723028</v>
      </c>
      <c r="D14">
        <f t="shared" si="4"/>
        <v>265.67170957720043</v>
      </c>
      <c r="E14">
        <f t="shared" si="5"/>
        <v>215.82028684019653</v>
      </c>
      <c r="F14">
        <f t="shared" si="6"/>
        <v>805.20781578969979</v>
      </c>
      <c r="G14">
        <f t="shared" si="9"/>
        <v>1.2092448156757383</v>
      </c>
      <c r="H14">
        <f t="shared" si="0"/>
        <v>0.4020276666773554</v>
      </c>
      <c r="I14">
        <f t="shared" si="1"/>
        <v>0.32994179187970929</v>
      </c>
      <c r="J14">
        <f t="shared" si="2"/>
        <v>0.26803054144293531</v>
      </c>
    </row>
    <row r="15" spans="1:10" x14ac:dyDescent="0.2">
      <c r="A15">
        <f t="shared" si="7"/>
        <v>13</v>
      </c>
      <c r="B15">
        <f t="shared" si="8"/>
        <v>195</v>
      </c>
      <c r="C15">
        <f t="shared" si="3"/>
        <v>391.50076776737245</v>
      </c>
      <c r="D15">
        <f t="shared" si="4"/>
        <v>321.25557914507328</v>
      </c>
      <c r="E15">
        <f t="shared" si="5"/>
        <v>261.04902183055714</v>
      </c>
      <c r="F15">
        <f t="shared" si="6"/>
        <v>973.80536874300287</v>
      </c>
      <c r="G15">
        <f t="shared" si="9"/>
        <v>1.209383900214571</v>
      </c>
      <c r="H15">
        <f t="shared" si="0"/>
        <v>0.40203184366576794</v>
      </c>
      <c r="I15">
        <f t="shared" si="1"/>
        <v>0.32989711235598651</v>
      </c>
      <c r="J15">
        <f t="shared" si="2"/>
        <v>0.26807104397824555</v>
      </c>
    </row>
    <row r="16" spans="1:10" x14ac:dyDescent="0.2">
      <c r="A16">
        <f t="shared" si="7"/>
        <v>14</v>
      </c>
      <c r="B16">
        <f t="shared" si="8"/>
        <v>210</v>
      </c>
      <c r="C16">
        <f t="shared" si="3"/>
        <v>473.44450954995796</v>
      </c>
      <c r="D16">
        <f t="shared" si="4"/>
        <v>388.52536193234039</v>
      </c>
      <c r="E16">
        <f t="shared" si="5"/>
        <v>315.66573206794902</v>
      </c>
      <c r="F16">
        <f t="shared" si="6"/>
        <v>1177.6356035502474</v>
      </c>
      <c r="G16">
        <f t="shared" si="9"/>
        <v>1.209313114663098</v>
      </c>
      <c r="H16">
        <f t="shared" si="0"/>
        <v>0.40202971795575215</v>
      </c>
      <c r="I16">
        <f t="shared" si="1"/>
        <v>0.32991985021601189</v>
      </c>
      <c r="J16">
        <f t="shared" si="2"/>
        <v>0.2680504318282359</v>
      </c>
    </row>
    <row r="17" spans="1:10" x14ac:dyDescent="0.2">
      <c r="A17">
        <f t="shared" si="7"/>
        <v>15</v>
      </c>
      <c r="B17">
        <f t="shared" si="8"/>
        <v>225</v>
      </c>
      <c r="C17">
        <f t="shared" si="3"/>
        <v>572.5612502911398</v>
      </c>
      <c r="D17">
        <f t="shared" si="4"/>
        <v>469.84633127737823</v>
      </c>
      <c r="E17">
        <f t="shared" si="5"/>
        <v>381.7650206347177</v>
      </c>
      <c r="F17">
        <f t="shared" si="6"/>
        <v>1424.1726022032358</v>
      </c>
      <c r="G17">
        <f t="shared" si="9"/>
        <v>1.2093491381457449</v>
      </c>
      <c r="H17">
        <f t="shared" si="0"/>
        <v>0.40203079978183204</v>
      </c>
      <c r="I17">
        <f t="shared" si="1"/>
        <v>0.32990827835791287</v>
      </c>
      <c r="J17">
        <f t="shared" si="2"/>
        <v>0.26806092186025504</v>
      </c>
    </row>
    <row r="18" spans="1:10" x14ac:dyDescent="0.2">
      <c r="A18">
        <f t="shared" si="7"/>
        <v>16</v>
      </c>
      <c r="B18">
        <f t="shared" si="8"/>
        <v>240</v>
      </c>
      <c r="C18">
        <f t="shared" si="3"/>
        <v>692.41500944566133</v>
      </c>
      <c r="D18">
        <f t="shared" si="4"/>
        <v>568.2097847889271</v>
      </c>
      <c r="E18">
        <f t="shared" si="5"/>
        <v>461.67100511315186</v>
      </c>
      <c r="F18">
        <f t="shared" si="6"/>
        <v>1722.2957993477403</v>
      </c>
      <c r="G18">
        <f t="shared" si="9"/>
        <v>1.2093308049061606</v>
      </c>
      <c r="H18">
        <f t="shared" si="0"/>
        <v>0.40203024922193359</v>
      </c>
      <c r="I18">
        <f t="shared" si="1"/>
        <v>0.32991416747582897</v>
      </c>
      <c r="J18">
        <f t="shared" si="2"/>
        <v>0.26805558330223744</v>
      </c>
    </row>
    <row r="19" spans="1:10" x14ac:dyDescent="0.2">
      <c r="A19">
        <f t="shared" si="7"/>
        <v>17</v>
      </c>
      <c r="B19">
        <f t="shared" si="8"/>
        <v>255</v>
      </c>
      <c r="C19">
        <f t="shared" si="3"/>
        <v>837.36584459877645</v>
      </c>
      <c r="D19">
        <f t="shared" si="4"/>
        <v>687.15265537387427</v>
      </c>
      <c r="E19">
        <f t="shared" si="5"/>
        <v>558.32293453359978</v>
      </c>
      <c r="F19">
        <f t="shared" si="6"/>
        <v>2082.8414345062506</v>
      </c>
      <c r="G19">
        <f t="shared" si="9"/>
        <v>1.2093401350076185</v>
      </c>
      <c r="H19">
        <f t="shared" si="0"/>
        <v>0.40203052941343026</v>
      </c>
      <c r="I19">
        <f t="shared" si="1"/>
        <v>0.3299111703799803</v>
      </c>
      <c r="J19">
        <f t="shared" si="2"/>
        <v>0.26805830020658938</v>
      </c>
    </row>
    <row r="20" spans="1:10" x14ac:dyDescent="0.2">
      <c r="A20">
        <f t="shared" si="7"/>
        <v>18</v>
      </c>
      <c r="B20">
        <f t="shared" si="8"/>
        <v>270</v>
      </c>
      <c r="C20">
        <f t="shared" si="3"/>
        <v>1012.6557883309831</v>
      </c>
      <c r="D20">
        <f t="shared" si="4"/>
        <v>831.0018641798257</v>
      </c>
      <c r="E20">
        <f t="shared" si="5"/>
        <v>675.19619917036891</v>
      </c>
      <c r="F20">
        <f t="shared" si="6"/>
        <v>2518.8538516811777</v>
      </c>
      <c r="G20">
        <f t="shared" si="9"/>
        <v>1.2093353867229391</v>
      </c>
      <c r="H20">
        <f t="shared" si="0"/>
        <v>0.40203038681863124</v>
      </c>
      <c r="I20">
        <f t="shared" si="1"/>
        <v>0.32991269565925146</v>
      </c>
      <c r="J20">
        <f t="shared" si="2"/>
        <v>0.2680569175221173</v>
      </c>
    </row>
    <row r="21" spans="1:10" x14ac:dyDescent="0.2">
      <c r="A21">
        <f t="shared" si="7"/>
        <v>19</v>
      </c>
      <c r="B21">
        <f t="shared" si="8"/>
        <v>285</v>
      </c>
      <c r="C21">
        <f t="shared" si="3"/>
        <v>1224.6431475305667</v>
      </c>
      <c r="D21">
        <f t="shared" si="4"/>
        <v>1004.9596043396676</v>
      </c>
      <c r="E21">
        <f t="shared" si="5"/>
        <v>816.54243174309681</v>
      </c>
      <c r="F21">
        <f t="shared" si="6"/>
        <v>3046.145183613331</v>
      </c>
      <c r="G21">
        <f t="shared" si="9"/>
        <v>1.209337803215625</v>
      </c>
      <c r="H21">
        <f t="shared" si="0"/>
        <v>0.40203045938798543</v>
      </c>
      <c r="I21">
        <f t="shared" si="1"/>
        <v>0.32991191941402698</v>
      </c>
      <c r="J21">
        <f t="shared" si="2"/>
        <v>0.26805762119798765</v>
      </c>
    </row>
    <row r="22" spans="1:10" x14ac:dyDescent="0.2">
      <c r="A22">
        <f t="shared" si="7"/>
        <v>20</v>
      </c>
      <c r="B22">
        <f t="shared" si="8"/>
        <v>300</v>
      </c>
      <c r="C22">
        <f t="shared" si="3"/>
        <v>1481.0056116390508</v>
      </c>
      <c r="D22">
        <f t="shared" si="4"/>
        <v>1215.3358596093344</v>
      </c>
      <c r="E22">
        <f t="shared" si="5"/>
        <v>987.47330722415745</v>
      </c>
      <c r="F22">
        <f t="shared" si="6"/>
        <v>3683.8147784725429</v>
      </c>
      <c r="G22" s="3">
        <f t="shared" si="9"/>
        <v>1.2093365734140122</v>
      </c>
      <c r="H22">
        <f t="shared" si="0"/>
        <v>0.40203042245602127</v>
      </c>
      <c r="I22">
        <f t="shared" si="1"/>
        <v>0.3299123144604087</v>
      </c>
      <c r="J22">
        <f t="shared" si="2"/>
        <v>0.26805726308356997</v>
      </c>
    </row>
  </sheetData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49"/>
  <sheetViews>
    <sheetView tabSelected="1" workbookViewId="0">
      <selection activeCell="O23" sqref="O23"/>
    </sheetView>
  </sheetViews>
  <sheetFormatPr baseColWidth="10" defaultRowHeight="16" x14ac:dyDescent="0.2"/>
  <cols>
    <col min="2" max="2" width="13.5" customWidth="1"/>
  </cols>
  <sheetData>
    <row r="1" spans="1:18" x14ac:dyDescent="0.2">
      <c r="A1" t="s">
        <v>0</v>
      </c>
      <c r="B1" t="s">
        <v>1</v>
      </c>
      <c r="C1" s="2" t="s">
        <v>10</v>
      </c>
      <c r="D1" s="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8</v>
      </c>
      <c r="M1" t="s">
        <v>9</v>
      </c>
      <c r="Q1" t="s">
        <v>19</v>
      </c>
      <c r="R1" t="s">
        <v>28</v>
      </c>
    </row>
    <row r="2" spans="1:18" x14ac:dyDescent="0.2">
      <c r="A2">
        <v>0</v>
      </c>
      <c r="B2">
        <v>1982</v>
      </c>
      <c r="C2" s="2">
        <v>102</v>
      </c>
      <c r="D2">
        <v>129</v>
      </c>
      <c r="E2">
        <v>85</v>
      </c>
      <c r="F2">
        <v>64</v>
      </c>
      <c r="G2">
        <v>49</v>
      </c>
      <c r="H2">
        <v>37</v>
      </c>
      <c r="I2">
        <v>24</v>
      </c>
      <c r="J2">
        <v>11</v>
      </c>
      <c r="K2">
        <v>3</v>
      </c>
      <c r="L2">
        <f>2*SUM(C2:K2)</f>
        <v>1008</v>
      </c>
      <c r="P2" t="s">
        <v>20</v>
      </c>
      <c r="Q2">
        <v>0.97</v>
      </c>
      <c r="R2">
        <v>0</v>
      </c>
    </row>
    <row r="3" spans="1:18" x14ac:dyDescent="0.2">
      <c r="A3">
        <f>A2+1</f>
        <v>1</v>
      </c>
      <c r="B3">
        <f>B2+10</f>
        <v>1992</v>
      </c>
      <c r="C3" s="2">
        <f t="shared" ref="C3:C27" si="0">$R$2*C2+$R$3*D2+$R$4*E2</f>
        <v>54.820000000000007</v>
      </c>
      <c r="D3">
        <f>$Q$2*C2</f>
        <v>98.94</v>
      </c>
      <c r="E3">
        <f>$Q$3*D2</f>
        <v>128.09700000000001</v>
      </c>
      <c r="F3">
        <f>$Q$4*E2</f>
        <v>83.894999999999996</v>
      </c>
      <c r="G3">
        <f>$Q$5*F2</f>
        <v>62.783999999999999</v>
      </c>
      <c r="H3">
        <f>$Q$6*G2</f>
        <v>47.137999999999998</v>
      </c>
      <c r="I3">
        <f>$Q$7*H2</f>
        <v>33.558999999999997</v>
      </c>
      <c r="J3">
        <f>$Q$8*I2</f>
        <v>18.263999999999999</v>
      </c>
      <c r="K3">
        <f>$Q$9*J2</f>
        <v>5.61</v>
      </c>
      <c r="L3">
        <f t="shared" ref="L3:L12" si="1">2*SUM(C3:K3)</f>
        <v>1066.2139999999999</v>
      </c>
      <c r="M3">
        <f>L3/L2</f>
        <v>1.057751984126984</v>
      </c>
      <c r="P3" s="1" t="s">
        <v>11</v>
      </c>
      <c r="Q3">
        <v>0.99299999999999999</v>
      </c>
      <c r="R3">
        <v>0.28000000000000003</v>
      </c>
    </row>
    <row r="4" spans="1:18" x14ac:dyDescent="0.2">
      <c r="A4">
        <f t="shared" ref="A4:A60" si="2">A3+1</f>
        <v>2</v>
      </c>
      <c r="B4">
        <f t="shared" ref="B4:B60" si="3">B3+10</f>
        <v>2002</v>
      </c>
      <c r="C4" s="2">
        <f t="shared" si="0"/>
        <v>55.884540000000001</v>
      </c>
      <c r="D4">
        <f t="shared" ref="D4:D27" si="4">$Q$2*C3</f>
        <v>53.175400000000003</v>
      </c>
      <c r="E4">
        <f t="shared" ref="E4:E27" si="5">$Q$3*D3</f>
        <v>98.247419999999991</v>
      </c>
      <c r="F4">
        <f t="shared" ref="F4:F27" si="6">$Q$4*E3</f>
        <v>126.43173900000001</v>
      </c>
      <c r="G4">
        <f t="shared" ref="G4:G27" si="7">$Q$5*F3</f>
        <v>82.300995</v>
      </c>
      <c r="H4">
        <f t="shared" ref="H4:H27" si="8">$Q$6*G3</f>
        <v>60.398207999999997</v>
      </c>
      <c r="I4">
        <f t="shared" ref="I4:I27" si="9">$Q$7*H3</f>
        <v>42.754165999999998</v>
      </c>
      <c r="J4">
        <f t="shared" ref="J4:J27" si="10">$Q$8*I3</f>
        <v>25.538398999999998</v>
      </c>
      <c r="K4">
        <f t="shared" ref="K4:K27" si="11">$Q$9*J3</f>
        <v>9.3146400000000007</v>
      </c>
      <c r="L4">
        <f t="shared" si="1"/>
        <v>1108.0910140000001</v>
      </c>
      <c r="M4">
        <f t="shared" ref="M4:M27" si="12">L4/L3</f>
        <v>1.0392763685338966</v>
      </c>
      <c r="P4" t="s">
        <v>21</v>
      </c>
      <c r="Q4">
        <v>0.98699999999999999</v>
      </c>
      <c r="R4">
        <v>0.22</v>
      </c>
    </row>
    <row r="5" spans="1:18" x14ac:dyDescent="0.2">
      <c r="A5">
        <f t="shared" si="2"/>
        <v>3</v>
      </c>
      <c r="B5">
        <f t="shared" si="3"/>
        <v>2012</v>
      </c>
      <c r="C5" s="2">
        <f t="shared" si="0"/>
        <v>36.503544400000003</v>
      </c>
      <c r="D5">
        <f t="shared" si="4"/>
        <v>54.2080038</v>
      </c>
      <c r="E5">
        <f t="shared" si="5"/>
        <v>52.803172200000006</v>
      </c>
      <c r="F5">
        <f t="shared" si="6"/>
        <v>96.970203539999986</v>
      </c>
      <c r="G5">
        <f t="shared" si="7"/>
        <v>124.029535959</v>
      </c>
      <c r="H5">
        <f t="shared" si="8"/>
        <v>79.173557189999997</v>
      </c>
      <c r="I5">
        <f t="shared" si="9"/>
        <v>54.781174655999997</v>
      </c>
      <c r="J5">
        <f t="shared" si="10"/>
        <v>32.535920325999996</v>
      </c>
      <c r="K5">
        <f t="shared" si="11"/>
        <v>13.024583489999999</v>
      </c>
      <c r="L5">
        <f t="shared" si="1"/>
        <v>1088.0593911220001</v>
      </c>
      <c r="M5">
        <f t="shared" si="12"/>
        <v>0.98192240292095723</v>
      </c>
      <c r="P5" t="s">
        <v>22</v>
      </c>
      <c r="Q5">
        <v>0.98099999999999998</v>
      </c>
    </row>
    <row r="6" spans="1:18" x14ac:dyDescent="0.2">
      <c r="A6">
        <f t="shared" si="2"/>
        <v>4</v>
      </c>
      <c r="B6">
        <f t="shared" si="3"/>
        <v>2022</v>
      </c>
      <c r="C6" s="2">
        <f t="shared" si="0"/>
        <v>26.794938948000002</v>
      </c>
      <c r="D6">
        <f t="shared" si="4"/>
        <v>35.408438068000002</v>
      </c>
      <c r="E6">
        <f t="shared" si="5"/>
        <v>53.828547773399997</v>
      </c>
      <c r="F6">
        <f t="shared" si="6"/>
        <v>52.116730961400002</v>
      </c>
      <c r="G6">
        <f t="shared" si="7"/>
        <v>95.127769672739987</v>
      </c>
      <c r="H6">
        <f t="shared" si="8"/>
        <v>119.31641359255799</v>
      </c>
      <c r="I6">
        <f t="shared" si="9"/>
        <v>71.810416371329993</v>
      </c>
      <c r="J6">
        <f t="shared" si="10"/>
        <v>41.688473913216001</v>
      </c>
      <c r="K6">
        <f t="shared" si="11"/>
        <v>16.593319366259998</v>
      </c>
      <c r="L6">
        <f t="shared" si="1"/>
        <v>1025.370097333808</v>
      </c>
      <c r="M6">
        <f t="shared" si="12"/>
        <v>0.94238430889002545</v>
      </c>
      <c r="P6" t="s">
        <v>23</v>
      </c>
      <c r="Q6">
        <v>0.96199999999999997</v>
      </c>
    </row>
    <row r="7" spans="1:18" x14ac:dyDescent="0.2">
      <c r="A7">
        <f t="shared" si="2"/>
        <v>5</v>
      </c>
      <c r="B7">
        <f t="shared" si="3"/>
        <v>2032</v>
      </c>
      <c r="C7" s="2">
        <f t="shared" si="0"/>
        <v>21.756643169188003</v>
      </c>
      <c r="D7">
        <f t="shared" si="4"/>
        <v>25.99109077956</v>
      </c>
      <c r="E7">
        <f t="shared" si="5"/>
        <v>35.160579001523999</v>
      </c>
      <c r="F7">
        <f t="shared" si="6"/>
        <v>53.128776652345799</v>
      </c>
      <c r="G7">
        <f t="shared" si="7"/>
        <v>51.126513073133403</v>
      </c>
      <c r="H7">
        <f t="shared" si="8"/>
        <v>91.512914425175865</v>
      </c>
      <c r="I7">
        <f t="shared" si="9"/>
        <v>108.2199871284501</v>
      </c>
      <c r="J7">
        <f t="shared" si="10"/>
        <v>54.647726858582125</v>
      </c>
      <c r="K7">
        <f t="shared" si="11"/>
        <v>21.261121695740162</v>
      </c>
      <c r="L7">
        <f t="shared" si="1"/>
        <v>925.6107055673989</v>
      </c>
      <c r="M7">
        <f t="shared" si="12"/>
        <v>0.90270889308572011</v>
      </c>
      <c r="P7" t="s">
        <v>24</v>
      </c>
      <c r="Q7">
        <v>0.90700000000000003</v>
      </c>
    </row>
    <row r="8" spans="1:18" x14ac:dyDescent="0.2">
      <c r="A8">
        <f t="shared" si="2"/>
        <v>6</v>
      </c>
      <c r="B8">
        <f t="shared" si="3"/>
        <v>2042</v>
      </c>
      <c r="C8" s="2">
        <f t="shared" si="0"/>
        <v>15.012832798612081</v>
      </c>
      <c r="D8">
        <f t="shared" si="4"/>
        <v>21.10394387411236</v>
      </c>
      <c r="E8">
        <f t="shared" si="5"/>
        <v>25.809153144103082</v>
      </c>
      <c r="F8">
        <f t="shared" si="6"/>
        <v>34.703491474504183</v>
      </c>
      <c r="G8">
        <f t="shared" si="7"/>
        <v>52.119329895951225</v>
      </c>
      <c r="H8">
        <f t="shared" si="8"/>
        <v>49.183705576354335</v>
      </c>
      <c r="I8">
        <f t="shared" si="9"/>
        <v>83.002213383634512</v>
      </c>
      <c r="J8">
        <f t="shared" si="10"/>
        <v>82.355410204750527</v>
      </c>
      <c r="K8">
        <f t="shared" si="11"/>
        <v>27.870340697876884</v>
      </c>
      <c r="L8">
        <f t="shared" si="1"/>
        <v>782.32084209979837</v>
      </c>
      <c r="M8">
        <f t="shared" si="12"/>
        <v>0.84519424569558765</v>
      </c>
      <c r="P8" t="s">
        <v>25</v>
      </c>
      <c r="Q8">
        <v>0.76100000000000001</v>
      </c>
    </row>
    <row r="9" spans="1:18" x14ac:dyDescent="0.2">
      <c r="A9">
        <f t="shared" si="2"/>
        <v>7</v>
      </c>
      <c r="B9">
        <f t="shared" si="3"/>
        <v>2052</v>
      </c>
      <c r="C9" s="2">
        <f t="shared" si="0"/>
        <v>11.58711797645414</v>
      </c>
      <c r="D9">
        <f t="shared" si="4"/>
        <v>14.562447814653718</v>
      </c>
      <c r="E9">
        <f t="shared" si="5"/>
        <v>20.956216266993575</v>
      </c>
      <c r="F9">
        <f t="shared" si="6"/>
        <v>25.473634153229742</v>
      </c>
      <c r="G9">
        <f t="shared" si="7"/>
        <v>34.044125136488603</v>
      </c>
      <c r="H9">
        <f t="shared" si="8"/>
        <v>50.138795359905075</v>
      </c>
      <c r="I9">
        <f t="shared" si="9"/>
        <v>44.609620957753386</v>
      </c>
      <c r="J9">
        <f t="shared" si="10"/>
        <v>63.164684384945865</v>
      </c>
      <c r="K9">
        <f t="shared" si="11"/>
        <v>42.001259204422766</v>
      </c>
      <c r="L9">
        <f t="shared" si="1"/>
        <v>613.07580250969363</v>
      </c>
      <c r="M9">
        <f t="shared" si="12"/>
        <v>0.78366287783431621</v>
      </c>
      <c r="P9" t="s">
        <v>26</v>
      </c>
      <c r="Q9">
        <v>0.51</v>
      </c>
    </row>
    <row r="10" spans="1:18" x14ac:dyDescent="0.2">
      <c r="A10" s="3">
        <f t="shared" si="2"/>
        <v>8</v>
      </c>
      <c r="B10" s="3">
        <f t="shared" si="3"/>
        <v>2062</v>
      </c>
      <c r="C10" s="4">
        <f t="shared" si="0"/>
        <v>8.6878529668416284</v>
      </c>
      <c r="D10" s="3">
        <f t="shared" si="4"/>
        <v>11.239504437160516</v>
      </c>
      <c r="E10" s="3">
        <f t="shared" si="5"/>
        <v>14.460510679951142</v>
      </c>
      <c r="F10" s="3">
        <f t="shared" si="6"/>
        <v>20.68378545552266</v>
      </c>
      <c r="G10" s="3">
        <f t="shared" si="7"/>
        <v>24.989635104318378</v>
      </c>
      <c r="H10" s="3">
        <f t="shared" si="8"/>
        <v>32.750448381302036</v>
      </c>
      <c r="I10" s="3">
        <f t="shared" si="9"/>
        <v>45.475887391433901</v>
      </c>
      <c r="J10" s="3">
        <f t="shared" si="10"/>
        <v>33.947921548850324</v>
      </c>
      <c r="K10" s="3">
        <f t="shared" si="11"/>
        <v>32.213989036322388</v>
      </c>
      <c r="L10" s="3">
        <f t="shared" si="1"/>
        <v>448.899070003406</v>
      </c>
      <c r="M10" s="3">
        <f t="shared" si="12"/>
        <v>0.73220810243331735</v>
      </c>
      <c r="P10" t="s">
        <v>18</v>
      </c>
      <c r="Q10">
        <v>0</v>
      </c>
    </row>
    <row r="11" spans="1:18" x14ac:dyDescent="0.2">
      <c r="A11">
        <f t="shared" si="2"/>
        <v>9</v>
      </c>
      <c r="B11">
        <f t="shared" si="3"/>
        <v>2072</v>
      </c>
      <c r="C11" s="2">
        <f t="shared" si="0"/>
        <v>6.3283735919941959</v>
      </c>
      <c r="D11">
        <f t="shared" si="4"/>
        <v>8.4272173778363797</v>
      </c>
      <c r="E11">
        <f t="shared" si="5"/>
        <v>11.160827906100392</v>
      </c>
      <c r="F11">
        <f t="shared" si="6"/>
        <v>14.272524041111776</v>
      </c>
      <c r="G11">
        <f t="shared" si="7"/>
        <v>20.290793531867727</v>
      </c>
      <c r="H11">
        <f t="shared" si="8"/>
        <v>24.040028970354278</v>
      </c>
      <c r="I11">
        <f t="shared" si="9"/>
        <v>29.704656681840948</v>
      </c>
      <c r="J11">
        <f t="shared" si="10"/>
        <v>34.607150304881202</v>
      </c>
      <c r="K11">
        <f t="shared" si="11"/>
        <v>17.313439989913665</v>
      </c>
      <c r="L11">
        <f t="shared" si="1"/>
        <v>332.2900247918011</v>
      </c>
      <c r="M11">
        <f t="shared" si="12"/>
        <v>0.74023326622013241</v>
      </c>
    </row>
    <row r="12" spans="1:18" x14ac:dyDescent="0.2">
      <c r="A12">
        <f t="shared" si="2"/>
        <v>10</v>
      </c>
      <c r="B12">
        <f t="shared" si="3"/>
        <v>2082</v>
      </c>
      <c r="C12" s="2">
        <f t="shared" si="0"/>
        <v>4.8150030051362727</v>
      </c>
      <c r="D12">
        <f t="shared" si="4"/>
        <v>6.1385223842343697</v>
      </c>
      <c r="E12">
        <f t="shared" si="5"/>
        <v>8.3682268561915247</v>
      </c>
      <c r="F12">
        <f t="shared" si="6"/>
        <v>11.015737143321086</v>
      </c>
      <c r="G12">
        <f t="shared" si="7"/>
        <v>14.001346084330653</v>
      </c>
      <c r="H12">
        <f t="shared" si="8"/>
        <v>19.519743377656752</v>
      </c>
      <c r="I12">
        <f t="shared" si="9"/>
        <v>21.80430627611133</v>
      </c>
      <c r="J12">
        <f t="shared" si="10"/>
        <v>22.605243734880961</v>
      </c>
      <c r="K12">
        <f t="shared" si="11"/>
        <v>17.649646655489413</v>
      </c>
      <c r="L12">
        <f t="shared" si="1"/>
        <v>251.83555103470474</v>
      </c>
      <c r="M12">
        <f t="shared" si="12"/>
        <v>0.75787875724675835</v>
      </c>
    </row>
    <row r="13" spans="1:18" x14ac:dyDescent="0.2">
      <c r="A13">
        <f t="shared" si="2"/>
        <v>11</v>
      </c>
      <c r="B13">
        <f t="shared" si="3"/>
        <v>2092</v>
      </c>
      <c r="C13" s="2">
        <f t="shared" si="0"/>
        <v>3.559796175947759</v>
      </c>
      <c r="D13">
        <f t="shared" si="4"/>
        <v>4.6705529149821841</v>
      </c>
      <c r="E13">
        <f t="shared" si="5"/>
        <v>6.095552727544729</v>
      </c>
      <c r="F13">
        <f t="shared" si="6"/>
        <v>8.2594399070610347</v>
      </c>
      <c r="G13">
        <f t="shared" si="7"/>
        <v>10.806438137597985</v>
      </c>
      <c r="H13">
        <f t="shared" si="8"/>
        <v>13.469294933126088</v>
      </c>
      <c r="I13">
        <f t="shared" si="9"/>
        <v>17.704407243534675</v>
      </c>
      <c r="J13">
        <f t="shared" si="10"/>
        <v>16.593077076120721</v>
      </c>
      <c r="K13">
        <f t="shared" si="11"/>
        <v>11.528674304789291</v>
      </c>
      <c r="L13">
        <f t="shared" ref="L13:L17" si="13">2*SUM(C13:K13)</f>
        <v>185.37446684140895</v>
      </c>
      <c r="M13">
        <f t="shared" si="12"/>
        <v>0.73609331994537586</v>
      </c>
    </row>
    <row r="14" spans="1:18" x14ac:dyDescent="0.2">
      <c r="A14">
        <f t="shared" si="2"/>
        <v>12</v>
      </c>
      <c r="B14">
        <f t="shared" si="3"/>
        <v>2102</v>
      </c>
      <c r="C14" s="2">
        <f t="shared" si="0"/>
        <v>2.6487764162548517</v>
      </c>
      <c r="D14">
        <f t="shared" si="4"/>
        <v>3.4530022906693261</v>
      </c>
      <c r="E14">
        <f t="shared" si="5"/>
        <v>4.6378590445773087</v>
      </c>
      <c r="F14">
        <f t="shared" si="6"/>
        <v>6.0163105420866474</v>
      </c>
      <c r="G14">
        <f t="shared" si="7"/>
        <v>8.1025105488268743</v>
      </c>
      <c r="H14">
        <f t="shared" si="8"/>
        <v>10.395793488369261</v>
      </c>
      <c r="I14">
        <f t="shared" si="9"/>
        <v>12.216650504345361</v>
      </c>
      <c r="J14">
        <f t="shared" si="10"/>
        <v>13.473053912329888</v>
      </c>
      <c r="K14">
        <f t="shared" si="11"/>
        <v>8.4624693088215679</v>
      </c>
      <c r="L14">
        <f t="shared" si="13"/>
        <v>138.81285211256215</v>
      </c>
      <c r="M14">
        <f t="shared" si="12"/>
        <v>0.74882401270137677</v>
      </c>
    </row>
    <row r="15" spans="1:18" x14ac:dyDescent="0.2">
      <c r="A15">
        <f t="shared" si="2"/>
        <v>13</v>
      </c>
      <c r="B15">
        <f t="shared" si="3"/>
        <v>2112</v>
      </c>
      <c r="C15" s="2">
        <f t="shared" si="0"/>
        <v>1.9871696311944191</v>
      </c>
      <c r="D15">
        <f t="shared" si="4"/>
        <v>2.569313123767206</v>
      </c>
      <c r="E15">
        <f t="shared" si="5"/>
        <v>3.4288312746346405</v>
      </c>
      <c r="F15">
        <f t="shared" si="6"/>
        <v>4.5775668769978033</v>
      </c>
      <c r="G15">
        <f t="shared" si="7"/>
        <v>5.9020006417870006</v>
      </c>
      <c r="H15">
        <f t="shared" si="8"/>
        <v>7.7946151479714532</v>
      </c>
      <c r="I15">
        <f t="shared" si="9"/>
        <v>9.4289846939509196</v>
      </c>
      <c r="J15">
        <f t="shared" si="10"/>
        <v>9.2968710338068199</v>
      </c>
      <c r="K15">
        <f t="shared" si="11"/>
        <v>6.8712574952882433</v>
      </c>
      <c r="L15">
        <f t="shared" si="13"/>
        <v>103.713219838797</v>
      </c>
      <c r="M15">
        <f t="shared" si="12"/>
        <v>0.7471442179914064</v>
      </c>
    </row>
    <row r="16" spans="1:18" x14ac:dyDescent="0.2">
      <c r="A16">
        <f t="shared" si="2"/>
        <v>14</v>
      </c>
      <c r="B16">
        <f t="shared" si="3"/>
        <v>2122</v>
      </c>
      <c r="C16" s="2">
        <f t="shared" si="0"/>
        <v>1.4737505550744388</v>
      </c>
      <c r="D16">
        <f t="shared" si="4"/>
        <v>1.9275545422585865</v>
      </c>
      <c r="E16">
        <f t="shared" si="5"/>
        <v>2.5513279319008357</v>
      </c>
      <c r="F16">
        <f t="shared" si="6"/>
        <v>3.3842564680643901</v>
      </c>
      <c r="G16">
        <f t="shared" si="7"/>
        <v>4.4905931063348445</v>
      </c>
      <c r="H16">
        <f t="shared" si="8"/>
        <v>5.6777246173990941</v>
      </c>
      <c r="I16">
        <f t="shared" si="9"/>
        <v>7.0697159392101083</v>
      </c>
      <c r="J16">
        <f t="shared" si="10"/>
        <v>7.1754573520966503</v>
      </c>
      <c r="K16">
        <f t="shared" si="11"/>
        <v>4.7414042272414783</v>
      </c>
      <c r="L16">
        <f t="shared" si="13"/>
        <v>76.983569479160849</v>
      </c>
      <c r="M16">
        <f t="shared" si="12"/>
        <v>0.74227344979567267</v>
      </c>
    </row>
    <row r="17" spans="1:18" x14ac:dyDescent="0.2">
      <c r="A17">
        <f t="shared" si="2"/>
        <v>15</v>
      </c>
      <c r="B17">
        <f t="shared" si="3"/>
        <v>2132</v>
      </c>
      <c r="C17" s="2">
        <f t="shared" si="0"/>
        <v>1.1010074168505883</v>
      </c>
      <c r="D17">
        <f t="shared" si="4"/>
        <v>1.4295380384222056</v>
      </c>
      <c r="E17">
        <f t="shared" si="5"/>
        <v>1.9140616604627763</v>
      </c>
      <c r="F17">
        <f t="shared" si="6"/>
        <v>2.5181606687861247</v>
      </c>
      <c r="G17">
        <f t="shared" si="7"/>
        <v>3.3199555951711668</v>
      </c>
      <c r="H17">
        <f t="shared" si="8"/>
        <v>4.3199505682941206</v>
      </c>
      <c r="I17">
        <f t="shared" si="9"/>
        <v>5.1496962279809786</v>
      </c>
      <c r="J17">
        <f t="shared" si="10"/>
        <v>5.3800538297388929</v>
      </c>
      <c r="K17">
        <f t="shared" si="11"/>
        <v>3.6594832495692917</v>
      </c>
      <c r="L17">
        <f t="shared" si="13"/>
        <v>57.583814510552287</v>
      </c>
      <c r="M17">
        <f t="shared" si="12"/>
        <v>0.74800135795392031</v>
      </c>
    </row>
    <row r="18" spans="1:18" x14ac:dyDescent="0.2">
      <c r="A18">
        <f t="shared" si="2"/>
        <v>16</v>
      </c>
      <c r="B18">
        <f t="shared" si="3"/>
        <v>2142</v>
      </c>
      <c r="C18" s="2">
        <f t="shared" si="0"/>
        <v>0.82136421606002841</v>
      </c>
      <c r="D18">
        <f t="shared" si="4"/>
        <v>1.0679771943450707</v>
      </c>
      <c r="E18">
        <f t="shared" si="5"/>
        <v>1.4195312721532503</v>
      </c>
      <c r="F18">
        <f t="shared" si="6"/>
        <v>1.8891788588767602</v>
      </c>
      <c r="G18">
        <f t="shared" si="7"/>
        <v>2.4703156160791884</v>
      </c>
      <c r="H18">
        <f t="shared" si="8"/>
        <v>3.1937972825546623</v>
      </c>
      <c r="I18">
        <f t="shared" si="9"/>
        <v>3.9181951654427674</v>
      </c>
      <c r="J18">
        <f t="shared" si="10"/>
        <v>3.9189188294935247</v>
      </c>
      <c r="K18">
        <f t="shared" si="11"/>
        <v>2.7438274531668356</v>
      </c>
      <c r="L18">
        <f t="shared" ref="L18" si="14">2*SUM(C18:K18)</f>
        <v>42.886211776344183</v>
      </c>
      <c r="M18">
        <f t="shared" si="12"/>
        <v>0.74476156435390795</v>
      </c>
    </row>
    <row r="19" spans="1:18" x14ac:dyDescent="0.2">
      <c r="A19">
        <f t="shared" si="2"/>
        <v>17</v>
      </c>
      <c r="B19">
        <f t="shared" si="3"/>
        <v>2152</v>
      </c>
      <c r="C19" s="2">
        <f t="shared" si="0"/>
        <v>0.61133049429033481</v>
      </c>
      <c r="D19">
        <f t="shared" si="4"/>
        <v>0.79672328957822758</v>
      </c>
      <c r="E19">
        <f t="shared" si="5"/>
        <v>1.0605013539846551</v>
      </c>
      <c r="F19">
        <f t="shared" si="6"/>
        <v>1.401077365615258</v>
      </c>
      <c r="G19">
        <f t="shared" si="7"/>
        <v>1.8532844605581018</v>
      </c>
      <c r="H19">
        <f t="shared" si="8"/>
        <v>2.3764436226681793</v>
      </c>
      <c r="I19">
        <f t="shared" si="9"/>
        <v>2.8967741352770786</v>
      </c>
      <c r="J19">
        <f t="shared" si="10"/>
        <v>2.9817465209019458</v>
      </c>
      <c r="K19">
        <f t="shared" si="11"/>
        <v>1.9986486030416977</v>
      </c>
      <c r="L19">
        <f t="shared" ref="L19:L27" si="15">2*SUM(C19:K19)</f>
        <v>31.953059691830958</v>
      </c>
      <c r="M19">
        <f t="shared" si="12"/>
        <v>0.74506603330854471</v>
      </c>
      <c r="N19" s="3" t="s">
        <v>29</v>
      </c>
      <c r="O19" s="3"/>
      <c r="P19" s="3"/>
      <c r="Q19" s="3"/>
      <c r="R19" s="3"/>
    </row>
    <row r="20" spans="1:18" x14ac:dyDescent="0.2">
      <c r="A20">
        <f t="shared" si="2"/>
        <v>18</v>
      </c>
      <c r="B20">
        <f t="shared" si="3"/>
        <v>2162</v>
      </c>
      <c r="C20" s="2">
        <f t="shared" si="0"/>
        <v>0.45639281895852785</v>
      </c>
      <c r="D20">
        <f t="shared" si="4"/>
        <v>0.5929905794616247</v>
      </c>
      <c r="E20">
        <f t="shared" si="5"/>
        <v>0.79114622655117994</v>
      </c>
      <c r="F20">
        <f t="shared" si="6"/>
        <v>1.0467148363828545</v>
      </c>
      <c r="G20">
        <f t="shared" si="7"/>
        <v>1.3744568956685681</v>
      </c>
      <c r="H20">
        <f t="shared" si="8"/>
        <v>1.7828596510568939</v>
      </c>
      <c r="I20">
        <f t="shared" si="9"/>
        <v>2.1554343657600388</v>
      </c>
      <c r="J20">
        <f t="shared" si="10"/>
        <v>2.2044451169458568</v>
      </c>
      <c r="K20">
        <f t="shared" si="11"/>
        <v>1.5206907256599924</v>
      </c>
      <c r="L20">
        <f t="shared" si="15"/>
        <v>23.850262432891075</v>
      </c>
      <c r="M20">
        <f t="shared" si="12"/>
        <v>0.74641560660898387</v>
      </c>
      <c r="N20" s="3" t="s">
        <v>27</v>
      </c>
      <c r="O20" s="3"/>
    </row>
    <row r="21" spans="1:18" x14ac:dyDescent="0.2">
      <c r="A21">
        <f t="shared" si="2"/>
        <v>19</v>
      </c>
      <c r="B21">
        <f t="shared" si="3"/>
        <v>2172</v>
      </c>
      <c r="C21" s="2">
        <f t="shared" si="0"/>
        <v>0.34008953209051451</v>
      </c>
      <c r="D21">
        <f t="shared" si="4"/>
        <v>0.44270103438977199</v>
      </c>
      <c r="E21">
        <f t="shared" si="5"/>
        <v>0.58883964540539335</v>
      </c>
      <c r="F21">
        <f t="shared" si="6"/>
        <v>0.78086132560601462</v>
      </c>
      <c r="G21">
        <f t="shared" si="7"/>
        <v>1.0268272544915802</v>
      </c>
      <c r="H21">
        <f t="shared" si="8"/>
        <v>1.3222275336331624</v>
      </c>
      <c r="I21">
        <f t="shared" si="9"/>
        <v>1.6170537035086028</v>
      </c>
      <c r="J21">
        <f t="shared" si="10"/>
        <v>1.6402855523433895</v>
      </c>
      <c r="K21">
        <f t="shared" si="11"/>
        <v>1.124267009642387</v>
      </c>
      <c r="L21">
        <f t="shared" si="15"/>
        <v>17.766305182221629</v>
      </c>
      <c r="M21">
        <f t="shared" si="12"/>
        <v>0.74491025967583191</v>
      </c>
    </row>
    <row r="22" spans="1:18" x14ac:dyDescent="0.2">
      <c r="A22">
        <f t="shared" si="2"/>
        <v>20</v>
      </c>
      <c r="B22">
        <f t="shared" si="3"/>
        <v>2182</v>
      </c>
      <c r="C22" s="2">
        <f t="shared" si="0"/>
        <v>0.25350101161832272</v>
      </c>
      <c r="D22">
        <f t="shared" si="4"/>
        <v>0.32988684612779906</v>
      </c>
      <c r="E22">
        <f t="shared" si="5"/>
        <v>0.43960212714904356</v>
      </c>
      <c r="F22">
        <f t="shared" si="6"/>
        <v>0.58118473001512327</v>
      </c>
      <c r="G22">
        <f t="shared" si="7"/>
        <v>0.7660249604195003</v>
      </c>
      <c r="H22">
        <f t="shared" si="8"/>
        <v>0.98780781882090007</v>
      </c>
      <c r="I22">
        <f t="shared" si="9"/>
        <v>1.1992603730052782</v>
      </c>
      <c r="J22">
        <f t="shared" si="10"/>
        <v>1.2305778683700468</v>
      </c>
      <c r="K22">
        <f t="shared" si="11"/>
        <v>0.83654563169512863</v>
      </c>
      <c r="L22">
        <f t="shared" si="15"/>
        <v>13.248782734442285</v>
      </c>
      <c r="M22">
        <f t="shared" si="12"/>
        <v>0.74572527031113178</v>
      </c>
    </row>
    <row r="23" spans="1:18" x14ac:dyDescent="0.2">
      <c r="A23">
        <f t="shared" si="2"/>
        <v>21</v>
      </c>
      <c r="B23">
        <f t="shared" si="3"/>
        <v>2192</v>
      </c>
      <c r="C23" s="2">
        <f t="shared" si="0"/>
        <v>0.18908078488857333</v>
      </c>
      <c r="D23">
        <f t="shared" si="4"/>
        <v>0.24589598126977302</v>
      </c>
      <c r="E23">
        <f t="shared" si="5"/>
        <v>0.32757763820490449</v>
      </c>
      <c r="F23">
        <f t="shared" si="6"/>
        <v>0.43388729949610599</v>
      </c>
      <c r="G23">
        <f t="shared" si="7"/>
        <v>0.57014222014483595</v>
      </c>
      <c r="H23">
        <f t="shared" si="8"/>
        <v>0.73691601192355927</v>
      </c>
      <c r="I23">
        <f t="shared" si="9"/>
        <v>0.89594169167055637</v>
      </c>
      <c r="J23">
        <f t="shared" si="10"/>
        <v>0.91263714385701677</v>
      </c>
      <c r="K23">
        <f t="shared" si="11"/>
        <v>0.62759471286872393</v>
      </c>
      <c r="L23">
        <f t="shared" si="15"/>
        <v>9.8793469686481004</v>
      </c>
      <c r="M23">
        <f t="shared" si="12"/>
        <v>0.745679596885923</v>
      </c>
    </row>
    <row r="24" spans="1:18" x14ac:dyDescent="0.2">
      <c r="A24">
        <f t="shared" si="2"/>
        <v>22</v>
      </c>
      <c r="B24">
        <f t="shared" si="3"/>
        <v>2202</v>
      </c>
      <c r="C24" s="2">
        <f t="shared" si="0"/>
        <v>0.14091795516061545</v>
      </c>
      <c r="D24">
        <f t="shared" si="4"/>
        <v>0.18340836134191613</v>
      </c>
      <c r="E24">
        <f t="shared" si="5"/>
        <v>0.24417470940088462</v>
      </c>
      <c r="F24">
        <f t="shared" si="6"/>
        <v>0.32331912890824072</v>
      </c>
      <c r="G24">
        <f t="shared" si="7"/>
        <v>0.42564344080567995</v>
      </c>
      <c r="H24">
        <f t="shared" si="8"/>
        <v>0.54847681577933216</v>
      </c>
      <c r="I24">
        <f t="shared" si="9"/>
        <v>0.66838282281466832</v>
      </c>
      <c r="J24">
        <f t="shared" si="10"/>
        <v>0.68181162736129342</v>
      </c>
      <c r="K24">
        <f t="shared" si="11"/>
        <v>0.46544494336707859</v>
      </c>
      <c r="L24">
        <f t="shared" si="15"/>
        <v>7.3631596098794176</v>
      </c>
      <c r="M24">
        <f t="shared" si="12"/>
        <v>0.74530833194200485</v>
      </c>
    </row>
    <row r="25" spans="1:18" x14ac:dyDescent="0.2">
      <c r="A25">
        <f t="shared" si="2"/>
        <v>23</v>
      </c>
      <c r="B25">
        <f t="shared" si="3"/>
        <v>2212</v>
      </c>
      <c r="C25" s="2">
        <f t="shared" si="0"/>
        <v>0.10507277724393113</v>
      </c>
      <c r="D25">
        <f t="shared" si="4"/>
        <v>0.13669041650579697</v>
      </c>
      <c r="E25">
        <f t="shared" si="5"/>
        <v>0.18212450281252271</v>
      </c>
      <c r="F25">
        <f t="shared" si="6"/>
        <v>0.24100043817867312</v>
      </c>
      <c r="G25">
        <f t="shared" si="7"/>
        <v>0.31717606545898414</v>
      </c>
      <c r="H25">
        <f t="shared" si="8"/>
        <v>0.4094689900550641</v>
      </c>
      <c r="I25">
        <f t="shared" si="9"/>
        <v>0.49746847191185428</v>
      </c>
      <c r="J25">
        <f t="shared" si="10"/>
        <v>0.50863932816196256</v>
      </c>
      <c r="K25">
        <f t="shared" si="11"/>
        <v>0.34772392995425966</v>
      </c>
      <c r="L25">
        <f t="shared" si="15"/>
        <v>5.4907298405660967</v>
      </c>
      <c r="M25">
        <f t="shared" si="12"/>
        <v>0.74570294974985818</v>
      </c>
    </row>
    <row r="26" spans="1:18" x14ac:dyDescent="0.2">
      <c r="A26">
        <f t="shared" si="2"/>
        <v>24</v>
      </c>
      <c r="B26">
        <f t="shared" si="3"/>
        <v>2222</v>
      </c>
      <c r="C26" s="2">
        <f t="shared" si="0"/>
        <v>7.8340707240378143E-2</v>
      </c>
      <c r="D26">
        <f t="shared" si="4"/>
        <v>0.10192059392661319</v>
      </c>
      <c r="E26">
        <f t="shared" si="5"/>
        <v>0.13573358359025639</v>
      </c>
      <c r="F26">
        <f t="shared" si="6"/>
        <v>0.1797568842759599</v>
      </c>
      <c r="G26">
        <f t="shared" si="7"/>
        <v>0.23642142985327833</v>
      </c>
      <c r="H26">
        <f t="shared" si="8"/>
        <v>0.30512337497154274</v>
      </c>
      <c r="I26">
        <f t="shared" si="9"/>
        <v>0.37138837397994312</v>
      </c>
      <c r="J26">
        <f t="shared" si="10"/>
        <v>0.3785735071249211</v>
      </c>
      <c r="K26">
        <f t="shared" si="11"/>
        <v>0.25940605736260092</v>
      </c>
      <c r="L26">
        <f t="shared" si="15"/>
        <v>4.0933290246509877</v>
      </c>
      <c r="M26">
        <f t="shared" si="12"/>
        <v>0.7454981657281764</v>
      </c>
    </row>
    <row r="27" spans="1:18" x14ac:dyDescent="0.2">
      <c r="A27">
        <f t="shared" si="2"/>
        <v>25</v>
      </c>
      <c r="B27">
        <f t="shared" si="3"/>
        <v>2232</v>
      </c>
      <c r="C27" s="2">
        <f t="shared" si="0"/>
        <v>5.8399154689308105E-2</v>
      </c>
      <c r="D27">
        <f t="shared" si="4"/>
        <v>7.5990486023166798E-2</v>
      </c>
      <c r="E27">
        <f t="shared" si="5"/>
        <v>0.1012071497691269</v>
      </c>
      <c r="F27">
        <f t="shared" si="6"/>
        <v>0.13396904700358306</v>
      </c>
      <c r="G27">
        <f t="shared" si="7"/>
        <v>0.17634150347471667</v>
      </c>
      <c r="H27">
        <f t="shared" si="8"/>
        <v>0.22743741551885374</v>
      </c>
      <c r="I27">
        <f t="shared" si="9"/>
        <v>0.27674690109918926</v>
      </c>
      <c r="J27">
        <f t="shared" si="10"/>
        <v>0.2826265525987367</v>
      </c>
      <c r="K27">
        <f t="shared" si="11"/>
        <v>0.19307248863370977</v>
      </c>
      <c r="L27">
        <f t="shared" si="15"/>
        <v>3.0515813976207822</v>
      </c>
      <c r="M27" s="3">
        <f t="shared" si="12"/>
        <v>0.74550112616001374</v>
      </c>
    </row>
    <row r="28" spans="1:18" x14ac:dyDescent="0.2">
      <c r="C28" s="2"/>
    </row>
    <row r="29" spans="1:18" x14ac:dyDescent="0.2">
      <c r="C29" s="2"/>
    </row>
    <row r="30" spans="1:18" x14ac:dyDescent="0.2">
      <c r="C30" s="2"/>
    </row>
    <row r="31" spans="1:18" x14ac:dyDescent="0.2">
      <c r="C31" s="2"/>
    </row>
    <row r="32" spans="1:18" x14ac:dyDescent="0.2">
      <c r="C32" s="2"/>
    </row>
    <row r="33" spans="3:3" x14ac:dyDescent="0.2">
      <c r="C33" s="2"/>
    </row>
    <row r="34" spans="3:3" x14ac:dyDescent="0.2">
      <c r="C34" s="2"/>
    </row>
    <row r="35" spans="3:3" x14ac:dyDescent="0.2">
      <c r="C35" s="2"/>
    </row>
    <row r="36" spans="3:3" x14ac:dyDescent="0.2">
      <c r="C36" s="2"/>
    </row>
    <row r="37" spans="3:3" x14ac:dyDescent="0.2">
      <c r="C37" s="2"/>
    </row>
    <row r="38" spans="3:3" x14ac:dyDescent="0.2">
      <c r="C38" s="2"/>
    </row>
    <row r="39" spans="3:3" x14ac:dyDescent="0.2">
      <c r="C39" s="2"/>
    </row>
    <row r="40" spans="3:3" x14ac:dyDescent="0.2">
      <c r="C40" s="2"/>
    </row>
    <row r="41" spans="3:3" x14ac:dyDescent="0.2">
      <c r="C41" s="2"/>
    </row>
    <row r="42" spans="3:3" x14ac:dyDescent="0.2">
      <c r="C42" s="2"/>
    </row>
    <row r="43" spans="3:3" x14ac:dyDescent="0.2">
      <c r="C43" s="2"/>
    </row>
    <row r="44" spans="3:3" x14ac:dyDescent="0.2">
      <c r="C44" s="2"/>
    </row>
    <row r="45" spans="3:3" x14ac:dyDescent="0.2">
      <c r="C45" s="2"/>
    </row>
    <row r="46" spans="3:3" x14ac:dyDescent="0.2">
      <c r="C46" s="2"/>
    </row>
    <row r="47" spans="3:3" x14ac:dyDescent="0.2">
      <c r="C47" s="2"/>
    </row>
    <row r="48" spans="3:3" x14ac:dyDescent="0.2">
      <c r="C48" s="2"/>
    </row>
    <row r="49" spans="3:3" x14ac:dyDescent="0.2">
      <c r="C49" s="2"/>
    </row>
  </sheetData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Leslie example</vt:lpstr>
      <vt:lpstr>China 1 child</vt:lpstr>
    </vt:vector>
  </TitlesOfParts>
  <Company>OES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 Shareshian</dc:creator>
  <cp:lastModifiedBy>Microsoft Office User</cp:lastModifiedBy>
  <dcterms:created xsi:type="dcterms:W3CDTF">2015-11-27T23:38:05Z</dcterms:created>
  <dcterms:modified xsi:type="dcterms:W3CDTF">2019-06-15T22:59:21Z</dcterms:modified>
</cp:coreProperties>
</file>