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umGenius/Desktop/"/>
    </mc:Choice>
  </mc:AlternateContent>
  <xr:revisionPtr revIDLastSave="0" documentId="13_ncr:1_{340ACFF2-6163-384E-BD7E-AF9151E9A8DA}" xr6:coauthVersionLast="44" xr6:coauthVersionMax="44" xr10:uidLastSave="{00000000-0000-0000-0000-000000000000}"/>
  <bookViews>
    <workbookView xWindow="3040" yWindow="460" windowWidth="15720" windowHeight="16020" xr2:uid="{801C7223-A084-46AB-8E91-0D4B5AE381E6}"/>
  </bookViews>
  <sheets>
    <sheet name="Sensitivity Report 1" sheetId="2" r:id="rId1"/>
    <sheet name="Example" sheetId="1" r:id="rId2"/>
  </sheets>
  <definedNames>
    <definedName name="ComputedUB">Example!$H$6:$H$36</definedName>
    <definedName name="Cost">Example!$E$6:$E$36</definedName>
    <definedName name="Flow">Example!$F$6:$F$36</definedName>
    <definedName name="From">Example!$A$6:$A$36</definedName>
    <definedName name="FromNodes">Example!$J$6:$J$36</definedName>
    <definedName name="LB">Example!$C$6:$C$36</definedName>
    <definedName name="Nodes">Example!$G$6:$G$36</definedName>
    <definedName name="solver_adj" localSheetId="1" hidden="1">Example!$F$6:$F$36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Example!$K$6:$K$36</definedName>
    <definedName name="solver_lhs2" localSheetId="1" hidden="1">Example!$F$6:$F$36</definedName>
    <definedName name="solver_lhs3" localSheetId="1" hidden="1">Example!$F$6:$F$36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Example!$F$4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hs1" localSheetId="1" hidden="1">Example!$M$6:$M$36</definedName>
    <definedName name="solver_rhs2" localSheetId="1" hidden="1">ComputedUB</definedName>
    <definedName name="solver_rhs3" localSheetId="1" hidden="1">LB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  <definedName name="To">Example!$B$6:$B$36</definedName>
    <definedName name="UB">Example!$D$6:$D$36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J6" i="1" s="1"/>
  <c r="F4" i="1"/>
  <c r="E4" i="1"/>
  <c r="K6" i="1" l="1"/>
  <c r="M6" i="1"/>
  <c r="J7" i="1"/>
  <c r="M7" i="1" l="1"/>
  <c r="K7" i="1"/>
  <c r="J8" i="1"/>
  <c r="M8" i="1" l="1"/>
  <c r="K8" i="1"/>
  <c r="J9" i="1"/>
  <c r="K9" i="1" l="1"/>
  <c r="M9" i="1"/>
  <c r="J10" i="1"/>
  <c r="J11" i="1" s="1"/>
  <c r="M11" i="1" l="1"/>
  <c r="K11" i="1"/>
  <c r="K10" i="1"/>
  <c r="M10" i="1"/>
  <c r="J12" i="1"/>
  <c r="M12" i="1" l="1"/>
  <c r="K12" i="1"/>
  <c r="J13" i="1"/>
  <c r="K13" i="1" l="1"/>
  <c r="M13" i="1"/>
  <c r="J14" i="1"/>
  <c r="M14" i="1" l="1"/>
  <c r="K14" i="1"/>
  <c r="J15" i="1"/>
  <c r="M15" i="1" l="1"/>
  <c r="K15" i="1"/>
  <c r="J16" i="1"/>
  <c r="M16" i="1" l="1"/>
  <c r="K16" i="1"/>
  <c r="J17" i="1"/>
  <c r="K17" i="1" l="1"/>
  <c r="M17" i="1"/>
  <c r="J18" i="1"/>
  <c r="K18" i="1" l="1"/>
  <c r="M18" i="1"/>
  <c r="J19" i="1"/>
  <c r="M19" i="1" l="1"/>
  <c r="K19" i="1"/>
  <c r="J20" i="1"/>
  <c r="M20" i="1" l="1"/>
  <c r="K20" i="1"/>
  <c r="J21" i="1"/>
  <c r="K21" i="1" l="1"/>
  <c r="M21" i="1"/>
  <c r="J22" i="1"/>
  <c r="M22" i="1" l="1"/>
  <c r="K22" i="1"/>
  <c r="J23" i="1"/>
  <c r="M23" i="1" l="1"/>
  <c r="K23" i="1"/>
  <c r="J24" i="1"/>
  <c r="M24" i="1" l="1"/>
  <c r="K24" i="1"/>
  <c r="J25" i="1"/>
  <c r="K25" i="1" l="1"/>
  <c r="M25" i="1"/>
  <c r="J26" i="1"/>
  <c r="K26" i="1" l="1"/>
  <c r="M26" i="1"/>
  <c r="J27" i="1"/>
  <c r="M27" i="1" l="1"/>
  <c r="K27" i="1"/>
  <c r="J28" i="1"/>
  <c r="M28" i="1" l="1"/>
  <c r="K28" i="1"/>
  <c r="J29" i="1"/>
  <c r="K29" i="1" l="1"/>
  <c r="M29" i="1"/>
  <c r="J30" i="1"/>
  <c r="M30" i="1" l="1"/>
  <c r="K30" i="1"/>
  <c r="J31" i="1"/>
  <c r="M31" i="1" l="1"/>
  <c r="K31" i="1"/>
  <c r="J32" i="1"/>
  <c r="M32" i="1" l="1"/>
  <c r="K32" i="1"/>
  <c r="J33" i="1"/>
  <c r="K33" i="1" l="1"/>
  <c r="M33" i="1"/>
  <c r="J34" i="1"/>
  <c r="K34" i="1" l="1"/>
  <c r="M34" i="1"/>
  <c r="J35" i="1"/>
  <c r="M35" i="1" l="1"/>
  <c r="K35" i="1"/>
  <c r="J36" i="1"/>
  <c r="M36" i="1" l="1"/>
  <c r="K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4" authorId="0" shapeId="0" xr:uid="{ABAA252D-38A8-4151-A649-6C257186C57E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Change the objective direction in Solver.</t>
        </r>
      </text>
    </comment>
    <comment ref="D5" authorId="0" shapeId="0" xr:uid="{9AE8C3DE-7A08-4FCC-BB20-0595480382BE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If no Upper Bound entered, it is assumed to be infinite.</t>
        </r>
      </text>
    </comment>
    <comment ref="F5" authorId="0" shapeId="0" xr:uid="{ED7F3416-44C6-4E03-ADD0-D4E1FDB3987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These cells will be modified by Solver.</t>
        </r>
      </text>
    </comment>
    <comment ref="J5" authorId="0" shapeId="0" xr:uid="{8DB37652-C5AC-4463-A7F9-2AFFE17396AC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List of Nodes in the network. DO NOT MODIFY THIS COLUMN.</t>
        </r>
      </text>
    </comment>
  </commentList>
</comments>
</file>

<file path=xl/sharedStrings.xml><?xml version="1.0" encoding="utf-8"?>
<sst xmlns="http://schemas.openxmlformats.org/spreadsheetml/2006/main" count="213" uniqueCount="101">
  <si>
    <t>Simplified Transshipment Spreadsheet</t>
  </si>
  <si>
    <t>ID Number</t>
  </si>
  <si>
    <t>DO NOT DELETE ROWS FROM THIS SHEET. Leave unused rows blank.</t>
  </si>
  <si>
    <t>Enter Network Arcs Below:</t>
  </si>
  <si>
    <t>From</t>
  </si>
  <si>
    <t>To</t>
  </si>
  <si>
    <t>LB</t>
  </si>
  <si>
    <t>UB</t>
  </si>
  <si>
    <t>Cost</t>
  </si>
  <si>
    <t>Flow</t>
  </si>
  <si>
    <t>Nodes</t>
  </si>
  <si>
    <t>ComputedUB</t>
  </si>
  <si>
    <t>FromNodes</t>
  </si>
  <si>
    <t>Flow Out</t>
  </si>
  <si>
    <t>=</t>
  </si>
  <si>
    <t>Flow In</t>
  </si>
  <si>
    <t>.</t>
  </si>
  <si>
    <t>Microsoft Excel 16.0 Sensitivity Report</t>
  </si>
  <si>
    <t>Worksheet: [Simplified Transshipment Spreadsheet.xlsx]Example</t>
  </si>
  <si>
    <t>Report Created: 20/08/2019 4:27:12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</si>
  <si>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</si>
  <si>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</si>
  <si>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</si>
  <si>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</si>
  <si>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</si>
  <si>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</si>
  <si>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</si>
  <si>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</si>
  <si>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</si>
  <si>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</si>
  <si>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</si>
  <si>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</si>
  <si>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</si>
  <si>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</si>
  <si>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</si>
  <si>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</si>
  <si>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$F$6</t>
  </si>
  <si>
    <t>. Flow</t>
  </si>
  <si>
    <t>$F$7</t>
  </si>
  <si>
    <t>$F$8</t>
  </si>
  <si>
    <t>$F$9</t>
  </si>
  <si>
    <t>$F$10</t>
  </si>
  <si>
    <t>$F$11</t>
  </si>
  <si>
    <t>$F$12</t>
  </si>
  <si>
    <t>$F$13</t>
  </si>
  <si>
    <t>$F$14</t>
  </si>
  <si>
    <t>$F$15</t>
  </si>
  <si>
    <t>$F$16</t>
  </si>
  <si>
    <t>$F$17</t>
  </si>
  <si>
    <t>$F$18</t>
  </si>
  <si>
    <t>$F$19</t>
  </si>
  <si>
    <t>$F$20</t>
  </si>
  <si>
    <t>$F$21</t>
  </si>
  <si>
    <t>$F$22</t>
  </si>
  <si>
    <t>$F$23</t>
  </si>
  <si>
    <t>$F$24</t>
  </si>
  <si>
    <t>$F$25</t>
  </si>
  <si>
    <t>$F$26</t>
  </si>
  <si>
    <t>$F$27</t>
  </si>
  <si>
    <t>$F$28</t>
  </si>
  <si>
    <t>$F$29</t>
  </si>
  <si>
    <t>$F$30</t>
  </si>
  <si>
    <t>$F$31</t>
  </si>
  <si>
    <t>$F$32</t>
  </si>
  <si>
    <t>$F$33</t>
  </si>
  <si>
    <t>$F$34</t>
  </si>
  <si>
    <t>$F$35</t>
  </si>
  <si>
    <t>$F$36</t>
  </si>
  <si>
    <t>$K$6</t>
  </si>
  <si>
    <t>$K$7</t>
  </si>
  <si>
    <t>$K$8</t>
  </si>
  <si>
    <t>$K$9</t>
  </si>
  <si>
    <t>$K$10</t>
  </si>
  <si>
    <t>$K$11</t>
  </si>
  <si>
    <t>$K$12</t>
  </si>
  <si>
    <t>$K$13</t>
  </si>
  <si>
    <t>$K$14</t>
  </si>
  <si>
    <t>$K$15</t>
  </si>
  <si>
    <t>$K$16</t>
  </si>
  <si>
    <t>$K$17</t>
  </si>
  <si>
    <t>$K$18</t>
  </si>
  <si>
    <t>$K$19</t>
  </si>
  <si>
    <t>$K$20</t>
  </si>
  <si>
    <t>$K$21</t>
  </si>
  <si>
    <t>$K$22</t>
  </si>
  <si>
    <t>$K$23</t>
  </si>
  <si>
    <t>$K$24</t>
  </si>
  <si>
    <t>$K$25</t>
  </si>
  <si>
    <t>$K$26</t>
  </si>
  <si>
    <t>$K$27</t>
  </si>
  <si>
    <t>$K$28</t>
  </si>
  <si>
    <t>$K$29</t>
  </si>
  <si>
    <t>$K$30</t>
  </si>
  <si>
    <t>$K$31</t>
  </si>
  <si>
    <t>$K$32</t>
  </si>
  <si>
    <t>$K$33</t>
  </si>
  <si>
    <t>$K$34</t>
  </si>
  <si>
    <t>$K$35</t>
  </si>
  <si>
    <t>$K$36</t>
  </si>
  <si>
    <t>Lauren Low</t>
  </si>
  <si>
    <t>Student ID: 250348618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</si>
</sst>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5" fillId="0" borderId="6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/>
      <protection locked="0"/>
    </xf>
    <xf numFmtId="0" fontId="5" fillId="0" borderId="8" xfId="1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/>
    <xf numFmtId="0" fontId="0" fillId="0" borderId="12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</cellXfs>
  <cellStyles count="2">
    <cellStyle name="Normal" xfId="0" builtinId="0"/>
    <cellStyle name="Normal 2" xfId="1" xr:uid="{C0B6FDD7-EA5F-4986-821F-3AC8F57C095E}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0BDE0-79B4-4DEF-ADA5-DE8E84489888}" name="Table2" displayName="Table2" ref="A5:E36" totalsRowShown="0" headerRowDxfId="9" dataDxfId="8">
  <tableColumns count="5">
    <tableColumn id="1" xr3:uid="{5F6F9562-2FED-4E3E-B497-8DDFCE1A764C}" name="From" dataDxfId="7"/>
    <tableColumn id="2" xr3:uid="{D085F55F-B2D7-42EE-9B99-37628352E45C}" name="To" dataDxfId="6"/>
    <tableColumn id="3" xr3:uid="{8E6189E5-5C52-495D-8C21-EB3516AE7E0F}" name="LB" dataDxfId="5"/>
    <tableColumn id="4" xr3:uid="{76B6DA1C-14BE-42C7-9768-1A9B608E8AED}" name="UB" dataDxfId="4"/>
    <tableColumn id="5" xr3:uid="{C44963F3-0358-42A2-96E5-B2490940DF5E}" name="Cost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E17F0-9CB9-4D1E-BF11-33A2EB2245CF}" name="Table3" displayName="Table3" ref="F5:F36" totalsRowShown="0" headerRowDxfId="2" dataDxfId="1">
  <tableColumns count="1">
    <tableColumn id="1" xr3:uid="{3D83FE05-50CD-4381-B11F-16DCD67B7602}" name="Flow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7792-5E9B-42A1-B841-190A7C333043}">
  <dimension ref="A1:I74"/>
  <sheetViews>
    <sheetView showGridLines="0" tabSelected="1" workbookViewId="0">
      <selection activeCell="I3" sqref="I3"/>
    </sheetView>
  </sheetViews>
  <sheetFormatPr baseColWidth="10" defaultColWidth="8.83203125" defaultRowHeight="15"/>
  <cols>
    <col min="1" max="1" width="2.33203125" customWidth="1"/>
    <col min="2" max="2" width="6.1640625" bestFit="1" customWidth="1"/>
    <col min="3" max="3" width="9" bestFit="1" customWidth="1"/>
    <col min="4" max="4" width="6.1640625" bestFit="1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9">
      <c r="A1" s="1" t="s">
        <v>17</v>
      </c>
      <c r="I1" t="s">
        <v>99</v>
      </c>
    </row>
    <row r="2" spans="1:9">
      <c r="A2" s="1" t="s">
        <v>18</v>
      </c>
      <c r="I2" t="s">
        <v>100</v>
      </c>
    </row>
    <row r="3" spans="1:9">
      <c r="A3" s="1" t="s">
        <v>19</v>
      </c>
    </row>
    <row r="6" spans="1:9" ht="16" thickBot="1">
      <c r="A6" t="s">
        <v>20</v>
      </c>
    </row>
    <row r="7" spans="1:9">
      <c r="B7" s="14"/>
      <c r="C7" s="14"/>
      <c r="D7" s="14" t="s">
        <v>23</v>
      </c>
      <c r="E7" s="14" t="s">
        <v>25</v>
      </c>
      <c r="F7" s="14" t="s">
        <v>26</v>
      </c>
      <c r="G7" s="14" t="s">
        <v>28</v>
      </c>
      <c r="H7" s="14" t="s">
        <v>28</v>
      </c>
    </row>
    <row r="8" spans="1:9" ht="16" thickBot="1">
      <c r="B8" s="15" t="s">
        <v>21</v>
      </c>
      <c r="C8" s="15" t="s">
        <v>22</v>
      </c>
      <c r="D8" s="15" t="s">
        <v>24</v>
      </c>
      <c r="E8" s="15" t="s">
        <v>8</v>
      </c>
      <c r="F8" s="15" t="s">
        <v>27</v>
      </c>
      <c r="G8" s="15" t="s">
        <v>29</v>
      </c>
      <c r="H8" s="15" t="s">
        <v>30</v>
      </c>
    </row>
    <row r="9" spans="1:9">
      <c r="B9" s="12" t="s">
        <v>36</v>
      </c>
      <c r="C9" s="12" t="s">
        <v>37</v>
      </c>
      <c r="D9" s="12">
        <v>4</v>
      </c>
      <c r="E9" s="12">
        <v>0</v>
      </c>
      <c r="F9" s="12">
        <v>-10</v>
      </c>
      <c r="G9" s="12">
        <v>1</v>
      </c>
      <c r="H9" s="12">
        <v>8</v>
      </c>
    </row>
    <row r="10" spans="1:9">
      <c r="B10" s="12" t="s">
        <v>38</v>
      </c>
      <c r="C10" s="12" t="s">
        <v>37</v>
      </c>
      <c r="D10" s="12">
        <v>4</v>
      </c>
      <c r="E10" s="12">
        <v>0</v>
      </c>
      <c r="F10" s="12">
        <v>-10</v>
      </c>
      <c r="G10" s="12">
        <v>1</v>
      </c>
      <c r="H10" s="12">
        <v>1</v>
      </c>
    </row>
    <row r="11" spans="1:9">
      <c r="B11" s="12" t="s">
        <v>39</v>
      </c>
      <c r="C11" s="12" t="s">
        <v>37</v>
      </c>
      <c r="D11" s="12">
        <v>0</v>
      </c>
      <c r="E11" s="12">
        <v>-10</v>
      </c>
      <c r="F11" s="12">
        <v>-20</v>
      </c>
      <c r="G11" s="12">
        <v>10</v>
      </c>
      <c r="H11" s="12">
        <v>1E+30</v>
      </c>
    </row>
    <row r="12" spans="1:9">
      <c r="B12" s="12" t="s">
        <v>40</v>
      </c>
      <c r="C12" s="12" t="s">
        <v>37</v>
      </c>
      <c r="D12" s="12">
        <v>4</v>
      </c>
      <c r="E12" s="12">
        <v>0</v>
      </c>
      <c r="F12" s="12">
        <v>-10</v>
      </c>
      <c r="G12" s="12">
        <v>7</v>
      </c>
      <c r="H12" s="12">
        <v>1</v>
      </c>
    </row>
    <row r="13" spans="1:9">
      <c r="B13" s="12" t="s">
        <v>41</v>
      </c>
      <c r="C13" s="12" t="s">
        <v>9</v>
      </c>
      <c r="D13" s="12">
        <v>0</v>
      </c>
      <c r="E13" s="12">
        <v>-1</v>
      </c>
      <c r="F13" s="12">
        <v>-1</v>
      </c>
      <c r="G13" s="12">
        <v>1</v>
      </c>
      <c r="H13" s="12">
        <v>1E+30</v>
      </c>
    </row>
    <row r="14" spans="1:9">
      <c r="B14" s="12" t="s">
        <v>42</v>
      </c>
      <c r="C14" s="12" t="s">
        <v>9</v>
      </c>
      <c r="D14" s="12">
        <v>0</v>
      </c>
      <c r="E14" s="12">
        <v>-1</v>
      </c>
      <c r="F14" s="12">
        <v>-1</v>
      </c>
      <c r="G14" s="12">
        <v>1</v>
      </c>
      <c r="H14" s="12">
        <v>1E+30</v>
      </c>
    </row>
    <row r="15" spans="1:9">
      <c r="B15" s="12" t="s">
        <v>43</v>
      </c>
      <c r="C15" s="12" t="s">
        <v>37</v>
      </c>
      <c r="D15" s="12">
        <v>4</v>
      </c>
      <c r="E15" s="12">
        <v>8</v>
      </c>
      <c r="F15" s="12">
        <v>18</v>
      </c>
      <c r="G15" s="12">
        <v>1E+30</v>
      </c>
      <c r="H15" s="12">
        <v>8</v>
      </c>
    </row>
    <row r="16" spans="1:9">
      <c r="B16" s="12" t="s">
        <v>44</v>
      </c>
      <c r="C16" s="12" t="s">
        <v>37</v>
      </c>
      <c r="D16" s="12">
        <v>0</v>
      </c>
      <c r="E16" s="12">
        <v>-7</v>
      </c>
      <c r="F16" s="12">
        <v>3</v>
      </c>
      <c r="G16" s="12">
        <v>7</v>
      </c>
      <c r="H16" s="12">
        <v>1E+30</v>
      </c>
    </row>
    <row r="17" spans="2:8">
      <c r="B17" s="12" t="s">
        <v>45</v>
      </c>
      <c r="C17" s="12" t="s">
        <v>37</v>
      </c>
      <c r="D17" s="12">
        <v>4</v>
      </c>
      <c r="E17" s="12">
        <v>8</v>
      </c>
      <c r="F17" s="12">
        <v>18</v>
      </c>
      <c r="G17" s="12">
        <v>1E+30</v>
      </c>
      <c r="H17" s="12">
        <v>8</v>
      </c>
    </row>
    <row r="18" spans="2:8">
      <c r="B18" s="12" t="s">
        <v>46</v>
      </c>
      <c r="C18" s="12" t="s">
        <v>37</v>
      </c>
      <c r="D18" s="12">
        <v>0</v>
      </c>
      <c r="E18" s="12">
        <v>-7</v>
      </c>
      <c r="F18" s="12">
        <v>3</v>
      </c>
      <c r="G18" s="12">
        <v>7</v>
      </c>
      <c r="H18" s="12">
        <v>1E+30</v>
      </c>
    </row>
    <row r="19" spans="2:8">
      <c r="B19" s="12" t="s">
        <v>47</v>
      </c>
      <c r="C19" s="12" t="s">
        <v>37</v>
      </c>
      <c r="D19" s="12">
        <v>4</v>
      </c>
      <c r="E19" s="12">
        <v>8</v>
      </c>
      <c r="F19" s="12">
        <v>18</v>
      </c>
      <c r="G19" s="12">
        <v>1E+30</v>
      </c>
      <c r="H19" s="12">
        <v>8</v>
      </c>
    </row>
    <row r="20" spans="2:8">
      <c r="B20" s="12" t="s">
        <v>48</v>
      </c>
      <c r="C20" s="12" t="s">
        <v>37</v>
      </c>
      <c r="D20" s="12">
        <v>0</v>
      </c>
      <c r="E20" s="12">
        <v>-7</v>
      </c>
      <c r="F20" s="12">
        <v>3</v>
      </c>
      <c r="G20" s="12">
        <v>7</v>
      </c>
      <c r="H20" s="12">
        <v>1E+30</v>
      </c>
    </row>
    <row r="21" spans="2:8">
      <c r="B21" s="12" t="s">
        <v>49</v>
      </c>
      <c r="C21" s="12" t="s">
        <v>9</v>
      </c>
      <c r="D21" s="12">
        <v>0</v>
      </c>
      <c r="E21" s="12">
        <v>0</v>
      </c>
      <c r="F21" s="12">
        <v>0</v>
      </c>
      <c r="G21" s="12">
        <v>0</v>
      </c>
      <c r="H21" s="12">
        <v>1E+30</v>
      </c>
    </row>
    <row r="22" spans="2:8">
      <c r="B22" s="12" t="s">
        <v>50</v>
      </c>
      <c r="C22" s="12" t="s">
        <v>9</v>
      </c>
      <c r="D22" s="12">
        <v>0</v>
      </c>
      <c r="E22" s="12">
        <v>0</v>
      </c>
      <c r="F22" s="12">
        <v>0</v>
      </c>
      <c r="G22" s="12">
        <v>0</v>
      </c>
      <c r="H22" s="12">
        <v>1E+30</v>
      </c>
    </row>
    <row r="23" spans="2:8">
      <c r="B23" s="12" t="s">
        <v>51</v>
      </c>
      <c r="C23" s="12" t="s">
        <v>9</v>
      </c>
      <c r="D23" s="12">
        <v>0</v>
      </c>
      <c r="E23" s="12">
        <v>0</v>
      </c>
      <c r="F23" s="12">
        <v>0</v>
      </c>
      <c r="G23" s="12">
        <v>0</v>
      </c>
      <c r="H23" s="12">
        <v>1E+30</v>
      </c>
    </row>
    <row r="24" spans="2:8">
      <c r="B24" s="12" t="s">
        <v>52</v>
      </c>
      <c r="C24" s="12" t="s">
        <v>9</v>
      </c>
      <c r="D24" s="12">
        <v>0</v>
      </c>
      <c r="E24" s="12">
        <v>0</v>
      </c>
      <c r="F24" s="12">
        <v>0</v>
      </c>
      <c r="G24" s="12">
        <v>0</v>
      </c>
      <c r="H24" s="12">
        <v>1E+30</v>
      </c>
    </row>
    <row r="25" spans="2:8">
      <c r="B25" s="12" t="s">
        <v>53</v>
      </c>
      <c r="C25" s="12" t="s">
        <v>9</v>
      </c>
      <c r="D25" s="12">
        <v>0</v>
      </c>
      <c r="E25" s="12">
        <v>0</v>
      </c>
      <c r="F25" s="12">
        <v>0</v>
      </c>
      <c r="G25" s="12">
        <v>0</v>
      </c>
      <c r="H25" s="12">
        <v>1E+30</v>
      </c>
    </row>
    <row r="26" spans="2:8">
      <c r="B26" s="12" t="s">
        <v>54</v>
      </c>
      <c r="C26" s="12" t="s">
        <v>9</v>
      </c>
      <c r="D26" s="12">
        <v>0</v>
      </c>
      <c r="E26" s="12">
        <v>0</v>
      </c>
      <c r="F26" s="12">
        <v>0</v>
      </c>
      <c r="G26" s="12">
        <v>0</v>
      </c>
      <c r="H26" s="12">
        <v>1E+30</v>
      </c>
    </row>
    <row r="27" spans="2:8">
      <c r="B27" s="12" t="s">
        <v>55</v>
      </c>
      <c r="C27" s="12" t="s">
        <v>9</v>
      </c>
      <c r="D27" s="12">
        <v>0</v>
      </c>
      <c r="E27" s="12">
        <v>0</v>
      </c>
      <c r="F27" s="12">
        <v>0</v>
      </c>
      <c r="G27" s="12">
        <v>0</v>
      </c>
      <c r="H27" s="12">
        <v>1E+30</v>
      </c>
    </row>
    <row r="28" spans="2:8">
      <c r="B28" s="12" t="s">
        <v>56</v>
      </c>
      <c r="C28" s="12" t="s">
        <v>9</v>
      </c>
      <c r="D28" s="12">
        <v>0</v>
      </c>
      <c r="E28" s="12">
        <v>0</v>
      </c>
      <c r="F28" s="12">
        <v>0</v>
      </c>
      <c r="G28" s="12">
        <v>0</v>
      </c>
      <c r="H28" s="12">
        <v>1E+30</v>
      </c>
    </row>
    <row r="29" spans="2:8">
      <c r="B29" s="12" t="s">
        <v>57</v>
      </c>
      <c r="C29" s="12" t="s">
        <v>9</v>
      </c>
      <c r="D29" s="12">
        <v>0</v>
      </c>
      <c r="E29" s="12">
        <v>0</v>
      </c>
      <c r="F29" s="12">
        <v>0</v>
      </c>
      <c r="G29" s="12">
        <v>0</v>
      </c>
      <c r="H29" s="12">
        <v>1E+30</v>
      </c>
    </row>
    <row r="30" spans="2:8">
      <c r="B30" s="12" t="s">
        <v>58</v>
      </c>
      <c r="C30" s="12" t="s">
        <v>9</v>
      </c>
      <c r="D30" s="12">
        <v>0</v>
      </c>
      <c r="E30" s="12">
        <v>0</v>
      </c>
      <c r="F30" s="12">
        <v>0</v>
      </c>
      <c r="G30" s="12">
        <v>0</v>
      </c>
      <c r="H30" s="12">
        <v>1E+30</v>
      </c>
    </row>
    <row r="31" spans="2:8">
      <c r="B31" s="12" t="s">
        <v>59</v>
      </c>
      <c r="C31" s="12" t="s">
        <v>9</v>
      </c>
      <c r="D31" s="12">
        <v>0</v>
      </c>
      <c r="E31" s="12">
        <v>0</v>
      </c>
      <c r="F31" s="12">
        <v>0</v>
      </c>
      <c r="G31" s="12">
        <v>0</v>
      </c>
      <c r="H31" s="12">
        <v>1E+30</v>
      </c>
    </row>
    <row r="32" spans="2:8">
      <c r="B32" s="12" t="s">
        <v>60</v>
      </c>
      <c r="C32" s="12" t="s">
        <v>9</v>
      </c>
      <c r="D32" s="12">
        <v>0</v>
      </c>
      <c r="E32" s="12">
        <v>0</v>
      </c>
      <c r="F32" s="12">
        <v>0</v>
      </c>
      <c r="G32" s="12">
        <v>0</v>
      </c>
      <c r="H32" s="12">
        <v>1E+30</v>
      </c>
    </row>
    <row r="33" spans="1:8">
      <c r="B33" s="12" t="s">
        <v>61</v>
      </c>
      <c r="C33" s="12" t="s">
        <v>9</v>
      </c>
      <c r="D33" s="12">
        <v>0</v>
      </c>
      <c r="E33" s="12">
        <v>0</v>
      </c>
      <c r="F33" s="12">
        <v>0</v>
      </c>
      <c r="G33" s="12">
        <v>0</v>
      </c>
      <c r="H33" s="12">
        <v>1E+30</v>
      </c>
    </row>
    <row r="34" spans="1:8">
      <c r="B34" s="12" t="s">
        <v>62</v>
      </c>
      <c r="C34" s="12" t="s">
        <v>9</v>
      </c>
      <c r="D34" s="12">
        <v>0</v>
      </c>
      <c r="E34" s="12">
        <v>0</v>
      </c>
      <c r="F34" s="12">
        <v>0</v>
      </c>
      <c r="G34" s="12">
        <v>0</v>
      </c>
      <c r="H34" s="12">
        <v>1E+30</v>
      </c>
    </row>
    <row r="35" spans="1:8">
      <c r="B35" s="12" t="s">
        <v>63</v>
      </c>
      <c r="C35" s="12" t="s">
        <v>9</v>
      </c>
      <c r="D35" s="12">
        <v>0</v>
      </c>
      <c r="E35" s="12">
        <v>0</v>
      </c>
      <c r="F35" s="12">
        <v>0</v>
      </c>
      <c r="G35" s="12">
        <v>0</v>
      </c>
      <c r="H35" s="12">
        <v>1E+30</v>
      </c>
    </row>
    <row r="36" spans="1:8">
      <c r="B36" s="12" t="s">
        <v>64</v>
      </c>
      <c r="C36" s="12" t="s">
        <v>9</v>
      </c>
      <c r="D36" s="12">
        <v>0</v>
      </c>
      <c r="E36" s="12">
        <v>0</v>
      </c>
      <c r="F36" s="12">
        <v>0</v>
      </c>
      <c r="G36" s="12">
        <v>0</v>
      </c>
      <c r="H36" s="12">
        <v>1E+30</v>
      </c>
    </row>
    <row r="37" spans="1:8">
      <c r="B37" s="12" t="s">
        <v>65</v>
      </c>
      <c r="C37" s="12" t="s">
        <v>9</v>
      </c>
      <c r="D37" s="12">
        <v>0</v>
      </c>
      <c r="E37" s="12">
        <v>0</v>
      </c>
      <c r="F37" s="12">
        <v>0</v>
      </c>
      <c r="G37" s="12">
        <v>0</v>
      </c>
      <c r="H37" s="12">
        <v>1E+30</v>
      </c>
    </row>
    <row r="38" spans="1:8">
      <c r="B38" s="12" t="s">
        <v>66</v>
      </c>
      <c r="C38" s="12" t="s">
        <v>9</v>
      </c>
      <c r="D38" s="12">
        <v>0</v>
      </c>
      <c r="E38" s="12">
        <v>0</v>
      </c>
      <c r="F38" s="12">
        <v>0</v>
      </c>
      <c r="G38" s="12">
        <v>0</v>
      </c>
      <c r="H38" s="12">
        <v>1E+30</v>
      </c>
    </row>
    <row r="39" spans="1:8" ht="16" thickBot="1">
      <c r="B39" s="13" t="s">
        <v>67</v>
      </c>
      <c r="C39" s="13" t="s">
        <v>9</v>
      </c>
      <c r="D39" s="13">
        <v>0</v>
      </c>
      <c r="E39" s="13">
        <v>0</v>
      </c>
      <c r="F39" s="13">
        <v>0</v>
      </c>
      <c r="G39" s="13">
        <v>0</v>
      </c>
      <c r="H39" s="13">
        <v>1E+30</v>
      </c>
    </row>
    <row r="41" spans="1:8" ht="16" thickBot="1">
      <c r="A41" t="s">
        <v>31</v>
      </c>
    </row>
    <row r="42" spans="1:8">
      <c r="B42" s="14"/>
      <c r="C42" s="14"/>
      <c r="D42" s="14" t="s">
        <v>23</v>
      </c>
      <c r="E42" s="14" t="s">
        <v>32</v>
      </c>
      <c r="F42" s="14" t="s">
        <v>34</v>
      </c>
      <c r="G42" s="14" t="s">
        <v>28</v>
      </c>
      <c r="H42" s="14" t="s">
        <v>28</v>
      </c>
    </row>
    <row r="43" spans="1:8" ht="16" thickBot="1">
      <c r="B43" s="15" t="s">
        <v>21</v>
      </c>
      <c r="C43" s="15" t="s">
        <v>22</v>
      </c>
      <c r="D43" s="15" t="s">
        <v>24</v>
      </c>
      <c r="E43" s="15" t="s">
        <v>33</v>
      </c>
      <c r="F43" s="15" t="s">
        <v>35</v>
      </c>
      <c r="G43" s="15" t="s">
        <v>29</v>
      </c>
      <c r="H43" s="15" t="s">
        <v>30</v>
      </c>
    </row>
    <row r="44" spans="1:8">
      <c r="B44" s="12" t="s">
        <v>68</v>
      </c>
      <c r="C44" s="12" t="s">
        <v>13</v>
      </c>
      <c r="D44" s="12">
        <v>0</v>
      </c>
      <c r="E44" s="12">
        <v>0</v>
      </c>
      <c r="F44" s="12">
        <v>0</v>
      </c>
      <c r="G44" s="12">
        <v>0</v>
      </c>
      <c r="H44" s="12">
        <v>1E+30</v>
      </c>
    </row>
    <row r="45" spans="1:8">
      <c r="B45" s="12" t="s">
        <v>69</v>
      </c>
      <c r="C45" s="12" t="s">
        <v>13</v>
      </c>
      <c r="D45" s="12">
        <v>4</v>
      </c>
      <c r="E45" s="12">
        <v>10</v>
      </c>
      <c r="F45" s="12">
        <v>0</v>
      </c>
      <c r="G45" s="12">
        <v>4</v>
      </c>
      <c r="H45" s="12">
        <v>2</v>
      </c>
    </row>
    <row r="46" spans="1:8">
      <c r="B46" s="12" t="s">
        <v>70</v>
      </c>
      <c r="C46" s="12" t="s">
        <v>13</v>
      </c>
      <c r="D46" s="12">
        <v>4</v>
      </c>
      <c r="E46" s="12">
        <v>10</v>
      </c>
      <c r="F46" s="12">
        <v>0</v>
      </c>
      <c r="G46" s="12">
        <v>4</v>
      </c>
      <c r="H46" s="12">
        <v>2</v>
      </c>
    </row>
    <row r="47" spans="1:8">
      <c r="B47" s="12" t="s">
        <v>71</v>
      </c>
      <c r="C47" s="12" t="s">
        <v>13</v>
      </c>
      <c r="D47" s="12">
        <v>4</v>
      </c>
      <c r="E47" s="12">
        <v>10</v>
      </c>
      <c r="F47" s="12">
        <v>0</v>
      </c>
      <c r="G47" s="12">
        <v>4</v>
      </c>
      <c r="H47" s="12">
        <v>2</v>
      </c>
    </row>
    <row r="48" spans="1:8">
      <c r="B48" s="12" t="s">
        <v>72</v>
      </c>
      <c r="C48" s="12" t="s">
        <v>13</v>
      </c>
      <c r="D48" s="12">
        <v>0</v>
      </c>
      <c r="E48" s="12">
        <v>0</v>
      </c>
      <c r="F48" s="12">
        <v>0</v>
      </c>
      <c r="G48" s="12">
        <v>0</v>
      </c>
      <c r="H48" s="12">
        <v>1E+30</v>
      </c>
    </row>
    <row r="49" spans="2:8">
      <c r="B49" s="12" t="s">
        <v>73</v>
      </c>
      <c r="C49" s="12" t="s">
        <v>13</v>
      </c>
      <c r="D49" s="12">
        <v>0</v>
      </c>
      <c r="E49" s="12">
        <v>0</v>
      </c>
      <c r="F49" s="12">
        <v>0</v>
      </c>
      <c r="G49" s="12">
        <v>0</v>
      </c>
      <c r="H49" s="12">
        <v>1E+30</v>
      </c>
    </row>
    <row r="50" spans="2:8">
      <c r="B50" s="12" t="s">
        <v>74</v>
      </c>
      <c r="C50" s="12" t="s">
        <v>13</v>
      </c>
      <c r="D50" s="12">
        <v>0</v>
      </c>
      <c r="E50" s="12">
        <v>0</v>
      </c>
      <c r="F50" s="12">
        <v>0</v>
      </c>
      <c r="G50" s="12">
        <v>0</v>
      </c>
      <c r="H50" s="12">
        <v>1E+30</v>
      </c>
    </row>
    <row r="51" spans="2:8">
      <c r="B51" s="12" t="s">
        <v>75</v>
      </c>
      <c r="C51" s="12" t="s">
        <v>13</v>
      </c>
      <c r="D51" s="12">
        <v>0</v>
      </c>
      <c r="E51" s="12">
        <v>0</v>
      </c>
      <c r="F51" s="12">
        <v>0</v>
      </c>
      <c r="G51" s="12">
        <v>0</v>
      </c>
      <c r="H51" s="12">
        <v>1E+30</v>
      </c>
    </row>
    <row r="52" spans="2:8">
      <c r="B52" s="12" t="s">
        <v>76</v>
      </c>
      <c r="C52" s="12" t="s">
        <v>13</v>
      </c>
      <c r="D52" s="12">
        <v>0</v>
      </c>
      <c r="E52" s="12">
        <v>0</v>
      </c>
      <c r="F52" s="12">
        <v>0</v>
      </c>
      <c r="G52" s="12">
        <v>0</v>
      </c>
      <c r="H52" s="12">
        <v>1E+30</v>
      </c>
    </row>
    <row r="53" spans="2:8">
      <c r="B53" s="12" t="s">
        <v>77</v>
      </c>
      <c r="C53" s="12" t="s">
        <v>13</v>
      </c>
      <c r="D53" s="12">
        <v>0</v>
      </c>
      <c r="E53" s="12">
        <v>0</v>
      </c>
      <c r="F53" s="12">
        <v>0</v>
      </c>
      <c r="G53" s="12">
        <v>0</v>
      </c>
      <c r="H53" s="12">
        <v>1E+30</v>
      </c>
    </row>
    <row r="54" spans="2:8">
      <c r="B54" s="12" t="s">
        <v>78</v>
      </c>
      <c r="C54" s="12" t="s">
        <v>13</v>
      </c>
      <c r="D54" s="12">
        <v>0</v>
      </c>
      <c r="E54" s="12">
        <v>0</v>
      </c>
      <c r="F54" s="12">
        <v>0</v>
      </c>
      <c r="G54" s="12">
        <v>0</v>
      </c>
      <c r="H54" s="12">
        <v>1E+30</v>
      </c>
    </row>
    <row r="55" spans="2:8">
      <c r="B55" s="12" t="s">
        <v>79</v>
      </c>
      <c r="C55" s="12" t="s">
        <v>13</v>
      </c>
      <c r="D55" s="12">
        <v>0</v>
      </c>
      <c r="E55" s="12">
        <v>0</v>
      </c>
      <c r="F55" s="12">
        <v>0</v>
      </c>
      <c r="G55" s="12">
        <v>0</v>
      </c>
      <c r="H55" s="12">
        <v>1E+30</v>
      </c>
    </row>
    <row r="56" spans="2:8">
      <c r="B56" s="12" t="s">
        <v>80</v>
      </c>
      <c r="C56" s="12" t="s">
        <v>13</v>
      </c>
      <c r="D56" s="12">
        <v>0</v>
      </c>
      <c r="E56" s="12">
        <v>0</v>
      </c>
      <c r="F56" s="12">
        <v>0</v>
      </c>
      <c r="G56" s="12">
        <v>0</v>
      </c>
      <c r="H56" s="12">
        <v>1E+30</v>
      </c>
    </row>
    <row r="57" spans="2:8">
      <c r="B57" s="12" t="s">
        <v>81</v>
      </c>
      <c r="C57" s="12" t="s">
        <v>13</v>
      </c>
      <c r="D57" s="12">
        <v>0</v>
      </c>
      <c r="E57" s="12">
        <v>0</v>
      </c>
      <c r="F57" s="12">
        <v>0</v>
      </c>
      <c r="G57" s="12">
        <v>0</v>
      </c>
      <c r="H57" s="12">
        <v>1E+30</v>
      </c>
    </row>
    <row r="58" spans="2:8">
      <c r="B58" s="12" t="s">
        <v>82</v>
      </c>
      <c r="C58" s="12" t="s">
        <v>13</v>
      </c>
      <c r="D58" s="12">
        <v>0</v>
      </c>
      <c r="E58" s="12">
        <v>0</v>
      </c>
      <c r="F58" s="12">
        <v>0</v>
      </c>
      <c r="G58" s="12">
        <v>0</v>
      </c>
      <c r="H58" s="12">
        <v>1E+30</v>
      </c>
    </row>
    <row r="59" spans="2:8">
      <c r="B59" s="12" t="s">
        <v>83</v>
      </c>
      <c r="C59" s="12" t="s">
        <v>13</v>
      </c>
      <c r="D59" s="12">
        <v>0</v>
      </c>
      <c r="E59" s="12">
        <v>0</v>
      </c>
      <c r="F59" s="12">
        <v>0</v>
      </c>
      <c r="G59" s="12">
        <v>0</v>
      </c>
      <c r="H59" s="12">
        <v>1E+30</v>
      </c>
    </row>
    <row r="60" spans="2:8">
      <c r="B60" s="12" t="s">
        <v>84</v>
      </c>
      <c r="C60" s="12" t="s">
        <v>13</v>
      </c>
      <c r="D60" s="12">
        <v>0</v>
      </c>
      <c r="E60" s="12">
        <v>0</v>
      </c>
      <c r="F60" s="12">
        <v>0</v>
      </c>
      <c r="G60" s="12">
        <v>0</v>
      </c>
      <c r="H60" s="12">
        <v>1E+30</v>
      </c>
    </row>
    <row r="61" spans="2:8">
      <c r="B61" s="12" t="s">
        <v>85</v>
      </c>
      <c r="C61" s="12" t="s">
        <v>13</v>
      </c>
      <c r="D61" s="12">
        <v>0</v>
      </c>
      <c r="E61" s="12">
        <v>0</v>
      </c>
      <c r="F61" s="12">
        <v>0</v>
      </c>
      <c r="G61" s="12">
        <v>0</v>
      </c>
      <c r="H61" s="12">
        <v>1E+30</v>
      </c>
    </row>
    <row r="62" spans="2:8">
      <c r="B62" s="12" t="s">
        <v>86</v>
      </c>
      <c r="C62" s="12" t="s">
        <v>13</v>
      </c>
      <c r="D62" s="12">
        <v>0</v>
      </c>
      <c r="E62" s="12">
        <v>0</v>
      </c>
      <c r="F62" s="12">
        <v>0</v>
      </c>
      <c r="G62" s="12">
        <v>0</v>
      </c>
      <c r="H62" s="12">
        <v>1E+30</v>
      </c>
    </row>
    <row r="63" spans="2:8">
      <c r="B63" s="12" t="s">
        <v>87</v>
      </c>
      <c r="C63" s="12" t="s">
        <v>13</v>
      </c>
      <c r="D63" s="12">
        <v>0</v>
      </c>
      <c r="E63" s="12">
        <v>0</v>
      </c>
      <c r="F63" s="12">
        <v>0</v>
      </c>
      <c r="G63" s="12">
        <v>0</v>
      </c>
      <c r="H63" s="12">
        <v>1E+30</v>
      </c>
    </row>
    <row r="64" spans="2:8">
      <c r="B64" s="12" t="s">
        <v>88</v>
      </c>
      <c r="C64" s="12" t="s">
        <v>13</v>
      </c>
      <c r="D64" s="12">
        <v>0</v>
      </c>
      <c r="E64" s="12">
        <v>0</v>
      </c>
      <c r="F64" s="12">
        <v>0</v>
      </c>
      <c r="G64" s="12">
        <v>0</v>
      </c>
      <c r="H64" s="12">
        <v>1E+30</v>
      </c>
    </row>
    <row r="65" spans="2:8">
      <c r="B65" s="12" t="s">
        <v>89</v>
      </c>
      <c r="C65" s="12" t="s">
        <v>13</v>
      </c>
      <c r="D65" s="12">
        <v>0</v>
      </c>
      <c r="E65" s="12">
        <v>0</v>
      </c>
      <c r="F65" s="12">
        <v>0</v>
      </c>
      <c r="G65" s="12">
        <v>0</v>
      </c>
      <c r="H65" s="12">
        <v>1E+30</v>
      </c>
    </row>
    <row r="66" spans="2:8">
      <c r="B66" s="12" t="s">
        <v>90</v>
      </c>
      <c r="C66" s="12" t="s">
        <v>13</v>
      </c>
      <c r="D66" s="12">
        <v>0</v>
      </c>
      <c r="E66" s="12">
        <v>0</v>
      </c>
      <c r="F66" s="12">
        <v>0</v>
      </c>
      <c r="G66" s="12">
        <v>0</v>
      </c>
      <c r="H66" s="12">
        <v>1E+30</v>
      </c>
    </row>
    <row r="67" spans="2:8">
      <c r="B67" s="12" t="s">
        <v>91</v>
      </c>
      <c r="C67" s="12" t="s">
        <v>13</v>
      </c>
      <c r="D67" s="12">
        <v>0</v>
      </c>
      <c r="E67" s="12">
        <v>0</v>
      </c>
      <c r="F67" s="12">
        <v>0</v>
      </c>
      <c r="G67" s="12">
        <v>0</v>
      </c>
      <c r="H67" s="12">
        <v>1E+30</v>
      </c>
    </row>
    <row r="68" spans="2:8">
      <c r="B68" s="12" t="s">
        <v>92</v>
      </c>
      <c r="C68" s="12" t="s">
        <v>13</v>
      </c>
      <c r="D68" s="12">
        <v>0</v>
      </c>
      <c r="E68" s="12">
        <v>0</v>
      </c>
      <c r="F68" s="12">
        <v>0</v>
      </c>
      <c r="G68" s="12">
        <v>0</v>
      </c>
      <c r="H68" s="12">
        <v>1E+30</v>
      </c>
    </row>
    <row r="69" spans="2:8">
      <c r="B69" s="12" t="s">
        <v>93</v>
      </c>
      <c r="C69" s="12" t="s">
        <v>13</v>
      </c>
      <c r="D69" s="12">
        <v>0</v>
      </c>
      <c r="E69" s="12">
        <v>0</v>
      </c>
      <c r="F69" s="12">
        <v>0</v>
      </c>
      <c r="G69" s="12">
        <v>0</v>
      </c>
      <c r="H69" s="12">
        <v>1E+30</v>
      </c>
    </row>
    <row r="70" spans="2:8">
      <c r="B70" s="12" t="s">
        <v>94</v>
      </c>
      <c r="C70" s="12" t="s">
        <v>13</v>
      </c>
      <c r="D70" s="12">
        <v>0</v>
      </c>
      <c r="E70" s="12">
        <v>0</v>
      </c>
      <c r="F70" s="12">
        <v>0</v>
      </c>
      <c r="G70" s="12">
        <v>0</v>
      </c>
      <c r="H70" s="12">
        <v>1E+30</v>
      </c>
    </row>
    <row r="71" spans="2:8">
      <c r="B71" s="12" t="s">
        <v>95</v>
      </c>
      <c r="C71" s="12" t="s">
        <v>13</v>
      </c>
      <c r="D71" s="12">
        <v>0</v>
      </c>
      <c r="E71" s="12">
        <v>0</v>
      </c>
      <c r="F71" s="12">
        <v>0</v>
      </c>
      <c r="G71" s="12">
        <v>0</v>
      </c>
      <c r="H71" s="12">
        <v>1E+30</v>
      </c>
    </row>
    <row r="72" spans="2:8">
      <c r="B72" s="12" t="s">
        <v>96</v>
      </c>
      <c r="C72" s="12" t="s">
        <v>13</v>
      </c>
      <c r="D72" s="12">
        <v>0</v>
      </c>
      <c r="E72" s="12">
        <v>0</v>
      </c>
      <c r="F72" s="12">
        <v>0</v>
      </c>
      <c r="G72" s="12">
        <v>0</v>
      </c>
      <c r="H72" s="12">
        <v>1E+30</v>
      </c>
    </row>
    <row r="73" spans="2:8">
      <c r="B73" s="12" t="s">
        <v>97</v>
      </c>
      <c r="C73" s="12" t="s">
        <v>13</v>
      </c>
      <c r="D73" s="12">
        <v>0</v>
      </c>
      <c r="E73" s="12">
        <v>0</v>
      </c>
      <c r="F73" s="12">
        <v>0</v>
      </c>
      <c r="G73" s="12">
        <v>0</v>
      </c>
      <c r="H73" s="12">
        <v>1E+30</v>
      </c>
    </row>
    <row r="74" spans="2:8" ht="16" thickBot="1">
      <c r="B74" s="13" t="s">
        <v>98</v>
      </c>
      <c r="C74" s="13" t="s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62C6-E786-4A6C-93E9-FD3B0E5C28DF}">
  <sheetPr codeName="Sheet1"/>
  <dimension ref="A1:M36"/>
  <sheetViews>
    <sheetView workbookViewId="0">
      <selection activeCell="D10" sqref="D10"/>
    </sheetView>
  </sheetViews>
  <sheetFormatPr baseColWidth="10" defaultColWidth="8.83203125" defaultRowHeight="15"/>
  <cols>
    <col min="5" max="5" width="10.1640625" bestFit="1" customWidth="1"/>
    <col min="6" max="6" width="11.5" customWidth="1"/>
    <col min="7" max="7" width="10" hidden="1" customWidth="1"/>
    <col min="8" max="8" width="12.6640625" hidden="1" customWidth="1"/>
    <col min="10" max="10" width="11.33203125" bestFit="1" customWidth="1"/>
    <col min="11" max="11" width="0" hidden="1" customWidth="1"/>
    <col min="12" max="12" width="0" style="2" hidden="1" customWidth="1"/>
    <col min="13" max="13" width="0" hidden="1" customWidth="1"/>
  </cols>
  <sheetData>
    <row r="1" spans="1:13">
      <c r="A1" s="1" t="s">
        <v>0</v>
      </c>
      <c r="E1" s="1" t="s">
        <v>1</v>
      </c>
      <c r="F1">
        <v>250348618</v>
      </c>
      <c r="I1" t="s">
        <v>99</v>
      </c>
    </row>
    <row r="2" spans="1:13">
      <c r="A2" s="1" t="s">
        <v>2</v>
      </c>
      <c r="F2" s="1"/>
    </row>
    <row r="3" spans="1:13" ht="16" thickBot="1">
      <c r="A3" s="1"/>
    </row>
    <row r="4" spans="1:13" ht="16" thickBot="1">
      <c r="A4" t="s">
        <v>3</v>
      </c>
      <c r="E4" s="3" t="str">
        <f>IF(solver_typ=1,"Maximise:",IF(solver_typ=2,"Minimise:","??"))</f>
        <v>Maximise:</v>
      </c>
      <c r="F4" s="4">
        <f>SUMPRODUCT(Cost,Flow)</f>
        <v>96</v>
      </c>
    </row>
    <row r="5" spans="1:13" ht="16" thickBo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t="s">
        <v>10</v>
      </c>
      <c r="H5" t="s">
        <v>11</v>
      </c>
      <c r="J5" s="5" t="s">
        <v>12</v>
      </c>
      <c r="K5" t="s">
        <v>13</v>
      </c>
      <c r="L5" s="2" t="s">
        <v>14</v>
      </c>
      <c r="M5" t="s">
        <v>15</v>
      </c>
    </row>
    <row r="6" spans="1:13">
      <c r="A6" s="8" t="s">
        <v>16</v>
      </c>
      <c r="B6" s="8">
        <v>1</v>
      </c>
      <c r="C6" s="9">
        <v>0</v>
      </c>
      <c r="D6" s="9">
        <v>6</v>
      </c>
      <c r="E6" s="9">
        <v>-10</v>
      </c>
      <c r="F6" s="2">
        <v>4</v>
      </c>
      <c r="G6" t="str">
        <f t="shared" ref="G6:G36" si="0">IF(OR(From=".", ISBLANK(From)), "", From)</f>
        <v/>
      </c>
      <c r="H6">
        <f t="shared" ref="H6:H36" si="1">IF(ISBLANK(UB),1E+30, UB)</f>
        <v>6</v>
      </c>
      <c r="J6" s="6" t="str">
        <f>IF(ISNA(LOOKUP(2,1/(COUNTIF($J$5:J5,Nodes)=0),Nodes)),"",LOOKUP(2,1/(COUNTIF($J$5:J5,Nodes)=0),Nodes))</f>
        <v/>
      </c>
      <c r="K6">
        <f t="shared" ref="K6:K36" si="2">SUMIF(From,J6,Flow)</f>
        <v>0</v>
      </c>
      <c r="L6" s="2" t="s">
        <v>14</v>
      </c>
      <c r="M6">
        <f t="shared" ref="M6:M36" si="3">SUMIF(To,J6,Flow)</f>
        <v>0</v>
      </c>
    </row>
    <row r="7" spans="1:13">
      <c r="A7" s="8" t="s">
        <v>16</v>
      </c>
      <c r="B7" s="8">
        <v>2</v>
      </c>
      <c r="C7" s="10">
        <v>0</v>
      </c>
      <c r="D7" s="10">
        <v>6</v>
      </c>
      <c r="E7" s="11">
        <v>-10</v>
      </c>
      <c r="F7" s="2">
        <v>4</v>
      </c>
      <c r="G7" t="str">
        <f t="shared" si="0"/>
        <v/>
      </c>
      <c r="H7">
        <f t="shared" si="1"/>
        <v>6</v>
      </c>
      <c r="J7" s="6">
        <f>IF(ISNA(LOOKUP(2,1/(COUNTIF($J$5:J6,Nodes)=0),Nodes)),"",LOOKUP(2,1/(COUNTIF($J$5:J6,Nodes)=0),Nodes))</f>
        <v>3</v>
      </c>
      <c r="K7">
        <f t="shared" si="2"/>
        <v>4</v>
      </c>
      <c r="L7" s="2" t="s">
        <v>14</v>
      </c>
      <c r="M7">
        <f t="shared" si="3"/>
        <v>4</v>
      </c>
    </row>
    <row r="8" spans="1:13">
      <c r="A8" s="8" t="s">
        <v>16</v>
      </c>
      <c r="B8" s="8">
        <v>2</v>
      </c>
      <c r="C8" s="10">
        <v>0</v>
      </c>
      <c r="D8" s="10">
        <v>2</v>
      </c>
      <c r="E8" s="11">
        <v>-20</v>
      </c>
      <c r="F8" s="2">
        <v>0</v>
      </c>
      <c r="G8" t="str">
        <f t="shared" si="0"/>
        <v/>
      </c>
      <c r="H8">
        <f t="shared" si="1"/>
        <v>2</v>
      </c>
      <c r="J8" s="6">
        <f>IF(ISNA(LOOKUP(2,1/(COUNTIF($J$5:J7,Nodes)=0),Nodes)),"",LOOKUP(2,1/(COUNTIF($J$5:J7,Nodes)=0),Nodes))</f>
        <v>2</v>
      </c>
      <c r="K8">
        <f t="shared" si="2"/>
        <v>4</v>
      </c>
      <c r="L8" s="2" t="s">
        <v>14</v>
      </c>
      <c r="M8">
        <f t="shared" si="3"/>
        <v>4</v>
      </c>
    </row>
    <row r="9" spans="1:13">
      <c r="A9" s="8" t="s">
        <v>16</v>
      </c>
      <c r="B9" s="8">
        <v>3</v>
      </c>
      <c r="C9" s="10">
        <v>0</v>
      </c>
      <c r="D9" s="10">
        <v>6</v>
      </c>
      <c r="E9" s="11">
        <v>-10</v>
      </c>
      <c r="F9" s="2">
        <v>4</v>
      </c>
      <c r="G9" t="str">
        <f t="shared" si="0"/>
        <v/>
      </c>
      <c r="H9">
        <f t="shared" si="1"/>
        <v>6</v>
      </c>
      <c r="J9" s="6">
        <f>IF(ISNA(LOOKUP(2,1/(COUNTIF($J$5:J8,Nodes)=0),Nodes)),"",LOOKUP(2,1/(COUNTIF($J$5:J8,Nodes)=0),Nodes))</f>
        <v>1</v>
      </c>
      <c r="K9">
        <f t="shared" si="2"/>
        <v>4</v>
      </c>
      <c r="L9" s="2" t="s">
        <v>14</v>
      </c>
      <c r="M9">
        <f t="shared" si="3"/>
        <v>4</v>
      </c>
    </row>
    <row r="10" spans="1:13">
      <c r="A10" s="8">
        <v>1</v>
      </c>
      <c r="B10" s="8">
        <v>2</v>
      </c>
      <c r="C10" s="10">
        <v>0</v>
      </c>
      <c r="D10" s="10"/>
      <c r="E10" s="11">
        <v>-1</v>
      </c>
      <c r="F10" s="2">
        <v>0</v>
      </c>
      <c r="G10">
        <f t="shared" si="0"/>
        <v>1</v>
      </c>
      <c r="H10">
        <f t="shared" si="1"/>
        <v>1E+30</v>
      </c>
      <c r="J10" s="6" t="str">
        <f>IF(ISNA(LOOKUP(2,1/(COUNTIF($J$5:J9,Nodes)=0),Nodes)),"",LOOKUP(2,1/(COUNTIF($J$5:J9,Nodes)=0),Nodes))</f>
        <v/>
      </c>
      <c r="K10">
        <f t="shared" si="2"/>
        <v>0</v>
      </c>
      <c r="L10" s="2" t="s">
        <v>14</v>
      </c>
      <c r="M10">
        <f t="shared" si="3"/>
        <v>0</v>
      </c>
    </row>
    <row r="11" spans="1:13">
      <c r="A11" s="8">
        <v>2</v>
      </c>
      <c r="B11" s="8">
        <v>3</v>
      </c>
      <c r="C11" s="10">
        <v>0</v>
      </c>
      <c r="D11" s="10"/>
      <c r="E11" s="11">
        <v>-1</v>
      </c>
      <c r="F11" s="2">
        <v>0</v>
      </c>
      <c r="G11">
        <f t="shared" si="0"/>
        <v>2</v>
      </c>
      <c r="H11">
        <f t="shared" si="1"/>
        <v>1E+30</v>
      </c>
      <c r="J11" s="6" t="str">
        <f>IF(ISNA(LOOKUP(2,1/(COUNTIF($J$5:J10,Nodes)=0),Nodes)),"",LOOKUP(2,1/(COUNTIF($J$5:J10,Nodes)=0),Nodes))</f>
        <v/>
      </c>
      <c r="K11">
        <f t="shared" si="2"/>
        <v>0</v>
      </c>
      <c r="L11" s="2" t="s">
        <v>14</v>
      </c>
      <c r="M11">
        <f t="shared" si="3"/>
        <v>0</v>
      </c>
    </row>
    <row r="12" spans="1:13">
      <c r="A12" s="8">
        <v>1</v>
      </c>
      <c r="B12" s="8" t="s">
        <v>16</v>
      </c>
      <c r="C12" s="10">
        <v>0</v>
      </c>
      <c r="D12" s="10">
        <v>4</v>
      </c>
      <c r="E12" s="11">
        <v>18</v>
      </c>
      <c r="F12" s="2">
        <v>4</v>
      </c>
      <c r="G12">
        <f t="shared" si="0"/>
        <v>1</v>
      </c>
      <c r="H12">
        <f t="shared" si="1"/>
        <v>4</v>
      </c>
      <c r="J12" s="6" t="str">
        <f>IF(ISNA(LOOKUP(2,1/(COUNTIF($J$5:J11,Nodes)=0),Nodes)),"",LOOKUP(2,1/(COUNTIF($J$5:J11,Nodes)=0),Nodes))</f>
        <v/>
      </c>
      <c r="K12">
        <f t="shared" si="2"/>
        <v>0</v>
      </c>
      <c r="L12" s="2" t="s">
        <v>14</v>
      </c>
      <c r="M12">
        <f t="shared" si="3"/>
        <v>0</v>
      </c>
    </row>
    <row r="13" spans="1:13">
      <c r="A13" s="8">
        <v>1</v>
      </c>
      <c r="B13" s="8" t="s">
        <v>16</v>
      </c>
      <c r="C13" s="10">
        <v>0</v>
      </c>
      <c r="D13" s="10">
        <v>1</v>
      </c>
      <c r="E13" s="11">
        <v>3</v>
      </c>
      <c r="F13" s="2">
        <v>0</v>
      </c>
      <c r="G13">
        <f t="shared" si="0"/>
        <v>1</v>
      </c>
      <c r="H13">
        <f t="shared" si="1"/>
        <v>1</v>
      </c>
      <c r="J13" s="6" t="str">
        <f>IF(ISNA(LOOKUP(2,1/(COUNTIF($J$5:J12,Nodes)=0),Nodes)),"",LOOKUP(2,1/(COUNTIF($J$5:J12,Nodes)=0),Nodes))</f>
        <v/>
      </c>
      <c r="K13">
        <f t="shared" si="2"/>
        <v>0</v>
      </c>
      <c r="L13" s="2" t="s">
        <v>14</v>
      </c>
      <c r="M13">
        <f t="shared" si="3"/>
        <v>0</v>
      </c>
    </row>
    <row r="14" spans="1:13">
      <c r="A14" s="8">
        <v>2</v>
      </c>
      <c r="B14" s="8" t="s">
        <v>16</v>
      </c>
      <c r="C14" s="10">
        <v>0</v>
      </c>
      <c r="D14" s="10">
        <v>4</v>
      </c>
      <c r="E14" s="11">
        <v>18</v>
      </c>
      <c r="F14" s="2">
        <v>4</v>
      </c>
      <c r="G14">
        <f t="shared" si="0"/>
        <v>2</v>
      </c>
      <c r="H14">
        <f t="shared" si="1"/>
        <v>4</v>
      </c>
      <c r="J14" s="6" t="str">
        <f>IF(ISNA(LOOKUP(2,1/(COUNTIF($J$5:J13,Nodes)=0),Nodes)),"",LOOKUP(2,1/(COUNTIF($J$5:J13,Nodes)=0),Nodes))</f>
        <v/>
      </c>
      <c r="K14">
        <f t="shared" si="2"/>
        <v>0</v>
      </c>
      <c r="L14" s="2" t="s">
        <v>14</v>
      </c>
      <c r="M14">
        <f t="shared" si="3"/>
        <v>0</v>
      </c>
    </row>
    <row r="15" spans="1:13">
      <c r="A15" s="8">
        <v>2</v>
      </c>
      <c r="B15" s="8" t="s">
        <v>16</v>
      </c>
      <c r="C15" s="10">
        <v>0</v>
      </c>
      <c r="D15" s="10">
        <v>1</v>
      </c>
      <c r="E15" s="11">
        <v>3</v>
      </c>
      <c r="F15" s="2">
        <v>0</v>
      </c>
      <c r="G15">
        <f t="shared" si="0"/>
        <v>2</v>
      </c>
      <c r="H15">
        <f t="shared" si="1"/>
        <v>1</v>
      </c>
      <c r="J15" s="6" t="str">
        <f>IF(ISNA(LOOKUP(2,1/(COUNTIF($J$5:J14,Nodes)=0),Nodes)),"",LOOKUP(2,1/(COUNTIF($J$5:J14,Nodes)=0),Nodes))</f>
        <v/>
      </c>
      <c r="K15">
        <f t="shared" si="2"/>
        <v>0</v>
      </c>
      <c r="L15" s="2" t="s">
        <v>14</v>
      </c>
      <c r="M15">
        <f t="shared" si="3"/>
        <v>0</v>
      </c>
    </row>
    <row r="16" spans="1:13">
      <c r="A16" s="8">
        <v>3</v>
      </c>
      <c r="B16" s="8" t="s">
        <v>16</v>
      </c>
      <c r="C16" s="10">
        <v>0</v>
      </c>
      <c r="D16" s="10">
        <v>4</v>
      </c>
      <c r="E16" s="11">
        <v>18</v>
      </c>
      <c r="F16" s="2">
        <v>4</v>
      </c>
      <c r="G16">
        <f t="shared" si="0"/>
        <v>3</v>
      </c>
      <c r="H16">
        <f t="shared" si="1"/>
        <v>4</v>
      </c>
      <c r="J16" s="6" t="str">
        <f>IF(ISNA(LOOKUP(2,1/(COUNTIF($J$5:J15,Nodes)=0),Nodes)),"",LOOKUP(2,1/(COUNTIF($J$5:J15,Nodes)=0),Nodes))</f>
        <v/>
      </c>
      <c r="K16">
        <f t="shared" si="2"/>
        <v>0</v>
      </c>
      <c r="L16" s="2" t="s">
        <v>14</v>
      </c>
      <c r="M16">
        <f t="shared" si="3"/>
        <v>0</v>
      </c>
    </row>
    <row r="17" spans="1:13">
      <c r="A17" s="8">
        <v>3</v>
      </c>
      <c r="B17" s="8" t="s">
        <v>16</v>
      </c>
      <c r="C17" s="10">
        <v>0</v>
      </c>
      <c r="D17" s="10">
        <v>1</v>
      </c>
      <c r="E17" s="11">
        <v>3</v>
      </c>
      <c r="F17" s="2">
        <v>0</v>
      </c>
      <c r="G17">
        <f t="shared" si="0"/>
        <v>3</v>
      </c>
      <c r="H17">
        <f t="shared" si="1"/>
        <v>1</v>
      </c>
      <c r="J17" s="6" t="str">
        <f>IF(ISNA(LOOKUP(2,1/(COUNTIF($J$5:J16,Nodes)=0),Nodes)),"",LOOKUP(2,1/(COUNTIF($J$5:J16,Nodes)=0),Nodes))</f>
        <v/>
      </c>
      <c r="K17">
        <f t="shared" si="2"/>
        <v>0</v>
      </c>
      <c r="L17" s="2" t="s">
        <v>14</v>
      </c>
      <c r="M17">
        <f t="shared" si="3"/>
        <v>0</v>
      </c>
    </row>
    <row r="18" spans="1:13">
      <c r="A18" s="2"/>
      <c r="B18" s="2"/>
      <c r="C18" s="2">
        <v>0</v>
      </c>
      <c r="D18" s="2"/>
      <c r="E18" s="2"/>
      <c r="F18" s="2">
        <v>0</v>
      </c>
      <c r="G18" t="str">
        <f t="shared" si="0"/>
        <v/>
      </c>
      <c r="H18">
        <f t="shared" si="1"/>
        <v>1E+30</v>
      </c>
      <c r="J18" s="6" t="str">
        <f>IF(ISNA(LOOKUP(2,1/(COUNTIF($J$5:J17,Nodes)=0),Nodes)),"",LOOKUP(2,1/(COUNTIF($J$5:J17,Nodes)=0),Nodes))</f>
        <v/>
      </c>
      <c r="K18">
        <f t="shared" si="2"/>
        <v>0</v>
      </c>
      <c r="L18" s="2" t="s">
        <v>14</v>
      </c>
      <c r="M18">
        <f t="shared" si="3"/>
        <v>0</v>
      </c>
    </row>
    <row r="19" spans="1:13">
      <c r="A19" s="2"/>
      <c r="B19" s="2"/>
      <c r="C19" s="2">
        <v>0</v>
      </c>
      <c r="D19" s="2"/>
      <c r="E19" s="2"/>
      <c r="F19" s="2">
        <v>0</v>
      </c>
      <c r="G19" t="str">
        <f t="shared" si="0"/>
        <v/>
      </c>
      <c r="H19">
        <f t="shared" si="1"/>
        <v>1E+30</v>
      </c>
      <c r="J19" s="6" t="str">
        <f>IF(ISNA(LOOKUP(2,1/(COUNTIF($J$5:J18,Nodes)=0),Nodes)),"",LOOKUP(2,1/(COUNTIF($J$5:J18,Nodes)=0),Nodes))</f>
        <v/>
      </c>
      <c r="K19">
        <f t="shared" si="2"/>
        <v>0</v>
      </c>
      <c r="L19" s="2" t="s">
        <v>14</v>
      </c>
      <c r="M19">
        <f t="shared" si="3"/>
        <v>0</v>
      </c>
    </row>
    <row r="20" spans="1:13">
      <c r="A20" s="2"/>
      <c r="B20" s="2"/>
      <c r="C20" s="2">
        <v>0</v>
      </c>
      <c r="D20" s="2"/>
      <c r="E20" s="2"/>
      <c r="F20" s="2">
        <v>0</v>
      </c>
      <c r="G20" t="str">
        <f t="shared" si="0"/>
        <v/>
      </c>
      <c r="H20">
        <f t="shared" si="1"/>
        <v>1E+30</v>
      </c>
      <c r="J20" s="6" t="str">
        <f>IF(ISNA(LOOKUP(2,1/(COUNTIF($J$5:J19,Nodes)=0),Nodes)),"",LOOKUP(2,1/(COUNTIF($J$5:J19,Nodes)=0),Nodes))</f>
        <v/>
      </c>
      <c r="K20">
        <f t="shared" si="2"/>
        <v>0</v>
      </c>
      <c r="L20" s="2" t="s">
        <v>14</v>
      </c>
      <c r="M20">
        <f t="shared" si="3"/>
        <v>0</v>
      </c>
    </row>
    <row r="21" spans="1:13">
      <c r="A21" s="2"/>
      <c r="B21" s="2"/>
      <c r="C21" s="2">
        <v>0</v>
      </c>
      <c r="D21" s="2"/>
      <c r="E21" s="2"/>
      <c r="F21" s="2">
        <v>0</v>
      </c>
      <c r="G21" t="str">
        <f t="shared" si="0"/>
        <v/>
      </c>
      <c r="H21">
        <f t="shared" si="1"/>
        <v>1E+30</v>
      </c>
      <c r="J21" s="6" t="str">
        <f>IF(ISNA(LOOKUP(2,1/(COUNTIF($J$5:J20,Nodes)=0),Nodes)),"",LOOKUP(2,1/(COUNTIF($J$5:J20,Nodes)=0),Nodes))</f>
        <v/>
      </c>
      <c r="K21">
        <f t="shared" si="2"/>
        <v>0</v>
      </c>
      <c r="L21" s="2" t="s">
        <v>14</v>
      </c>
      <c r="M21">
        <f t="shared" si="3"/>
        <v>0</v>
      </c>
    </row>
    <row r="22" spans="1:13">
      <c r="A22" s="2"/>
      <c r="B22" s="2"/>
      <c r="C22" s="2">
        <v>0</v>
      </c>
      <c r="D22" s="2"/>
      <c r="E22" s="2"/>
      <c r="F22" s="2">
        <v>0</v>
      </c>
      <c r="G22" t="str">
        <f t="shared" si="0"/>
        <v/>
      </c>
      <c r="H22">
        <f t="shared" si="1"/>
        <v>1E+30</v>
      </c>
      <c r="J22" s="6" t="str">
        <f>IF(ISNA(LOOKUP(2,1/(COUNTIF($J$5:J21,Nodes)=0),Nodes)),"",LOOKUP(2,1/(COUNTIF($J$5:J21,Nodes)=0),Nodes))</f>
        <v/>
      </c>
      <c r="K22">
        <f t="shared" si="2"/>
        <v>0</v>
      </c>
      <c r="L22" s="2" t="s">
        <v>14</v>
      </c>
      <c r="M22">
        <f t="shared" si="3"/>
        <v>0</v>
      </c>
    </row>
    <row r="23" spans="1:13">
      <c r="A23" s="2"/>
      <c r="B23" s="2"/>
      <c r="C23" s="2">
        <v>0</v>
      </c>
      <c r="D23" s="2"/>
      <c r="E23" s="2"/>
      <c r="F23" s="2">
        <v>0</v>
      </c>
      <c r="G23" t="str">
        <f t="shared" si="0"/>
        <v/>
      </c>
      <c r="H23">
        <f t="shared" si="1"/>
        <v>1E+30</v>
      </c>
      <c r="J23" s="6" t="str">
        <f>IF(ISNA(LOOKUP(2,1/(COUNTIF($J$5:J22,Nodes)=0),Nodes)),"",LOOKUP(2,1/(COUNTIF($J$5:J22,Nodes)=0),Nodes))</f>
        <v/>
      </c>
      <c r="K23">
        <f t="shared" si="2"/>
        <v>0</v>
      </c>
      <c r="L23" s="2" t="s">
        <v>14</v>
      </c>
      <c r="M23">
        <f t="shared" si="3"/>
        <v>0</v>
      </c>
    </row>
    <row r="24" spans="1:13">
      <c r="A24" s="2"/>
      <c r="B24" s="2"/>
      <c r="C24" s="2">
        <v>0</v>
      </c>
      <c r="D24" s="2"/>
      <c r="E24" s="2"/>
      <c r="F24" s="2">
        <v>0</v>
      </c>
      <c r="G24" t="str">
        <f t="shared" si="0"/>
        <v/>
      </c>
      <c r="H24">
        <f t="shared" si="1"/>
        <v>1E+30</v>
      </c>
      <c r="J24" s="6" t="str">
        <f>IF(ISNA(LOOKUP(2,1/(COUNTIF($J$5:J23,Nodes)=0),Nodes)),"",LOOKUP(2,1/(COUNTIF($J$5:J23,Nodes)=0),Nodes))</f>
        <v/>
      </c>
      <c r="K24">
        <f t="shared" si="2"/>
        <v>0</v>
      </c>
      <c r="L24" s="2" t="s">
        <v>14</v>
      </c>
      <c r="M24">
        <f t="shared" si="3"/>
        <v>0</v>
      </c>
    </row>
    <row r="25" spans="1:13">
      <c r="A25" s="2"/>
      <c r="B25" s="2"/>
      <c r="C25" s="2">
        <v>0</v>
      </c>
      <c r="D25" s="2"/>
      <c r="E25" s="2"/>
      <c r="F25" s="2">
        <v>0</v>
      </c>
      <c r="G25" t="str">
        <f t="shared" si="0"/>
        <v/>
      </c>
      <c r="H25">
        <f t="shared" si="1"/>
        <v>1E+30</v>
      </c>
      <c r="J25" s="6" t="str">
        <f>IF(ISNA(LOOKUP(2,1/(COUNTIF($J$5:J24,Nodes)=0),Nodes)),"",LOOKUP(2,1/(COUNTIF($J$5:J24,Nodes)=0),Nodes))</f>
        <v/>
      </c>
      <c r="K25">
        <f t="shared" si="2"/>
        <v>0</v>
      </c>
      <c r="L25" s="2" t="s">
        <v>14</v>
      </c>
      <c r="M25">
        <f t="shared" si="3"/>
        <v>0</v>
      </c>
    </row>
    <row r="26" spans="1:13">
      <c r="A26" s="2"/>
      <c r="B26" s="2"/>
      <c r="C26" s="2">
        <v>0</v>
      </c>
      <c r="D26" s="2"/>
      <c r="E26" s="2"/>
      <c r="F26" s="2">
        <v>0</v>
      </c>
      <c r="G26" t="str">
        <f t="shared" si="0"/>
        <v/>
      </c>
      <c r="H26">
        <f t="shared" si="1"/>
        <v>1E+30</v>
      </c>
      <c r="J26" s="6" t="str">
        <f>IF(ISNA(LOOKUP(2,1/(COUNTIF($J$5:J25,Nodes)=0),Nodes)),"",LOOKUP(2,1/(COUNTIF($J$5:J25,Nodes)=0),Nodes))</f>
        <v/>
      </c>
      <c r="K26">
        <f t="shared" si="2"/>
        <v>0</v>
      </c>
      <c r="L26" s="2" t="s">
        <v>14</v>
      </c>
      <c r="M26">
        <f t="shared" si="3"/>
        <v>0</v>
      </c>
    </row>
    <row r="27" spans="1:13">
      <c r="A27" s="2"/>
      <c r="B27" s="2"/>
      <c r="C27" s="2">
        <v>0</v>
      </c>
      <c r="D27" s="2"/>
      <c r="E27" s="2"/>
      <c r="F27" s="2">
        <v>0</v>
      </c>
      <c r="G27" t="str">
        <f t="shared" si="0"/>
        <v/>
      </c>
      <c r="H27">
        <f t="shared" si="1"/>
        <v>1E+30</v>
      </c>
      <c r="J27" s="6" t="str">
        <f>IF(ISNA(LOOKUP(2,1/(COUNTIF($J$5:J26,Nodes)=0),Nodes)),"",LOOKUP(2,1/(COUNTIF($J$5:J26,Nodes)=0),Nodes))</f>
        <v/>
      </c>
      <c r="K27">
        <f t="shared" si="2"/>
        <v>0</v>
      </c>
      <c r="L27" s="2" t="s">
        <v>14</v>
      </c>
      <c r="M27">
        <f t="shared" si="3"/>
        <v>0</v>
      </c>
    </row>
    <row r="28" spans="1:13">
      <c r="A28" s="2"/>
      <c r="B28" s="2"/>
      <c r="C28" s="2">
        <v>0</v>
      </c>
      <c r="D28" s="2"/>
      <c r="E28" s="2"/>
      <c r="F28" s="2">
        <v>0</v>
      </c>
      <c r="G28" t="str">
        <f t="shared" si="0"/>
        <v/>
      </c>
      <c r="H28">
        <f t="shared" si="1"/>
        <v>1E+30</v>
      </c>
      <c r="J28" s="6" t="str">
        <f>IF(ISNA(LOOKUP(2,1/(COUNTIF($J$5:J27,Nodes)=0),Nodes)),"",LOOKUP(2,1/(COUNTIF($J$5:J27,Nodes)=0),Nodes))</f>
        <v/>
      </c>
      <c r="K28">
        <f t="shared" si="2"/>
        <v>0</v>
      </c>
      <c r="L28" s="2" t="s">
        <v>14</v>
      </c>
      <c r="M28">
        <f t="shared" si="3"/>
        <v>0</v>
      </c>
    </row>
    <row r="29" spans="1:13">
      <c r="A29" s="2"/>
      <c r="B29" s="2"/>
      <c r="C29" s="2">
        <v>0</v>
      </c>
      <c r="D29" s="2"/>
      <c r="E29" s="2"/>
      <c r="F29" s="2">
        <v>0</v>
      </c>
      <c r="G29" t="str">
        <f t="shared" si="0"/>
        <v/>
      </c>
      <c r="H29">
        <f t="shared" si="1"/>
        <v>1E+30</v>
      </c>
      <c r="J29" s="6" t="str">
        <f>IF(ISNA(LOOKUP(2,1/(COUNTIF($J$5:J28,Nodes)=0),Nodes)),"",LOOKUP(2,1/(COUNTIF($J$5:J28,Nodes)=0),Nodes))</f>
        <v/>
      </c>
      <c r="K29">
        <f t="shared" si="2"/>
        <v>0</v>
      </c>
      <c r="L29" s="2" t="s">
        <v>14</v>
      </c>
      <c r="M29">
        <f t="shared" si="3"/>
        <v>0</v>
      </c>
    </row>
    <row r="30" spans="1:13">
      <c r="A30" s="2"/>
      <c r="B30" s="2"/>
      <c r="C30" s="2">
        <v>0</v>
      </c>
      <c r="D30" s="2"/>
      <c r="E30" s="2"/>
      <c r="F30" s="2">
        <v>0</v>
      </c>
      <c r="G30" t="str">
        <f t="shared" si="0"/>
        <v/>
      </c>
      <c r="H30">
        <f t="shared" si="1"/>
        <v>1E+30</v>
      </c>
      <c r="J30" s="6" t="str">
        <f>IF(ISNA(LOOKUP(2,1/(COUNTIF($J$5:J29,Nodes)=0),Nodes)),"",LOOKUP(2,1/(COUNTIF($J$5:J29,Nodes)=0),Nodes))</f>
        <v/>
      </c>
      <c r="K30">
        <f t="shared" si="2"/>
        <v>0</v>
      </c>
      <c r="L30" s="2" t="s">
        <v>14</v>
      </c>
      <c r="M30">
        <f t="shared" si="3"/>
        <v>0</v>
      </c>
    </row>
    <row r="31" spans="1:13">
      <c r="A31" s="2"/>
      <c r="B31" s="2"/>
      <c r="C31" s="2">
        <v>0</v>
      </c>
      <c r="D31" s="2"/>
      <c r="E31" s="2"/>
      <c r="F31" s="2">
        <v>0</v>
      </c>
      <c r="G31" t="str">
        <f t="shared" si="0"/>
        <v/>
      </c>
      <c r="H31">
        <f t="shared" si="1"/>
        <v>1E+30</v>
      </c>
      <c r="J31" s="6" t="str">
        <f>IF(ISNA(LOOKUP(2,1/(COUNTIF($J$5:J30,Nodes)=0),Nodes)),"",LOOKUP(2,1/(COUNTIF($J$5:J30,Nodes)=0),Nodes))</f>
        <v/>
      </c>
      <c r="K31">
        <f t="shared" si="2"/>
        <v>0</v>
      </c>
      <c r="L31" s="2" t="s">
        <v>14</v>
      </c>
      <c r="M31">
        <f t="shared" si="3"/>
        <v>0</v>
      </c>
    </row>
    <row r="32" spans="1:13">
      <c r="A32" s="2"/>
      <c r="B32" s="2"/>
      <c r="C32" s="2">
        <v>0</v>
      </c>
      <c r="D32" s="2"/>
      <c r="E32" s="2"/>
      <c r="F32" s="2">
        <v>0</v>
      </c>
      <c r="G32" t="str">
        <f t="shared" si="0"/>
        <v/>
      </c>
      <c r="H32">
        <f t="shared" si="1"/>
        <v>1E+30</v>
      </c>
      <c r="J32" s="6" t="str">
        <f>IF(ISNA(LOOKUP(2,1/(COUNTIF($J$5:J31,Nodes)=0),Nodes)),"",LOOKUP(2,1/(COUNTIF($J$5:J31,Nodes)=0),Nodes))</f>
        <v/>
      </c>
      <c r="K32">
        <f t="shared" si="2"/>
        <v>0</v>
      </c>
      <c r="L32" s="2" t="s">
        <v>14</v>
      </c>
      <c r="M32">
        <f t="shared" si="3"/>
        <v>0</v>
      </c>
    </row>
    <row r="33" spans="1:13">
      <c r="A33" s="2"/>
      <c r="B33" s="2"/>
      <c r="C33" s="2">
        <v>0</v>
      </c>
      <c r="D33" s="2"/>
      <c r="E33" s="2"/>
      <c r="F33" s="2">
        <v>0</v>
      </c>
      <c r="G33" t="str">
        <f t="shared" si="0"/>
        <v/>
      </c>
      <c r="H33">
        <f t="shared" si="1"/>
        <v>1E+30</v>
      </c>
      <c r="J33" s="6" t="str">
        <f>IF(ISNA(LOOKUP(2,1/(COUNTIF($J$5:J32,Nodes)=0),Nodes)),"",LOOKUP(2,1/(COUNTIF($J$5:J32,Nodes)=0),Nodes))</f>
        <v/>
      </c>
      <c r="K33">
        <f t="shared" si="2"/>
        <v>0</v>
      </c>
      <c r="L33" s="2" t="s">
        <v>14</v>
      </c>
      <c r="M33">
        <f t="shared" si="3"/>
        <v>0</v>
      </c>
    </row>
    <row r="34" spans="1:13">
      <c r="A34" s="2"/>
      <c r="B34" s="2"/>
      <c r="C34" s="2">
        <v>0</v>
      </c>
      <c r="D34" s="2"/>
      <c r="E34" s="2"/>
      <c r="F34" s="2">
        <v>0</v>
      </c>
      <c r="G34" t="str">
        <f t="shared" si="0"/>
        <v/>
      </c>
      <c r="H34">
        <f t="shared" si="1"/>
        <v>1E+30</v>
      </c>
      <c r="J34" s="6" t="str">
        <f>IF(ISNA(LOOKUP(2,1/(COUNTIF($J$5:J33,Nodes)=0),Nodes)),"",LOOKUP(2,1/(COUNTIF($J$5:J33,Nodes)=0),Nodes))</f>
        <v/>
      </c>
      <c r="K34">
        <f t="shared" si="2"/>
        <v>0</v>
      </c>
      <c r="L34" s="2" t="s">
        <v>14</v>
      </c>
      <c r="M34">
        <f t="shared" si="3"/>
        <v>0</v>
      </c>
    </row>
    <row r="35" spans="1:13">
      <c r="A35" s="2"/>
      <c r="B35" s="2"/>
      <c r="C35" s="2">
        <v>0</v>
      </c>
      <c r="D35" s="2"/>
      <c r="E35" s="2"/>
      <c r="F35" s="2">
        <v>0</v>
      </c>
      <c r="G35" t="str">
        <f t="shared" si="0"/>
        <v/>
      </c>
      <c r="H35">
        <f t="shared" si="1"/>
        <v>1E+30</v>
      </c>
      <c r="J35" s="6" t="str">
        <f>IF(ISNA(LOOKUP(2,1/(COUNTIF($J$5:J34,Nodes)=0),Nodes)),"",LOOKUP(2,1/(COUNTIF($J$5:J34,Nodes)=0),Nodes))</f>
        <v/>
      </c>
      <c r="K35">
        <f t="shared" si="2"/>
        <v>0</v>
      </c>
      <c r="L35" s="2" t="s">
        <v>14</v>
      </c>
      <c r="M35">
        <f t="shared" si="3"/>
        <v>0</v>
      </c>
    </row>
    <row r="36" spans="1:13" ht="16" thickBot="1">
      <c r="A36" s="2"/>
      <c r="B36" s="2"/>
      <c r="C36" s="2">
        <v>0</v>
      </c>
      <c r="D36" s="2"/>
      <c r="E36" s="2"/>
      <c r="F36" s="2">
        <v>0</v>
      </c>
      <c r="G36" t="str">
        <f t="shared" si="0"/>
        <v/>
      </c>
      <c r="H36">
        <f t="shared" si="1"/>
        <v>1E+30</v>
      </c>
      <c r="J36" s="7" t="str">
        <f>IF(ISNA(LOOKUP(2,1/(COUNTIF($J$5:J35,Nodes)=0),Nodes)),"",LOOKUP(2,1/(COUNTIF($J$5:J35,Nodes)=0),Nodes))</f>
        <v/>
      </c>
      <c r="K36">
        <f t="shared" si="2"/>
        <v>0</v>
      </c>
      <c r="L36" s="2" t="s">
        <v>14</v>
      </c>
      <c r="M36">
        <f t="shared" si="3"/>
        <v>0</v>
      </c>
    </row>
  </sheetData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Sensitivity Report 1</vt:lpstr>
      <vt:lpstr>Example</vt:lpstr>
      <vt:lpstr>ComputedUB</vt:lpstr>
      <vt:lpstr>Cost</vt:lpstr>
      <vt:lpstr>Flow</vt:lpstr>
      <vt:lpstr>From</vt:lpstr>
      <vt:lpstr>FromNodes</vt:lpstr>
      <vt:lpstr>LB</vt:lpstr>
      <vt:lpstr>Nodes</vt:lpstr>
      <vt:lpstr>To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Lauren Low Low</cp:lastModifiedBy>
  <dcterms:created xsi:type="dcterms:W3CDTF">2019-08-17T02:19:33Z</dcterms:created>
  <dcterms:modified xsi:type="dcterms:W3CDTF">2019-08-21T05:01:27Z</dcterms:modified>
</cp:coreProperties>
</file>