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1FA5E20B-7C4F-8844-8349-29EC6282ECA9}" xr6:coauthVersionLast="47" xr6:coauthVersionMax="47" xr10:uidLastSave="{00000000-0000-0000-0000-000000000000}"/>
  <bookViews>
    <workbookView xWindow="0" yWindow="500" windowWidth="25600" windowHeight="26600" xr2:uid="{1D1BB0D8-CAA7-1E45-B24A-35DF8519DC16}"/>
  </bookViews>
  <sheets>
    <sheet name="B2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F5" i="1"/>
  <c r="F6" i="1"/>
  <c r="F7" i="1"/>
  <c r="F8" i="1"/>
  <c r="F9" i="1"/>
  <c r="F10" i="1"/>
  <c r="F11" i="1"/>
  <c r="E12" i="1"/>
  <c r="F4" i="1" s="1"/>
  <c r="D24" i="1"/>
  <c r="D23" i="1"/>
  <c r="D22" i="1"/>
  <c r="D21" i="1"/>
  <c r="D20" i="1"/>
  <c r="D19" i="1"/>
  <c r="D18" i="1"/>
  <c r="D17" i="1"/>
  <c r="D11" i="1"/>
  <c r="D10" i="1"/>
  <c r="D9" i="1"/>
  <c r="D8" i="1"/>
  <c r="D7" i="1"/>
  <c r="D6" i="1"/>
  <c r="D5" i="1"/>
  <c r="D4" i="1"/>
  <c r="F12" i="1" l="1"/>
  <c r="E17" i="1"/>
  <c r="G4" i="1"/>
  <c r="E24" i="1"/>
  <c r="G11" i="1"/>
  <c r="E20" i="1"/>
  <c r="G7" i="1"/>
  <c r="E23" i="1"/>
  <c r="G10" i="1"/>
  <c r="G6" i="1"/>
  <c r="E19" i="1"/>
  <c r="E22" i="1"/>
  <c r="G9" i="1"/>
  <c r="G8" i="1"/>
  <c r="E21" i="1"/>
  <c r="E18" i="1"/>
  <c r="G5" i="1"/>
  <c r="G12" i="1" l="1"/>
  <c r="B27" i="1"/>
  <c r="E25" i="1"/>
  <c r="F18" i="1" l="1"/>
  <c r="G18" i="1" s="1"/>
  <c r="F21" i="1"/>
  <c r="G21" i="1" s="1"/>
  <c r="F20" i="1"/>
  <c r="G20" i="1" s="1"/>
  <c r="F23" i="1"/>
  <c r="G23" i="1" s="1"/>
  <c r="F17" i="1"/>
  <c r="G17" i="1" s="1"/>
  <c r="F24" i="1"/>
  <c r="G24" i="1" s="1"/>
  <c r="F22" i="1"/>
  <c r="G22" i="1" s="1"/>
  <c r="F19" i="1"/>
  <c r="G19" i="1" s="1"/>
  <c r="E13" i="1"/>
  <c r="G25" i="1" l="1"/>
  <c r="B28" i="1" s="1"/>
  <c r="G27" i="1" s="1"/>
  <c r="G28" i="1" s="1"/>
</calcChain>
</file>

<file path=xl/sharedStrings.xml><?xml version="1.0" encoding="utf-8"?>
<sst xmlns="http://schemas.openxmlformats.org/spreadsheetml/2006/main" count="39" uniqueCount="20">
  <si>
    <r>
      <t xml:space="preserve">Merkmal </t>
    </r>
    <r>
      <rPr>
        <b/>
        <sz val="18"/>
        <rFont val="Arial"/>
        <family val="2"/>
      </rPr>
      <t>Alter</t>
    </r>
  </si>
  <si>
    <t>1. Möglichkeit</t>
  </si>
  <si>
    <t>Alter</t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</si>
  <si>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</si>
  <si>
    <r>
      <t>h</t>
    </r>
    <r>
      <rPr>
        <b/>
        <vertAlign val="subscript"/>
        <sz val="20"/>
        <rFont val="Arial"/>
        <family val="2"/>
      </rPr>
      <t>i</t>
    </r>
  </si>
  <si>
    <r>
      <t xml:space="preserve"> p</t>
    </r>
    <r>
      <rPr>
        <b/>
        <vertAlign val="subscript"/>
        <sz val="18"/>
        <rFont val="Arial"/>
        <family val="2"/>
      </rPr>
      <t>i</t>
    </r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</si>
  <si>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  <r>
      <rPr>
        <b/>
        <vertAlign val="subscript"/>
        <sz val="18"/>
        <rFont val="Arial"/>
        <family val="2"/>
      </rPr>
      <t xml:space="preserve"> *</t>
    </r>
    <r>
      <rPr>
        <b/>
        <sz val="18"/>
        <rFont val="Arial"/>
        <family val="2"/>
      </rPr>
      <t xml:space="preserve"> p</t>
    </r>
    <r>
      <rPr>
        <b/>
        <vertAlign val="subscript"/>
        <sz val="18"/>
        <rFont val="Arial"/>
        <family val="2"/>
      </rPr>
      <t>i</t>
    </r>
  </si>
  <si>
    <t>-</t>
  </si>
  <si>
    <t>S</t>
  </si>
  <si>
    <t>Varianz</t>
  </si>
  <si>
    <t>=</t>
  </si>
  <si>
    <t>2. Möglichkeit</t>
  </si>
  <si>
    <r>
      <t>x</t>
    </r>
    <r>
      <rPr>
        <b/>
        <vertAlign val="subscript"/>
        <sz val="18"/>
        <rFont val="Arial"/>
        <family val="2"/>
      </rPr>
      <t>i</t>
    </r>
  </si>
  <si>
    <t>S =</t>
  </si>
  <si>
    <t>V =</t>
  </si>
  <si>
    <t>Mittelwert</t>
  </si>
  <si>
    <t>Varianz =</t>
  </si>
  <si>
    <t>Zwischenergebnisse</t>
  </si>
  <si>
    <t>Variationskoeffizient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</si>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</sst>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\ "/>
    <numFmt numFmtId="165" formatCode="#,##0.0000"/>
    <numFmt numFmtId="166" formatCode="0.00\ \ "/>
    <numFmt numFmtId="167" formatCode="0.00\ \ \ "/>
    <numFmt numFmtId="169" formatCode="#,##0.0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i/>
      <sz val="1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vertAlign val="subscript"/>
      <sz val="18"/>
      <name val="Arial"/>
      <family val="2"/>
    </font>
    <font>
      <b/>
      <vertAlign val="subscript"/>
      <sz val="20"/>
      <name val="Arial"/>
      <family val="2"/>
    </font>
    <font>
      <sz val="10"/>
      <name val="Arial"/>
      <family val="2"/>
    </font>
    <font>
      <sz val="18"/>
      <name val="Symbol"/>
      <family val="1"/>
      <charset val="2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47">
    <xf numFmtId="0" fontId="0" fillId="0" borderId="0" xfId="0"/>
    <xf numFmtId="0" fontId="3" fillId="0" borderId="0" xfId="2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1" xfId="2" applyFont="1" applyFill="1" applyBorder="1"/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9" fillId="0" borderId="0" xfId="2" applyFont="1" applyFill="1" applyAlignment="1">
      <alignment horizontal="center"/>
    </xf>
    <xf numFmtId="0" fontId="5" fillId="0" borderId="0" xfId="3" applyFont="1" applyFill="1" applyAlignment="1">
      <alignment horizontal="left"/>
    </xf>
    <xf numFmtId="167" fontId="5" fillId="0" borderId="0" xfId="2" applyNumberFormat="1" applyFont="1" applyFill="1" applyAlignment="1">
      <alignment horizontal="center"/>
    </xf>
    <xf numFmtId="0" fontId="10" fillId="0" borderId="0" xfId="0" applyFont="1" applyFill="1"/>
    <xf numFmtId="3" fontId="5" fillId="0" borderId="0" xfId="2" applyNumberFormat="1" applyFont="1" applyFill="1" applyAlignment="1">
      <alignment horizontal="center"/>
    </xf>
    <xf numFmtId="4" fontId="5" fillId="0" borderId="0" xfId="2" applyNumberFormat="1" applyFont="1" applyFill="1" applyAlignment="1">
      <alignment horizontal="center"/>
    </xf>
    <xf numFmtId="165" fontId="5" fillId="0" borderId="0" xfId="2" applyNumberFormat="1" applyFont="1" applyFill="1"/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169" fontId="5" fillId="0" borderId="8" xfId="2" applyNumberFormat="1" applyFont="1" applyFill="1" applyBorder="1" applyAlignment="1">
      <alignment horizontal="right"/>
    </xf>
    <xf numFmtId="0" fontId="5" fillId="0" borderId="0" xfId="3" applyFont="1" applyFill="1"/>
    <xf numFmtId="0" fontId="5" fillId="0" borderId="0" xfId="3" applyFont="1" applyFill="1" applyAlignment="1">
      <alignment horizontal="right"/>
    </xf>
    <xf numFmtId="0" fontId="4" fillId="0" borderId="0" xfId="2" applyFont="1" applyFill="1"/>
    <xf numFmtId="0" fontId="5" fillId="2" borderId="6" xfId="2" applyFont="1" applyFill="1" applyBorder="1" applyAlignment="1">
      <alignment horizontal="center"/>
    </xf>
    <xf numFmtId="164" fontId="5" fillId="2" borderId="0" xfId="2" applyNumberFormat="1" applyFont="1" applyFill="1"/>
    <xf numFmtId="165" fontId="5" fillId="2" borderId="6" xfId="2" applyNumberFormat="1" applyFont="1" applyFill="1" applyBorder="1" applyAlignment="1">
      <alignment horizontal="center"/>
    </xf>
    <xf numFmtId="166" fontId="5" fillId="2" borderId="7" xfId="2" applyNumberFormat="1" applyFont="1" applyFill="1" applyBorder="1" applyAlignment="1">
      <alignment horizontal="right"/>
    </xf>
    <xf numFmtId="0" fontId="5" fillId="2" borderId="3" xfId="2" applyFont="1" applyFill="1" applyBorder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4" fontId="5" fillId="2" borderId="8" xfId="2" applyNumberFormat="1" applyFont="1" applyFill="1" applyBorder="1" applyAlignment="1">
      <alignment horizontal="right"/>
    </xf>
    <xf numFmtId="165" fontId="5" fillId="2" borderId="8" xfId="2" applyNumberFormat="1" applyFont="1" applyFill="1" applyBorder="1" applyAlignment="1">
      <alignment horizontal="center"/>
    </xf>
    <xf numFmtId="166" fontId="5" fillId="2" borderId="9" xfId="2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center"/>
    </xf>
    <xf numFmtId="169" fontId="5" fillId="2" borderId="7" xfId="1" applyNumberFormat="1" applyFont="1" applyFill="1" applyBorder="1" applyAlignment="1">
      <alignment horizontal="right"/>
    </xf>
    <xf numFmtId="169" fontId="5" fillId="2" borderId="7" xfId="3" applyNumberFormat="1" applyFont="1" applyFill="1" applyBorder="1" applyAlignment="1">
      <alignment horizontal="right"/>
    </xf>
    <xf numFmtId="169" fontId="5" fillId="2" borderId="0" xfId="3" applyNumberFormat="1" applyFont="1" applyFill="1" applyAlignment="1">
      <alignment horizontal="right"/>
    </xf>
    <xf numFmtId="169" fontId="5" fillId="2" borderId="4" xfId="3" applyNumberFormat="1" applyFont="1" applyFill="1" applyBorder="1" applyAlignment="1">
      <alignment horizontal="right"/>
    </xf>
    <xf numFmtId="169" fontId="5" fillId="2" borderId="1" xfId="3" applyNumberFormat="1" applyFont="1" applyFill="1" applyBorder="1" applyAlignment="1">
      <alignment horizontal="right"/>
    </xf>
    <xf numFmtId="169" fontId="5" fillId="2" borderId="9" xfId="2" applyNumberFormat="1" applyFont="1" applyFill="1" applyBorder="1" applyAlignment="1">
      <alignment horizontal="right"/>
    </xf>
    <xf numFmtId="169" fontId="5" fillId="2" borderId="10" xfId="3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right"/>
    </xf>
    <xf numFmtId="167" fontId="5" fillId="3" borderId="0" xfId="2" applyNumberFormat="1" applyFont="1" applyFill="1"/>
  </cellXfs>
  <cellStyles count="4">
    <cellStyle name="Komma" xfId="1" builtinId="3"/>
    <cellStyle name="Standard" xfId="0" builtinId="0"/>
    <cellStyle name="Standard_17-21" xfId="2" xr:uid="{0A5A36F2-C51E-AD43-9CF5-B823CAEAFE91}"/>
    <cellStyle name="Standard_b21-25" xfId="3" xr:uid="{B1B0B3AC-B440-7947-BEA1-273DE19D6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14</xdr:row>
          <xdr:rowOff>190500</xdr:rowOff>
        </xdr:from>
        <xdr:to>
          <xdr:col>5</xdr:col>
          <xdr:colOff>927668</xdr:colOff>
          <xdr:row>16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03C15D4-CB3E-764F-B81C-5DBD5EC4E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14</xdr:row>
          <xdr:rowOff>254000</xdr:rowOff>
        </xdr:from>
        <xdr:to>
          <xdr:col>6</xdr:col>
          <xdr:colOff>1193800</xdr:colOff>
          <xdr:row>15</xdr:row>
          <xdr:rowOff>308284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2864E58-1B59-6848-BE43-8FDE2F6A1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5A9-CDBF-1243-A777-BB15CEAE6417}">
  <dimension ref="A1:H35"/>
  <sheetViews>
    <sheetView tabSelected="1" workbookViewId="0">
      <selection activeCell="H38" sqref="H38"/>
    </sheetView>
  </sheetViews>
  <sheetFormatPr baseColWidth="10" defaultColWidth="11.33203125" defaultRowHeight="23" x14ac:dyDescent="0.25"/>
  <cols>
    <col min="1" max="1" width="31.5" style="2" bestFit="1" customWidth="1"/>
    <col min="2" max="2" width="3.1640625" style="2" customWidth="1"/>
    <col min="3" max="3" width="13.1640625" style="2" bestFit="1" customWidth="1"/>
    <col min="4" max="4" width="18.1640625" style="2" customWidth="1"/>
    <col min="5" max="5" width="20.1640625" style="2" customWidth="1"/>
    <col min="6" max="6" width="17.1640625" style="2" customWidth="1"/>
    <col min="7" max="7" width="16.6640625" style="2" customWidth="1"/>
    <col min="8" max="8" width="7.33203125" style="2" customWidth="1"/>
    <col min="9" max="9" width="15.6640625" style="2" bestFit="1" customWidth="1"/>
    <col min="10" max="16384" width="11.33203125" style="2"/>
  </cols>
  <sheetData>
    <row r="1" spans="1:8" x14ac:dyDescent="0.25">
      <c r="A1" s="1" t="s">
        <v>0</v>
      </c>
    </row>
    <row r="2" spans="1:8" x14ac:dyDescent="0.25">
      <c r="A2" s="3" t="s">
        <v>1</v>
      </c>
      <c r="B2" s="4"/>
      <c r="C2" s="4"/>
      <c r="D2" s="4"/>
      <c r="E2" s="4"/>
      <c r="F2" s="4"/>
    </row>
    <row r="3" spans="1:8" ht="31" x14ac:dyDescent="0.4">
      <c r="A3" s="5" t="s">
        <v>2</v>
      </c>
      <c r="B3" s="5"/>
      <c r="C3" s="6"/>
      <c r="D3" s="7" t="s">
        <v>3</v>
      </c>
      <c r="E3" s="7" t="s">
        <v>4</v>
      </c>
      <c r="F3" s="7" t="s">
        <v>5</v>
      </c>
      <c r="G3" s="8" t="s">
        <v>6</v>
      </c>
    </row>
    <row r="4" spans="1:8" x14ac:dyDescent="0.25">
      <c r="A4" s="2">
        <v>0</v>
      </c>
      <c r="B4" s="9" t="s">
        <v>7</v>
      </c>
      <c r="C4" s="10">
        <v>15</v>
      </c>
      <c r="D4" s="28">
        <f t="shared" ref="D4:D11" si="0">((A4+C4)/2)^2</f>
        <v>56.25</v>
      </c>
      <c r="E4" s="29">
        <v>1363662</v>
      </c>
      <c r="F4" s="30">
        <f>E4/$E$12</f>
        <v>0.15393347274312758</v>
      </c>
      <c r="G4" s="31">
        <f t="shared" ref="G4:G11" si="1">F4*D4</f>
        <v>8.6587578418009254</v>
      </c>
    </row>
    <row r="5" spans="1:8" x14ac:dyDescent="0.25">
      <c r="A5" s="2">
        <v>15</v>
      </c>
      <c r="B5" s="9" t="s">
        <v>7</v>
      </c>
      <c r="C5" s="10">
        <v>30</v>
      </c>
      <c r="D5" s="28">
        <f t="shared" si="0"/>
        <v>506.25</v>
      </c>
      <c r="E5" s="29">
        <v>1610490</v>
      </c>
      <c r="F5" s="30">
        <f t="shared" ref="F5:F11" si="2">E5/$E$12</f>
        <v>0.18179601581482768</v>
      </c>
      <c r="G5" s="31">
        <f t="shared" si="1"/>
        <v>92.034233006256514</v>
      </c>
    </row>
    <row r="6" spans="1:8" x14ac:dyDescent="0.25">
      <c r="A6" s="2">
        <v>30</v>
      </c>
      <c r="B6" s="9" t="s">
        <v>7</v>
      </c>
      <c r="C6" s="10">
        <v>45</v>
      </c>
      <c r="D6" s="28">
        <f t="shared" si="0"/>
        <v>1406.25</v>
      </c>
      <c r="E6" s="29">
        <v>1765777</v>
      </c>
      <c r="F6" s="30">
        <f t="shared" si="2"/>
        <v>0.19932518886640646</v>
      </c>
      <c r="G6" s="31">
        <f t="shared" si="1"/>
        <v>280.30104684338409</v>
      </c>
    </row>
    <row r="7" spans="1:8" x14ac:dyDescent="0.25">
      <c r="A7" s="2">
        <v>45</v>
      </c>
      <c r="B7" s="9"/>
      <c r="C7" s="10">
        <v>60</v>
      </c>
      <c r="D7" s="28">
        <f t="shared" si="0"/>
        <v>2756.25</v>
      </c>
      <c r="E7" s="29">
        <v>2024311</v>
      </c>
      <c r="F7" s="30">
        <f t="shared" si="2"/>
        <v>0.22850913359917144</v>
      </c>
      <c r="G7" s="31">
        <f t="shared" si="1"/>
        <v>629.82829948271626</v>
      </c>
    </row>
    <row r="8" spans="1:8" x14ac:dyDescent="0.25">
      <c r="A8" s="2">
        <v>60</v>
      </c>
      <c r="B8" s="9" t="s">
        <v>7</v>
      </c>
      <c r="C8" s="10">
        <v>75</v>
      </c>
      <c r="D8" s="28">
        <f t="shared" si="0"/>
        <v>4556.25</v>
      </c>
      <c r="E8" s="29">
        <v>1333255</v>
      </c>
      <c r="F8" s="30">
        <f t="shared" si="2"/>
        <v>0.15050105686169929</v>
      </c>
      <c r="G8" s="31">
        <f t="shared" si="1"/>
        <v>685.72044032611734</v>
      </c>
    </row>
    <row r="9" spans="1:8" x14ac:dyDescent="0.25">
      <c r="A9" s="2">
        <v>75</v>
      </c>
      <c r="B9" s="9" t="s">
        <v>7</v>
      </c>
      <c r="C9" s="10">
        <v>90</v>
      </c>
      <c r="D9" s="28">
        <f t="shared" si="0"/>
        <v>6806.25</v>
      </c>
      <c r="E9" s="29">
        <v>698344</v>
      </c>
      <c r="F9" s="30">
        <f t="shared" si="2"/>
        <v>7.8830763847145907E-2</v>
      </c>
      <c r="G9" s="31">
        <f t="shared" si="1"/>
        <v>536.54188643463681</v>
      </c>
    </row>
    <row r="10" spans="1:8" x14ac:dyDescent="0.25">
      <c r="A10" s="2">
        <v>90</v>
      </c>
      <c r="B10" s="9" t="s">
        <v>7</v>
      </c>
      <c r="C10" s="10">
        <v>99</v>
      </c>
      <c r="D10" s="28">
        <f t="shared" si="0"/>
        <v>8930.25</v>
      </c>
      <c r="E10" s="29">
        <v>61930</v>
      </c>
      <c r="F10" s="30">
        <f t="shared" si="2"/>
        <v>6.9908085485860067E-3</v>
      </c>
      <c r="G10" s="31">
        <f t="shared" si="1"/>
        <v>62.429668041010189</v>
      </c>
    </row>
    <row r="11" spans="1:8" x14ac:dyDescent="0.25">
      <c r="A11" s="11">
        <v>99</v>
      </c>
      <c r="B11" s="12" t="s">
        <v>7</v>
      </c>
      <c r="C11" s="13">
        <v>120</v>
      </c>
      <c r="D11" s="32">
        <f t="shared" si="0"/>
        <v>11990.25</v>
      </c>
      <c r="E11" s="29">
        <v>1006</v>
      </c>
      <c r="F11" s="30">
        <f t="shared" si="2"/>
        <v>1.1355971903564545E-4</v>
      </c>
      <c r="G11" s="33">
        <f t="shared" si="1"/>
        <v>1.3616094211671479</v>
      </c>
    </row>
    <row r="12" spans="1:8" x14ac:dyDescent="0.25">
      <c r="D12" s="14" t="s">
        <v>8</v>
      </c>
      <c r="E12" s="34">
        <f>SUM(E4:E11)</f>
        <v>8858775</v>
      </c>
      <c r="F12" s="35">
        <f>SUM(F4:F11)</f>
        <v>1.0000000000000002</v>
      </c>
      <c r="G12" s="36">
        <f>SUM(G4:G11)</f>
        <v>2296.8759413970893</v>
      </c>
    </row>
    <row r="13" spans="1:8" x14ac:dyDescent="0.25">
      <c r="A13" s="15" t="s">
        <v>9</v>
      </c>
      <c r="B13" s="16"/>
      <c r="C13" s="16"/>
      <c r="D13" s="16" t="s">
        <v>10</v>
      </c>
      <c r="E13" s="37">
        <f>G12-B27^2</f>
        <v>528.52533395009959</v>
      </c>
      <c r="F13" s="37"/>
    </row>
    <row r="14" spans="1:8" s="17" customFormat="1" x14ac:dyDescent="0.25"/>
    <row r="15" spans="1:8" x14ac:dyDescent="0.25">
      <c r="A15" s="3" t="s">
        <v>11</v>
      </c>
      <c r="D15" s="9"/>
      <c r="E15" s="18"/>
      <c r="F15" s="19"/>
      <c r="G15" s="20"/>
      <c r="H15" s="19"/>
    </row>
    <row r="16" spans="1:8" ht="27" x14ac:dyDescent="0.35">
      <c r="A16" s="5" t="s">
        <v>2</v>
      </c>
      <c r="B16" s="5"/>
      <c r="C16" s="6"/>
      <c r="D16" s="7" t="s">
        <v>12</v>
      </c>
      <c r="E16" s="7" t="s">
        <v>5</v>
      </c>
      <c r="F16" s="21"/>
      <c r="G16" s="22"/>
      <c r="H16" s="23"/>
    </row>
    <row r="17" spans="1:8" x14ac:dyDescent="0.25">
      <c r="A17" s="2">
        <v>0</v>
      </c>
      <c r="B17" s="9" t="s">
        <v>7</v>
      </c>
      <c r="C17" s="10">
        <v>15</v>
      </c>
      <c r="D17" s="28">
        <f t="shared" ref="D17:D24" si="3">(A17+C17)/2</f>
        <v>7.5</v>
      </c>
      <c r="E17" s="30">
        <f t="shared" ref="E17:E24" si="4">F4</f>
        <v>0.15393347274312758</v>
      </c>
      <c r="F17" s="38">
        <f>(D17-$B$27)^2</f>
        <v>1193.8241916897321</v>
      </c>
      <c r="G17" s="39">
        <f t="shared" ref="G17:G24" si="5">F17*E17</f>
        <v>183.76950367155769</v>
      </c>
      <c r="H17" s="40"/>
    </row>
    <row r="18" spans="1:8" x14ac:dyDescent="0.25">
      <c r="A18" s="2">
        <v>15</v>
      </c>
      <c r="B18" s="9" t="s">
        <v>7</v>
      </c>
      <c r="C18" s="10">
        <v>30</v>
      </c>
      <c r="D18" s="28">
        <f t="shared" si="3"/>
        <v>22.5</v>
      </c>
      <c r="E18" s="30">
        <f t="shared" si="4"/>
        <v>0.18179601581482768</v>
      </c>
      <c r="F18" s="38">
        <f t="shared" ref="F18:F24" si="6">(D18-$B$27)^2</f>
        <v>382.27136017521696</v>
      </c>
      <c r="G18" s="39">
        <f t="shared" si="5"/>
        <v>69.495410239969431</v>
      </c>
      <c r="H18" s="40"/>
    </row>
    <row r="19" spans="1:8" x14ac:dyDescent="0.25">
      <c r="A19" s="2">
        <v>30</v>
      </c>
      <c r="B19" s="9" t="s">
        <v>7</v>
      </c>
      <c r="C19" s="10">
        <v>45</v>
      </c>
      <c r="D19" s="28">
        <f t="shared" si="3"/>
        <v>37.5</v>
      </c>
      <c r="E19" s="30">
        <f t="shared" si="4"/>
        <v>0.19932518886640646</v>
      </c>
      <c r="F19" s="38">
        <f t="shared" si="6"/>
        <v>20.718528660701754</v>
      </c>
      <c r="G19" s="39">
        <f t="shared" si="5"/>
        <v>4.1297246383284323</v>
      </c>
      <c r="H19" s="40"/>
    </row>
    <row r="20" spans="1:8" x14ac:dyDescent="0.25">
      <c r="A20" s="2">
        <v>45</v>
      </c>
      <c r="B20" s="9" t="s">
        <v>7</v>
      </c>
      <c r="C20" s="10">
        <v>60</v>
      </c>
      <c r="D20" s="28">
        <f t="shared" si="3"/>
        <v>52.5</v>
      </c>
      <c r="E20" s="30">
        <f t="shared" si="4"/>
        <v>0.22850913359917144</v>
      </c>
      <c r="F20" s="38">
        <f t="shared" si="6"/>
        <v>109.16569714618655</v>
      </c>
      <c r="G20" s="39">
        <f t="shared" si="5"/>
        <v>24.945358873624631</v>
      </c>
      <c r="H20" s="40"/>
    </row>
    <row r="21" spans="1:8" x14ac:dyDescent="0.25">
      <c r="A21" s="2">
        <v>60</v>
      </c>
      <c r="B21" s="9" t="s">
        <v>7</v>
      </c>
      <c r="C21" s="10">
        <v>75</v>
      </c>
      <c r="D21" s="28">
        <f t="shared" si="3"/>
        <v>67.5</v>
      </c>
      <c r="E21" s="30">
        <f t="shared" si="4"/>
        <v>0.15050105686169929</v>
      </c>
      <c r="F21" s="38">
        <f t="shared" si="6"/>
        <v>647.6128656316713</v>
      </c>
      <c r="G21" s="39">
        <f t="shared" si="5"/>
        <v>97.466420714800179</v>
      </c>
      <c r="H21" s="40"/>
    </row>
    <row r="22" spans="1:8" x14ac:dyDescent="0.25">
      <c r="A22" s="2">
        <v>75</v>
      </c>
      <c r="B22" s="9" t="s">
        <v>7</v>
      </c>
      <c r="C22" s="10">
        <v>90</v>
      </c>
      <c r="D22" s="28">
        <f t="shared" si="3"/>
        <v>82.5</v>
      </c>
      <c r="E22" s="30">
        <f t="shared" si="4"/>
        <v>7.8830763847145907E-2</v>
      </c>
      <c r="F22" s="38">
        <f t="shared" si="6"/>
        <v>1636.0600341171562</v>
      </c>
      <c r="G22" s="39">
        <f>F22*E22</f>
        <v>128.97186218924301</v>
      </c>
      <c r="H22" s="40"/>
    </row>
    <row r="23" spans="1:8" x14ac:dyDescent="0.25">
      <c r="A23" s="2">
        <v>90</v>
      </c>
      <c r="B23" s="9" t="s">
        <v>7</v>
      </c>
      <c r="C23" s="10">
        <v>99</v>
      </c>
      <c r="D23" s="28">
        <f t="shared" si="3"/>
        <v>94.5</v>
      </c>
      <c r="E23" s="30">
        <f t="shared" si="4"/>
        <v>6.9908085485860067E-3</v>
      </c>
      <c r="F23" s="38">
        <f t="shared" si="6"/>
        <v>2750.8177689055442</v>
      </c>
      <c r="G23" s="39">
        <f>F23*E23</f>
        <v>19.230440374467165</v>
      </c>
      <c r="H23" s="40"/>
    </row>
    <row r="24" spans="1:8" x14ac:dyDescent="0.25">
      <c r="A24" s="11">
        <v>99</v>
      </c>
      <c r="B24" s="12" t="s">
        <v>7</v>
      </c>
      <c r="C24" s="13">
        <v>120</v>
      </c>
      <c r="D24" s="32">
        <f t="shared" si="3"/>
        <v>109.5</v>
      </c>
      <c r="E24" s="30">
        <f t="shared" si="4"/>
        <v>1.1355971903564545E-4</v>
      </c>
      <c r="F24" s="38">
        <f t="shared" si="6"/>
        <v>4549.2649373910299</v>
      </c>
      <c r="G24" s="41">
        <f t="shared" si="5"/>
        <v>0.51661324810883857</v>
      </c>
      <c r="H24" s="42"/>
    </row>
    <row r="25" spans="1:8" x14ac:dyDescent="0.25">
      <c r="D25" s="14" t="s">
        <v>8</v>
      </c>
      <c r="E25" s="35">
        <f>SUM(E17:E24)</f>
        <v>1.0000000000000002</v>
      </c>
      <c r="F25" s="24"/>
      <c r="G25" s="43">
        <f>SUM(G17:G24)</f>
        <v>528.52533395009937</v>
      </c>
      <c r="H25" s="44"/>
    </row>
    <row r="26" spans="1:8" x14ac:dyDescent="0.25">
      <c r="G26" s="20"/>
      <c r="H26" s="20"/>
    </row>
    <row r="27" spans="1:8" x14ac:dyDescent="0.25">
      <c r="A27" s="25" t="s">
        <v>15</v>
      </c>
      <c r="B27" s="37">
        <f>SUMPRODUCT(D17:D24,E17:E24)</f>
        <v>42.05176105048384</v>
      </c>
      <c r="C27" s="37"/>
      <c r="D27" s="37"/>
      <c r="F27" s="26" t="s">
        <v>13</v>
      </c>
      <c r="G27" s="45">
        <f>SQRT(B28)</f>
        <v>22.989678857045813</v>
      </c>
      <c r="H27" s="45"/>
    </row>
    <row r="28" spans="1:8" ht="27" x14ac:dyDescent="0.25">
      <c r="A28" s="26" t="s">
        <v>16</v>
      </c>
      <c r="B28" s="37">
        <f>G25</f>
        <v>528.52533395009937</v>
      </c>
      <c r="C28" s="37"/>
      <c r="D28" s="37"/>
      <c r="F28" s="26" t="s">
        <v>14</v>
      </c>
      <c r="G28" s="45">
        <f>G27/B27</f>
        <v>0.54669955033384499</v>
      </c>
      <c r="H28" s="45"/>
    </row>
    <row r="31" spans="1:8" x14ac:dyDescent="0.25">
      <c r="A31" s="27" t="s">
        <v>17</v>
      </c>
    </row>
    <row r="32" spans="1:8" x14ac:dyDescent="0.25">
      <c r="A32" s="2" t="s">
        <v>15</v>
      </c>
      <c r="C32" s="46">
        <f>B27</f>
        <v>42.05176105048384</v>
      </c>
    </row>
    <row r="33" spans="1:3" x14ac:dyDescent="0.25">
      <c r="A33" s="2" t="s">
        <v>9</v>
      </c>
      <c r="C33" s="46">
        <f>B28</f>
        <v>528.52533395009937</v>
      </c>
    </row>
    <row r="34" spans="1:3" x14ac:dyDescent="0.25">
      <c r="A34" s="2" t="s">
        <v>19</v>
      </c>
      <c r="C34" s="46">
        <f>G27</f>
        <v>22.989678857045813</v>
      </c>
    </row>
    <row r="35" spans="1:3" x14ac:dyDescent="0.25">
      <c r="A35" s="2" t="s">
        <v>18</v>
      </c>
      <c r="C35" s="46">
        <f>G28</f>
        <v>0.54669955033384499</v>
      </c>
    </row>
  </sheetData>
  <mergeCells count="17">
    <mergeCell ref="G25:H25"/>
    <mergeCell ref="B27:D27"/>
    <mergeCell ref="G27:H27"/>
    <mergeCell ref="B28:D28"/>
    <mergeCell ref="G28:H28"/>
    <mergeCell ref="G19:H19"/>
    <mergeCell ref="G20:H20"/>
    <mergeCell ref="G21:H21"/>
    <mergeCell ref="G22:H22"/>
    <mergeCell ref="G23:H23"/>
    <mergeCell ref="G24:H24"/>
    <mergeCell ref="A3:C3"/>
    <mergeCell ref="E13:F13"/>
    <mergeCell ref="A16:C16"/>
    <mergeCell ref="G16:H16"/>
    <mergeCell ref="G17:H17"/>
    <mergeCell ref="G18:H18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6" r:id="rId3">
          <objectPr defaultSize="0" autoPict="0" r:id="rId4">
            <anchor moveWithCells="1">
              <from>
                <xdr:col>5</xdr:col>
                <xdr:colOff>317500</xdr:colOff>
                <xdr:row>14</xdr:row>
                <xdr:rowOff>190500</xdr:rowOff>
              </from>
              <to>
                <xdr:col>5</xdr:col>
                <xdr:colOff>927100</xdr:colOff>
                <xdr:row>16</xdr:row>
                <xdr:rowOff>25400</xdr:rowOff>
              </to>
            </anchor>
          </objectPr>
        </oleObject>
      </mc:Choice>
      <mc:Fallback>
        <oleObject progId="Equation.2" shapeId="1026" r:id="rId3"/>
      </mc:Fallback>
    </mc:AlternateContent>
    <mc:AlternateContent xmlns:mc="http://schemas.openxmlformats.org/markup-compatibility/2006">
      <mc:Choice Requires="x14">
        <oleObject progId="Equation.2" shapeId="1027" r:id="rId5">
          <objectPr defaultSize="0" autoPict="0" r:id="rId6">
            <anchor moveWithCells="1">
              <from>
                <xdr:col>6</xdr:col>
                <xdr:colOff>342900</xdr:colOff>
                <xdr:row>14</xdr:row>
                <xdr:rowOff>254000</xdr:rowOff>
              </from>
              <to>
                <xdr:col>6</xdr:col>
                <xdr:colOff>1193800</xdr:colOff>
                <xdr:row>15</xdr:row>
                <xdr:rowOff>304800</xdr:rowOff>
              </to>
            </anchor>
          </objectPr>
        </oleObject>
      </mc:Choice>
      <mc:Fallback>
        <oleObject progId="Equation.2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2022-03-17T17:13:13Z</dcterms:created>
  <dcterms:modified xsi:type="dcterms:W3CDTF">2022-03-17T17:18:12Z</dcterms:modified>
</cp:coreProperties>
</file>