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6C852AF1-41D8-7E49-8B87-B73DEE8E61DE}" xr6:coauthVersionLast="47" xr6:coauthVersionMax="47" xr10:uidLastSave="{00000000-0000-0000-0000-000000000000}"/>
  <bookViews>
    <workbookView xWindow="0" yWindow="500" windowWidth="25600" windowHeight="26600" xr2:uid="{E2399648-1230-774A-AB22-2CCD0ADD7AB5}"/>
  </bookViews>
  <sheets>
    <sheet name="B3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B13" i="1"/>
  <c r="E5" i="1" s="1"/>
  <c r="B12" i="1"/>
  <c r="F8" i="1" s="1"/>
  <c r="C10" i="1"/>
  <c r="B10" i="1"/>
  <c r="E6" i="1" l="1"/>
  <c r="E10" i="1" s="1"/>
  <c r="E13" i="1" s="1"/>
  <c r="H13" i="1" s="1"/>
  <c r="D9" i="1"/>
  <c r="F6" i="1"/>
  <c r="E9" i="1"/>
  <c r="D7" i="1"/>
  <c r="F9" i="1"/>
  <c r="E7" i="1"/>
  <c r="D5" i="1"/>
  <c r="F7" i="1"/>
  <c r="D8" i="1"/>
  <c r="F5" i="1"/>
  <c r="E8" i="1"/>
  <c r="D6" i="1"/>
  <c r="F10" i="1" l="1"/>
  <c r="E14" i="1" s="1"/>
  <c r="D10" i="1"/>
  <c r="E12" i="1" s="1"/>
  <c r="H12" i="1" s="1"/>
  <c r="D17" i="1" l="1"/>
</calcChain>
</file>

<file path=xl/sharedStrings.xml><?xml version="1.0" encoding="utf-8"?>
<sst xmlns="http://schemas.openxmlformats.org/spreadsheetml/2006/main" count="16" uniqueCount="16">
  <si>
    <r>
      <t xml:space="preserve">Abhängigkeit zwischen </t>
    </r>
    <r>
      <rPr>
        <b/>
        <i/>
        <sz val="20"/>
        <rFont val="Arial"/>
        <family val="2"/>
      </rPr>
      <t>Aidsfälle (X)</t>
    </r>
  </si>
  <si>
    <r>
      <t xml:space="preserve"> und </t>
    </r>
    <r>
      <rPr>
        <b/>
        <i/>
        <sz val="20"/>
        <rFont val="Arial"/>
        <family val="2"/>
      </rPr>
      <t xml:space="preserve">Mobiltelefon-Benutzer in Tausend (Y) </t>
    </r>
  </si>
  <si>
    <r>
      <t>x</t>
    </r>
    <r>
      <rPr>
        <vertAlign val="subscript"/>
        <sz val="20"/>
        <rFont val="Arial"/>
        <family val="2"/>
      </rPr>
      <t>i</t>
    </r>
  </si>
  <si>
    <r>
      <t>y</t>
    </r>
    <r>
      <rPr>
        <vertAlign val="subscript"/>
        <sz val="20"/>
        <rFont val="Arial"/>
        <family val="2"/>
      </rPr>
      <t>i</t>
    </r>
  </si>
  <si>
    <t>S</t>
  </si>
  <si>
    <r>
      <t>S</t>
    </r>
    <r>
      <rPr>
        <vertAlign val="subscript"/>
        <sz val="20"/>
        <rFont val="Arial"/>
        <family val="2"/>
      </rPr>
      <t xml:space="preserve">x </t>
    </r>
    <r>
      <rPr>
        <sz val="20"/>
        <rFont val="Arial"/>
        <family val="2"/>
      </rPr>
      <t>=</t>
    </r>
  </si>
  <si>
    <r>
      <t>S</t>
    </r>
    <r>
      <rPr>
        <vertAlign val="subscript"/>
        <sz val="20"/>
        <rFont val="Arial"/>
        <family val="2"/>
      </rPr>
      <t xml:space="preserve">y </t>
    </r>
    <r>
      <rPr>
        <sz val="20"/>
        <rFont val="Arial"/>
        <family val="2"/>
      </rPr>
      <t>=</t>
    </r>
  </si>
  <si>
    <r>
      <t>S</t>
    </r>
    <r>
      <rPr>
        <vertAlign val="subscript"/>
        <sz val="20"/>
        <rFont val="Arial"/>
        <family val="2"/>
      </rPr>
      <t>xy</t>
    </r>
    <r>
      <rPr>
        <sz val="20"/>
        <rFont val="Arial"/>
        <family val="2"/>
      </rPr>
      <t xml:space="preserve"> =</t>
    </r>
  </si>
  <si>
    <t>Korrelationskoeffizient:</t>
  </si>
  <si>
    <t>Zwischenergebnisse</t>
  </si>
  <si>
    <t>Mittelwert X</t>
  </si>
  <si>
    <t>Mittelwert Y</t>
  </si>
  <si>
    <t>Varianz X</t>
  </si>
  <si>
    <t>Varianz Y</t>
  </si>
  <si>
    <t>Kovarianz</t>
  </si>
  <si>
    <t>Korrelationskoeffizient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</si>
</sst>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\ "/>
    <numFmt numFmtId="166" formatCode="#,##0\ "/>
    <numFmt numFmtId="167" formatCode="#,##0.00\ "/>
    <numFmt numFmtId="168" formatCode="0.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sz val="24"/>
      <name val="Symbol"/>
      <family val="1"/>
      <charset val="2"/>
    </font>
    <font>
      <u/>
      <sz val="20"/>
      <name val="Arial"/>
      <family val="2"/>
    </font>
    <font>
      <b/>
      <sz val="20"/>
      <color indexed="10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/>
    <xf numFmtId="0" fontId="4" fillId="0" borderId="0" xfId="1" applyFont="1"/>
    <xf numFmtId="1" fontId="4" fillId="0" borderId="0" xfId="1" applyNumberFormat="1" applyFont="1"/>
    <xf numFmtId="0" fontId="4" fillId="0" borderId="1" xfId="1" applyFont="1" applyBorder="1"/>
    <xf numFmtId="164" fontId="4" fillId="0" borderId="2" xfId="1" applyNumberFormat="1" applyFont="1" applyBorder="1" applyAlignment="1">
      <alignment horizontal="center"/>
    </xf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1" fontId="4" fillId="0" borderId="3" xfId="1" applyNumberFormat="1" applyFont="1" applyBorder="1"/>
    <xf numFmtId="165" fontId="4" fillId="0" borderId="0" xfId="1" applyNumberFormat="1" applyFont="1" applyAlignment="1">
      <alignment horizontal="right"/>
    </xf>
    <xf numFmtId="166" fontId="4" fillId="0" borderId="0" xfId="1" applyNumberFormat="1" applyFont="1"/>
    <xf numFmtId="167" fontId="4" fillId="0" borderId="0" xfId="1" applyNumberFormat="1" applyFont="1"/>
    <xf numFmtId="165" fontId="4" fillId="0" borderId="4" xfId="1" applyNumberFormat="1" applyFont="1" applyBorder="1" applyAlignment="1">
      <alignment horizontal="right"/>
    </xf>
    <xf numFmtId="166" fontId="4" fillId="0" borderId="2" xfId="1" applyNumberFormat="1" applyFont="1" applyBorder="1"/>
    <xf numFmtId="0" fontId="6" fillId="0" borderId="5" xfId="1" applyFont="1" applyBorder="1" applyAlignment="1">
      <alignment horizontal="center"/>
    </xf>
    <xf numFmtId="2" fontId="4" fillId="0" borderId="0" xfId="1" applyNumberFormat="1" applyFont="1"/>
    <xf numFmtId="0" fontId="4" fillId="0" borderId="0" xfId="1" applyFont="1" applyAlignment="1">
      <alignment horizontal="right"/>
    </xf>
    <xf numFmtId="2" fontId="4" fillId="0" borderId="0" xfId="1" applyNumberFormat="1" applyFont="1" applyAlignment="1">
      <alignment horizontal="right"/>
    </xf>
    <xf numFmtId="168" fontId="4" fillId="0" borderId="0" xfId="1" applyNumberFormat="1" applyFont="1"/>
    <xf numFmtId="0" fontId="7" fillId="0" borderId="0" xfId="1" applyFont="1" applyAlignment="1">
      <alignment horizontal="left"/>
    </xf>
    <xf numFmtId="0" fontId="8" fillId="0" borderId="0" xfId="1" applyFont="1"/>
    <xf numFmtId="2" fontId="7" fillId="0" borderId="0" xfId="1" applyNumberFormat="1" applyFont="1"/>
    <xf numFmtId="0" fontId="9" fillId="0" borderId="0" xfId="1" applyFont="1"/>
    <xf numFmtId="167" fontId="4" fillId="2" borderId="0" xfId="1" applyNumberFormat="1" applyFont="1" applyFill="1" applyAlignment="1">
      <alignment horizontal="right"/>
    </xf>
    <xf numFmtId="167" fontId="4" fillId="2" borderId="0" xfId="1" applyNumberFormat="1" applyFont="1" applyFill="1"/>
    <xf numFmtId="167" fontId="4" fillId="2" borderId="0" xfId="1" applyNumberFormat="1" applyFont="1" applyFill="1" applyAlignment="1">
      <alignment horizontal="center"/>
    </xf>
    <xf numFmtId="167" fontId="4" fillId="2" borderId="2" xfId="1" applyNumberFormat="1" applyFont="1" applyFill="1" applyBorder="1" applyAlignment="1">
      <alignment horizontal="right"/>
    </xf>
    <xf numFmtId="167" fontId="4" fillId="2" borderId="2" xfId="1" applyNumberFormat="1" applyFont="1" applyFill="1" applyBorder="1"/>
    <xf numFmtId="167" fontId="4" fillId="2" borderId="2" xfId="1" applyNumberFormat="1" applyFont="1" applyFill="1" applyBorder="1" applyAlignment="1">
      <alignment horizontal="center"/>
    </xf>
    <xf numFmtId="165" fontId="4" fillId="2" borderId="0" xfId="1" applyNumberFormat="1" applyFont="1" applyFill="1" applyAlignment="1">
      <alignment horizontal="right"/>
    </xf>
    <xf numFmtId="166" fontId="4" fillId="2" borderId="0" xfId="1" applyNumberFormat="1" applyFont="1" applyFill="1" applyAlignment="1">
      <alignment horizontal="right"/>
    </xf>
    <xf numFmtId="2" fontId="4" fillId="2" borderId="0" xfId="1" applyNumberFormat="1" applyFont="1" applyFill="1"/>
    <xf numFmtId="2" fontId="4" fillId="3" borderId="0" xfId="1" applyNumberFormat="1" applyFont="1" applyFill="1"/>
    <xf numFmtId="167" fontId="4" fillId="3" borderId="0" xfId="1" applyNumberFormat="1" applyFont="1" applyFill="1"/>
  </cellXfs>
  <cellStyles count="2">
    <cellStyle name="Standard" xfId="0" builtinId="0"/>
    <cellStyle name="Standard_b29-33" xfId="1" xr:uid="{25E0DB0A-5A7D-AE43-BC88-A69BBB4F53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11</xdr:row>
          <xdr:rowOff>0</xdr:rowOff>
        </xdr:from>
        <xdr:to>
          <xdr:col>0</xdr:col>
          <xdr:colOff>381000</xdr:colOff>
          <xdr:row>11</xdr:row>
          <xdr:rowOff>360916</xdr:rowOff>
        </xdr:to>
        <xdr:sp macro="" textlink="">
          <xdr:nvSpPr>
            <xdr:cNvPr id="1025" name="Bild 2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7C7031-F059-444B-B40E-0DEEAD6197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406400</xdr:colOff>
          <xdr:row>3</xdr:row>
          <xdr:rowOff>0</xdr:rowOff>
        </xdr:from>
        <xdr:to>
          <xdr:col>4</xdr:col>
          <xdr:colOff>1358900</xdr:colOff>
          <xdr:row>3</xdr:row>
          <xdr:rowOff>342900</xdr:rowOff>
        </xdr:to>
        <xdr:sp macro="" textlink="">
          <xdr:nvSpPr>
            <xdr:cNvPr id="1026" name="Bild 2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A6402D1-9D93-684E-84DF-3A6D47809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495300</xdr:colOff>
          <xdr:row>3</xdr:row>
          <xdr:rowOff>76200</xdr:rowOff>
        </xdr:from>
        <xdr:to>
          <xdr:col>3</xdr:col>
          <xdr:colOff>1384300</xdr:colOff>
          <xdr:row>3</xdr:row>
          <xdr:rowOff>368300</xdr:rowOff>
        </xdr:to>
        <xdr:sp macro="" textlink="">
          <xdr:nvSpPr>
            <xdr:cNvPr id="1027" name="Bild 25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ADC2B35-0582-E947-B6C0-01E3C4FB5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482600</xdr:colOff>
          <xdr:row>3</xdr:row>
          <xdr:rowOff>0</xdr:rowOff>
        </xdr:from>
        <xdr:to>
          <xdr:col>7</xdr:col>
          <xdr:colOff>596900</xdr:colOff>
          <xdr:row>3</xdr:row>
          <xdr:rowOff>292100</xdr:rowOff>
        </xdr:to>
        <xdr:sp macro="" textlink="">
          <xdr:nvSpPr>
            <xdr:cNvPr id="1028" name="Bild 29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1A5F102-1E2A-194E-9D99-19BA87E8C7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12</xdr:row>
          <xdr:rowOff>76200</xdr:rowOff>
        </xdr:from>
        <xdr:to>
          <xdr:col>0</xdr:col>
          <xdr:colOff>317500</xdr:colOff>
          <xdr:row>13</xdr:row>
          <xdr:rowOff>49497</xdr:rowOff>
        </xdr:to>
        <xdr:sp macro="" textlink="">
          <xdr:nvSpPr>
            <xdr:cNvPr id="1029" name="Bild 4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15151FC-75C6-4D46-8245-4EE4EA2B9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1231900</xdr:colOff>
          <xdr:row>11</xdr:row>
          <xdr:rowOff>25400</xdr:rowOff>
        </xdr:from>
        <xdr:to>
          <xdr:col>3</xdr:col>
          <xdr:colOff>1689100</xdr:colOff>
          <xdr:row>12</xdr:row>
          <xdr:rowOff>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E6A2EE2-D4CC-E544-A849-715782462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1195816</xdr:colOff>
          <xdr:row>12</xdr:row>
          <xdr:rowOff>50800</xdr:rowOff>
        </xdr:from>
        <xdr:to>
          <xdr:col>3</xdr:col>
          <xdr:colOff>1752599</xdr:colOff>
          <xdr:row>13</xdr:row>
          <xdr:rowOff>25400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98B32F8-6713-6C49-94A0-9BC9D1473B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D888-F428-9549-B182-10F86FF09A7B}">
  <dimension ref="A1:J28"/>
  <sheetViews>
    <sheetView tabSelected="1" zoomScale="85" workbookViewId="0">
      <selection activeCell="D34" sqref="D34"/>
    </sheetView>
  </sheetViews>
  <sheetFormatPr baseColWidth="10" defaultColWidth="10.33203125" defaultRowHeight="25" x14ac:dyDescent="0.25"/>
  <cols>
    <col min="1" max="1" width="6.83203125" style="2" customWidth="1"/>
    <col min="2" max="2" width="34.83203125" style="2" bestFit="1" customWidth="1"/>
    <col min="3" max="3" width="19.33203125" style="2" bestFit="1" customWidth="1"/>
    <col min="4" max="5" width="24.1640625" style="2" customWidth="1"/>
    <col min="6" max="7" width="11.33203125" style="2" customWidth="1"/>
    <col min="8" max="8" width="14.83203125" style="2" customWidth="1"/>
    <col min="9" max="9" width="11.5" style="2" customWidth="1"/>
    <col min="10" max="16" width="7" style="2" customWidth="1"/>
    <col min="17" max="66" width="3.33203125" style="2" customWidth="1"/>
    <col min="67" max="16384" width="10.33203125" style="2"/>
  </cols>
  <sheetData>
    <row r="1" spans="1:10" x14ac:dyDescent="0.25">
      <c r="A1" s="1" t="s">
        <v>0</v>
      </c>
      <c r="F1" s="3"/>
      <c r="G1" s="3"/>
      <c r="H1" s="3"/>
      <c r="I1" s="3"/>
      <c r="J1" s="3"/>
    </row>
    <row r="2" spans="1:10" x14ac:dyDescent="0.25">
      <c r="A2" s="1" t="s">
        <v>1</v>
      </c>
      <c r="F2" s="3"/>
      <c r="G2" s="3"/>
      <c r="H2" s="3"/>
      <c r="I2" s="3"/>
      <c r="J2" s="3"/>
    </row>
    <row r="3" spans="1:10" x14ac:dyDescent="0.25">
      <c r="A3" s="1"/>
      <c r="F3" s="3"/>
      <c r="G3" s="3"/>
      <c r="H3" s="3"/>
      <c r="I3" s="3"/>
      <c r="J3" s="3"/>
    </row>
    <row r="4" spans="1:10" ht="31" x14ac:dyDescent="0.4">
      <c r="A4" s="4"/>
      <c r="B4" s="5" t="s">
        <v>2</v>
      </c>
      <c r="C4" s="5" t="s">
        <v>3</v>
      </c>
      <c r="D4" s="6"/>
      <c r="E4" s="7"/>
      <c r="F4" s="6"/>
      <c r="G4" s="6"/>
      <c r="H4" s="6"/>
    </row>
    <row r="5" spans="1:10" x14ac:dyDescent="0.25">
      <c r="A5" s="8"/>
      <c r="B5" s="9">
        <v>605</v>
      </c>
      <c r="C5" s="10">
        <v>9644</v>
      </c>
      <c r="D5" s="23">
        <f>(B5-B$12)^2</f>
        <v>852.6400000000026</v>
      </c>
      <c r="E5" s="24">
        <f>(C5-B$13)^2</f>
        <v>726585.75999999943</v>
      </c>
      <c r="F5" s="25">
        <f>(B5-$B$12)*(C5-$B$13)</f>
        <v>-24890.080000000027</v>
      </c>
      <c r="G5" s="25"/>
      <c r="H5" s="25"/>
    </row>
    <row r="6" spans="1:10" x14ac:dyDescent="0.25">
      <c r="A6" s="8"/>
      <c r="B6" s="9">
        <v>560</v>
      </c>
      <c r="C6" s="10">
        <v>10083</v>
      </c>
      <c r="D6" s="23">
        <f>(B6-B$12)^2</f>
        <v>249.63999999999857</v>
      </c>
      <c r="E6" s="24">
        <f>(C6-B$13)^2</f>
        <v>170899.55999999971</v>
      </c>
      <c r="F6" s="25">
        <f>(B6-$B$12)*(C6-$B$13)</f>
        <v>6531.7199999999757</v>
      </c>
      <c r="G6" s="25"/>
      <c r="H6" s="25"/>
    </row>
    <row r="7" spans="1:10" x14ac:dyDescent="0.25">
      <c r="A7" s="8"/>
      <c r="B7" s="9">
        <v>622</v>
      </c>
      <c r="C7" s="10">
        <v>10561</v>
      </c>
      <c r="D7" s="23">
        <f>(B7-B$12)^2</f>
        <v>2134.4400000000041</v>
      </c>
      <c r="E7" s="24">
        <f>(C7-B$13)^2</f>
        <v>4173.1600000000471</v>
      </c>
      <c r="F7" s="25">
        <f>(B7-$B$12)*(C7-$B$13)</f>
        <v>2984.5200000000195</v>
      </c>
      <c r="G7" s="25"/>
      <c r="H7" s="25"/>
    </row>
    <row r="8" spans="1:10" x14ac:dyDescent="0.25">
      <c r="A8" s="8"/>
      <c r="B8" s="9">
        <v>576</v>
      </c>
      <c r="C8" s="10">
        <v>10829</v>
      </c>
      <c r="D8" s="23">
        <f>(B8-B$12)^2</f>
        <v>4.0000000000018188E-2</v>
      </c>
      <c r="E8" s="24">
        <f>(C8-B$13)^2</f>
        <v>110622.76000000024</v>
      </c>
      <c r="F8" s="25">
        <f>(B8-$B$12)*(C8-$B$13)</f>
        <v>66.520000000015202</v>
      </c>
      <c r="G8" s="25"/>
      <c r="H8" s="25"/>
    </row>
    <row r="9" spans="1:10" x14ac:dyDescent="0.25">
      <c r="A9" s="8"/>
      <c r="B9" s="12">
        <v>516</v>
      </c>
      <c r="C9" s="13">
        <v>11365</v>
      </c>
      <c r="D9" s="26">
        <f>(B9-B$12)^2</f>
        <v>3576.0399999999945</v>
      </c>
      <c r="E9" s="27">
        <f>(C9-B$13)^2</f>
        <v>754465.96000000066</v>
      </c>
      <c r="F9" s="28">
        <f>(B9-$B$12)*(C9-$B$13)</f>
        <v>-51942.279999999984</v>
      </c>
      <c r="G9" s="28"/>
      <c r="H9" s="28"/>
    </row>
    <row r="10" spans="1:10" ht="30" x14ac:dyDescent="0.3">
      <c r="A10" s="14" t="s">
        <v>4</v>
      </c>
      <c r="B10" s="29">
        <f>SUM(B5:B9)</f>
        <v>2879</v>
      </c>
      <c r="C10" s="30">
        <f>SUM(C5:C9)</f>
        <v>52482</v>
      </c>
      <c r="D10" s="24">
        <f>SUM(D5:D9)</f>
        <v>6812.7999999999993</v>
      </c>
      <c r="E10" s="24">
        <f>SUM(E5:E9)</f>
        <v>1766747.2000000002</v>
      </c>
      <c r="F10" s="25">
        <f>SUM(F5:F9)</f>
        <v>-67249.600000000006</v>
      </c>
      <c r="G10" s="25"/>
      <c r="H10" s="25"/>
    </row>
    <row r="12" spans="1:10" ht="31" x14ac:dyDescent="0.4">
      <c r="B12" s="31">
        <f>B10/COUNT(B5:B9)</f>
        <v>575.79999999999995</v>
      </c>
      <c r="E12" s="24">
        <f>D10/COUNT(D5:D9)</f>
        <v>1362.56</v>
      </c>
      <c r="G12" s="16" t="s">
        <v>5</v>
      </c>
      <c r="H12" s="31">
        <f>SQRT(E12)</f>
        <v>36.912870384189844</v>
      </c>
    </row>
    <row r="13" spans="1:10" ht="31" x14ac:dyDescent="0.4">
      <c r="B13" s="31">
        <f>C10/COUNT(C5:C9)</f>
        <v>10496.4</v>
      </c>
      <c r="E13" s="24">
        <f>E10/COUNT(E5:E9)</f>
        <v>353349.44000000006</v>
      </c>
      <c r="G13" s="16" t="s">
        <v>6</v>
      </c>
      <c r="H13" s="31">
        <f>SQRT(E13)</f>
        <v>594.43203143841436</v>
      </c>
    </row>
    <row r="14" spans="1:10" ht="31" x14ac:dyDescent="0.4">
      <c r="B14" s="15"/>
      <c r="D14" s="17" t="s">
        <v>7</v>
      </c>
      <c r="E14" s="24">
        <f>F10/COUNT(F5:F9)</f>
        <v>-13449.920000000002</v>
      </c>
      <c r="F14" s="11"/>
    </row>
    <row r="15" spans="1:10" x14ac:dyDescent="0.25">
      <c r="G15" s="18"/>
    </row>
    <row r="16" spans="1:10" x14ac:dyDescent="0.25">
      <c r="B16" s="15"/>
    </row>
    <row r="17" spans="1:7" x14ac:dyDescent="0.25">
      <c r="A17" s="19" t="s">
        <v>8</v>
      </c>
      <c r="D17" s="31">
        <f>E14/SQRT(E12*E13)</f>
        <v>-0.61297064923706568</v>
      </c>
      <c r="E17" s="20"/>
    </row>
    <row r="18" spans="1:7" x14ac:dyDescent="0.25">
      <c r="A18" s="15"/>
      <c r="B18" s="21"/>
    </row>
    <row r="20" spans="1:7" x14ac:dyDescent="0.25">
      <c r="A20" s="19"/>
      <c r="B20" s="22" t="s">
        <v>9</v>
      </c>
    </row>
    <row r="21" spans="1:7" x14ac:dyDescent="0.25">
      <c r="B21" s="2" t="s">
        <v>10</v>
      </c>
      <c r="C21" s="32">
        <f>B12</f>
        <v>575.79999999999995</v>
      </c>
    </row>
    <row r="22" spans="1:7" x14ac:dyDescent="0.25">
      <c r="B22" s="2" t="s">
        <v>11</v>
      </c>
      <c r="C22" s="32">
        <f>B13</f>
        <v>10496.4</v>
      </c>
    </row>
    <row r="23" spans="1:7" x14ac:dyDescent="0.25">
      <c r="B23" s="2" t="s">
        <v>12</v>
      </c>
      <c r="C23" s="33">
        <f>E12</f>
        <v>1362.56</v>
      </c>
    </row>
    <row r="24" spans="1:7" x14ac:dyDescent="0.25">
      <c r="B24" s="2" t="s">
        <v>13</v>
      </c>
      <c r="C24" s="33">
        <f>E13</f>
        <v>353349.44000000006</v>
      </c>
    </row>
    <row r="25" spans="1:7" x14ac:dyDescent="0.25">
      <c r="B25" s="2" t="s">
        <v>14</v>
      </c>
      <c r="C25" s="33">
        <f>E14</f>
        <v>-13449.920000000002</v>
      </c>
    </row>
    <row r="26" spans="1:7" x14ac:dyDescent="0.25">
      <c r="B26" s="2" t="s">
        <v>15</v>
      </c>
      <c r="C26" s="32">
        <f>D17</f>
        <v>-0.61297064923706568</v>
      </c>
    </row>
    <row r="28" spans="1:7" x14ac:dyDescent="0.25">
      <c r="G28" s="22"/>
    </row>
  </sheetData>
  <mergeCells count="6">
    <mergeCell ref="F5:H5"/>
    <mergeCell ref="F6:H6"/>
    <mergeCell ref="F7:H7"/>
    <mergeCell ref="F8:H8"/>
    <mergeCell ref="F9:H9"/>
    <mergeCell ref="F10:H10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5" r:id="rId3">
          <objectPr defaultSize="0" autoLine="0" autoPict="0" r:id="rId4">
            <anchor moveWithCells="1">
              <from>
                <xdr:col>0</xdr:col>
                <xdr:colOff>50800</xdr:colOff>
                <xdr:row>11</xdr:row>
                <xdr:rowOff>0</xdr:rowOff>
              </from>
              <to>
                <xdr:col>0</xdr:col>
                <xdr:colOff>381000</xdr:colOff>
                <xdr:row>11</xdr:row>
                <xdr:rowOff>355600</xdr:rowOff>
              </to>
            </anchor>
          </objectPr>
        </oleObject>
      </mc:Choice>
      <mc:Fallback>
        <oleObject progId="Equation.2" shapeId="1025" r:id="rId3"/>
      </mc:Fallback>
    </mc:AlternateContent>
    <mc:AlternateContent xmlns:mc="http://schemas.openxmlformats.org/markup-compatibility/2006">
      <mc:Choice Requires="x14">
        <oleObject progId="Equation.2" shapeId="1026" r:id="rId5">
          <objectPr defaultSize="0" autoLine="0" autoPict="0" r:id="rId6">
            <anchor moveWithCells="1">
              <from>
                <xdr:col>4</xdr:col>
                <xdr:colOff>406400</xdr:colOff>
                <xdr:row>3</xdr:row>
                <xdr:rowOff>0</xdr:rowOff>
              </from>
              <to>
                <xdr:col>4</xdr:col>
                <xdr:colOff>1358900</xdr:colOff>
                <xdr:row>3</xdr:row>
                <xdr:rowOff>342900</xdr:rowOff>
              </to>
            </anchor>
          </objectPr>
        </oleObject>
      </mc:Choice>
      <mc:Fallback>
        <oleObject progId="Equation.2" shapeId="1026" r:id="rId5"/>
      </mc:Fallback>
    </mc:AlternateContent>
    <mc:AlternateContent xmlns:mc="http://schemas.openxmlformats.org/markup-compatibility/2006">
      <mc:Choice Requires="x14">
        <oleObject progId="Equation.2" shapeId="1027" r:id="rId7">
          <objectPr defaultSize="0" autoLine="0" autoPict="0" r:id="rId8">
            <anchor moveWithCells="1">
              <from>
                <xdr:col>3</xdr:col>
                <xdr:colOff>495300</xdr:colOff>
                <xdr:row>3</xdr:row>
                <xdr:rowOff>76200</xdr:rowOff>
              </from>
              <to>
                <xdr:col>3</xdr:col>
                <xdr:colOff>1384300</xdr:colOff>
                <xdr:row>3</xdr:row>
                <xdr:rowOff>368300</xdr:rowOff>
              </to>
            </anchor>
          </objectPr>
        </oleObject>
      </mc:Choice>
      <mc:Fallback>
        <oleObject progId="Equation.2" shapeId="1027" r:id="rId7"/>
      </mc:Fallback>
    </mc:AlternateContent>
    <mc:AlternateContent xmlns:mc="http://schemas.openxmlformats.org/markup-compatibility/2006">
      <mc:Choice Requires="x14">
        <oleObject progId="Equation.2" shapeId="1028" r:id="rId9">
          <objectPr defaultSize="0" autoLine="0" autoPict="0" r:id="rId10">
            <anchor moveWithCells="1">
              <from>
                <xdr:col>5</xdr:col>
                <xdr:colOff>482600</xdr:colOff>
                <xdr:row>3</xdr:row>
                <xdr:rowOff>0</xdr:rowOff>
              </from>
              <to>
                <xdr:col>7</xdr:col>
                <xdr:colOff>596900</xdr:colOff>
                <xdr:row>3</xdr:row>
                <xdr:rowOff>292100</xdr:rowOff>
              </to>
            </anchor>
          </objectPr>
        </oleObject>
      </mc:Choice>
      <mc:Fallback>
        <oleObject progId="Equation.2" shapeId="1028" r:id="rId9"/>
      </mc:Fallback>
    </mc:AlternateContent>
    <mc:AlternateContent xmlns:mc="http://schemas.openxmlformats.org/markup-compatibility/2006">
      <mc:Choice Requires="x14">
        <oleObject progId="Equation.2" shapeId="1029" r:id="rId11">
          <objectPr defaultSize="0" autoLine="0" autoPict="0" r:id="rId12">
            <anchor moveWithCells="1">
              <from>
                <xdr:col>0</xdr:col>
                <xdr:colOff>25400</xdr:colOff>
                <xdr:row>12</xdr:row>
                <xdr:rowOff>76200</xdr:rowOff>
              </from>
              <to>
                <xdr:col>0</xdr:col>
                <xdr:colOff>317500</xdr:colOff>
                <xdr:row>13</xdr:row>
                <xdr:rowOff>50800</xdr:rowOff>
              </to>
            </anchor>
          </objectPr>
        </oleObject>
      </mc:Choice>
      <mc:Fallback>
        <oleObject progId="Equation.2" shapeId="1029" r:id="rId11"/>
      </mc:Fallback>
    </mc:AlternateContent>
    <mc:AlternateContent xmlns:mc="http://schemas.openxmlformats.org/markup-compatibility/2006">
      <mc:Choice Requires="x14">
        <oleObject progId="Equation.DSMT4" shapeId="1030" r:id="rId13">
          <objectPr defaultSize="0" autoPict="0" r:id="rId14">
            <anchor moveWithCells="1">
              <from>
                <xdr:col>3</xdr:col>
                <xdr:colOff>1231900</xdr:colOff>
                <xdr:row>11</xdr:row>
                <xdr:rowOff>25400</xdr:rowOff>
              </from>
              <to>
                <xdr:col>3</xdr:col>
                <xdr:colOff>1689100</xdr:colOff>
                <xdr:row>12</xdr:row>
                <xdr:rowOff>0</xdr:rowOff>
              </to>
            </anchor>
          </objectPr>
        </oleObject>
      </mc:Choice>
      <mc:Fallback>
        <oleObject progId="Equation.DSMT4" shapeId="1030" r:id="rId13"/>
      </mc:Fallback>
    </mc:AlternateContent>
    <mc:AlternateContent xmlns:mc="http://schemas.openxmlformats.org/markup-compatibility/2006">
      <mc:Choice Requires="x14">
        <oleObject progId="Equation.DSMT4" shapeId="1031" r:id="rId15">
          <objectPr defaultSize="0" autoPict="0" r:id="rId16">
            <anchor moveWithCells="1">
              <from>
                <xdr:col>3</xdr:col>
                <xdr:colOff>1193800</xdr:colOff>
                <xdr:row>12</xdr:row>
                <xdr:rowOff>50800</xdr:rowOff>
              </from>
              <to>
                <xdr:col>3</xdr:col>
                <xdr:colOff>1752600</xdr:colOff>
                <xdr:row>13</xdr:row>
                <xdr:rowOff>25400</xdr:rowOff>
              </to>
            </anchor>
          </objectPr>
        </oleObject>
      </mc:Choice>
      <mc:Fallback>
        <oleObject progId="Equation.DSMT4" shapeId="1031" r:id="rId1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2022-03-17T18:17:38Z</dcterms:created>
  <dcterms:modified xsi:type="dcterms:W3CDTF">2022-03-17T18:21:14Z</dcterms:modified>
</cp:coreProperties>
</file>