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35" i="1" s="1"/>
  <c r="D35" i="1" s="1"/>
  <c r="E35" i="1" s="1"/>
  <c r="F26" i="1" l="1"/>
  <c r="F27" i="1"/>
  <c r="G27" i="1" s="1"/>
  <c r="H27" i="1" s="1"/>
  <c r="F25" i="1"/>
  <c r="G25" i="1" s="1"/>
  <c r="H25" i="1" s="1"/>
  <c r="G26" i="1"/>
  <c r="H26" i="1" s="1"/>
  <c r="C26" i="1"/>
  <c r="C27" i="1"/>
  <c r="C25" i="1"/>
  <c r="D26" i="1" l="1"/>
  <c r="E26" i="1" s="1"/>
  <c r="D25" i="1"/>
  <c r="E25" i="1" s="1"/>
  <c r="D27" i="1"/>
  <c r="E27" i="1" s="1"/>
  <c r="B28" i="1"/>
  <c r="B36" i="1" l="1"/>
  <c r="C36" i="1" s="1"/>
  <c r="D36" i="1" s="1"/>
  <c r="E36" i="1" s="1"/>
  <c r="C32" i="1"/>
  <c r="D32" i="1" s="1"/>
  <c r="E32" i="1" s="1"/>
  <c r="F28" i="1"/>
  <c r="I28" i="1"/>
  <c r="J28" i="1" s="1"/>
  <c r="K28" i="1" s="1"/>
  <c r="C28" i="1"/>
  <c r="C29" i="1" s="1"/>
  <c r="D29" i="1" s="1"/>
  <c r="E29" i="1" s="1"/>
  <c r="G28" i="1" l="1"/>
  <c r="H28" i="1" s="1"/>
  <c r="F29" i="1"/>
  <c r="G29" i="1" s="1"/>
  <c r="H29" i="1" s="1"/>
  <c r="D28" i="1"/>
  <c r="E28" i="1" s="1"/>
</calcChain>
</file>

<file path=xl/sharedStrings.xml><?xml version="1.0" encoding="utf-8"?>
<sst xmlns="http://schemas.openxmlformats.org/spreadsheetml/2006/main" count="61" uniqueCount="38">
  <si>
    <t>Storage size in HDF5 [MB]</t>
  </si>
  <si>
    <t>LCA object</t>
  </si>
  <si>
    <t>activity_dict</t>
  </si>
  <si>
    <t>bio_params</t>
  </si>
  <si>
    <t>bio_sample</t>
  </si>
  <si>
    <t>biosphere_dict</t>
  </si>
  <si>
    <t>biosphere_matrix</t>
  </si>
  <si>
    <t>product_dict</t>
  </si>
  <si>
    <t>tech_params</t>
  </si>
  <si>
    <t>tech_sample</t>
  </si>
  <si>
    <t>technosphere_matrix</t>
  </si>
  <si>
    <t>per DB</t>
  </si>
  <si>
    <t>per activity</t>
  </si>
  <si>
    <t>per iteration</t>
  </si>
  <si>
    <t>per iter and act</t>
  </si>
  <si>
    <t>For ecoinvent v3.3 DB</t>
  </si>
  <si>
    <t>Quantity</t>
  </si>
  <si>
    <t>GB</t>
  </si>
  <si>
    <t>TB</t>
  </si>
  <si>
    <t>TOTAL</t>
  </si>
  <si>
    <t>No compression</t>
  </si>
  <si>
    <t>Gzip compression</t>
  </si>
  <si>
    <t>MB</t>
  </si>
  <si>
    <t>Access time [sec]</t>
  </si>
  <si>
    <t>[h]</t>
  </si>
  <si>
    <t>[sec]</t>
  </si>
  <si>
    <t>[j]</t>
  </si>
  <si>
    <t>Creation time [sec]</t>
  </si>
  <si>
    <t>all</t>
  </si>
  <si>
    <t>Matrice G</t>
  </si>
  <si>
    <t>Matrix G</t>
  </si>
  <si>
    <t>Matrix B</t>
  </si>
  <si>
    <t>Vector s</t>
  </si>
  <si>
    <t>Matrix B and vector s</t>
  </si>
  <si>
    <t>Matrix A</t>
  </si>
  <si>
    <t>Benoit Foret</t>
  </si>
  <si>
    <t>4TB</t>
  </si>
  <si>
    <t>Direct object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</si>
</sst>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8"/>
  <sheetViews>
    <sheetView tabSelected="1" topLeftCell="A5" workbookViewId="0">
      <selection activeCell="C16" sqref="C16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6" x14ac:dyDescent="0.3">
      <c r="C3" t="s">
        <v>20</v>
      </c>
      <c r="D3" t="s">
        <v>21</v>
      </c>
    </row>
    <row r="4" spans="1:6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6" x14ac:dyDescent="0.3">
      <c r="A5" t="s">
        <v>11</v>
      </c>
      <c r="B5" s="1" t="s">
        <v>2</v>
      </c>
      <c r="C5">
        <v>0.110648</v>
      </c>
      <c r="D5">
        <v>3.8862000000000001E-2</v>
      </c>
      <c r="F5" s="1"/>
    </row>
    <row r="6" spans="1:6" x14ac:dyDescent="0.3">
      <c r="A6" t="s">
        <v>12</v>
      </c>
      <c r="B6" s="1" t="s">
        <v>3</v>
      </c>
      <c r="C6">
        <v>15.194867</v>
      </c>
      <c r="D6">
        <v>4.2926399999999996</v>
      </c>
      <c r="F6" s="1"/>
    </row>
    <row r="7" spans="1:6" x14ac:dyDescent="0.3">
      <c r="A7" t="s">
        <v>13</v>
      </c>
      <c r="B7" s="1" t="s">
        <v>4</v>
      </c>
      <c r="C7">
        <v>2.8269519999999999</v>
      </c>
      <c r="D7">
        <v>2.103532</v>
      </c>
      <c r="F7" s="1"/>
    </row>
    <row r="8" spans="1:6" x14ac:dyDescent="0.3">
      <c r="A8" t="s">
        <v>11</v>
      </c>
      <c r="B8" s="1" t="s">
        <v>5</v>
      </c>
      <c r="C8">
        <v>1.5679999999999999E-2</v>
      </c>
      <c r="D8">
        <v>5.5449999999999996E-3</v>
      </c>
      <c r="F8" s="1"/>
    </row>
    <row r="9" spans="1:6" x14ac:dyDescent="0.3">
      <c r="A9" t="s">
        <v>14</v>
      </c>
      <c r="B9" s="1" t="s">
        <v>6</v>
      </c>
      <c r="C9">
        <v>4.248272</v>
      </c>
      <c r="D9">
        <v>1.8124720000000001</v>
      </c>
      <c r="E9">
        <v>0.05</v>
      </c>
      <c r="F9" s="1"/>
    </row>
    <row r="10" spans="1:6" x14ac:dyDescent="0.3">
      <c r="A10" t="s">
        <v>11</v>
      </c>
      <c r="B10" s="1" t="s">
        <v>7</v>
      </c>
      <c r="C10">
        <v>0.110648</v>
      </c>
      <c r="D10">
        <v>3.8862000000000001E-2</v>
      </c>
      <c r="F10" s="1"/>
    </row>
    <row r="11" spans="1:6" x14ac:dyDescent="0.3">
      <c r="A11" t="s">
        <v>12</v>
      </c>
      <c r="B11" s="1" t="s">
        <v>8</v>
      </c>
      <c r="C11">
        <v>6.3544970000000003</v>
      </c>
      <c r="D11">
        <v>1.946647</v>
      </c>
      <c r="F11" s="1"/>
    </row>
    <row r="12" spans="1:6" x14ac:dyDescent="0.3">
      <c r="A12" t="s">
        <v>13</v>
      </c>
      <c r="B12" s="1" t="s">
        <v>9</v>
      </c>
      <c r="C12">
        <v>1.1822319999999999</v>
      </c>
      <c r="D12">
        <v>0.92901400000000001</v>
      </c>
      <c r="F12" s="1"/>
    </row>
    <row r="13" spans="1:6" x14ac:dyDescent="0.3">
      <c r="A13" t="s">
        <v>14</v>
      </c>
      <c r="B13" s="1" t="s">
        <v>10</v>
      </c>
      <c r="C13">
        <v>1.824452</v>
      </c>
      <c r="D13">
        <v>0.83642700000000003</v>
      </c>
      <c r="E13">
        <v>0.05</v>
      </c>
    </row>
    <row r="14" spans="1:6" x14ac:dyDescent="0.3">
      <c r="B14" s="1" t="s">
        <v>28</v>
      </c>
      <c r="F14">
        <v>0.8</v>
      </c>
    </row>
    <row r="15" spans="1:6" x14ac:dyDescent="0.3">
      <c r="B15" s="1"/>
      <c r="C15" t="s">
        <v>37</v>
      </c>
    </row>
    <row r="16" spans="1:6" x14ac:dyDescent="0.3">
      <c r="A16" t="s">
        <v>14</v>
      </c>
      <c r="B16" s="1" t="s">
        <v>30</v>
      </c>
      <c r="C16">
        <v>2.5</v>
      </c>
    </row>
    <row r="17" spans="1:11" x14ac:dyDescent="0.3">
      <c r="A17" t="s">
        <v>13</v>
      </c>
      <c r="B17" s="1" t="s">
        <v>31</v>
      </c>
      <c r="C17">
        <v>5</v>
      </c>
    </row>
    <row r="18" spans="1:11" x14ac:dyDescent="0.3">
      <c r="A18" t="s">
        <v>14</v>
      </c>
      <c r="B18" s="1" t="s">
        <v>32</v>
      </c>
      <c r="C18">
        <v>0.109</v>
      </c>
    </row>
    <row r="19" spans="1:11" x14ac:dyDescent="0.3">
      <c r="A19" t="s">
        <v>13</v>
      </c>
      <c r="B19" s="1" t="s">
        <v>34</v>
      </c>
      <c r="C19">
        <v>2.5</v>
      </c>
    </row>
    <row r="20" spans="1:11" x14ac:dyDescent="0.3">
      <c r="B20" s="1"/>
    </row>
    <row r="21" spans="1:11" x14ac:dyDescent="0.3">
      <c r="B21" s="1"/>
    </row>
    <row r="23" spans="1:11" x14ac:dyDescent="0.3">
      <c r="A23" s="3" t="s">
        <v>15</v>
      </c>
      <c r="C23" s="7" t="s">
        <v>20</v>
      </c>
      <c r="D23" s="7"/>
      <c r="E23" s="7"/>
      <c r="F23" s="7" t="s">
        <v>21</v>
      </c>
      <c r="G23" s="7"/>
      <c r="H23" s="7"/>
      <c r="I23" t="s">
        <v>23</v>
      </c>
    </row>
    <row r="24" spans="1:11" x14ac:dyDescent="0.3">
      <c r="B24" t="s">
        <v>16</v>
      </c>
      <c r="C24" t="s">
        <v>0</v>
      </c>
      <c r="D24" t="s">
        <v>17</v>
      </c>
      <c r="E24" t="s">
        <v>18</v>
      </c>
      <c r="F24" t="s">
        <v>22</v>
      </c>
      <c r="G24" t="s">
        <v>17</v>
      </c>
      <c r="H24" t="s">
        <v>18</v>
      </c>
      <c r="I24" t="s">
        <v>25</v>
      </c>
      <c r="J24" t="s">
        <v>24</v>
      </c>
      <c r="K24" t="s">
        <v>26</v>
      </c>
    </row>
    <row r="25" spans="1:11" x14ac:dyDescent="0.3">
      <c r="A25" t="s">
        <v>11</v>
      </c>
      <c r="B25">
        <v>1</v>
      </c>
      <c r="C25">
        <f>$B25*SUMIF($A$5:$A$13,$A25,$C$5:$C$13)</f>
        <v>0.23697599999999999</v>
      </c>
      <c r="D25">
        <f>C25/1000</f>
        <v>2.3697599999999999E-4</v>
      </c>
      <c r="E25" s="2">
        <f>D25/1000</f>
        <v>2.3697599999999999E-7</v>
      </c>
      <c r="F25">
        <f>$B25*SUMIF($A$5:$A$13,$A25,$D$5:$D$13)</f>
        <v>8.326900000000001E-2</v>
      </c>
      <c r="G25">
        <f>F25/1000</f>
        <v>8.3269000000000005E-5</v>
      </c>
      <c r="H25" s="2">
        <f>G25/1000</f>
        <v>8.3269000000000003E-8</v>
      </c>
    </row>
    <row r="26" spans="1:11" x14ac:dyDescent="0.3">
      <c r="A26" t="s">
        <v>12</v>
      </c>
      <c r="B26">
        <v>13831</v>
      </c>
      <c r="C26">
        <f t="shared" ref="C26:C28" si="0">$B26*SUMIF($A$5:$A$13,$A26,$C$5:$C$13)</f>
        <v>298049.25348399999</v>
      </c>
      <c r="D26">
        <f t="shared" ref="D26:E29" si="1">C26/1000</f>
        <v>298.04925348399996</v>
      </c>
      <c r="E26" s="2">
        <f t="shared" si="1"/>
        <v>0.29804925348399997</v>
      </c>
      <c r="F26">
        <f t="shared" ref="F26:F28" si="2">$B26*SUMIF($A$5:$A$13,$A26,$D$5:$D$13)</f>
        <v>86295.578496999995</v>
      </c>
      <c r="G26">
        <f t="shared" ref="G26:G29" si="3">F26/1000</f>
        <v>86.295578496999994</v>
      </c>
      <c r="H26" s="2">
        <f t="shared" ref="H26:H29" si="4">G26/1000</f>
        <v>8.6295578496999994E-2</v>
      </c>
    </row>
    <row r="27" spans="1:11" x14ac:dyDescent="0.3">
      <c r="A27" t="s">
        <v>13</v>
      </c>
      <c r="B27">
        <v>1000</v>
      </c>
      <c r="C27">
        <f t="shared" si="0"/>
        <v>4009.1839999999993</v>
      </c>
      <c r="D27">
        <f t="shared" si="1"/>
        <v>4.0091839999999994</v>
      </c>
      <c r="E27" s="2">
        <f t="shared" si="1"/>
        <v>4.0091839999999998E-3</v>
      </c>
      <c r="F27">
        <f t="shared" si="2"/>
        <v>3032.5459999999998</v>
      </c>
      <c r="G27">
        <f t="shared" si="3"/>
        <v>3.032546</v>
      </c>
      <c r="H27" s="2">
        <f t="shared" si="4"/>
        <v>3.0325460000000001E-3</v>
      </c>
    </row>
    <row r="28" spans="1:11" x14ac:dyDescent="0.3">
      <c r="A28" t="s">
        <v>14</v>
      </c>
      <c r="B28">
        <f>B26*B27</f>
        <v>13831000</v>
      </c>
      <c r="C28">
        <f t="shared" si="0"/>
        <v>83991845.643999994</v>
      </c>
      <c r="D28">
        <f t="shared" si="1"/>
        <v>83991.845644000001</v>
      </c>
      <c r="E28" s="2">
        <f t="shared" si="1"/>
        <v>83.991845643999994</v>
      </c>
      <c r="F28">
        <f t="shared" si="2"/>
        <v>36636922.068999998</v>
      </c>
      <c r="G28">
        <f t="shared" si="3"/>
        <v>36636.922069</v>
      </c>
      <c r="H28" s="2">
        <f t="shared" si="4"/>
        <v>36.636922069000001</v>
      </c>
      <c r="I28">
        <f>$B28*SUMIF($A$5:$A$13,$A28,$E$5:$E$13)</f>
        <v>1383100</v>
      </c>
      <c r="J28" s="6">
        <f>I28/3600</f>
        <v>384.19444444444446</v>
      </c>
      <c r="K28" s="6">
        <f>J28/24</f>
        <v>16.008101851851851</v>
      </c>
    </row>
    <row r="29" spans="1:11" x14ac:dyDescent="0.3">
      <c r="A29" s="4" t="s">
        <v>19</v>
      </c>
      <c r="B29" s="4"/>
      <c r="C29" s="4">
        <f>SUM(C25:C28)</f>
        <v>84293904.318459988</v>
      </c>
      <c r="D29" s="4">
        <f t="shared" si="1"/>
        <v>84293.904318459987</v>
      </c>
      <c r="E29" s="5">
        <f t="shared" si="1"/>
        <v>84.293904318459994</v>
      </c>
      <c r="F29" s="4">
        <f>SUM(F25:F28)</f>
        <v>36726250.276765995</v>
      </c>
      <c r="G29" s="4">
        <f t="shared" si="3"/>
        <v>36726.250276765997</v>
      </c>
      <c r="H29" s="5">
        <f t="shared" si="4"/>
        <v>36.726250276765995</v>
      </c>
    </row>
    <row r="30" spans="1:11" x14ac:dyDescent="0.3">
      <c r="H30" s="2"/>
    </row>
    <row r="31" spans="1:11" x14ac:dyDescent="0.3">
      <c r="A31" t="s">
        <v>29</v>
      </c>
    </row>
    <row r="32" spans="1:11" x14ac:dyDescent="0.3">
      <c r="A32" t="s">
        <v>14</v>
      </c>
      <c r="C32">
        <f>B28*C16</f>
        <v>34577500</v>
      </c>
      <c r="D32">
        <f t="shared" ref="D32" si="5">C32/1000</f>
        <v>34577.5</v>
      </c>
      <c r="E32" s="2">
        <f t="shared" ref="E32" si="6">D32/1000</f>
        <v>34.577500000000001</v>
      </c>
    </row>
    <row r="34" spans="1:5" x14ac:dyDescent="0.3">
      <c r="A34" t="s">
        <v>33</v>
      </c>
    </row>
    <row r="35" spans="1:5" x14ac:dyDescent="0.3">
      <c r="A35" t="s">
        <v>13</v>
      </c>
      <c r="B35">
        <f>B27</f>
        <v>1000</v>
      </c>
      <c r="C35">
        <f>B35*(C17+C19)</f>
        <v>7500</v>
      </c>
      <c r="D35">
        <f t="shared" ref="D35:D36" si="7">C35/1000</f>
        <v>7.5</v>
      </c>
      <c r="E35" s="2">
        <f t="shared" ref="E35:E36" si="8">D35/1000</f>
        <v>7.4999999999999997E-3</v>
      </c>
    </row>
    <row r="36" spans="1:5" x14ac:dyDescent="0.3">
      <c r="A36" t="s">
        <v>14</v>
      </c>
      <c r="B36">
        <f>B28</f>
        <v>13831000</v>
      </c>
      <c r="C36">
        <f>B36*C18</f>
        <v>1507579</v>
      </c>
      <c r="D36">
        <f t="shared" si="7"/>
        <v>1507.579</v>
      </c>
      <c r="E36" s="2">
        <f t="shared" si="8"/>
        <v>1.507579</v>
      </c>
    </row>
    <row r="38" spans="1:5" x14ac:dyDescent="0.3">
      <c r="A38" t="s">
        <v>35</v>
      </c>
      <c r="B38" t="s">
        <v>36</v>
      </c>
    </row>
  </sheetData>
  <mergeCells count="2">
    <mergeCell ref="C23:E23"/>
    <mergeCell ref="F23:H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2017-09-13T20:49:04Z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251151502132415</vt:r8>
  </property>
</Properties>
</file>