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oland\Desktop\AQ_Volame\AQ_volame_1224_AGV\"/>
    </mc:Choice>
  </mc:AlternateContent>
  <xr:revisionPtr revIDLastSave="0" documentId="13_ncr:1_{F7E2C5ED-9D93-422C-A34A-CE8B039BC1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FA_table" sheetId="1" r:id="rId1"/>
    <sheet name="Liste" sheetId="9" r:id="rId2"/>
    <sheet name="VFA" sheetId="5" r:id="rId3"/>
    <sheet name="Com" sheetId="2" r:id="rId4"/>
    <sheet name="Eve_sanitaire" sheetId="3" r:id="rId5"/>
    <sheet name="R_analysis" sheetId="6" r:id="rId6"/>
    <sheet name="Sum" sheetId="7" r:id="rId7"/>
    <sheet name="Anova_pairwise" sheetId="8" r:id="rId8"/>
  </sheets>
  <externalReferences>
    <externalReference r:id="rId9"/>
  </externalReferences>
  <definedNames>
    <definedName name="_xlnm._FilterDatabase" localSheetId="7" hidden="1">Anova_pairwise!$B$1:$J$21</definedName>
  </definedNames>
  <calcPr calcId="191029"/>
  <pivotCaches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P2" i="1" l="1"/>
  <c r="O2" i="1"/>
  <c r="N2" i="1"/>
  <c r="M2" i="1"/>
  <c r="I3" i="1" l="1"/>
  <c r="P3" i="1" s="1"/>
  <c r="M14" i="1"/>
  <c r="N32" i="1"/>
  <c r="L38" i="1"/>
  <c r="M39" i="1"/>
  <c r="N40" i="1"/>
  <c r="K42" i="1"/>
  <c r="J64" i="1"/>
  <c r="J70" i="1"/>
  <c r="K71" i="1"/>
  <c r="I4" i="1"/>
  <c r="P4" i="1" s="1"/>
  <c r="I5" i="1"/>
  <c r="P5" i="1" s="1"/>
  <c r="I6" i="1"/>
  <c r="P6" i="1" s="1"/>
  <c r="I7" i="1"/>
  <c r="P7" i="1" s="1"/>
  <c r="I8" i="1"/>
  <c r="P8" i="1" s="1"/>
  <c r="I9" i="1"/>
  <c r="P9" i="1" s="1"/>
  <c r="I10" i="1"/>
  <c r="P10" i="1" s="1"/>
  <c r="I11" i="1"/>
  <c r="I12" i="1"/>
  <c r="I13" i="1"/>
  <c r="I14" i="1"/>
  <c r="P14" i="1" s="1"/>
  <c r="I15" i="1"/>
  <c r="P15" i="1" s="1"/>
  <c r="I16" i="1"/>
  <c r="P16" i="1" s="1"/>
  <c r="I17" i="1"/>
  <c r="I18" i="1"/>
  <c r="P18" i="1" s="1"/>
  <c r="I19" i="1"/>
  <c r="P19" i="1" s="1"/>
  <c r="I20" i="1"/>
  <c r="P20" i="1" s="1"/>
  <c r="I21" i="1"/>
  <c r="P21" i="1" s="1"/>
  <c r="I22" i="1"/>
  <c r="P22" i="1" s="1"/>
  <c r="I23" i="1"/>
  <c r="I24" i="1"/>
  <c r="P24" i="1" s="1"/>
  <c r="I25" i="1"/>
  <c r="P25" i="1" s="1"/>
  <c r="I26" i="1"/>
  <c r="P26" i="1" s="1"/>
  <c r="I27" i="1"/>
  <c r="P27" i="1" s="1"/>
  <c r="I28" i="1"/>
  <c r="P28" i="1" s="1"/>
  <c r="I29" i="1"/>
  <c r="I30" i="1"/>
  <c r="I31" i="1"/>
  <c r="I32" i="1"/>
  <c r="P32" i="1" s="1"/>
  <c r="I33" i="1"/>
  <c r="P33" i="1" s="1"/>
  <c r="I34" i="1"/>
  <c r="P34" i="1" s="1"/>
  <c r="I35" i="1"/>
  <c r="P35" i="1" s="1"/>
  <c r="I36" i="1"/>
  <c r="P36" i="1" s="1"/>
  <c r="I37" i="1"/>
  <c r="P37" i="1" s="1"/>
  <c r="I38" i="1"/>
  <c r="P38" i="1" s="1"/>
  <c r="I39" i="1"/>
  <c r="P39" i="1" s="1"/>
  <c r="I40" i="1"/>
  <c r="P40" i="1" s="1"/>
  <c r="I41" i="1"/>
  <c r="I42" i="1"/>
  <c r="P42" i="1" s="1"/>
  <c r="I43" i="1"/>
  <c r="P43" i="1" s="1"/>
  <c r="I44" i="1"/>
  <c r="P44" i="1" s="1"/>
  <c r="I45" i="1"/>
  <c r="P45" i="1" s="1"/>
  <c r="I46" i="1"/>
  <c r="I47" i="1"/>
  <c r="I48" i="1"/>
  <c r="J48" i="1" s="1"/>
  <c r="I49" i="1"/>
  <c r="I50" i="1"/>
  <c r="P50" i="1" s="1"/>
  <c r="I51" i="1"/>
  <c r="P51" i="1" s="1"/>
  <c r="I52" i="1"/>
  <c r="P52" i="1" s="1"/>
  <c r="I53" i="1"/>
  <c r="P53" i="1" s="1"/>
  <c r="I54" i="1"/>
  <c r="P54" i="1" s="1"/>
  <c r="I55" i="1"/>
  <c r="P55" i="1" s="1"/>
  <c r="I56" i="1"/>
  <c r="P56" i="1" s="1"/>
  <c r="I57" i="1"/>
  <c r="P57" i="1" s="1"/>
  <c r="I58" i="1"/>
  <c r="I59" i="1"/>
  <c r="P59" i="1" s="1"/>
  <c r="I60" i="1"/>
  <c r="I61" i="1"/>
  <c r="P61" i="1" s="1"/>
  <c r="I62" i="1"/>
  <c r="I63" i="1"/>
  <c r="I64" i="1"/>
  <c r="I65" i="1"/>
  <c r="J65" i="1" s="1"/>
  <c r="I66" i="1"/>
  <c r="P66" i="1" s="1"/>
  <c r="I67" i="1"/>
  <c r="P67" i="1" s="1"/>
  <c r="I68" i="1"/>
  <c r="I69" i="1"/>
  <c r="I70" i="1"/>
  <c r="P70" i="1" s="1"/>
  <c r="I71" i="1"/>
  <c r="P71" i="1" s="1"/>
  <c r="I72" i="1"/>
  <c r="P72" i="1" s="1"/>
  <c r="I73" i="1"/>
  <c r="P73" i="1" s="1"/>
  <c r="I74" i="1"/>
  <c r="P74" i="1" s="1"/>
  <c r="I75" i="1"/>
  <c r="I76" i="1"/>
  <c r="P76" i="1" s="1"/>
  <c r="I77" i="1"/>
  <c r="P77" i="1" s="1"/>
  <c r="I78" i="1"/>
  <c r="P78" i="1" s="1"/>
  <c r="I79" i="1"/>
  <c r="P79" i="1" s="1"/>
  <c r="I80" i="1"/>
  <c r="P80" i="1" s="1"/>
  <c r="I81" i="1"/>
  <c r="I82" i="1"/>
  <c r="P82" i="1" s="1"/>
  <c r="H2" i="2"/>
  <c r="H29" i="2"/>
  <c r="H56" i="2"/>
  <c r="H3" i="2"/>
  <c r="H30" i="2"/>
  <c r="H57" i="2"/>
  <c r="H4" i="2"/>
  <c r="H31" i="2"/>
  <c r="H58" i="2"/>
  <c r="H5" i="2"/>
  <c r="H32" i="2"/>
  <c r="H59" i="2"/>
  <c r="H6" i="2"/>
  <c r="H33" i="2"/>
  <c r="H60" i="2"/>
  <c r="H7" i="2"/>
  <c r="H34" i="2"/>
  <c r="H61" i="2"/>
  <c r="H8" i="2"/>
  <c r="H35" i="2"/>
  <c r="H62" i="2"/>
  <c r="H9" i="2"/>
  <c r="H36" i="2"/>
  <c r="H63" i="2"/>
  <c r="H10" i="2"/>
  <c r="H37" i="2"/>
  <c r="H64" i="2"/>
  <c r="H11" i="2"/>
  <c r="H38" i="2"/>
  <c r="H65" i="2"/>
  <c r="H12" i="2"/>
  <c r="H39" i="2"/>
  <c r="H66" i="2"/>
  <c r="H13" i="2"/>
  <c r="H40" i="2"/>
  <c r="H67" i="2"/>
  <c r="H14" i="2"/>
  <c r="H41" i="2"/>
  <c r="H68" i="2"/>
  <c r="H15" i="2"/>
  <c r="H42" i="2"/>
  <c r="H69" i="2"/>
  <c r="H16" i="2"/>
  <c r="H43" i="2"/>
  <c r="H70" i="2"/>
  <c r="H17" i="2"/>
  <c r="H44" i="2"/>
  <c r="H71" i="2"/>
  <c r="H18" i="2"/>
  <c r="H45" i="2"/>
  <c r="H72" i="2"/>
  <c r="H19" i="2"/>
  <c r="H46" i="2"/>
  <c r="H73" i="2"/>
  <c r="H20" i="2"/>
  <c r="H47" i="2"/>
  <c r="H74" i="2"/>
  <c r="H21" i="2"/>
  <c r="H48" i="2"/>
  <c r="H75" i="2"/>
  <c r="H22" i="2"/>
  <c r="H49" i="2"/>
  <c r="H76" i="2"/>
  <c r="H23" i="2"/>
  <c r="H50" i="2"/>
  <c r="H77" i="2"/>
  <c r="H24" i="2"/>
  <c r="H51" i="2"/>
  <c r="H78" i="2"/>
  <c r="H25" i="2"/>
  <c r="H52" i="2"/>
  <c r="H79" i="2"/>
  <c r="H26" i="2"/>
  <c r="H53" i="2"/>
  <c r="H80" i="2"/>
  <c r="H27" i="2"/>
  <c r="H54" i="2"/>
  <c r="H81" i="2"/>
  <c r="H28" i="2"/>
  <c r="H55" i="2"/>
  <c r="H82" i="2"/>
  <c r="E589" i="3"/>
  <c r="C589" i="3"/>
  <c r="F589" i="3" s="1"/>
  <c r="E588" i="3"/>
  <c r="C588" i="3"/>
  <c r="E587" i="3"/>
  <c r="C587" i="3"/>
  <c r="E586" i="3"/>
  <c r="C586" i="3"/>
  <c r="E585" i="3"/>
  <c r="C585" i="3"/>
  <c r="F585" i="3" s="1"/>
  <c r="E584" i="3"/>
  <c r="C584" i="3"/>
  <c r="E583" i="3"/>
  <c r="C583" i="3"/>
  <c r="E582" i="3"/>
  <c r="C582" i="3"/>
  <c r="F582" i="3" s="1"/>
  <c r="E581" i="3"/>
  <c r="C581" i="3"/>
  <c r="E580" i="3"/>
  <c r="C580" i="3"/>
  <c r="E579" i="3"/>
  <c r="C579" i="3"/>
  <c r="E578" i="3"/>
  <c r="C578" i="3"/>
  <c r="E577" i="3"/>
  <c r="C577" i="3"/>
  <c r="F577" i="3" s="1"/>
  <c r="E576" i="3"/>
  <c r="C576" i="3"/>
  <c r="E575" i="3"/>
  <c r="C575" i="3"/>
  <c r="F575" i="3" s="1"/>
  <c r="E574" i="3"/>
  <c r="C574" i="3"/>
  <c r="F574" i="3" s="1"/>
  <c r="E573" i="3"/>
  <c r="C573" i="3"/>
  <c r="F573" i="3" s="1"/>
  <c r="E572" i="3"/>
  <c r="C572" i="3"/>
  <c r="F572" i="3" s="1"/>
  <c r="E571" i="3"/>
  <c r="C571" i="3"/>
  <c r="E570" i="3"/>
  <c r="C570" i="3"/>
  <c r="F570" i="3" s="1"/>
  <c r="E569" i="3"/>
  <c r="C569" i="3"/>
  <c r="F569" i="3" s="1"/>
  <c r="E568" i="3"/>
  <c r="C568" i="3"/>
  <c r="F568" i="3" s="1"/>
  <c r="E567" i="3"/>
  <c r="C567" i="3"/>
  <c r="E566" i="3"/>
  <c r="C566" i="3"/>
  <c r="E565" i="3"/>
  <c r="C565" i="3"/>
  <c r="F565" i="3" s="1"/>
  <c r="E564" i="3"/>
  <c r="C564" i="3"/>
  <c r="E563" i="3"/>
  <c r="C563" i="3"/>
  <c r="E562" i="3"/>
  <c r="C562" i="3"/>
  <c r="E561" i="3"/>
  <c r="C561" i="3"/>
  <c r="F561" i="3" s="1"/>
  <c r="E560" i="3"/>
  <c r="C560" i="3"/>
  <c r="E559" i="3"/>
  <c r="C559" i="3"/>
  <c r="E558" i="3"/>
  <c r="C558" i="3"/>
  <c r="E557" i="3"/>
  <c r="C557" i="3"/>
  <c r="E556" i="3"/>
  <c r="C556" i="3"/>
  <c r="F556" i="3" s="1"/>
  <c r="E555" i="3"/>
  <c r="C555" i="3"/>
  <c r="E554" i="3"/>
  <c r="C554" i="3"/>
  <c r="F554" i="3" s="1"/>
  <c r="E553" i="3"/>
  <c r="C553" i="3"/>
  <c r="F553" i="3" s="1"/>
  <c r="E552" i="3"/>
  <c r="C552" i="3"/>
  <c r="E551" i="3"/>
  <c r="C551" i="3"/>
  <c r="F551" i="3" s="1"/>
  <c r="E550" i="3"/>
  <c r="C550" i="3"/>
  <c r="F550" i="3" s="1"/>
  <c r="E549" i="3"/>
  <c r="C549" i="3"/>
  <c r="F549" i="3" s="1"/>
  <c r="E548" i="3"/>
  <c r="F548" i="3" s="1"/>
  <c r="C548" i="3"/>
  <c r="E547" i="3"/>
  <c r="C547" i="3"/>
  <c r="F547" i="3" s="1"/>
  <c r="E546" i="3"/>
  <c r="C546" i="3"/>
  <c r="E545" i="3"/>
  <c r="C545" i="3"/>
  <c r="F545" i="3" s="1"/>
  <c r="E544" i="3"/>
  <c r="C544" i="3"/>
  <c r="F544" i="3" s="1"/>
  <c r="E543" i="3"/>
  <c r="C543" i="3"/>
  <c r="F543" i="3" s="1"/>
  <c r="E542" i="3"/>
  <c r="C542" i="3"/>
  <c r="E541" i="3"/>
  <c r="C541" i="3"/>
  <c r="E540" i="3"/>
  <c r="C540" i="3"/>
  <c r="F540" i="3" s="1"/>
  <c r="E539" i="3"/>
  <c r="C539" i="3"/>
  <c r="F538" i="3"/>
  <c r="E538" i="3"/>
  <c r="C538" i="3"/>
  <c r="E537" i="3"/>
  <c r="C537" i="3"/>
  <c r="E536" i="3"/>
  <c r="C536" i="3"/>
  <c r="E535" i="3"/>
  <c r="C535" i="3"/>
  <c r="F535" i="3" s="1"/>
  <c r="E534" i="3"/>
  <c r="C534" i="3"/>
  <c r="E533" i="3"/>
  <c r="C533" i="3"/>
  <c r="F533" i="3" s="1"/>
  <c r="E532" i="3"/>
  <c r="C532" i="3"/>
  <c r="E531" i="3"/>
  <c r="C531" i="3"/>
  <c r="E530" i="3"/>
  <c r="C530" i="3"/>
  <c r="F530" i="3" s="1"/>
  <c r="E529" i="3"/>
  <c r="C529" i="3"/>
  <c r="F529" i="3" s="1"/>
  <c r="E528" i="3"/>
  <c r="C528" i="3"/>
  <c r="F528" i="3" s="1"/>
  <c r="E527" i="3"/>
  <c r="C527" i="3"/>
  <c r="E526" i="3"/>
  <c r="C526" i="3"/>
  <c r="F526" i="3" s="1"/>
  <c r="E525" i="3"/>
  <c r="C525" i="3"/>
  <c r="E524" i="3"/>
  <c r="C524" i="3"/>
  <c r="F524" i="3" s="1"/>
  <c r="E523" i="3"/>
  <c r="C523" i="3"/>
  <c r="F523" i="3" s="1"/>
  <c r="E522" i="3"/>
  <c r="C522" i="3"/>
  <c r="F522" i="3" s="1"/>
  <c r="E521" i="3"/>
  <c r="F521" i="3" s="1"/>
  <c r="C521" i="3"/>
  <c r="E520" i="3"/>
  <c r="C520" i="3"/>
  <c r="F520" i="3" s="1"/>
  <c r="E519" i="3"/>
  <c r="C519" i="3"/>
  <c r="F519" i="3" s="1"/>
  <c r="E518" i="3"/>
  <c r="C518" i="3"/>
  <c r="F518" i="3" s="1"/>
  <c r="E517" i="3"/>
  <c r="C517" i="3"/>
  <c r="F517" i="3" s="1"/>
  <c r="E516" i="3"/>
  <c r="C516" i="3"/>
  <c r="E515" i="3"/>
  <c r="C515" i="3"/>
  <c r="E514" i="3"/>
  <c r="C514" i="3"/>
  <c r="F514" i="3" s="1"/>
  <c r="E513" i="3"/>
  <c r="C513" i="3"/>
  <c r="F513" i="3" s="1"/>
  <c r="E512" i="3"/>
  <c r="C512" i="3"/>
  <c r="F512" i="3" s="1"/>
  <c r="E511" i="3"/>
  <c r="C511" i="3"/>
  <c r="F511" i="3" s="1"/>
  <c r="E510" i="3"/>
  <c r="C510" i="3"/>
  <c r="E509" i="3"/>
  <c r="C509" i="3"/>
  <c r="F509" i="3" s="1"/>
  <c r="E508" i="3"/>
  <c r="C508" i="3"/>
  <c r="F508" i="3" s="1"/>
  <c r="E507" i="3"/>
  <c r="C507" i="3"/>
  <c r="F507" i="3" s="1"/>
  <c r="E506" i="3"/>
  <c r="C506" i="3"/>
  <c r="F506" i="3" s="1"/>
  <c r="E505" i="3"/>
  <c r="C505" i="3"/>
  <c r="E504" i="3"/>
  <c r="C504" i="3"/>
  <c r="E503" i="3"/>
  <c r="C503" i="3"/>
  <c r="E502" i="3"/>
  <c r="C502" i="3"/>
  <c r="F501" i="3"/>
  <c r="E501" i="3"/>
  <c r="C501" i="3"/>
  <c r="E500" i="3"/>
  <c r="C500" i="3"/>
  <c r="E499" i="3"/>
  <c r="C499" i="3"/>
  <c r="F499" i="3" s="1"/>
  <c r="E498" i="3"/>
  <c r="C498" i="3"/>
  <c r="F498" i="3" s="1"/>
  <c r="E497" i="3"/>
  <c r="C497" i="3"/>
  <c r="F497" i="3" s="1"/>
  <c r="E496" i="3"/>
  <c r="C496" i="3"/>
  <c r="E495" i="3"/>
  <c r="C495" i="3"/>
  <c r="E494" i="3"/>
  <c r="C494" i="3"/>
  <c r="E493" i="3"/>
  <c r="C493" i="3"/>
  <c r="F493" i="3" s="1"/>
  <c r="E492" i="3"/>
  <c r="C492" i="3"/>
  <c r="F492" i="3" s="1"/>
  <c r="E491" i="3"/>
  <c r="C491" i="3"/>
  <c r="F491" i="3" s="1"/>
  <c r="E490" i="3"/>
  <c r="C490" i="3"/>
  <c r="F490" i="3" s="1"/>
  <c r="E489" i="3"/>
  <c r="C489" i="3"/>
  <c r="F489" i="3" s="1"/>
  <c r="E488" i="3"/>
  <c r="C488" i="3"/>
  <c r="F488" i="3" s="1"/>
  <c r="E487" i="3"/>
  <c r="C487" i="3"/>
  <c r="E486" i="3"/>
  <c r="C486" i="3"/>
  <c r="E485" i="3"/>
  <c r="C485" i="3"/>
  <c r="F485" i="3" s="1"/>
  <c r="E484" i="3"/>
  <c r="C484" i="3"/>
  <c r="E483" i="3"/>
  <c r="C483" i="3"/>
  <c r="E482" i="3"/>
  <c r="C482" i="3"/>
  <c r="E481" i="3"/>
  <c r="C481" i="3"/>
  <c r="F481" i="3" s="1"/>
  <c r="E480" i="3"/>
  <c r="C480" i="3"/>
  <c r="E479" i="3"/>
  <c r="C479" i="3"/>
  <c r="E478" i="3"/>
  <c r="C478" i="3"/>
  <c r="F478" i="3" s="1"/>
  <c r="E477" i="3"/>
  <c r="C477" i="3"/>
  <c r="F477" i="3" s="1"/>
  <c r="E476" i="3"/>
  <c r="C476" i="3"/>
  <c r="F476" i="3" s="1"/>
  <c r="E475" i="3"/>
  <c r="C475" i="3"/>
  <c r="E474" i="3"/>
  <c r="C474" i="3"/>
  <c r="F474" i="3" s="1"/>
  <c r="E473" i="3"/>
  <c r="C473" i="3"/>
  <c r="F473" i="3" s="1"/>
  <c r="E472" i="3"/>
  <c r="C472" i="3"/>
  <c r="E471" i="3"/>
  <c r="C471" i="3"/>
  <c r="F471" i="3" s="1"/>
  <c r="E470" i="3"/>
  <c r="C470" i="3"/>
  <c r="F469" i="3"/>
  <c r="E469" i="3"/>
  <c r="C469" i="3"/>
  <c r="E468" i="3"/>
  <c r="C468" i="3"/>
  <c r="E467" i="3"/>
  <c r="C467" i="3"/>
  <c r="F467" i="3" s="1"/>
  <c r="E466" i="3"/>
  <c r="C466" i="3"/>
  <c r="E465" i="3"/>
  <c r="C465" i="3"/>
  <c r="F465" i="3" s="1"/>
  <c r="E464" i="3"/>
  <c r="C464" i="3"/>
  <c r="F464" i="3" s="1"/>
  <c r="E463" i="3"/>
  <c r="C463" i="3"/>
  <c r="E462" i="3"/>
  <c r="C462" i="3"/>
  <c r="E461" i="3"/>
  <c r="C461" i="3"/>
  <c r="E460" i="3"/>
  <c r="C460" i="3"/>
  <c r="F460" i="3" s="1"/>
  <c r="E459" i="3"/>
  <c r="C459" i="3"/>
  <c r="E458" i="3"/>
  <c r="C458" i="3"/>
  <c r="F458" i="3" s="1"/>
  <c r="E457" i="3"/>
  <c r="C457" i="3"/>
  <c r="F457" i="3" s="1"/>
  <c r="E456" i="3"/>
  <c r="C456" i="3"/>
  <c r="F456" i="3" s="1"/>
  <c r="E455" i="3"/>
  <c r="C455" i="3"/>
  <c r="E454" i="3"/>
  <c r="C454" i="3"/>
  <c r="F454" i="3" s="1"/>
  <c r="E453" i="3"/>
  <c r="C453" i="3"/>
  <c r="F453" i="3" s="1"/>
  <c r="E452" i="3"/>
  <c r="C452" i="3"/>
  <c r="E451" i="3"/>
  <c r="C451" i="3"/>
  <c r="E450" i="3"/>
  <c r="C450" i="3"/>
  <c r="F450" i="3" s="1"/>
  <c r="E449" i="3"/>
  <c r="C449" i="3"/>
  <c r="F449" i="3" s="1"/>
  <c r="E448" i="3"/>
  <c r="C448" i="3"/>
  <c r="E447" i="3"/>
  <c r="C447" i="3"/>
  <c r="F447" i="3" s="1"/>
  <c r="E446" i="3"/>
  <c r="C446" i="3"/>
  <c r="F446" i="3" s="1"/>
  <c r="E445" i="3"/>
  <c r="C445" i="3"/>
  <c r="E444" i="3"/>
  <c r="C444" i="3"/>
  <c r="F444" i="3" s="1"/>
  <c r="E443" i="3"/>
  <c r="C443" i="3"/>
  <c r="F443" i="3" s="1"/>
  <c r="E442" i="3"/>
  <c r="C442" i="3"/>
  <c r="F442" i="3" s="1"/>
  <c r="E441" i="3"/>
  <c r="C441" i="3"/>
  <c r="F441" i="3" s="1"/>
  <c r="E440" i="3"/>
  <c r="C440" i="3"/>
  <c r="E439" i="3"/>
  <c r="C439" i="3"/>
  <c r="E438" i="3"/>
  <c r="C438" i="3"/>
  <c r="F438" i="3" s="1"/>
  <c r="E437" i="3"/>
  <c r="C437" i="3"/>
  <c r="F437" i="3" s="1"/>
  <c r="E436" i="3"/>
  <c r="C436" i="3"/>
  <c r="E435" i="3"/>
  <c r="C435" i="3"/>
  <c r="F435" i="3" s="1"/>
  <c r="E434" i="3"/>
  <c r="C434" i="3"/>
  <c r="E433" i="3"/>
  <c r="C433" i="3"/>
  <c r="E432" i="3"/>
  <c r="C432" i="3"/>
  <c r="E431" i="3"/>
  <c r="C431" i="3"/>
  <c r="F431" i="3" s="1"/>
  <c r="E430" i="3"/>
  <c r="C430" i="3"/>
  <c r="E429" i="3"/>
  <c r="C429" i="3"/>
  <c r="F429" i="3" s="1"/>
  <c r="E428" i="3"/>
  <c r="C428" i="3"/>
  <c r="F428" i="3" s="1"/>
  <c r="E427" i="3"/>
  <c r="C427" i="3"/>
  <c r="E426" i="3"/>
  <c r="F426" i="3" s="1"/>
  <c r="C426" i="3"/>
  <c r="E425" i="3"/>
  <c r="C425" i="3"/>
  <c r="F425" i="3" s="1"/>
  <c r="E424" i="3"/>
  <c r="C424" i="3"/>
  <c r="E423" i="3"/>
  <c r="C423" i="3"/>
  <c r="F423" i="3" s="1"/>
  <c r="E422" i="3"/>
  <c r="C422" i="3"/>
  <c r="E421" i="3"/>
  <c r="C421" i="3"/>
  <c r="F421" i="3" s="1"/>
  <c r="E420" i="3"/>
  <c r="C420" i="3"/>
  <c r="E419" i="3"/>
  <c r="C419" i="3"/>
  <c r="E418" i="3"/>
  <c r="C418" i="3"/>
  <c r="E417" i="3"/>
  <c r="C417" i="3"/>
  <c r="E416" i="3"/>
  <c r="C416" i="3"/>
  <c r="F416" i="3" s="1"/>
  <c r="E415" i="3"/>
  <c r="C415" i="3"/>
  <c r="E414" i="3"/>
  <c r="C414" i="3"/>
  <c r="F414" i="3" s="1"/>
  <c r="E413" i="3"/>
  <c r="C413" i="3"/>
  <c r="E412" i="3"/>
  <c r="C412" i="3"/>
  <c r="F412" i="3" s="1"/>
  <c r="E411" i="3"/>
  <c r="C411" i="3"/>
  <c r="E410" i="3"/>
  <c r="C410" i="3"/>
  <c r="E409" i="3"/>
  <c r="C409" i="3"/>
  <c r="F409" i="3" s="1"/>
  <c r="E408" i="3"/>
  <c r="C408" i="3"/>
  <c r="E407" i="3"/>
  <c r="C407" i="3"/>
  <c r="E406" i="3"/>
  <c r="F406" i="3" s="1"/>
  <c r="C406" i="3"/>
  <c r="E405" i="3"/>
  <c r="C405" i="3"/>
  <c r="F405" i="3" s="1"/>
  <c r="E404" i="3"/>
  <c r="C404" i="3"/>
  <c r="E403" i="3"/>
  <c r="C403" i="3"/>
  <c r="E402" i="3"/>
  <c r="C402" i="3"/>
  <c r="F402" i="3" s="1"/>
  <c r="E401" i="3"/>
  <c r="C401" i="3"/>
  <c r="F401" i="3" s="1"/>
  <c r="E400" i="3"/>
  <c r="C400" i="3"/>
  <c r="E399" i="3"/>
  <c r="C399" i="3"/>
  <c r="E398" i="3"/>
  <c r="C398" i="3"/>
  <c r="E397" i="3"/>
  <c r="C397" i="3"/>
  <c r="E396" i="3"/>
  <c r="F396" i="3" s="1"/>
  <c r="C396" i="3"/>
  <c r="E395" i="3"/>
  <c r="C395" i="3"/>
  <c r="F395" i="3" s="1"/>
  <c r="E394" i="3"/>
  <c r="C394" i="3"/>
  <c r="F394" i="3" s="1"/>
  <c r="F393" i="3"/>
  <c r="E393" i="3"/>
  <c r="C393" i="3"/>
  <c r="E392" i="3"/>
  <c r="C392" i="3"/>
  <c r="F392" i="3" s="1"/>
  <c r="E391" i="3"/>
  <c r="C391" i="3"/>
  <c r="F391" i="3" s="1"/>
  <c r="E390" i="3"/>
  <c r="C390" i="3"/>
  <c r="E389" i="3"/>
  <c r="C389" i="3"/>
  <c r="F389" i="3" s="1"/>
  <c r="E388" i="3"/>
  <c r="C388" i="3"/>
  <c r="F388" i="3" s="1"/>
  <c r="E387" i="3"/>
  <c r="C387" i="3"/>
  <c r="E386" i="3"/>
  <c r="C386" i="3"/>
  <c r="E385" i="3"/>
  <c r="C385" i="3"/>
  <c r="F385" i="3" s="1"/>
  <c r="E384" i="3"/>
  <c r="C384" i="3"/>
  <c r="F384" i="3" s="1"/>
  <c r="E383" i="3"/>
  <c r="C383" i="3"/>
  <c r="E382" i="3"/>
  <c r="C382" i="3"/>
  <c r="E381" i="3"/>
  <c r="C381" i="3"/>
  <c r="F381" i="3" s="1"/>
  <c r="E380" i="3"/>
  <c r="C380" i="3"/>
  <c r="F380" i="3" s="1"/>
  <c r="E379" i="3"/>
  <c r="C379" i="3"/>
  <c r="E378" i="3"/>
  <c r="C378" i="3"/>
  <c r="F378" i="3" s="1"/>
  <c r="E377" i="3"/>
  <c r="C377" i="3"/>
  <c r="F377" i="3" s="1"/>
  <c r="E376" i="3"/>
  <c r="C376" i="3"/>
  <c r="F376" i="3" s="1"/>
  <c r="E375" i="3"/>
  <c r="C375" i="3"/>
  <c r="E374" i="3"/>
  <c r="C374" i="3"/>
  <c r="F374" i="3" s="1"/>
  <c r="E373" i="3"/>
  <c r="C373" i="3"/>
  <c r="F373" i="3" s="1"/>
  <c r="E372" i="3"/>
  <c r="C372" i="3"/>
  <c r="E371" i="3"/>
  <c r="C371" i="3"/>
  <c r="F371" i="3" s="1"/>
  <c r="E370" i="3"/>
  <c r="C370" i="3"/>
  <c r="F370" i="3" s="1"/>
  <c r="E369" i="3"/>
  <c r="C369" i="3"/>
  <c r="F369" i="3" s="1"/>
  <c r="E368" i="3"/>
  <c r="C368" i="3"/>
  <c r="E367" i="3"/>
  <c r="C367" i="3"/>
  <c r="F367" i="3" s="1"/>
  <c r="E366" i="3"/>
  <c r="C366" i="3"/>
  <c r="E365" i="3"/>
  <c r="C365" i="3"/>
  <c r="E364" i="3"/>
  <c r="C364" i="3"/>
  <c r="F364" i="3" s="1"/>
  <c r="E363" i="3"/>
  <c r="C363" i="3"/>
  <c r="F363" i="3" s="1"/>
  <c r="E362" i="3"/>
  <c r="C362" i="3"/>
  <c r="F362" i="3" s="1"/>
  <c r="E361" i="3"/>
  <c r="C361" i="3"/>
  <c r="F361" i="3" s="1"/>
  <c r="E360" i="3"/>
  <c r="C360" i="3"/>
  <c r="E359" i="3"/>
  <c r="C359" i="3"/>
  <c r="F359" i="3" s="1"/>
  <c r="E358" i="3"/>
  <c r="C358" i="3"/>
  <c r="E357" i="3"/>
  <c r="C357" i="3"/>
  <c r="F357" i="3" s="1"/>
  <c r="E356" i="3"/>
  <c r="C356" i="3"/>
  <c r="E355" i="3"/>
  <c r="C355" i="3"/>
  <c r="F355" i="3" s="1"/>
  <c r="E354" i="3"/>
  <c r="C354" i="3"/>
  <c r="E353" i="3"/>
  <c r="C353" i="3"/>
  <c r="F353" i="3" s="1"/>
  <c r="E352" i="3"/>
  <c r="C352" i="3"/>
  <c r="F352" i="3" s="1"/>
  <c r="E351" i="3"/>
  <c r="C351" i="3"/>
  <c r="E350" i="3"/>
  <c r="C350" i="3"/>
  <c r="F350" i="3" s="1"/>
  <c r="E349" i="3"/>
  <c r="C349" i="3"/>
  <c r="F349" i="3" s="1"/>
  <c r="E348" i="3"/>
  <c r="C348" i="3"/>
  <c r="F348" i="3" s="1"/>
  <c r="E347" i="3"/>
  <c r="C347" i="3"/>
  <c r="E346" i="3"/>
  <c r="C346" i="3"/>
  <c r="F346" i="3" s="1"/>
  <c r="E345" i="3"/>
  <c r="C345" i="3"/>
  <c r="F345" i="3" s="1"/>
  <c r="E344" i="3"/>
  <c r="C344" i="3"/>
  <c r="E343" i="3"/>
  <c r="C343" i="3"/>
  <c r="E342" i="3"/>
  <c r="C342" i="3"/>
  <c r="E341" i="3"/>
  <c r="C341" i="3"/>
  <c r="F341" i="3" s="1"/>
  <c r="E340" i="3"/>
  <c r="C340" i="3"/>
  <c r="E339" i="3"/>
  <c r="C339" i="3"/>
  <c r="F339" i="3" s="1"/>
  <c r="E338" i="3"/>
  <c r="C338" i="3"/>
  <c r="E337" i="3"/>
  <c r="C337" i="3"/>
  <c r="F337" i="3" s="1"/>
  <c r="E336" i="3"/>
  <c r="C336" i="3"/>
  <c r="F336" i="3" s="1"/>
  <c r="E335" i="3"/>
  <c r="C335" i="3"/>
  <c r="F335" i="3" s="1"/>
  <c r="E334" i="3"/>
  <c r="C334" i="3"/>
  <c r="F334" i="3" s="1"/>
  <c r="E333" i="3"/>
  <c r="C333" i="3"/>
  <c r="E332" i="3"/>
  <c r="C332" i="3"/>
  <c r="F332" i="3" s="1"/>
  <c r="E331" i="3"/>
  <c r="C331" i="3"/>
  <c r="F331" i="3" s="1"/>
  <c r="E330" i="3"/>
  <c r="C330" i="3"/>
  <c r="E329" i="3"/>
  <c r="C329" i="3"/>
  <c r="F329" i="3" s="1"/>
  <c r="E328" i="3"/>
  <c r="C328" i="3"/>
  <c r="E327" i="3"/>
  <c r="C327" i="3"/>
  <c r="F327" i="3" s="1"/>
  <c r="E326" i="3"/>
  <c r="C326" i="3"/>
  <c r="E325" i="3"/>
  <c r="C325" i="3"/>
  <c r="F325" i="3" s="1"/>
  <c r="E324" i="3"/>
  <c r="C324" i="3"/>
  <c r="E323" i="3"/>
  <c r="C323" i="3"/>
  <c r="E322" i="3"/>
  <c r="C322" i="3"/>
  <c r="E321" i="3"/>
  <c r="C321" i="3"/>
  <c r="F321" i="3" s="1"/>
  <c r="E320" i="3"/>
  <c r="C320" i="3"/>
  <c r="E319" i="3"/>
  <c r="C319" i="3"/>
  <c r="F319" i="3" s="1"/>
  <c r="E318" i="3"/>
  <c r="C318" i="3"/>
  <c r="F318" i="3" s="1"/>
  <c r="E317" i="3"/>
  <c r="C317" i="3"/>
  <c r="E316" i="3"/>
  <c r="C316" i="3"/>
  <c r="F316" i="3" s="1"/>
  <c r="E315" i="3"/>
  <c r="C315" i="3"/>
  <c r="F315" i="3" s="1"/>
  <c r="E314" i="3"/>
  <c r="C314" i="3"/>
  <c r="E313" i="3"/>
  <c r="C313" i="3"/>
  <c r="F313" i="3" s="1"/>
  <c r="E312" i="3"/>
  <c r="C312" i="3"/>
  <c r="E311" i="3"/>
  <c r="C311" i="3"/>
  <c r="F311" i="3" s="1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F304" i="3" s="1"/>
  <c r="E303" i="3"/>
  <c r="C303" i="3"/>
  <c r="F303" i="3" s="1"/>
  <c r="E302" i="3"/>
  <c r="C302" i="3"/>
  <c r="E301" i="3"/>
  <c r="C301" i="3"/>
  <c r="E300" i="3"/>
  <c r="C300" i="3"/>
  <c r="F300" i="3" s="1"/>
  <c r="E299" i="3"/>
  <c r="C299" i="3"/>
  <c r="E298" i="3"/>
  <c r="C298" i="3"/>
  <c r="E297" i="3"/>
  <c r="C297" i="3"/>
  <c r="F297" i="3" s="1"/>
  <c r="E296" i="3"/>
  <c r="C296" i="3"/>
  <c r="E295" i="3"/>
  <c r="C295" i="3"/>
  <c r="E294" i="3"/>
  <c r="C294" i="3"/>
  <c r="E293" i="3"/>
  <c r="C293" i="3"/>
  <c r="E292" i="3"/>
  <c r="C292" i="3"/>
  <c r="E291" i="3"/>
  <c r="C291" i="3"/>
  <c r="F291" i="3" s="1"/>
  <c r="E290" i="3"/>
  <c r="C290" i="3"/>
  <c r="E289" i="3"/>
  <c r="C289" i="3"/>
  <c r="F289" i="3" s="1"/>
  <c r="E288" i="3"/>
  <c r="C288" i="3"/>
  <c r="F288" i="3" s="1"/>
  <c r="E287" i="3"/>
  <c r="C287" i="3"/>
  <c r="F287" i="3" s="1"/>
  <c r="E286" i="3"/>
  <c r="C286" i="3"/>
  <c r="E285" i="3"/>
  <c r="C285" i="3"/>
  <c r="E284" i="3"/>
  <c r="C284" i="3"/>
  <c r="E283" i="3"/>
  <c r="C283" i="3"/>
  <c r="F283" i="3" s="1"/>
  <c r="E282" i="3"/>
  <c r="C282" i="3"/>
  <c r="E281" i="3"/>
  <c r="C281" i="3"/>
  <c r="F281" i="3" s="1"/>
  <c r="E280" i="3"/>
  <c r="C280" i="3"/>
  <c r="E279" i="3"/>
  <c r="C279" i="3"/>
  <c r="E278" i="3"/>
  <c r="C278" i="3"/>
  <c r="E277" i="3"/>
  <c r="C277" i="3"/>
  <c r="F277" i="3" s="1"/>
  <c r="E276" i="3"/>
  <c r="C276" i="3"/>
  <c r="E275" i="3"/>
  <c r="C275" i="3"/>
  <c r="F275" i="3" s="1"/>
  <c r="E274" i="3"/>
  <c r="C274" i="3"/>
  <c r="E273" i="3"/>
  <c r="C273" i="3"/>
  <c r="F273" i="3" s="1"/>
  <c r="E272" i="3"/>
  <c r="C272" i="3"/>
  <c r="F272" i="3" s="1"/>
  <c r="E271" i="3"/>
  <c r="C271" i="3"/>
  <c r="F271" i="3" s="1"/>
  <c r="E270" i="3"/>
  <c r="C270" i="3"/>
  <c r="F270" i="3" s="1"/>
  <c r="E269" i="3"/>
  <c r="C269" i="3"/>
  <c r="E268" i="3"/>
  <c r="C268" i="3"/>
  <c r="F268" i="3" s="1"/>
  <c r="E267" i="3"/>
  <c r="C267" i="3"/>
  <c r="F267" i="3" s="1"/>
  <c r="E266" i="3"/>
  <c r="C266" i="3"/>
  <c r="E265" i="3"/>
  <c r="C265" i="3"/>
  <c r="F265" i="3" s="1"/>
  <c r="E264" i="3"/>
  <c r="C264" i="3"/>
  <c r="E263" i="3"/>
  <c r="C263" i="3"/>
  <c r="F263" i="3" s="1"/>
  <c r="E262" i="3"/>
  <c r="C262" i="3"/>
  <c r="E261" i="3"/>
  <c r="C261" i="3"/>
  <c r="F261" i="3" s="1"/>
  <c r="E260" i="3"/>
  <c r="C260" i="3"/>
  <c r="E259" i="3"/>
  <c r="C259" i="3"/>
  <c r="F259" i="3" s="1"/>
  <c r="E258" i="3"/>
  <c r="C258" i="3"/>
  <c r="E257" i="3"/>
  <c r="C257" i="3"/>
  <c r="F257" i="3" s="1"/>
  <c r="E256" i="3"/>
  <c r="C256" i="3"/>
  <c r="F256" i="3" s="1"/>
  <c r="E255" i="3"/>
  <c r="C255" i="3"/>
  <c r="F255" i="3" s="1"/>
  <c r="E254" i="3"/>
  <c r="C254" i="3"/>
  <c r="F254" i="3" s="1"/>
  <c r="E253" i="3"/>
  <c r="F253" i="3" s="1"/>
  <c r="C253" i="3"/>
  <c r="E252" i="3"/>
  <c r="C252" i="3"/>
  <c r="E251" i="3"/>
  <c r="C251" i="3"/>
  <c r="F251" i="3" s="1"/>
  <c r="E250" i="3"/>
  <c r="C250" i="3"/>
  <c r="E249" i="3"/>
  <c r="C249" i="3"/>
  <c r="E248" i="3"/>
  <c r="C248" i="3"/>
  <c r="E247" i="3"/>
  <c r="C247" i="3"/>
  <c r="F247" i="3" s="1"/>
  <c r="E246" i="3"/>
  <c r="C246" i="3"/>
  <c r="E245" i="3"/>
  <c r="C245" i="3"/>
  <c r="F245" i="3" s="1"/>
  <c r="E244" i="3"/>
  <c r="C244" i="3"/>
  <c r="E243" i="3"/>
  <c r="C243" i="3"/>
  <c r="E242" i="3"/>
  <c r="C242" i="3"/>
  <c r="E241" i="3"/>
  <c r="C241" i="3"/>
  <c r="F241" i="3" s="1"/>
  <c r="E240" i="3"/>
  <c r="C240" i="3"/>
  <c r="F240" i="3" s="1"/>
  <c r="E239" i="3"/>
  <c r="C239" i="3"/>
  <c r="F239" i="3" s="1"/>
  <c r="E238" i="3"/>
  <c r="C238" i="3"/>
  <c r="F238" i="3" s="1"/>
  <c r="E237" i="3"/>
  <c r="F237" i="3" s="1"/>
  <c r="C237" i="3"/>
  <c r="E236" i="3"/>
  <c r="C236" i="3"/>
  <c r="F236" i="3" s="1"/>
  <c r="E235" i="3"/>
  <c r="C235" i="3"/>
  <c r="F235" i="3" s="1"/>
  <c r="E234" i="3"/>
  <c r="C234" i="3"/>
  <c r="E233" i="3"/>
  <c r="C233" i="3"/>
  <c r="F233" i="3" s="1"/>
  <c r="E232" i="3"/>
  <c r="C232" i="3"/>
  <c r="E231" i="3"/>
  <c r="C231" i="3"/>
  <c r="F231" i="3" s="1"/>
  <c r="E230" i="3"/>
  <c r="C230" i="3"/>
  <c r="E229" i="3"/>
  <c r="C229" i="3"/>
  <c r="E228" i="3"/>
  <c r="C228" i="3"/>
  <c r="E227" i="3"/>
  <c r="C227" i="3"/>
  <c r="E226" i="3"/>
  <c r="C226" i="3"/>
  <c r="E225" i="3"/>
  <c r="C225" i="3"/>
  <c r="F225" i="3" s="1"/>
  <c r="E224" i="3"/>
  <c r="C224" i="3"/>
  <c r="F224" i="3" s="1"/>
  <c r="F223" i="3"/>
  <c r="E223" i="3"/>
  <c r="C223" i="3"/>
  <c r="E222" i="3"/>
  <c r="C222" i="3"/>
  <c r="E221" i="3"/>
  <c r="C221" i="3"/>
  <c r="F221" i="3" s="1"/>
  <c r="E220" i="3"/>
  <c r="C220" i="3"/>
  <c r="F220" i="3" s="1"/>
  <c r="E219" i="3"/>
  <c r="C219" i="3"/>
  <c r="F219" i="3" s="1"/>
  <c r="E218" i="3"/>
  <c r="C218" i="3"/>
  <c r="E217" i="3"/>
  <c r="C217" i="3"/>
  <c r="F217" i="3" s="1"/>
  <c r="E216" i="3"/>
  <c r="C216" i="3"/>
  <c r="E215" i="3"/>
  <c r="C215" i="3"/>
  <c r="E214" i="3"/>
  <c r="C214" i="3"/>
  <c r="F214" i="3" s="1"/>
  <c r="E213" i="3"/>
  <c r="C213" i="3"/>
  <c r="E212" i="3"/>
  <c r="C212" i="3"/>
  <c r="F212" i="3" s="1"/>
  <c r="E211" i="3"/>
  <c r="C211" i="3"/>
  <c r="E210" i="3"/>
  <c r="C210" i="3"/>
  <c r="F210" i="3" s="1"/>
  <c r="E209" i="3"/>
  <c r="C209" i="3"/>
  <c r="F209" i="3" s="1"/>
  <c r="E208" i="3"/>
  <c r="C208" i="3"/>
  <c r="E207" i="3"/>
  <c r="C207" i="3"/>
  <c r="F207" i="3" s="1"/>
  <c r="E206" i="3"/>
  <c r="C206" i="3"/>
  <c r="E205" i="3"/>
  <c r="C205" i="3"/>
  <c r="F205" i="3" s="1"/>
  <c r="F204" i="3"/>
  <c r="E204" i="3"/>
  <c r="C204" i="3"/>
  <c r="E203" i="3"/>
  <c r="C203" i="3"/>
  <c r="F203" i="3" s="1"/>
  <c r="E202" i="3"/>
  <c r="C202" i="3"/>
  <c r="E201" i="3"/>
  <c r="C201" i="3"/>
  <c r="F201" i="3" s="1"/>
  <c r="E200" i="3"/>
  <c r="C200" i="3"/>
  <c r="F200" i="3" s="1"/>
  <c r="E199" i="3"/>
  <c r="C199" i="3"/>
  <c r="E198" i="3"/>
  <c r="C198" i="3"/>
  <c r="F198" i="3" s="1"/>
  <c r="E197" i="3"/>
  <c r="C197" i="3"/>
  <c r="E196" i="3"/>
  <c r="C196" i="3"/>
  <c r="F196" i="3" s="1"/>
  <c r="E195" i="3"/>
  <c r="C195" i="3"/>
  <c r="E194" i="3"/>
  <c r="C194" i="3"/>
  <c r="E193" i="3"/>
  <c r="C193" i="3"/>
  <c r="E192" i="3"/>
  <c r="C192" i="3"/>
  <c r="F192" i="3" s="1"/>
  <c r="E191" i="3"/>
  <c r="C191" i="3"/>
  <c r="F191" i="3" s="1"/>
  <c r="E190" i="3"/>
  <c r="C190" i="3"/>
  <c r="E189" i="3"/>
  <c r="C189" i="3"/>
  <c r="F189" i="3" s="1"/>
  <c r="E188" i="3"/>
  <c r="C188" i="3"/>
  <c r="F188" i="3" s="1"/>
  <c r="E187" i="3"/>
  <c r="C187" i="3"/>
  <c r="E186" i="3"/>
  <c r="C186" i="3"/>
  <c r="E185" i="3"/>
  <c r="C185" i="3"/>
  <c r="E184" i="3"/>
  <c r="C184" i="3"/>
  <c r="F184" i="3" s="1"/>
  <c r="E183" i="3"/>
  <c r="C183" i="3"/>
  <c r="E182" i="3"/>
  <c r="C182" i="3"/>
  <c r="F182" i="3" s="1"/>
  <c r="E181" i="3"/>
  <c r="C181" i="3"/>
  <c r="E180" i="3"/>
  <c r="C180" i="3"/>
  <c r="E179" i="3"/>
  <c r="C179" i="3"/>
  <c r="F179" i="3" s="1"/>
  <c r="E178" i="3"/>
  <c r="C178" i="3"/>
  <c r="F178" i="3" s="1"/>
  <c r="E177" i="3"/>
  <c r="C177" i="3"/>
  <c r="E176" i="3"/>
  <c r="C176" i="3"/>
  <c r="F176" i="3" s="1"/>
  <c r="E175" i="3"/>
  <c r="C175" i="3"/>
  <c r="F175" i="3" s="1"/>
  <c r="E174" i="3"/>
  <c r="C174" i="3"/>
  <c r="E173" i="3"/>
  <c r="C173" i="3"/>
  <c r="F173" i="3" s="1"/>
  <c r="E172" i="3"/>
  <c r="C172" i="3"/>
  <c r="F172" i="3" s="1"/>
  <c r="E171" i="3"/>
  <c r="C171" i="3"/>
  <c r="F171" i="3" s="1"/>
  <c r="E170" i="3"/>
  <c r="C170" i="3"/>
  <c r="E169" i="3"/>
  <c r="C169" i="3"/>
  <c r="F169" i="3" s="1"/>
  <c r="E168" i="3"/>
  <c r="C168" i="3"/>
  <c r="F168" i="3" s="1"/>
  <c r="E167" i="3"/>
  <c r="C167" i="3"/>
  <c r="E166" i="3"/>
  <c r="C166" i="3"/>
  <c r="F166" i="3" s="1"/>
  <c r="E165" i="3"/>
  <c r="C165" i="3"/>
  <c r="F165" i="3" s="1"/>
  <c r="E164" i="3"/>
  <c r="C164" i="3"/>
  <c r="F164" i="3" s="1"/>
  <c r="E163" i="3"/>
  <c r="C163" i="3"/>
  <c r="E162" i="3"/>
  <c r="C162" i="3"/>
  <c r="F162" i="3" s="1"/>
  <c r="E161" i="3"/>
  <c r="C161" i="3"/>
  <c r="E160" i="3"/>
  <c r="C160" i="3"/>
  <c r="F160" i="3" s="1"/>
  <c r="E159" i="3"/>
  <c r="C159" i="3"/>
  <c r="F159" i="3" s="1"/>
  <c r="E158" i="3"/>
  <c r="C158" i="3"/>
  <c r="F158" i="3" s="1"/>
  <c r="E157" i="3"/>
  <c r="C157" i="3"/>
  <c r="F157" i="3" s="1"/>
  <c r="E156" i="3"/>
  <c r="C156" i="3"/>
  <c r="F156" i="3" s="1"/>
  <c r="E155" i="3"/>
  <c r="C155" i="3"/>
  <c r="F155" i="3" s="1"/>
  <c r="E154" i="3"/>
  <c r="F154" i="3" s="1"/>
  <c r="C154" i="3"/>
  <c r="E153" i="3"/>
  <c r="C153" i="3"/>
  <c r="E152" i="3"/>
  <c r="C152" i="3"/>
  <c r="F152" i="3" s="1"/>
  <c r="E151" i="3"/>
  <c r="C151" i="3"/>
  <c r="E150" i="3"/>
  <c r="C150" i="3"/>
  <c r="F150" i="3" s="1"/>
  <c r="E149" i="3"/>
  <c r="C149" i="3"/>
  <c r="E148" i="3"/>
  <c r="C148" i="3"/>
  <c r="F148" i="3" s="1"/>
  <c r="E147" i="3"/>
  <c r="C147" i="3"/>
  <c r="E146" i="3"/>
  <c r="C146" i="3"/>
  <c r="F146" i="3" s="1"/>
  <c r="E145" i="3"/>
  <c r="C145" i="3"/>
  <c r="E144" i="3"/>
  <c r="C144" i="3"/>
  <c r="E143" i="3"/>
  <c r="C143" i="3"/>
  <c r="F143" i="3" s="1"/>
  <c r="E142" i="3"/>
  <c r="C142" i="3"/>
  <c r="E141" i="3"/>
  <c r="C141" i="3"/>
  <c r="F141" i="3" s="1"/>
  <c r="E140" i="3"/>
  <c r="F140" i="3" s="1"/>
  <c r="C140" i="3"/>
  <c r="E139" i="3"/>
  <c r="C139" i="3"/>
  <c r="F139" i="3" s="1"/>
  <c r="E138" i="3"/>
  <c r="F138" i="3" s="1"/>
  <c r="C138" i="3"/>
  <c r="E137" i="3"/>
  <c r="C137" i="3"/>
  <c r="F137" i="3" s="1"/>
  <c r="E136" i="3"/>
  <c r="C136" i="3"/>
  <c r="F136" i="3" s="1"/>
  <c r="E135" i="3"/>
  <c r="C135" i="3"/>
  <c r="E134" i="3"/>
  <c r="C134" i="3"/>
  <c r="F134" i="3" s="1"/>
  <c r="E133" i="3"/>
  <c r="C133" i="3"/>
  <c r="E132" i="3"/>
  <c r="C132" i="3"/>
  <c r="F132" i="3" s="1"/>
  <c r="E131" i="3"/>
  <c r="C131" i="3"/>
  <c r="E130" i="3"/>
  <c r="C130" i="3"/>
  <c r="E129" i="3"/>
  <c r="C129" i="3"/>
  <c r="E128" i="3"/>
  <c r="C128" i="3"/>
  <c r="F128" i="3" s="1"/>
  <c r="E127" i="3"/>
  <c r="C127" i="3"/>
  <c r="F127" i="3" s="1"/>
  <c r="E126" i="3"/>
  <c r="C126" i="3"/>
  <c r="F126" i="3" s="1"/>
  <c r="E125" i="3"/>
  <c r="C125" i="3"/>
  <c r="F125" i="3" s="1"/>
  <c r="E124" i="3"/>
  <c r="C124" i="3"/>
  <c r="F124" i="3" s="1"/>
  <c r="E123" i="3"/>
  <c r="C123" i="3"/>
  <c r="E122" i="3"/>
  <c r="C122" i="3"/>
  <c r="E121" i="3"/>
  <c r="C121" i="3"/>
  <c r="E120" i="3"/>
  <c r="C120" i="3"/>
  <c r="F120" i="3" s="1"/>
  <c r="E119" i="3"/>
  <c r="C119" i="3"/>
  <c r="E118" i="3"/>
  <c r="C118" i="3"/>
  <c r="F118" i="3" s="1"/>
  <c r="E117" i="3"/>
  <c r="C117" i="3"/>
  <c r="E116" i="3"/>
  <c r="C116" i="3"/>
  <c r="E115" i="3"/>
  <c r="C115" i="3"/>
  <c r="F115" i="3" s="1"/>
  <c r="E114" i="3"/>
  <c r="C114" i="3"/>
  <c r="F114" i="3" s="1"/>
  <c r="E113" i="3"/>
  <c r="C113" i="3"/>
  <c r="E112" i="3"/>
  <c r="C112" i="3"/>
  <c r="F112" i="3" s="1"/>
  <c r="E111" i="3"/>
  <c r="C111" i="3"/>
  <c r="F111" i="3" s="1"/>
  <c r="E110" i="3"/>
  <c r="C110" i="3"/>
  <c r="F110" i="3" s="1"/>
  <c r="E109" i="3"/>
  <c r="C109" i="3"/>
  <c r="F109" i="3" s="1"/>
  <c r="E108" i="3"/>
  <c r="C108" i="3"/>
  <c r="F108" i="3" s="1"/>
  <c r="E107" i="3"/>
  <c r="C107" i="3"/>
  <c r="F107" i="3" s="1"/>
  <c r="E106" i="3"/>
  <c r="C106" i="3"/>
  <c r="E105" i="3"/>
  <c r="C105" i="3"/>
  <c r="F105" i="3" s="1"/>
  <c r="E104" i="3"/>
  <c r="C104" i="3"/>
  <c r="F104" i="3" s="1"/>
  <c r="E103" i="3"/>
  <c r="C103" i="3"/>
  <c r="E102" i="3"/>
  <c r="C102" i="3"/>
  <c r="F102" i="3" s="1"/>
  <c r="E101" i="3"/>
  <c r="C101" i="3"/>
  <c r="F101" i="3" s="1"/>
  <c r="E100" i="3"/>
  <c r="C100" i="3"/>
  <c r="F100" i="3" s="1"/>
  <c r="E99" i="3"/>
  <c r="C99" i="3"/>
  <c r="E98" i="3"/>
  <c r="C98" i="3"/>
  <c r="F98" i="3" s="1"/>
  <c r="E97" i="3"/>
  <c r="C97" i="3"/>
  <c r="E96" i="3"/>
  <c r="C96" i="3"/>
  <c r="F96" i="3" s="1"/>
  <c r="E95" i="3"/>
  <c r="C95" i="3"/>
  <c r="F95" i="3" s="1"/>
  <c r="E94" i="3"/>
  <c r="C94" i="3"/>
  <c r="F94" i="3" s="1"/>
  <c r="E93" i="3"/>
  <c r="C93" i="3"/>
  <c r="F93" i="3" s="1"/>
  <c r="E92" i="3"/>
  <c r="C92" i="3"/>
  <c r="F92" i="3" s="1"/>
  <c r="E91" i="3"/>
  <c r="C91" i="3"/>
  <c r="F91" i="3" s="1"/>
  <c r="E90" i="3"/>
  <c r="C90" i="3"/>
  <c r="E89" i="3"/>
  <c r="C89" i="3"/>
  <c r="F89" i="3" s="1"/>
  <c r="E88" i="3"/>
  <c r="C88" i="3"/>
  <c r="F88" i="3" s="1"/>
  <c r="E87" i="3"/>
  <c r="C87" i="3"/>
  <c r="E86" i="3"/>
  <c r="C86" i="3"/>
  <c r="F86" i="3" s="1"/>
  <c r="E85" i="3"/>
  <c r="C85" i="3"/>
  <c r="E84" i="3"/>
  <c r="C84" i="3"/>
  <c r="F84" i="3" s="1"/>
  <c r="E83" i="3"/>
  <c r="C83" i="3"/>
  <c r="E82" i="3"/>
  <c r="C82" i="3"/>
  <c r="F82" i="3" s="1"/>
  <c r="E81" i="3"/>
  <c r="C81" i="3"/>
  <c r="E80" i="3"/>
  <c r="C80" i="3"/>
  <c r="E79" i="3"/>
  <c r="C79" i="3"/>
  <c r="F79" i="3" s="1"/>
  <c r="E78" i="3"/>
  <c r="C78" i="3"/>
  <c r="E77" i="3"/>
  <c r="C77" i="3"/>
  <c r="F77" i="3" s="1"/>
  <c r="E76" i="3"/>
  <c r="C76" i="3"/>
  <c r="E75" i="3"/>
  <c r="C75" i="3"/>
  <c r="F75" i="3" s="1"/>
  <c r="E74" i="3"/>
  <c r="C74" i="3"/>
  <c r="E73" i="3"/>
  <c r="C73" i="3"/>
  <c r="F73" i="3" s="1"/>
  <c r="E72" i="3"/>
  <c r="C72" i="3"/>
  <c r="F72" i="3" s="1"/>
  <c r="E71" i="3"/>
  <c r="C71" i="3"/>
  <c r="E70" i="3"/>
  <c r="C70" i="3"/>
  <c r="F70" i="3" s="1"/>
  <c r="E69" i="3"/>
  <c r="C69" i="3"/>
  <c r="E68" i="3"/>
  <c r="C68" i="3"/>
  <c r="F68" i="3" s="1"/>
  <c r="E67" i="3"/>
  <c r="C67" i="3"/>
  <c r="E66" i="3"/>
  <c r="C66" i="3"/>
  <c r="E65" i="3"/>
  <c r="C65" i="3"/>
  <c r="E64" i="3"/>
  <c r="C64" i="3"/>
  <c r="F64" i="3" s="1"/>
  <c r="E63" i="3"/>
  <c r="C63" i="3"/>
  <c r="F63" i="3" s="1"/>
  <c r="E62" i="3"/>
  <c r="C62" i="3"/>
  <c r="F62" i="3" s="1"/>
  <c r="E61" i="3"/>
  <c r="C61" i="3"/>
  <c r="F61" i="3" s="1"/>
  <c r="E60" i="3"/>
  <c r="C60" i="3"/>
  <c r="E59" i="3"/>
  <c r="C59" i="3"/>
  <c r="E58" i="3"/>
  <c r="C58" i="3"/>
  <c r="E57" i="3"/>
  <c r="C57" i="3"/>
  <c r="E56" i="3"/>
  <c r="C56" i="3"/>
  <c r="F56" i="3" s="1"/>
  <c r="E55" i="3"/>
  <c r="C55" i="3"/>
  <c r="E54" i="3"/>
  <c r="C54" i="3"/>
  <c r="F54" i="3" s="1"/>
  <c r="E53" i="3"/>
  <c r="C53" i="3"/>
  <c r="E52" i="3"/>
  <c r="C52" i="3"/>
  <c r="E51" i="3"/>
  <c r="C51" i="3"/>
  <c r="F51" i="3" s="1"/>
  <c r="E50" i="3"/>
  <c r="C50" i="3"/>
  <c r="F50" i="3" s="1"/>
  <c r="E49" i="3"/>
  <c r="C49" i="3"/>
  <c r="E48" i="3"/>
  <c r="C48" i="3"/>
  <c r="F48" i="3" s="1"/>
  <c r="E47" i="3"/>
  <c r="C47" i="3"/>
  <c r="F47" i="3" s="1"/>
  <c r="E46" i="3"/>
  <c r="C46" i="3"/>
  <c r="F46" i="3" s="1"/>
  <c r="E45" i="3"/>
  <c r="C45" i="3"/>
  <c r="F45" i="3" s="1"/>
  <c r="E44" i="3"/>
  <c r="C44" i="3"/>
  <c r="F44" i="3" s="1"/>
  <c r="E43" i="3"/>
  <c r="C43" i="3"/>
  <c r="F43" i="3" s="1"/>
  <c r="E42" i="3"/>
  <c r="C42" i="3"/>
  <c r="E41" i="3"/>
  <c r="C41" i="3"/>
  <c r="F41" i="3" s="1"/>
  <c r="E40" i="3"/>
  <c r="C40" i="3"/>
  <c r="F40" i="3" s="1"/>
  <c r="E39" i="3"/>
  <c r="C39" i="3"/>
  <c r="E38" i="3"/>
  <c r="C38" i="3"/>
  <c r="E37" i="3"/>
  <c r="C37" i="3"/>
  <c r="F37" i="3" s="1"/>
  <c r="E36" i="3"/>
  <c r="C36" i="3"/>
  <c r="F36" i="3" s="1"/>
  <c r="E35" i="3"/>
  <c r="C35" i="3"/>
  <c r="E34" i="3"/>
  <c r="C34" i="3"/>
  <c r="F34" i="3" s="1"/>
  <c r="E33" i="3"/>
  <c r="C33" i="3"/>
  <c r="E32" i="3"/>
  <c r="C32" i="3"/>
  <c r="F32" i="3" s="1"/>
  <c r="E31" i="3"/>
  <c r="C31" i="3"/>
  <c r="F31" i="3" s="1"/>
  <c r="E30" i="3"/>
  <c r="C30" i="3"/>
  <c r="F30" i="3" s="1"/>
  <c r="E29" i="3"/>
  <c r="C29" i="3"/>
  <c r="F29" i="3" s="1"/>
  <c r="F28" i="3"/>
  <c r="E28" i="3"/>
  <c r="C28" i="3"/>
  <c r="E27" i="3"/>
  <c r="C27" i="3"/>
  <c r="F27" i="3" s="1"/>
  <c r="E26" i="3"/>
  <c r="C26" i="3"/>
  <c r="E25" i="3"/>
  <c r="C25" i="3"/>
  <c r="F25" i="3" s="1"/>
  <c r="E24" i="3"/>
  <c r="C24" i="3"/>
  <c r="F24" i="3" s="1"/>
  <c r="E23" i="3"/>
  <c r="C23" i="3"/>
  <c r="E22" i="3"/>
  <c r="C22" i="3"/>
  <c r="F22" i="3" s="1"/>
  <c r="E21" i="3"/>
  <c r="C21" i="3"/>
  <c r="E20" i="3"/>
  <c r="C20" i="3"/>
  <c r="F20" i="3" s="1"/>
  <c r="E19" i="3"/>
  <c r="C19" i="3"/>
  <c r="E18" i="3"/>
  <c r="C18" i="3"/>
  <c r="F18" i="3" s="1"/>
  <c r="E17" i="3"/>
  <c r="F17" i="3" s="1"/>
  <c r="C17" i="3"/>
  <c r="E16" i="3"/>
  <c r="C16" i="3"/>
  <c r="E15" i="3"/>
  <c r="C15" i="3"/>
  <c r="F15" i="3" s="1"/>
  <c r="E14" i="3"/>
  <c r="C14" i="3"/>
  <c r="E13" i="3"/>
  <c r="C13" i="3"/>
  <c r="F13" i="3" s="1"/>
  <c r="E12" i="3"/>
  <c r="C12" i="3"/>
  <c r="E11" i="3"/>
  <c r="C11" i="3"/>
  <c r="F11" i="3" s="1"/>
  <c r="E10" i="3"/>
  <c r="C10" i="3"/>
  <c r="E9" i="3"/>
  <c r="C9" i="3"/>
  <c r="F9" i="3" s="1"/>
  <c r="E8" i="3"/>
  <c r="C8" i="3"/>
  <c r="F8" i="3" s="1"/>
  <c r="E7" i="3"/>
  <c r="C7" i="3"/>
  <c r="E6" i="3"/>
  <c r="C6" i="3"/>
  <c r="F6" i="3" s="1"/>
  <c r="E5" i="3"/>
  <c r="C5" i="3"/>
  <c r="E4" i="3"/>
  <c r="C4" i="3"/>
  <c r="F4" i="3" s="1"/>
  <c r="E3" i="3"/>
  <c r="C3" i="3"/>
  <c r="E2" i="3"/>
  <c r="C2" i="3"/>
  <c r="F252" i="3" l="1"/>
  <c r="F284" i="3"/>
  <c r="F199" i="3"/>
  <c r="F215" i="3"/>
  <c r="F230" i="3"/>
  <c r="F246" i="3"/>
  <c r="F417" i="3"/>
  <c r="F42" i="3"/>
  <c r="F74" i="3"/>
  <c r="F90" i="3"/>
  <c r="F97" i="3"/>
  <c r="F113" i="3"/>
  <c r="F121" i="3"/>
  <c r="F218" i="3"/>
  <c r="F249" i="3"/>
  <c r="F484" i="3"/>
  <c r="F500" i="3"/>
  <c r="F234" i="3"/>
  <c r="F266" i="3"/>
  <c r="M63" i="1"/>
  <c r="P63" i="1"/>
  <c r="K47" i="1"/>
  <c r="P47" i="1"/>
  <c r="K31" i="1"/>
  <c r="P31" i="1"/>
  <c r="M62" i="1"/>
  <c r="P62" i="1"/>
  <c r="M46" i="1"/>
  <c r="P46" i="1"/>
  <c r="M30" i="1"/>
  <c r="P30" i="1"/>
  <c r="L70" i="1"/>
  <c r="J60" i="1"/>
  <c r="P60" i="1"/>
  <c r="J12" i="1"/>
  <c r="P12" i="1"/>
  <c r="K13" i="1"/>
  <c r="P13" i="1"/>
  <c r="L75" i="1"/>
  <c r="P75" i="1"/>
  <c r="L11" i="1"/>
  <c r="P11" i="1"/>
  <c r="M33" i="1"/>
  <c r="K58" i="1"/>
  <c r="P58" i="1"/>
  <c r="K63" i="1"/>
  <c r="J33" i="1"/>
  <c r="K57" i="1"/>
  <c r="J32" i="1"/>
  <c r="N23" i="1"/>
  <c r="P23" i="1"/>
  <c r="N56" i="1"/>
  <c r="K25" i="1"/>
  <c r="N55" i="1"/>
  <c r="J25" i="1"/>
  <c r="K41" i="1"/>
  <c r="P41" i="1"/>
  <c r="L69" i="1"/>
  <c r="P69" i="1"/>
  <c r="L53" i="1"/>
  <c r="N24" i="1"/>
  <c r="J68" i="1"/>
  <c r="P68" i="1"/>
  <c r="N52" i="1"/>
  <c r="K23" i="1"/>
  <c r="N80" i="1"/>
  <c r="J52" i="1"/>
  <c r="L22" i="1"/>
  <c r="K29" i="1"/>
  <c r="P29" i="1"/>
  <c r="K60" i="1"/>
  <c r="K79" i="1"/>
  <c r="M15" i="1"/>
  <c r="J81" i="1"/>
  <c r="P81" i="1"/>
  <c r="M65" i="1"/>
  <c r="P65" i="1"/>
  <c r="J49" i="1"/>
  <c r="P49" i="1"/>
  <c r="J17" i="1"/>
  <c r="P17" i="1"/>
  <c r="K77" i="1"/>
  <c r="M47" i="1"/>
  <c r="N64" i="1"/>
  <c r="P64" i="1"/>
  <c r="N48" i="1"/>
  <c r="P48" i="1"/>
  <c r="N71" i="1"/>
  <c r="L43" i="1"/>
  <c r="L6" i="1"/>
  <c r="N28" i="1"/>
  <c r="O28" i="1"/>
  <c r="J45" i="1"/>
  <c r="O45" i="1"/>
  <c r="N76" i="1"/>
  <c r="O76" i="1"/>
  <c r="N44" i="1"/>
  <c r="O44" i="1"/>
  <c r="J59" i="1"/>
  <c r="O59" i="1"/>
  <c r="J74" i="1"/>
  <c r="O74" i="1"/>
  <c r="J42" i="1"/>
  <c r="O42" i="1"/>
  <c r="J26" i="1"/>
  <c r="O26" i="1"/>
  <c r="J10" i="1"/>
  <c r="O10" i="1"/>
  <c r="L76" i="1"/>
  <c r="M12" i="1"/>
  <c r="L57" i="1"/>
  <c r="O57" i="1"/>
  <c r="J9" i="1"/>
  <c r="O9" i="1"/>
  <c r="M49" i="1"/>
  <c r="K12" i="1"/>
  <c r="J72" i="1"/>
  <c r="O72" i="1"/>
  <c r="J56" i="1"/>
  <c r="O56" i="1"/>
  <c r="J40" i="1"/>
  <c r="O40" i="1"/>
  <c r="J24" i="1"/>
  <c r="O24" i="1"/>
  <c r="N8" i="1"/>
  <c r="O8" i="1"/>
  <c r="J76" i="1"/>
  <c r="N68" i="1"/>
  <c r="M31" i="1"/>
  <c r="J77" i="1"/>
  <c r="O77" i="1"/>
  <c r="J58" i="1"/>
  <c r="O58" i="1"/>
  <c r="L41" i="1"/>
  <c r="O41" i="1"/>
  <c r="K76" i="1"/>
  <c r="L59" i="1"/>
  <c r="M41" i="1"/>
  <c r="J71" i="1"/>
  <c r="O71" i="1"/>
  <c r="J55" i="1"/>
  <c r="O55" i="1"/>
  <c r="J39" i="1"/>
  <c r="O39" i="1"/>
  <c r="J23" i="1"/>
  <c r="O23" i="1"/>
  <c r="J7" i="1"/>
  <c r="O7" i="1"/>
  <c r="M75" i="1"/>
  <c r="J41" i="1"/>
  <c r="M23" i="1"/>
  <c r="M11" i="1"/>
  <c r="J61" i="1"/>
  <c r="O61" i="1"/>
  <c r="L73" i="1"/>
  <c r="O73" i="1"/>
  <c r="L25" i="1"/>
  <c r="O25" i="1"/>
  <c r="K70" i="1"/>
  <c r="O70" i="1"/>
  <c r="K54" i="1"/>
  <c r="O54" i="1"/>
  <c r="K38" i="1"/>
  <c r="O38" i="1"/>
  <c r="K22" i="1"/>
  <c r="O22" i="1"/>
  <c r="J6" i="1"/>
  <c r="O6" i="1"/>
  <c r="M57" i="1"/>
  <c r="K68" i="1"/>
  <c r="O68" i="1"/>
  <c r="K52" i="1"/>
  <c r="O52" i="1"/>
  <c r="K36" i="1"/>
  <c r="O36" i="1"/>
  <c r="K20" i="1"/>
  <c r="O20" i="1"/>
  <c r="K4" i="1"/>
  <c r="O4" i="1"/>
  <c r="J57" i="1"/>
  <c r="N39" i="1"/>
  <c r="M28" i="1"/>
  <c r="J22" i="1"/>
  <c r="K9" i="1"/>
  <c r="N60" i="1"/>
  <c r="O60" i="1"/>
  <c r="J75" i="1"/>
  <c r="O75" i="1"/>
  <c r="J27" i="1"/>
  <c r="O27" i="1"/>
  <c r="M53" i="1"/>
  <c r="O53" i="1"/>
  <c r="M21" i="1"/>
  <c r="O21" i="1"/>
  <c r="K74" i="1"/>
  <c r="K67" i="1"/>
  <c r="O67" i="1"/>
  <c r="K51" i="1"/>
  <c r="O51" i="1"/>
  <c r="K35" i="1"/>
  <c r="O35" i="1"/>
  <c r="K19" i="1"/>
  <c r="O19" i="1"/>
  <c r="M81" i="1"/>
  <c r="M73" i="1"/>
  <c r="L28" i="1"/>
  <c r="L21" i="1"/>
  <c r="N7" i="1"/>
  <c r="M69" i="1"/>
  <c r="O69" i="1"/>
  <c r="M37" i="1"/>
  <c r="O37" i="1"/>
  <c r="M5" i="1"/>
  <c r="O5" i="1"/>
  <c r="L82" i="1"/>
  <c r="O82" i="1"/>
  <c r="J66" i="1"/>
  <c r="O66" i="1"/>
  <c r="L50" i="1"/>
  <c r="O50" i="1"/>
  <c r="L34" i="1"/>
  <c r="O34" i="1"/>
  <c r="L18" i="1"/>
  <c r="O18" i="1"/>
  <c r="K73" i="1"/>
  <c r="K45" i="1"/>
  <c r="K39" i="1"/>
  <c r="K28" i="1"/>
  <c r="M17" i="1"/>
  <c r="M7" i="1"/>
  <c r="K49" i="1"/>
  <c r="O49" i="1"/>
  <c r="J28" i="1"/>
  <c r="J29" i="1"/>
  <c r="O29" i="1"/>
  <c r="M76" i="1"/>
  <c r="K81" i="1"/>
  <c r="O81" i="1"/>
  <c r="K33" i="1"/>
  <c r="O33" i="1"/>
  <c r="M44" i="1"/>
  <c r="K80" i="1"/>
  <c r="O80" i="1"/>
  <c r="K64" i="1"/>
  <c r="O64" i="1"/>
  <c r="K48" i="1"/>
  <c r="O48" i="1"/>
  <c r="K32" i="1"/>
  <c r="O32" i="1"/>
  <c r="K16" i="1"/>
  <c r="O16" i="1"/>
  <c r="J80" i="1"/>
  <c r="N72" i="1"/>
  <c r="M55" i="1"/>
  <c r="L44" i="1"/>
  <c r="J38" i="1"/>
  <c r="M27" i="1"/>
  <c r="N16" i="1"/>
  <c r="L5" i="1"/>
  <c r="L12" i="1"/>
  <c r="O12" i="1"/>
  <c r="J43" i="1"/>
  <c r="O43" i="1"/>
  <c r="M59" i="1"/>
  <c r="K65" i="1"/>
  <c r="O65" i="1"/>
  <c r="K17" i="1"/>
  <c r="O17" i="1"/>
  <c r="J79" i="1"/>
  <c r="O79" i="1"/>
  <c r="J63" i="1"/>
  <c r="O63" i="1"/>
  <c r="J47" i="1"/>
  <c r="O47" i="1"/>
  <c r="J31" i="1"/>
  <c r="O31" i="1"/>
  <c r="J15" i="1"/>
  <c r="O15" i="1"/>
  <c r="M79" i="1"/>
  <c r="K61" i="1"/>
  <c r="K55" i="1"/>
  <c r="K44" i="1"/>
  <c r="L37" i="1"/>
  <c r="L27" i="1"/>
  <c r="J16" i="1"/>
  <c r="N4" i="1"/>
  <c r="J11" i="1"/>
  <c r="O11" i="1"/>
  <c r="J73" i="1"/>
  <c r="N78" i="1"/>
  <c r="O78" i="1"/>
  <c r="N62" i="1"/>
  <c r="O62" i="1"/>
  <c r="N46" i="1"/>
  <c r="O46" i="1"/>
  <c r="N30" i="1"/>
  <c r="O30" i="1"/>
  <c r="N14" i="1"/>
  <c r="O14" i="1"/>
  <c r="M60" i="1"/>
  <c r="L54" i="1"/>
  <c r="J44" i="1"/>
  <c r="N36" i="1"/>
  <c r="J4" i="1"/>
  <c r="J13" i="1"/>
  <c r="O13" i="1"/>
  <c r="M78" i="1"/>
  <c r="M71" i="1"/>
  <c r="L60" i="1"/>
  <c r="J54" i="1"/>
  <c r="M43" i="1"/>
  <c r="J36" i="1"/>
  <c r="M25" i="1"/>
  <c r="K15" i="1"/>
  <c r="J3" i="1"/>
  <c r="O3" i="1"/>
  <c r="J8" i="1"/>
  <c r="K8" i="1"/>
  <c r="N20" i="1"/>
  <c r="J20" i="1"/>
  <c r="J2" i="1"/>
  <c r="J35" i="1"/>
  <c r="K5" i="1"/>
  <c r="M80" i="1"/>
  <c r="K78" i="1"/>
  <c r="N73" i="1"/>
  <c r="L71" i="1"/>
  <c r="J69" i="1"/>
  <c r="M64" i="1"/>
  <c r="K62" i="1"/>
  <c r="N57" i="1"/>
  <c r="L55" i="1"/>
  <c r="J53" i="1"/>
  <c r="M48" i="1"/>
  <c r="K46" i="1"/>
  <c r="N41" i="1"/>
  <c r="L39" i="1"/>
  <c r="J37" i="1"/>
  <c r="M32" i="1"/>
  <c r="K30" i="1"/>
  <c r="N25" i="1"/>
  <c r="L23" i="1"/>
  <c r="J21" i="1"/>
  <c r="M16" i="1"/>
  <c r="K14" i="1"/>
  <c r="N9" i="1"/>
  <c r="L7" i="1"/>
  <c r="J5" i="1"/>
  <c r="L78" i="1"/>
  <c r="K53" i="1"/>
  <c r="L46" i="1"/>
  <c r="K21" i="1"/>
  <c r="L14" i="1"/>
  <c r="N82" i="1"/>
  <c r="L80" i="1"/>
  <c r="J78" i="1"/>
  <c r="N66" i="1"/>
  <c r="L64" i="1"/>
  <c r="J62" i="1"/>
  <c r="N50" i="1"/>
  <c r="L48" i="1"/>
  <c r="J46" i="1"/>
  <c r="N34" i="1"/>
  <c r="L32" i="1"/>
  <c r="J30" i="1"/>
  <c r="N18" i="1"/>
  <c r="L16" i="1"/>
  <c r="J14" i="1"/>
  <c r="M9" i="1"/>
  <c r="K7" i="1"/>
  <c r="K69" i="1"/>
  <c r="L62" i="1"/>
  <c r="K37" i="1"/>
  <c r="L30" i="1"/>
  <c r="M82" i="1"/>
  <c r="N75" i="1"/>
  <c r="M66" i="1"/>
  <c r="N59" i="1"/>
  <c r="M50" i="1"/>
  <c r="N43" i="1"/>
  <c r="M34" i="1"/>
  <c r="N27" i="1"/>
  <c r="M18" i="1"/>
  <c r="N11" i="1"/>
  <c r="L9" i="1"/>
  <c r="J67" i="1"/>
  <c r="L66" i="1"/>
  <c r="K82" i="1"/>
  <c r="N77" i="1"/>
  <c r="M68" i="1"/>
  <c r="K66" i="1"/>
  <c r="N61" i="1"/>
  <c r="M52" i="1"/>
  <c r="K50" i="1"/>
  <c r="N45" i="1"/>
  <c r="M36" i="1"/>
  <c r="K34" i="1"/>
  <c r="N29" i="1"/>
  <c r="M20" i="1"/>
  <c r="K18" i="1"/>
  <c r="N13" i="1"/>
  <c r="M4" i="1"/>
  <c r="J82" i="1"/>
  <c r="M77" i="1"/>
  <c r="K75" i="1"/>
  <c r="N70" i="1"/>
  <c r="L68" i="1"/>
  <c r="M61" i="1"/>
  <c r="K59" i="1"/>
  <c r="N54" i="1"/>
  <c r="L52" i="1"/>
  <c r="J50" i="1"/>
  <c r="M45" i="1"/>
  <c r="K43" i="1"/>
  <c r="N38" i="1"/>
  <c r="L36" i="1"/>
  <c r="J34" i="1"/>
  <c r="M29" i="1"/>
  <c r="K27" i="1"/>
  <c r="N22" i="1"/>
  <c r="L20" i="1"/>
  <c r="J18" i="1"/>
  <c r="M13" i="1"/>
  <c r="K11" i="1"/>
  <c r="N6" i="1"/>
  <c r="L4" i="1"/>
  <c r="N79" i="1"/>
  <c r="L77" i="1"/>
  <c r="M70" i="1"/>
  <c r="N63" i="1"/>
  <c r="L61" i="1"/>
  <c r="M54" i="1"/>
  <c r="N47" i="1"/>
  <c r="L45" i="1"/>
  <c r="M38" i="1"/>
  <c r="N31" i="1"/>
  <c r="L29" i="1"/>
  <c r="M22" i="1"/>
  <c r="N15" i="1"/>
  <c r="L13" i="1"/>
  <c r="M6" i="1"/>
  <c r="J51" i="1"/>
  <c r="N81" i="1"/>
  <c r="L79" i="1"/>
  <c r="M72" i="1"/>
  <c r="N65" i="1"/>
  <c r="L63" i="1"/>
  <c r="M56" i="1"/>
  <c r="N49" i="1"/>
  <c r="L47" i="1"/>
  <c r="M40" i="1"/>
  <c r="N33" i="1"/>
  <c r="L31" i="1"/>
  <c r="M24" i="1"/>
  <c r="N17" i="1"/>
  <c r="L15" i="1"/>
  <c r="M8" i="1"/>
  <c r="K6" i="1"/>
  <c r="N74" i="1"/>
  <c r="L72" i="1"/>
  <c r="N58" i="1"/>
  <c r="L56" i="1"/>
  <c r="N42" i="1"/>
  <c r="L40" i="1"/>
  <c r="N26" i="1"/>
  <c r="L24" i="1"/>
  <c r="N10" i="1"/>
  <c r="L8" i="1"/>
  <c r="L81" i="1"/>
  <c r="M74" i="1"/>
  <c r="K72" i="1"/>
  <c r="N67" i="1"/>
  <c r="L65" i="1"/>
  <c r="M58" i="1"/>
  <c r="K56" i="1"/>
  <c r="N51" i="1"/>
  <c r="L49" i="1"/>
  <c r="M42" i="1"/>
  <c r="K40" i="1"/>
  <c r="N35" i="1"/>
  <c r="L33" i="1"/>
  <c r="M26" i="1"/>
  <c r="K24" i="1"/>
  <c r="N19" i="1"/>
  <c r="L17" i="1"/>
  <c r="M10" i="1"/>
  <c r="N3" i="1"/>
  <c r="J19" i="1"/>
  <c r="L74" i="1"/>
  <c r="M67" i="1"/>
  <c r="L58" i="1"/>
  <c r="M51" i="1"/>
  <c r="L42" i="1"/>
  <c r="M35" i="1"/>
  <c r="L26" i="1"/>
  <c r="M19" i="1"/>
  <c r="N12" i="1"/>
  <c r="L10" i="1"/>
  <c r="M3" i="1"/>
  <c r="N69" i="1"/>
  <c r="L67" i="1"/>
  <c r="N53" i="1"/>
  <c r="L51" i="1"/>
  <c r="N37" i="1"/>
  <c r="L35" i="1"/>
  <c r="K26" i="1"/>
  <c r="N21" i="1"/>
  <c r="L19" i="1"/>
  <c r="K10" i="1"/>
  <c r="N5" i="1"/>
  <c r="L3" i="1"/>
  <c r="K3" i="1"/>
  <c r="K2" i="1"/>
  <c r="F326" i="3"/>
  <c r="F433" i="3"/>
  <c r="F76" i="3"/>
  <c r="F71" i="3"/>
  <c r="F342" i="3"/>
  <c r="F410" i="3"/>
  <c r="F305" i="3"/>
  <c r="F202" i="3"/>
  <c r="F135" i="3"/>
  <c r="F282" i="3"/>
  <c r="F10" i="3"/>
  <c r="F26" i="3"/>
  <c r="F33" i="3"/>
  <c r="F49" i="3"/>
  <c r="F57" i="3"/>
  <c r="F81" i="3"/>
  <c r="F167" i="3"/>
  <c r="F298" i="3"/>
  <c r="F390" i="3"/>
  <c r="F436" i="3"/>
  <c r="F170" i="3"/>
  <c r="F153" i="3"/>
  <c r="F60" i="3"/>
  <c r="F145" i="3"/>
  <c r="F12" i="3"/>
  <c r="F106" i="3"/>
  <c r="F161" i="3"/>
  <c r="F177" i="3"/>
  <c r="F185" i="3"/>
  <c r="F292" i="3"/>
  <c r="F330" i="3"/>
  <c r="F505" i="3"/>
  <c r="F580" i="3"/>
  <c r="F588" i="3"/>
  <c r="F537" i="3"/>
  <c r="F581" i="3"/>
  <c r="F7" i="3"/>
  <c r="F38" i="3"/>
  <c r="F516" i="3"/>
  <c r="F119" i="3"/>
  <c r="F183" i="3"/>
  <c r="F14" i="3"/>
  <c r="F78" i="3"/>
  <c r="F142" i="3"/>
  <c r="F206" i="3"/>
  <c r="F213" i="3"/>
  <c r="F382" i="3"/>
  <c r="F403" i="3"/>
  <c r="F424" i="3"/>
  <c r="F479" i="3"/>
  <c r="F486" i="3"/>
  <c r="F541" i="3"/>
  <c r="F555" i="3"/>
  <c r="F562" i="3"/>
  <c r="F576" i="3"/>
  <c r="F583" i="3"/>
  <c r="F227" i="3"/>
  <c r="F299" i="3"/>
  <c r="F320" i="3"/>
  <c r="F383" i="3"/>
  <c r="F404" i="3"/>
  <c r="F445" i="3"/>
  <c r="F452" i="3"/>
  <c r="F459" i="3"/>
  <c r="F466" i="3"/>
  <c r="F480" i="3"/>
  <c r="F487" i="3"/>
  <c r="F542" i="3"/>
  <c r="F563" i="3"/>
  <c r="F584" i="3"/>
  <c r="F228" i="3"/>
  <c r="F242" i="3"/>
  <c r="F264" i="3"/>
  <c r="F278" i="3"/>
  <c r="F285" i="3"/>
  <c r="F306" i="3"/>
  <c r="F328" i="3"/>
  <c r="F356" i="3"/>
  <c r="F397" i="3"/>
  <c r="F411" i="3"/>
  <c r="F418" i="3"/>
  <c r="F432" i="3"/>
  <c r="F439" i="3"/>
  <c r="F494" i="3"/>
  <c r="F515" i="3"/>
  <c r="F536" i="3"/>
  <c r="F65" i="3"/>
  <c r="F129" i="3"/>
  <c r="F193" i="3"/>
  <c r="F58" i="3"/>
  <c r="F122" i="3"/>
  <c r="F186" i="3"/>
  <c r="F2" i="3"/>
  <c r="F16" i="3"/>
  <c r="F23" i="3"/>
  <c r="F52" i="3"/>
  <c r="F59" i="3"/>
  <c r="F66" i="3"/>
  <c r="F80" i="3"/>
  <c r="F87" i="3"/>
  <c r="F116" i="3"/>
  <c r="F123" i="3"/>
  <c r="F130" i="3"/>
  <c r="F144" i="3"/>
  <c r="F151" i="3"/>
  <c r="F180" i="3"/>
  <c r="F187" i="3"/>
  <c r="F194" i="3"/>
  <c r="F208" i="3"/>
  <c r="F222" i="3"/>
  <c r="F229" i="3"/>
  <c r="F243" i="3"/>
  <c r="F250" i="3"/>
  <c r="F279" i="3"/>
  <c r="F286" i="3"/>
  <c r="F293" i="3"/>
  <c r="F307" i="3"/>
  <c r="F314" i="3"/>
  <c r="F343" i="3"/>
  <c r="F398" i="3"/>
  <c r="F419" i="3"/>
  <c r="F440" i="3"/>
  <c r="F495" i="3"/>
  <c r="F502" i="3"/>
  <c r="F557" i="3"/>
  <c r="F564" i="3"/>
  <c r="F571" i="3"/>
  <c r="F578" i="3"/>
  <c r="F3" i="3"/>
  <c r="F53" i="3"/>
  <c r="F67" i="3"/>
  <c r="F117" i="3"/>
  <c r="F131" i="3"/>
  <c r="F181" i="3"/>
  <c r="F195" i="3"/>
  <c r="F216" i="3"/>
  <c r="F244" i="3"/>
  <c r="F258" i="3"/>
  <c r="F280" i="3"/>
  <c r="F294" i="3"/>
  <c r="F301" i="3"/>
  <c r="F308" i="3"/>
  <c r="F322" i="3"/>
  <c r="F344" i="3"/>
  <c r="F399" i="3"/>
  <c r="F420" i="3"/>
  <c r="F461" i="3"/>
  <c r="F468" i="3"/>
  <c r="F475" i="3"/>
  <c r="F482" i="3"/>
  <c r="F496" i="3"/>
  <c r="F503" i="3"/>
  <c r="F558" i="3"/>
  <c r="F579" i="3"/>
  <c r="F586" i="3"/>
  <c r="F174" i="3"/>
  <c r="F351" i="3"/>
  <c r="F358" i="3"/>
  <c r="F372" i="3"/>
  <c r="F413" i="3"/>
  <c r="F427" i="3"/>
  <c r="F434" i="3"/>
  <c r="F448" i="3"/>
  <c r="F455" i="3"/>
  <c r="F510" i="3"/>
  <c r="F531" i="3"/>
  <c r="F552" i="3"/>
  <c r="F295" i="3"/>
  <c r="F302" i="3"/>
  <c r="F309" i="3"/>
  <c r="F323" i="3"/>
  <c r="F365" i="3"/>
  <c r="F379" i="3"/>
  <c r="F386" i="3"/>
  <c r="F400" i="3"/>
  <c r="F407" i="3"/>
  <c r="F462" i="3"/>
  <c r="F483" i="3"/>
  <c r="F504" i="3"/>
  <c r="F559" i="3"/>
  <c r="F566" i="3"/>
  <c r="F587" i="3"/>
  <c r="F5" i="3"/>
  <c r="F19" i="3"/>
  <c r="F69" i="3"/>
  <c r="F83" i="3"/>
  <c r="F133" i="3"/>
  <c r="F147" i="3"/>
  <c r="F197" i="3"/>
  <c r="F232" i="3"/>
  <c r="F260" i="3"/>
  <c r="F274" i="3"/>
  <c r="F296" i="3"/>
  <c r="F310" i="3"/>
  <c r="F317" i="3"/>
  <c r="F324" i="3"/>
  <c r="F338" i="3"/>
  <c r="F366" i="3"/>
  <c r="F387" i="3"/>
  <c r="F408" i="3"/>
  <c r="F463" i="3"/>
  <c r="F470" i="3"/>
  <c r="F525" i="3"/>
  <c r="F532" i="3"/>
  <c r="F539" i="3"/>
  <c r="F546" i="3"/>
  <c r="F560" i="3"/>
  <c r="F567" i="3"/>
  <c r="F39" i="3"/>
  <c r="F103" i="3"/>
  <c r="F190" i="3"/>
  <c r="F211" i="3"/>
  <c r="F360" i="3"/>
  <c r="F415" i="3"/>
  <c r="F422" i="3"/>
  <c r="F55" i="3"/>
  <c r="F21" i="3"/>
  <c r="F35" i="3"/>
  <c r="F85" i="3"/>
  <c r="F99" i="3"/>
  <c r="F149" i="3"/>
  <c r="F163" i="3"/>
  <c r="F226" i="3"/>
  <c r="F248" i="3"/>
  <c r="F262" i="3"/>
  <c r="F269" i="3"/>
  <c r="F276" i="3"/>
  <c r="F290" i="3"/>
  <c r="F312" i="3"/>
  <c r="F333" i="3"/>
  <c r="F340" i="3"/>
  <c r="F347" i="3"/>
  <c r="F354" i="3"/>
  <c r="F368" i="3"/>
  <c r="F375" i="3"/>
  <c r="F430" i="3"/>
  <c r="F451" i="3"/>
  <c r="F472" i="3"/>
  <c r="F527" i="3"/>
  <c r="F534" i="3"/>
</calcChain>
</file>

<file path=xl/sharedStrings.xml><?xml version="1.0" encoding="utf-8"?>
<sst xmlns="http://schemas.openxmlformats.org/spreadsheetml/2006/main" count="3467" uniqueCount="360">
  <si>
    <t>Acetate</t>
  </si>
  <si>
    <t>propionate</t>
  </si>
  <si>
    <t>butyrate</t>
  </si>
  <si>
    <t>Valerate</t>
  </si>
  <si>
    <t>caproate</t>
  </si>
  <si>
    <t>temps</t>
  </si>
  <si>
    <t xml:space="preserve">groupe </t>
  </si>
  <si>
    <t>9721T</t>
  </si>
  <si>
    <t>T</t>
  </si>
  <si>
    <t>9722M</t>
  </si>
  <si>
    <t>M</t>
  </si>
  <si>
    <t>9725P</t>
  </si>
  <si>
    <t>P</t>
  </si>
  <si>
    <t>9727M</t>
  </si>
  <si>
    <t>9728M</t>
  </si>
  <si>
    <t>9732P</t>
  </si>
  <si>
    <t>9740P</t>
  </si>
  <si>
    <t>9741T</t>
  </si>
  <si>
    <t>9743T</t>
  </si>
  <si>
    <t>2342T</t>
  </si>
  <si>
    <t>9745T</t>
  </si>
  <si>
    <t>9744P</t>
  </si>
  <si>
    <t>9748P</t>
  </si>
  <si>
    <t>9747M</t>
  </si>
  <si>
    <t>9746T</t>
  </si>
  <si>
    <t>9749T</t>
  </si>
  <si>
    <t>9750P</t>
  </si>
  <si>
    <t>9751T</t>
  </si>
  <si>
    <t>9755M</t>
  </si>
  <si>
    <t>9756P</t>
  </si>
  <si>
    <t>9757P</t>
  </si>
  <si>
    <t>9759M</t>
  </si>
  <si>
    <t>9763P</t>
  </si>
  <si>
    <t>9764M</t>
  </si>
  <si>
    <t>9769M</t>
  </si>
  <si>
    <t>9770M</t>
  </si>
  <si>
    <t>9774T</t>
  </si>
  <si>
    <t>id</t>
  </si>
  <si>
    <t>iso_valerate</t>
  </si>
  <si>
    <t>iso_butyrate</t>
  </si>
  <si>
    <t>date prélèvement</t>
  </si>
  <si>
    <t>rq</t>
  </si>
  <si>
    <t>très gd quantité d'argile dans le rumen + traitement échantillon compliqué</t>
  </si>
  <si>
    <t>jus du rumen colorée avec particules</t>
  </si>
  <si>
    <t>consommation argile la veille</t>
  </si>
  <si>
    <t xml:space="preserve">réellemen S16 car S13 pa sevrée </t>
  </si>
  <si>
    <t>prélevé mais presque de la salive</t>
  </si>
  <si>
    <t>non sevrée</t>
  </si>
  <si>
    <t xml:space="preserve">pas feces </t>
  </si>
  <si>
    <t>date de naissance</t>
  </si>
  <si>
    <t>sexe</t>
  </si>
  <si>
    <t>M-Fem</t>
  </si>
  <si>
    <t>F</t>
  </si>
  <si>
    <t>M - Fem</t>
  </si>
  <si>
    <t>VACHE</t>
  </si>
  <si>
    <t>Date</t>
  </si>
  <si>
    <t>Semaine</t>
  </si>
  <si>
    <t>CONCATvl SEMAINE</t>
  </si>
  <si>
    <t>Poids</t>
  </si>
  <si>
    <t>Temp</t>
  </si>
  <si>
    <t>Toux</t>
  </si>
  <si>
    <t>Ecoulement yeux</t>
  </si>
  <si>
    <t>Ecoulement nez</t>
  </si>
  <si>
    <t>Proprete</t>
  </si>
  <si>
    <t>Proprete AR</t>
  </si>
  <si>
    <t>Boiterie</t>
  </si>
  <si>
    <t>Dartre</t>
  </si>
  <si>
    <t>Personne</t>
  </si>
  <si>
    <t>IMPORT</t>
  </si>
  <si>
    <t>MB</t>
  </si>
  <si>
    <t>X</t>
  </si>
  <si>
    <t>FF</t>
  </si>
  <si>
    <t>veau temoin et panaché lacher sous mère avant pesee</t>
  </si>
  <si>
    <t>1 petit croute seche</t>
  </si>
  <si>
    <t>limite diarrhée</t>
  </si>
  <si>
    <t>AN</t>
  </si>
  <si>
    <t>FF / AM</t>
  </si>
  <si>
    <t>S'est fait chié dessus</t>
  </si>
  <si>
    <t>AN / AM</t>
  </si>
  <si>
    <t>OT/AM</t>
  </si>
  <si>
    <t>Présence sec</t>
  </si>
  <si>
    <t>Présence jaune en croûte
autour du nez</t>
  </si>
  <si>
    <t>ARG
Distension articulaire jarret</t>
  </si>
  <si>
    <t>AN/MB</t>
  </si>
  <si>
    <t>présence</t>
  </si>
  <si>
    <t>présence sec</t>
  </si>
  <si>
    <t>perte poil sur le nez</t>
  </si>
  <si>
    <t>diarrhée</t>
  </si>
  <si>
    <t>AM/MB</t>
  </si>
  <si>
    <t>respire vite</t>
  </si>
  <si>
    <t>1 liquide</t>
  </si>
  <si>
    <t>2 liquide</t>
  </si>
  <si>
    <t>FF/MB</t>
  </si>
  <si>
    <t>gros nombril</t>
  </si>
  <si>
    <t>FF/AM/AM</t>
  </si>
  <si>
    <t>blanc visqueux + croûtes</t>
  </si>
  <si>
    <t>clair liquide</t>
  </si>
  <si>
    <t>1 petit</t>
  </si>
  <si>
    <t>Blanc muqueux</t>
  </si>
  <si>
    <t>DC/Anna</t>
  </si>
  <si>
    <t>Croûte œil droit</t>
  </si>
  <si>
    <t>Fécès grises</t>
  </si>
  <si>
    <t>Croûte jaune œil droit</t>
  </si>
  <si>
    <t>Filet blanc muqueux</t>
  </si>
  <si>
    <t>Croûtes jaunes 2 yeux</t>
  </si>
  <si>
    <t>Postérieur G</t>
  </si>
  <si>
    <t>Anna/AM</t>
  </si>
  <si>
    <t>G croûte jaune 2 cm</t>
  </si>
  <si>
    <t>D croûte jaune 2 cm</t>
  </si>
  <si>
    <t>G 5cm liquide transparent</t>
  </si>
  <si>
    <t>D+G 3cm croûte blanche</t>
  </si>
  <si>
    <t>G 2cm blanc beige visqueux</t>
  </si>
  <si>
    <t>1 moyen</t>
  </si>
  <si>
    <t>1 sec</t>
  </si>
  <si>
    <t>1 petit 1 narine</t>
  </si>
  <si>
    <t>OUI</t>
  </si>
  <si>
    <t>Croûte jaune œil G</t>
  </si>
  <si>
    <t>Croûte jaune œil D</t>
  </si>
  <si>
    <t>2+++</t>
  </si>
  <si>
    <t>croûte translucide œil Droit</t>
  </si>
  <si>
    <t>Croûtes sales 2 yeux</t>
  </si>
  <si>
    <t>Diarrhée</t>
  </si>
  <si>
    <t>AN/MK</t>
  </si>
  <si>
    <t>2++</t>
  </si>
  <si>
    <t>2
Diarrhée</t>
  </si>
  <si>
    <t>Yeux sales ++</t>
  </si>
  <si>
    <t>Croûtes jaunes sales</t>
  </si>
  <si>
    <t>Croûtes jaunes</t>
  </si>
  <si>
    <t>Blanc visqueux G 2 cm</t>
  </si>
  <si>
    <t>Blanc liquide gluant D 2cm</t>
  </si>
  <si>
    <t>groupe</t>
  </si>
  <si>
    <t>Étiquettes de lignes</t>
  </si>
  <si>
    <t>Total général</t>
  </si>
  <si>
    <t>Étiquettes de colonnes</t>
  </si>
  <si>
    <t>Max. de Poids</t>
  </si>
  <si>
    <t>12-mars</t>
  </si>
  <si>
    <t>19-mars</t>
  </si>
  <si>
    <t>26-mars</t>
  </si>
  <si>
    <t>02-avr</t>
  </si>
  <si>
    <t>09-avr</t>
  </si>
  <si>
    <t>16-avr</t>
  </si>
  <si>
    <t>23-avr</t>
  </si>
  <si>
    <t>30-avr</t>
  </si>
  <si>
    <t>07-mai</t>
  </si>
  <si>
    <t>14-mai</t>
  </si>
  <si>
    <t>21-mai</t>
  </si>
  <si>
    <t>28-mai</t>
  </si>
  <si>
    <t>04-juin</t>
  </si>
  <si>
    <t>11-juin</t>
  </si>
  <si>
    <t>18-juin</t>
  </si>
  <si>
    <t>25-juin</t>
  </si>
  <si>
    <t>02-juil</t>
  </si>
  <si>
    <t>09-juil</t>
  </si>
  <si>
    <t>16-juil</t>
  </si>
  <si>
    <t>23-juil</t>
  </si>
  <si>
    <t>30-juil</t>
  </si>
  <si>
    <t>06-août</t>
  </si>
  <si>
    <t>Max. de Toux</t>
  </si>
  <si>
    <t>Total Max. de Toux</t>
  </si>
  <si>
    <t>Total Max. de Ecoulement yeux</t>
  </si>
  <si>
    <t>Max. de Ecoulement yeux</t>
  </si>
  <si>
    <t>Total Max. de Ecoulement nez</t>
  </si>
  <si>
    <t>Max. de Ecoulement nez</t>
  </si>
  <si>
    <t>Total Max. de Dartre</t>
  </si>
  <si>
    <t>Max. de Dartre</t>
  </si>
  <si>
    <t>Total Max. de Boiterie</t>
  </si>
  <si>
    <t>Max. de Boiterie</t>
  </si>
  <si>
    <t>différence jour</t>
  </si>
  <si>
    <t>Time</t>
  </si>
  <si>
    <t>Lot</t>
  </si>
  <si>
    <t>Lot_x_Time</t>
  </si>
  <si>
    <t>temoin_3</t>
  </si>
  <si>
    <t>mere_3</t>
  </si>
  <si>
    <t>mere_10</t>
  </si>
  <si>
    <t>mere_13</t>
  </si>
  <si>
    <t>panache_3</t>
  </si>
  <si>
    <t>panache_10</t>
  </si>
  <si>
    <t>panache_13</t>
  </si>
  <si>
    <t>temoin_10</t>
  </si>
  <si>
    <t>temoin_13</t>
  </si>
  <si>
    <t>EDE</t>
  </si>
  <si>
    <t>VFA totaux</t>
  </si>
  <si>
    <t>VFAt_Acetate</t>
  </si>
  <si>
    <t>VFAt_propionate</t>
  </si>
  <si>
    <t>VFAt_isobutyrate</t>
  </si>
  <si>
    <t>VFAt_butyrate</t>
  </si>
  <si>
    <t>VFAt_isovalerate</t>
  </si>
  <si>
    <t>VFAt_valerate</t>
  </si>
  <si>
    <t>VFAt_caproate</t>
  </si>
  <si>
    <t>VFA_totaux</t>
  </si>
  <si>
    <t>variable</t>
  </si>
  <si>
    <t>n</t>
  </si>
  <si>
    <t>mean</t>
  </si>
  <si>
    <t>sd</t>
  </si>
  <si>
    <t>35.255</t>
  </si>
  <si>
    <t>11.031</t>
  </si>
  <si>
    <t>35.510</t>
  </si>
  <si>
    <t>15.786</t>
  </si>
  <si>
    <t>47.505</t>
  </si>
  <si>
    <t>31.373</t>
  </si>
  <si>
    <t>42.924</t>
  </si>
  <si>
    <t>27.119</t>
  </si>
  <si>
    <t>83.303</t>
  </si>
  <si>
    <t>18.808</t>
  </si>
  <si>
    <t>59.602</t>
  </si>
  <si>
    <t>17.691</t>
  </si>
  <si>
    <t>89.010</t>
  </si>
  <si>
    <t>20.685</t>
  </si>
  <si>
    <t>73.800</t>
  </si>
  <si>
    <t>27.005</t>
  </si>
  <si>
    <t>79.939</t>
  </si>
  <si>
    <t>24.273</t>
  </si>
  <si>
    <t>0.826</t>
  </si>
  <si>
    <t>0.020</t>
  </si>
  <si>
    <t>0.008</t>
  </si>
  <si>
    <t>0.001</t>
  </si>
  <si>
    <t>0.094</t>
  </si>
  <si>
    <t>0.011</t>
  </si>
  <si>
    <t>0.002</t>
  </si>
  <si>
    <t>0.142</t>
  </si>
  <si>
    <t>0.057</t>
  </si>
  <si>
    <t>0.122</t>
  </si>
  <si>
    <t>0.015</t>
  </si>
  <si>
    <t>0.787</t>
  </si>
  <si>
    <t>0.073</t>
  </si>
  <si>
    <t>0.007</t>
  </si>
  <si>
    <t>0.004</t>
  </si>
  <si>
    <t>0.129</t>
  </si>
  <si>
    <t>0.110</t>
  </si>
  <si>
    <t>0.012</t>
  </si>
  <si>
    <t>0.006</t>
  </si>
  <si>
    <t>0.229</t>
  </si>
  <si>
    <t>0.211</t>
  </si>
  <si>
    <t>0.151</t>
  </si>
  <si>
    <t>0.066</t>
  </si>
  <si>
    <t>0.726</t>
  </si>
  <si>
    <t>0.152</t>
  </si>
  <si>
    <t>0.005</t>
  </si>
  <si>
    <t>1.088</t>
  </si>
  <si>
    <t>1.995</t>
  </si>
  <si>
    <t>0.017</t>
  </si>
  <si>
    <t>4.483</t>
  </si>
  <si>
    <t>12.174</t>
  </si>
  <si>
    <t>0.149</t>
  </si>
  <si>
    <t>0.045</t>
  </si>
  <si>
    <t>0.728</t>
  </si>
  <si>
    <t>0.050</t>
  </si>
  <si>
    <t>0.107</t>
  </si>
  <si>
    <t>0.196</t>
  </si>
  <si>
    <t>0.010</t>
  </si>
  <si>
    <t>0.325</t>
  </si>
  <si>
    <t>0.190</t>
  </si>
  <si>
    <t>0.191</t>
  </si>
  <si>
    <t>0.039</t>
  </si>
  <si>
    <t>0.725</t>
  </si>
  <si>
    <t>0.040</t>
  </si>
  <si>
    <t>0.674</t>
  </si>
  <si>
    <t>0.624</t>
  </si>
  <si>
    <t>0.003</t>
  </si>
  <si>
    <t>0.715</t>
  </si>
  <si>
    <t>0.360</t>
  </si>
  <si>
    <t>0.154</t>
  </si>
  <si>
    <t>0.695</t>
  </si>
  <si>
    <t>0.029</t>
  </si>
  <si>
    <t>0.370</t>
  </si>
  <si>
    <t>0.244</t>
  </si>
  <si>
    <t>0.902</t>
  </si>
  <si>
    <t>0.375</t>
  </si>
  <si>
    <t>0.036</t>
  </si>
  <si>
    <t>0.692</t>
  </si>
  <si>
    <t>0.844</t>
  </si>
  <si>
    <t>1.243</t>
  </si>
  <si>
    <t>0.009</t>
  </si>
  <si>
    <t>1.126</t>
  </si>
  <si>
    <t>0.326</t>
  </si>
  <si>
    <t>0.205</t>
  </si>
  <si>
    <t>0.023</t>
  </si>
  <si>
    <t>0.720</t>
  </si>
  <si>
    <t>0.470</t>
  </si>
  <si>
    <t>0.290</t>
  </si>
  <si>
    <t>0.620</t>
  </si>
  <si>
    <t>0.332</t>
  </si>
  <si>
    <t>0.170</t>
  </si>
  <si>
    <t>0.016</t>
  </si>
  <si>
    <t>0.899</t>
  </si>
  <si>
    <t>1.679</t>
  </si>
  <si>
    <t>1.274</t>
  </si>
  <si>
    <t>1.535</t>
  </si>
  <si>
    <t>0.186</t>
  </si>
  <si>
    <t>0.026</t>
  </si>
  <si>
    <t>.y.</t>
  </si>
  <si>
    <t>group1</t>
  </si>
  <si>
    <t>group2</t>
  </si>
  <si>
    <t>df</t>
  </si>
  <si>
    <t>statistic</t>
  </si>
  <si>
    <t>p</t>
  </si>
  <si>
    <t>p.adj</t>
  </si>
  <si>
    <t>p.adj.signif</t>
  </si>
  <si>
    <t>-0.7273059</t>
  </si>
  <si>
    <t>4.693970e-01</t>
  </si>
  <si>
    <t>1.000000e+00</t>
  </si>
  <si>
    <t>ns</t>
  </si>
  <si>
    <t>-5.0976474</t>
  </si>
  <si>
    <t>2.673293e-06</t>
  </si>
  <si>
    <t>8.019879e-06</t>
  </si>
  <si>
    <t>****</t>
  </si>
  <si>
    <t>-4.3703416</t>
  </si>
  <si>
    <t>4.096854e-05</t>
  </si>
  <si>
    <t>1.229056e-04</t>
  </si>
  <si>
    <t>***</t>
  </si>
  <si>
    <t>-4.5321957</t>
  </si>
  <si>
    <t>2.269774e-05</t>
  </si>
  <si>
    <t>6.809323e-05</t>
  </si>
  <si>
    <t>-3.6310871</t>
  </si>
  <si>
    <t>5.250060e-04</t>
  </si>
  <si>
    <t>1.575018e-03</t>
  </si>
  <si>
    <t>**</t>
  </si>
  <si>
    <t>0.9011086</t>
  </si>
  <si>
    <t>3.705349e-01</t>
  </si>
  <si>
    <t>-1.1471879</t>
  </si>
  <si>
    <t>2.551018e-01</t>
  </si>
  <si>
    <t>7.653055e-01</t>
  </si>
  <si>
    <t>-3.0757559</t>
  </si>
  <si>
    <t>2.967280e-03</t>
  </si>
  <si>
    <t>8.901840e-03</t>
  </si>
  <si>
    <t>-1.9285680</t>
  </si>
  <si>
    <t>5.772739e-02</t>
  </si>
  <si>
    <t>1.731822e-01</t>
  </si>
  <si>
    <t>post hoc</t>
  </si>
  <si>
    <t>n1</t>
  </si>
  <si>
    <t>n2</t>
  </si>
  <si>
    <t>p.signif</t>
  </si>
  <si>
    <t>4.10e-05</t>
  </si>
  <si>
    <t>1.47e-03</t>
  </si>
  <si>
    <t>4.69e-01</t>
  </si>
  <si>
    <t>1.00e+00</t>
  </si>
  <si>
    <t>2.67e-06</t>
  </si>
  <si>
    <t>9.62e-05</t>
  </si>
  <si>
    <t>2.72e-04</t>
  </si>
  <si>
    <t>9.79e-03</t>
  </si>
  <si>
    <t>1.54e-01</t>
  </si>
  <si>
    <t>*</t>
  </si>
  <si>
    <t>3.71e-01</t>
  </si>
  <si>
    <t>9.81e-01</t>
  </si>
  <si>
    <t>2.27e-05</t>
  </si>
  <si>
    <t>8.17e-04</t>
  </si>
  <si>
    <t>5.25e-04</t>
  </si>
  <si>
    <t>1.89e-02</t>
  </si>
  <si>
    <t>1.18e-01</t>
  </si>
  <si>
    <t>2.77e-02</t>
  </si>
  <si>
    <t>9.96e-01</t>
  </si>
  <si>
    <t>3.93e-01</t>
  </si>
  <si>
    <t>5.62e-01</t>
  </si>
  <si>
    <t>5.77e-02</t>
  </si>
  <si>
    <t>2.49e-01</t>
  </si>
  <si>
    <t>2.59e-01</t>
  </si>
  <si>
    <t>2.55e-01</t>
  </si>
  <si>
    <t>2.97e-03</t>
  </si>
  <si>
    <t>1.07e-01</t>
  </si>
  <si>
    <t>Showing 1 to 16 of 36 entries, 9 total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</si>
</sst>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name val="Calibri"/>
      <family val="2"/>
    </font>
    <font>
      <b/>
      <sz val="14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rgb="FF333333"/>
      <name val="Segoe UI"/>
      <family val="2"/>
    </font>
    <font>
      <sz val="8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10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/>
      <right/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</borders>
  <cellStyleXfs count="4">
    <xf numFmtId="0" fontId="0" fillId="0" borderId="0"/>
    <xf numFmtId="0" fontId="6" fillId="0" borderId="0"/>
    <xf numFmtId="0" fontId="3" fillId="0" borderId="0"/>
    <xf numFmtId="0" fontId="9" fillId="0" borderId="0"/>
  </cellStyleXfs>
  <cellXfs count="94">
    <xf numFmtId="0" fontId="0" fillId="0" borderId="0" xfId="0"/>
    <xf numFmtId="0" fontId="1" fillId="0" borderId="0" xfId="0" applyFont="1"/>
    <xf numFmtId="2" fontId="2" fillId="0" borderId="0" xfId="0" applyNumberFormat="1" applyFont="1"/>
    <xf numFmtId="49" fontId="3" fillId="0" borderId="0" xfId="0" applyNumberFormat="1" applyFont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15" fontId="6" fillId="0" borderId="0" xfId="1" applyNumberFormat="1"/>
    <xf numFmtId="0" fontId="6" fillId="0" borderId="0" xfId="1"/>
    <xf numFmtId="0" fontId="5" fillId="0" borderId="0" xfId="0" applyFont="1" applyAlignment="1">
      <alignment horizontal="center"/>
    </xf>
    <xf numFmtId="0" fontId="5" fillId="0" borderId="0" xfId="0" applyFon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7" fillId="2" borderId="1" xfId="2" applyFont="1" applyFill="1" applyBorder="1" applyAlignment="1">
      <alignment horizontal="center" wrapText="1"/>
    </xf>
    <xf numFmtId="0" fontId="7" fillId="3" borderId="0" xfId="2" applyFont="1" applyFill="1" applyAlignment="1">
      <alignment horizontal="center" wrapText="1"/>
    </xf>
    <xf numFmtId="0" fontId="7" fillId="2" borderId="0" xfId="2" applyFont="1" applyFill="1" applyAlignment="1">
      <alignment horizontal="center" wrapText="1"/>
    </xf>
    <xf numFmtId="0" fontId="7" fillId="4" borderId="0" xfId="2" applyFont="1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8" fillId="2" borderId="1" xfId="2" applyFont="1" applyFill="1" applyBorder="1" applyAlignment="1">
      <alignment horizontal="center" wrapText="1"/>
    </xf>
    <xf numFmtId="0" fontId="8" fillId="3" borderId="0" xfId="2" applyFont="1" applyFill="1" applyAlignment="1">
      <alignment horizontal="center" wrapText="1"/>
    </xf>
    <xf numFmtId="0" fontId="8" fillId="4" borderId="0" xfId="2" applyFont="1" applyFill="1" applyAlignment="1">
      <alignment horizontal="center" wrapText="1"/>
    </xf>
    <xf numFmtId="0" fontId="8" fillId="2" borderId="0" xfId="2" applyFont="1" applyFill="1" applyAlignment="1">
      <alignment horizont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3" borderId="0" xfId="2" applyFont="1" applyFill="1" applyAlignment="1">
      <alignment horizontal="center" vertical="center" wrapText="1"/>
    </xf>
    <xf numFmtId="0" fontId="8" fillId="4" borderId="0" xfId="2" applyFont="1" applyFill="1" applyAlignment="1">
      <alignment horizontal="center" vertical="center" wrapText="1"/>
    </xf>
    <xf numFmtId="0" fontId="8" fillId="2" borderId="0" xfId="2" applyFont="1" applyFill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8" fillId="3" borderId="3" xfId="2" applyFont="1" applyFill="1" applyBorder="1" applyAlignment="1">
      <alignment horizontal="center" vertical="center" wrapText="1"/>
    </xf>
    <xf numFmtId="0" fontId="10" fillId="5" borderId="2" xfId="3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8" fillId="2" borderId="7" xfId="2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2" borderId="0" xfId="2" applyFont="1" applyFill="1" applyBorder="1" applyAlignment="1">
      <alignment horizontal="center" wrapText="1"/>
    </xf>
    <xf numFmtId="0" fontId="8" fillId="2" borderId="0" xfId="2" applyFont="1" applyFill="1" applyBorder="1" applyAlignment="1">
      <alignment horizont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4" borderId="0" xfId="2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10" fillId="5" borderId="0" xfId="3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9" xfId="0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6" borderId="8" xfId="0" applyFont="1" applyFill="1" applyBorder="1" applyAlignment="1">
      <alignment horizontal="right" vertical="center"/>
    </xf>
    <xf numFmtId="0" fontId="14" fillId="0" borderId="8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3" fillId="0" borderId="10" xfId="0" applyFont="1" applyBorder="1" applyAlignment="1">
      <alignment horizontal="left" vertical="center" wrapText="1"/>
    </xf>
    <xf numFmtId="2" fontId="0" fillId="0" borderId="0" xfId="0" applyNumberFormat="1"/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horizontal="right" vertical="center"/>
    </xf>
    <xf numFmtId="0" fontId="1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3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6" borderId="9" xfId="0" applyFont="1" applyFill="1" applyBorder="1" applyAlignment="1">
      <alignment horizontal="right" vertical="center"/>
    </xf>
    <xf numFmtId="0" fontId="13" fillId="6" borderId="17" xfId="0" applyFont="1" applyFill="1" applyBorder="1" applyAlignment="1">
      <alignment horizontal="right" vertical="center"/>
    </xf>
    <xf numFmtId="0" fontId="14" fillId="0" borderId="18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8" borderId="18" xfId="0" applyFont="1" applyFill="1" applyBorder="1" applyAlignment="1">
      <alignment horizontal="right" vertical="center"/>
    </xf>
    <xf numFmtId="0" fontId="14" fillId="0" borderId="19" xfId="0" applyFont="1" applyBorder="1" applyAlignment="1">
      <alignment vertical="center"/>
    </xf>
    <xf numFmtId="0" fontId="13" fillId="6" borderId="14" xfId="0" applyFont="1" applyFill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6" xfId="0" applyFont="1" applyBorder="1" applyAlignment="1">
      <alignment horizontal="right" vertical="center"/>
    </xf>
    <xf numFmtId="0" fontId="14" fillId="0" borderId="15" xfId="0" applyFont="1" applyBorder="1" applyAlignment="1">
      <alignment vertical="center"/>
    </xf>
    <xf numFmtId="0" fontId="14" fillId="7" borderId="16" xfId="0" applyFont="1" applyFill="1" applyBorder="1" applyAlignment="1">
      <alignment horizontal="right" vertical="center"/>
    </xf>
    <xf numFmtId="0" fontId="14" fillId="7" borderId="18" xfId="0" applyFont="1" applyFill="1" applyBorder="1" applyAlignment="1">
      <alignment horizontal="right" vertical="center"/>
    </xf>
  </cellXfs>
  <cellStyles count="4">
    <cellStyle name="Normal" xfId="0" builtinId="0"/>
    <cellStyle name="Normal 2" xfId="3" xr:uid="{D14F3866-C51B-4D2E-9683-B4F8023BCD07}"/>
    <cellStyle name="Normal 4" xfId="1" xr:uid="{2F94AD4C-4658-4EA7-A977-21CA384CDB6D}"/>
    <cellStyle name="Normal_Feuil2" xfId="2" xr:uid="{01550059-CC68-45AF-8E9C-7F11CF6E95DE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border outline="0">
        <right style="medium">
          <color rgb="FFD6DADC"/>
        </right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21" formatCode="d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[AGV_DOB.xlsx]Eve_sanitaire!Tableau croisé dynamique12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5672428270382E-2"/>
          <c:y val="0.139041064756559"/>
          <c:w val="0.84830525102019394"/>
          <c:h val="0.65450129817208536"/>
        </c:manualLayout>
      </c:layout>
      <c:lineChart>
        <c:grouping val="standard"/>
        <c:varyColors val="0"/>
        <c:ser>
          <c:idx val="0"/>
          <c:order val="0"/>
          <c:tx>
            <c:strRef>
              <c:f>Eve_sanitaire!$V$18:$V$19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Eve_sanitaire!$U$20:$U$42</c:f>
              <c:strCache>
                <c:ptCount val="22"/>
                <c:pt idx="0">
                  <c:v>12-mars</c:v>
                </c:pt>
                <c:pt idx="1">
                  <c:v>19-mars</c:v>
                </c:pt>
                <c:pt idx="2">
                  <c:v>26-mars</c:v>
                </c:pt>
                <c:pt idx="3">
                  <c:v>02-avr</c:v>
                </c:pt>
                <c:pt idx="4">
                  <c:v>09-avr</c:v>
                </c:pt>
                <c:pt idx="5">
                  <c:v>16-avr</c:v>
                </c:pt>
                <c:pt idx="6">
                  <c:v>23-avr</c:v>
                </c:pt>
                <c:pt idx="7">
                  <c:v>30-avr</c:v>
                </c:pt>
                <c:pt idx="8">
                  <c:v>07-mai</c:v>
                </c:pt>
                <c:pt idx="9">
                  <c:v>14-mai</c:v>
                </c:pt>
                <c:pt idx="10">
                  <c:v>21-mai</c:v>
                </c:pt>
                <c:pt idx="11">
                  <c:v>28-mai</c:v>
                </c:pt>
                <c:pt idx="12">
                  <c:v>04-juin</c:v>
                </c:pt>
                <c:pt idx="13">
                  <c:v>11-juin</c:v>
                </c:pt>
                <c:pt idx="14">
                  <c:v>18-juin</c:v>
                </c:pt>
                <c:pt idx="15">
                  <c:v>25-juin</c:v>
                </c:pt>
                <c:pt idx="16">
                  <c:v>02-juil</c:v>
                </c:pt>
                <c:pt idx="17">
                  <c:v>09-juil</c:v>
                </c:pt>
                <c:pt idx="18">
                  <c:v>16-juil</c:v>
                </c:pt>
                <c:pt idx="19">
                  <c:v>23-juil</c:v>
                </c:pt>
                <c:pt idx="20">
                  <c:v>30-juil</c:v>
                </c:pt>
                <c:pt idx="21">
                  <c:v>06-août</c:v>
                </c:pt>
              </c:strCache>
            </c:strRef>
          </c:cat>
          <c:val>
            <c:numRef>
              <c:f>Eve_sanitaire!$V$20:$V$42</c:f>
              <c:numCache>
                <c:formatCode>General</c:formatCode>
                <c:ptCount val="22"/>
                <c:pt idx="0">
                  <c:v>62</c:v>
                </c:pt>
                <c:pt idx="1">
                  <c:v>69</c:v>
                </c:pt>
                <c:pt idx="2">
                  <c:v>76.5</c:v>
                </c:pt>
                <c:pt idx="3">
                  <c:v>84</c:v>
                </c:pt>
                <c:pt idx="4">
                  <c:v>94.5</c:v>
                </c:pt>
                <c:pt idx="5">
                  <c:v>103.5</c:v>
                </c:pt>
                <c:pt idx="6">
                  <c:v>109</c:v>
                </c:pt>
                <c:pt idx="7">
                  <c:v>110</c:v>
                </c:pt>
                <c:pt idx="8">
                  <c:v>115</c:v>
                </c:pt>
                <c:pt idx="9">
                  <c:v>123</c:v>
                </c:pt>
                <c:pt idx="10">
                  <c:v>124</c:v>
                </c:pt>
                <c:pt idx="11">
                  <c:v>122.5</c:v>
                </c:pt>
                <c:pt idx="12">
                  <c:v>135</c:v>
                </c:pt>
                <c:pt idx="13">
                  <c:v>146</c:v>
                </c:pt>
                <c:pt idx="14">
                  <c:v>155</c:v>
                </c:pt>
                <c:pt idx="15">
                  <c:v>159.5</c:v>
                </c:pt>
                <c:pt idx="16">
                  <c:v>171</c:v>
                </c:pt>
                <c:pt idx="17">
                  <c:v>178.5</c:v>
                </c:pt>
                <c:pt idx="18">
                  <c:v>179</c:v>
                </c:pt>
                <c:pt idx="19">
                  <c:v>187.5</c:v>
                </c:pt>
                <c:pt idx="20">
                  <c:v>197</c:v>
                </c:pt>
                <c:pt idx="21">
                  <c:v>199.5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4-4DDC-9B8C-42E83F341D1D}"/>
            </c:ext>
          </c:extLst>
        </c:ser>
        <c:ser>
          <c:idx val="1"/>
          <c:order val="1"/>
          <c:tx>
            <c:strRef>
              <c:f>Eve_sanitaire!$W$18:$W$19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Eve_sanitaire!$U$20:$U$42</c:f>
              <c:strCache>
                <c:ptCount val="22"/>
                <c:pt idx="0">
                  <c:v>12-mars</c:v>
                </c:pt>
                <c:pt idx="1">
                  <c:v>19-mars</c:v>
                </c:pt>
                <c:pt idx="2">
                  <c:v>26-mars</c:v>
                </c:pt>
                <c:pt idx="3">
                  <c:v>02-avr</c:v>
                </c:pt>
                <c:pt idx="4">
                  <c:v>09-avr</c:v>
                </c:pt>
                <c:pt idx="5">
                  <c:v>16-avr</c:v>
                </c:pt>
                <c:pt idx="6">
                  <c:v>23-avr</c:v>
                </c:pt>
                <c:pt idx="7">
                  <c:v>30-avr</c:v>
                </c:pt>
                <c:pt idx="8">
                  <c:v>07-mai</c:v>
                </c:pt>
                <c:pt idx="9">
                  <c:v>14-mai</c:v>
                </c:pt>
                <c:pt idx="10">
                  <c:v>21-mai</c:v>
                </c:pt>
                <c:pt idx="11">
                  <c:v>28-mai</c:v>
                </c:pt>
                <c:pt idx="12">
                  <c:v>04-juin</c:v>
                </c:pt>
                <c:pt idx="13">
                  <c:v>11-juin</c:v>
                </c:pt>
                <c:pt idx="14">
                  <c:v>18-juin</c:v>
                </c:pt>
                <c:pt idx="15">
                  <c:v>25-juin</c:v>
                </c:pt>
                <c:pt idx="16">
                  <c:v>02-juil</c:v>
                </c:pt>
                <c:pt idx="17">
                  <c:v>09-juil</c:v>
                </c:pt>
                <c:pt idx="18">
                  <c:v>16-juil</c:v>
                </c:pt>
                <c:pt idx="19">
                  <c:v>23-juil</c:v>
                </c:pt>
                <c:pt idx="20">
                  <c:v>30-juil</c:v>
                </c:pt>
                <c:pt idx="21">
                  <c:v>06-août</c:v>
                </c:pt>
              </c:strCache>
            </c:strRef>
          </c:cat>
          <c:val>
            <c:numRef>
              <c:f>Eve_sanitaire!$W$20:$W$42</c:f>
              <c:numCache>
                <c:formatCode>General</c:formatCode>
                <c:ptCount val="22"/>
                <c:pt idx="0">
                  <c:v>53</c:v>
                </c:pt>
                <c:pt idx="1">
                  <c:v>56.5</c:v>
                </c:pt>
                <c:pt idx="2">
                  <c:v>61.5</c:v>
                </c:pt>
                <c:pt idx="3">
                  <c:v>69</c:v>
                </c:pt>
                <c:pt idx="4">
                  <c:v>74.5</c:v>
                </c:pt>
                <c:pt idx="5">
                  <c:v>79.5</c:v>
                </c:pt>
                <c:pt idx="6">
                  <c:v>87</c:v>
                </c:pt>
                <c:pt idx="7">
                  <c:v>91.5</c:v>
                </c:pt>
                <c:pt idx="8">
                  <c:v>96.5</c:v>
                </c:pt>
                <c:pt idx="9">
                  <c:v>102</c:v>
                </c:pt>
                <c:pt idx="10">
                  <c:v>104.5</c:v>
                </c:pt>
                <c:pt idx="11">
                  <c:v>107.5</c:v>
                </c:pt>
                <c:pt idx="12">
                  <c:v>112</c:v>
                </c:pt>
                <c:pt idx="13">
                  <c:v>116</c:v>
                </c:pt>
                <c:pt idx="14">
                  <c:v>123</c:v>
                </c:pt>
                <c:pt idx="15">
                  <c:v>129</c:v>
                </c:pt>
                <c:pt idx="16">
                  <c:v>138.5</c:v>
                </c:pt>
                <c:pt idx="17">
                  <c:v>141</c:v>
                </c:pt>
                <c:pt idx="18">
                  <c:v>150</c:v>
                </c:pt>
                <c:pt idx="19">
                  <c:v>150</c:v>
                </c:pt>
                <c:pt idx="20">
                  <c:v>156</c:v>
                </c:pt>
                <c:pt idx="21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4-4DDC-9B8C-42E83F341D1D}"/>
            </c:ext>
          </c:extLst>
        </c:ser>
        <c:ser>
          <c:idx val="2"/>
          <c:order val="2"/>
          <c:tx>
            <c:strRef>
              <c:f>Eve_sanitaire!$X$18:$X$19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Eve_sanitaire!$U$20:$U$42</c:f>
              <c:strCache>
                <c:ptCount val="22"/>
                <c:pt idx="0">
                  <c:v>12-mars</c:v>
                </c:pt>
                <c:pt idx="1">
                  <c:v>19-mars</c:v>
                </c:pt>
                <c:pt idx="2">
                  <c:v>26-mars</c:v>
                </c:pt>
                <c:pt idx="3">
                  <c:v>02-avr</c:v>
                </c:pt>
                <c:pt idx="4">
                  <c:v>09-avr</c:v>
                </c:pt>
                <c:pt idx="5">
                  <c:v>16-avr</c:v>
                </c:pt>
                <c:pt idx="6">
                  <c:v>23-avr</c:v>
                </c:pt>
                <c:pt idx="7">
                  <c:v>30-avr</c:v>
                </c:pt>
                <c:pt idx="8">
                  <c:v>07-mai</c:v>
                </c:pt>
                <c:pt idx="9">
                  <c:v>14-mai</c:v>
                </c:pt>
                <c:pt idx="10">
                  <c:v>21-mai</c:v>
                </c:pt>
                <c:pt idx="11">
                  <c:v>28-mai</c:v>
                </c:pt>
                <c:pt idx="12">
                  <c:v>04-juin</c:v>
                </c:pt>
                <c:pt idx="13">
                  <c:v>11-juin</c:v>
                </c:pt>
                <c:pt idx="14">
                  <c:v>18-juin</c:v>
                </c:pt>
                <c:pt idx="15">
                  <c:v>25-juin</c:v>
                </c:pt>
                <c:pt idx="16">
                  <c:v>02-juil</c:v>
                </c:pt>
                <c:pt idx="17">
                  <c:v>09-juil</c:v>
                </c:pt>
                <c:pt idx="18">
                  <c:v>16-juil</c:v>
                </c:pt>
                <c:pt idx="19">
                  <c:v>23-juil</c:v>
                </c:pt>
                <c:pt idx="20">
                  <c:v>30-juil</c:v>
                </c:pt>
                <c:pt idx="21">
                  <c:v>06-août</c:v>
                </c:pt>
              </c:strCache>
            </c:strRef>
          </c:cat>
          <c:val>
            <c:numRef>
              <c:f>Eve_sanitaire!$X$20:$X$42</c:f>
              <c:numCache>
                <c:formatCode>General</c:formatCode>
                <c:ptCount val="22"/>
                <c:pt idx="0">
                  <c:v>52.5</c:v>
                </c:pt>
                <c:pt idx="1">
                  <c:v>59.5</c:v>
                </c:pt>
                <c:pt idx="2">
                  <c:v>66</c:v>
                </c:pt>
                <c:pt idx="3">
                  <c:v>72</c:v>
                </c:pt>
                <c:pt idx="4">
                  <c:v>81.5</c:v>
                </c:pt>
                <c:pt idx="5">
                  <c:v>88</c:v>
                </c:pt>
                <c:pt idx="6">
                  <c:v>89.5</c:v>
                </c:pt>
                <c:pt idx="7">
                  <c:v>103.5</c:v>
                </c:pt>
                <c:pt idx="8">
                  <c:v>106</c:v>
                </c:pt>
                <c:pt idx="9">
                  <c:v>115.5</c:v>
                </c:pt>
                <c:pt idx="10">
                  <c:v>121</c:v>
                </c:pt>
                <c:pt idx="11">
                  <c:v>128.5</c:v>
                </c:pt>
                <c:pt idx="12">
                  <c:v>134.5</c:v>
                </c:pt>
                <c:pt idx="13">
                  <c:v>140.5</c:v>
                </c:pt>
                <c:pt idx="14">
                  <c:v>145.5</c:v>
                </c:pt>
                <c:pt idx="15">
                  <c:v>155.5</c:v>
                </c:pt>
                <c:pt idx="16">
                  <c:v>163</c:v>
                </c:pt>
                <c:pt idx="17">
                  <c:v>168.5</c:v>
                </c:pt>
                <c:pt idx="18">
                  <c:v>177.5</c:v>
                </c:pt>
                <c:pt idx="19">
                  <c:v>179.5</c:v>
                </c:pt>
                <c:pt idx="20">
                  <c:v>187.5</c:v>
                </c:pt>
                <c:pt idx="21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4-4DDC-9B8C-42E83F341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3280"/>
        <c:axId val="1155211200"/>
      </c:lineChart>
      <c:catAx>
        <c:axId val="115521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211200"/>
        <c:crosses val="autoZero"/>
        <c:auto val="1"/>
        <c:lblAlgn val="ctr"/>
        <c:lblOffset val="100"/>
        <c:noMultiLvlLbl val="0"/>
      </c:catAx>
      <c:valAx>
        <c:axId val="11552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2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653604115100974"/>
          <c:y val="0.57080540674558522"/>
          <c:w val="7.3164934557024872E-2"/>
          <c:h val="0.2256948336869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[AGV_DOB.xlsx]Eve_sanitaire!Tableau croisé dynamique13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Eve_sanitaire!$V$49:$V$51</c:f>
              <c:strCache>
                <c:ptCount val="1"/>
                <c:pt idx="0">
                  <c:v>T - Max. de Toux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Eve_sanitaire!$U$52:$U$74</c:f>
              <c:strCache>
                <c:ptCount val="22"/>
                <c:pt idx="0">
                  <c:v>12-mars</c:v>
                </c:pt>
                <c:pt idx="1">
                  <c:v>19-mars</c:v>
                </c:pt>
                <c:pt idx="2">
                  <c:v>26-mars</c:v>
                </c:pt>
                <c:pt idx="3">
                  <c:v>02-avr</c:v>
                </c:pt>
                <c:pt idx="4">
                  <c:v>09-avr</c:v>
                </c:pt>
                <c:pt idx="5">
                  <c:v>16-avr</c:v>
                </c:pt>
                <c:pt idx="6">
                  <c:v>23-avr</c:v>
                </c:pt>
                <c:pt idx="7">
                  <c:v>30-avr</c:v>
                </c:pt>
                <c:pt idx="8">
                  <c:v>07-mai</c:v>
                </c:pt>
                <c:pt idx="9">
                  <c:v>14-mai</c:v>
                </c:pt>
                <c:pt idx="10">
                  <c:v>21-mai</c:v>
                </c:pt>
                <c:pt idx="11">
                  <c:v>28-mai</c:v>
                </c:pt>
                <c:pt idx="12">
                  <c:v>04-juin</c:v>
                </c:pt>
                <c:pt idx="13">
                  <c:v>11-juin</c:v>
                </c:pt>
                <c:pt idx="14">
                  <c:v>18-juin</c:v>
                </c:pt>
                <c:pt idx="15">
                  <c:v>25-juin</c:v>
                </c:pt>
                <c:pt idx="16">
                  <c:v>02-juil</c:v>
                </c:pt>
                <c:pt idx="17">
                  <c:v>09-juil</c:v>
                </c:pt>
                <c:pt idx="18">
                  <c:v>16-juil</c:v>
                </c:pt>
                <c:pt idx="19">
                  <c:v>23-juil</c:v>
                </c:pt>
                <c:pt idx="20">
                  <c:v>30-juil</c:v>
                </c:pt>
                <c:pt idx="21">
                  <c:v>06-août</c:v>
                </c:pt>
              </c:strCache>
            </c:strRef>
          </c:cat>
          <c:val>
            <c:numRef>
              <c:f>Eve_sanitaire!$V$52:$V$74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C-4984-8C3C-32530008436A}"/>
            </c:ext>
          </c:extLst>
        </c:ser>
        <c:ser>
          <c:idx val="1"/>
          <c:order val="1"/>
          <c:tx>
            <c:strRef>
              <c:f>Eve_sanitaire!$W$49:$W$51</c:f>
              <c:strCache>
                <c:ptCount val="1"/>
                <c:pt idx="0">
                  <c:v>T - Max. de Ecoulement yeux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Eve_sanitaire!$U$52:$U$74</c:f>
              <c:strCache>
                <c:ptCount val="22"/>
                <c:pt idx="0">
                  <c:v>12-mars</c:v>
                </c:pt>
                <c:pt idx="1">
                  <c:v>19-mars</c:v>
                </c:pt>
                <c:pt idx="2">
                  <c:v>26-mars</c:v>
                </c:pt>
                <c:pt idx="3">
                  <c:v>02-avr</c:v>
                </c:pt>
                <c:pt idx="4">
                  <c:v>09-avr</c:v>
                </c:pt>
                <c:pt idx="5">
                  <c:v>16-avr</c:v>
                </c:pt>
                <c:pt idx="6">
                  <c:v>23-avr</c:v>
                </c:pt>
                <c:pt idx="7">
                  <c:v>30-avr</c:v>
                </c:pt>
                <c:pt idx="8">
                  <c:v>07-mai</c:v>
                </c:pt>
                <c:pt idx="9">
                  <c:v>14-mai</c:v>
                </c:pt>
                <c:pt idx="10">
                  <c:v>21-mai</c:v>
                </c:pt>
                <c:pt idx="11">
                  <c:v>28-mai</c:v>
                </c:pt>
                <c:pt idx="12">
                  <c:v>04-juin</c:v>
                </c:pt>
                <c:pt idx="13">
                  <c:v>11-juin</c:v>
                </c:pt>
                <c:pt idx="14">
                  <c:v>18-juin</c:v>
                </c:pt>
                <c:pt idx="15">
                  <c:v>25-juin</c:v>
                </c:pt>
                <c:pt idx="16">
                  <c:v>02-juil</c:v>
                </c:pt>
                <c:pt idx="17">
                  <c:v>09-juil</c:v>
                </c:pt>
                <c:pt idx="18">
                  <c:v>16-juil</c:v>
                </c:pt>
                <c:pt idx="19">
                  <c:v>23-juil</c:v>
                </c:pt>
                <c:pt idx="20">
                  <c:v>30-juil</c:v>
                </c:pt>
                <c:pt idx="21">
                  <c:v>06-août</c:v>
                </c:pt>
              </c:strCache>
            </c:strRef>
          </c:cat>
          <c:val>
            <c:numRef>
              <c:f>Eve_sanitaire!$W$52:$W$74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C-4984-8C3C-32530008436A}"/>
            </c:ext>
          </c:extLst>
        </c:ser>
        <c:ser>
          <c:idx val="2"/>
          <c:order val="2"/>
          <c:tx>
            <c:strRef>
              <c:f>Eve_sanitaire!$X$49:$X$51</c:f>
              <c:strCache>
                <c:ptCount val="1"/>
                <c:pt idx="0">
                  <c:v>T - Max. de Ecoulement nez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Eve_sanitaire!$U$52:$U$74</c:f>
              <c:strCache>
                <c:ptCount val="22"/>
                <c:pt idx="0">
                  <c:v>12-mars</c:v>
                </c:pt>
                <c:pt idx="1">
                  <c:v>19-mars</c:v>
                </c:pt>
                <c:pt idx="2">
                  <c:v>26-mars</c:v>
                </c:pt>
                <c:pt idx="3">
                  <c:v>02-avr</c:v>
                </c:pt>
                <c:pt idx="4">
                  <c:v>09-avr</c:v>
                </c:pt>
                <c:pt idx="5">
                  <c:v>16-avr</c:v>
                </c:pt>
                <c:pt idx="6">
                  <c:v>23-avr</c:v>
                </c:pt>
                <c:pt idx="7">
                  <c:v>30-avr</c:v>
                </c:pt>
                <c:pt idx="8">
                  <c:v>07-mai</c:v>
                </c:pt>
                <c:pt idx="9">
                  <c:v>14-mai</c:v>
                </c:pt>
                <c:pt idx="10">
                  <c:v>21-mai</c:v>
                </c:pt>
                <c:pt idx="11">
                  <c:v>28-mai</c:v>
                </c:pt>
                <c:pt idx="12">
                  <c:v>04-juin</c:v>
                </c:pt>
                <c:pt idx="13">
                  <c:v>11-juin</c:v>
                </c:pt>
                <c:pt idx="14">
                  <c:v>18-juin</c:v>
                </c:pt>
                <c:pt idx="15">
                  <c:v>25-juin</c:v>
                </c:pt>
                <c:pt idx="16">
                  <c:v>02-juil</c:v>
                </c:pt>
                <c:pt idx="17">
                  <c:v>09-juil</c:v>
                </c:pt>
                <c:pt idx="18">
                  <c:v>16-juil</c:v>
                </c:pt>
                <c:pt idx="19">
                  <c:v>23-juil</c:v>
                </c:pt>
                <c:pt idx="20">
                  <c:v>30-juil</c:v>
                </c:pt>
                <c:pt idx="21">
                  <c:v>06-août</c:v>
                </c:pt>
              </c:strCache>
            </c:strRef>
          </c:cat>
          <c:val>
            <c:numRef>
              <c:f>Eve_sanitaire!$X$52:$X$74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4C-4984-8C3C-32530008436A}"/>
            </c:ext>
          </c:extLst>
        </c:ser>
        <c:ser>
          <c:idx val="3"/>
          <c:order val="3"/>
          <c:tx>
            <c:strRef>
              <c:f>Eve_sanitaire!$Y$49:$Y$51</c:f>
              <c:strCache>
                <c:ptCount val="1"/>
                <c:pt idx="0">
                  <c:v>T - Max. de Dartre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Eve_sanitaire!$U$52:$U$74</c:f>
              <c:strCache>
                <c:ptCount val="22"/>
                <c:pt idx="0">
                  <c:v>12-mars</c:v>
                </c:pt>
                <c:pt idx="1">
                  <c:v>19-mars</c:v>
                </c:pt>
                <c:pt idx="2">
                  <c:v>26-mars</c:v>
                </c:pt>
                <c:pt idx="3">
                  <c:v>02-avr</c:v>
                </c:pt>
                <c:pt idx="4">
                  <c:v>09-avr</c:v>
                </c:pt>
                <c:pt idx="5">
                  <c:v>16-avr</c:v>
                </c:pt>
                <c:pt idx="6">
                  <c:v>23-avr</c:v>
                </c:pt>
                <c:pt idx="7">
                  <c:v>30-avr</c:v>
                </c:pt>
                <c:pt idx="8">
                  <c:v>07-mai</c:v>
                </c:pt>
                <c:pt idx="9">
                  <c:v>14-mai</c:v>
                </c:pt>
                <c:pt idx="10">
                  <c:v>21-mai</c:v>
                </c:pt>
                <c:pt idx="11">
                  <c:v>28-mai</c:v>
                </c:pt>
                <c:pt idx="12">
                  <c:v>04-juin</c:v>
                </c:pt>
                <c:pt idx="13">
                  <c:v>11-juin</c:v>
                </c:pt>
                <c:pt idx="14">
                  <c:v>18-juin</c:v>
                </c:pt>
                <c:pt idx="15">
                  <c:v>25-juin</c:v>
                </c:pt>
                <c:pt idx="16">
                  <c:v>02-juil</c:v>
                </c:pt>
                <c:pt idx="17">
                  <c:v>09-juil</c:v>
                </c:pt>
                <c:pt idx="18">
                  <c:v>16-juil</c:v>
                </c:pt>
                <c:pt idx="19">
                  <c:v>23-juil</c:v>
                </c:pt>
                <c:pt idx="20">
                  <c:v>30-juil</c:v>
                </c:pt>
                <c:pt idx="21">
                  <c:v>06-août</c:v>
                </c:pt>
              </c:strCache>
            </c:strRef>
          </c:cat>
          <c:val>
            <c:numRef>
              <c:f>Eve_sanitaire!$Y$52:$Y$74</c:f>
              <c:numCache>
                <c:formatCode>General</c:formatCode>
                <c:ptCount val="22"/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4C-4984-8C3C-32530008436A}"/>
            </c:ext>
          </c:extLst>
        </c:ser>
        <c:ser>
          <c:idx val="4"/>
          <c:order val="4"/>
          <c:tx>
            <c:strRef>
              <c:f>Eve_sanitaire!$Z$49:$Z$51</c:f>
              <c:strCache>
                <c:ptCount val="1"/>
                <c:pt idx="0">
                  <c:v>T - Max. de Boiterie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Eve_sanitaire!$U$52:$U$74</c:f>
              <c:strCache>
                <c:ptCount val="22"/>
                <c:pt idx="0">
                  <c:v>12-mars</c:v>
                </c:pt>
                <c:pt idx="1">
                  <c:v>19-mars</c:v>
                </c:pt>
                <c:pt idx="2">
                  <c:v>26-mars</c:v>
                </c:pt>
                <c:pt idx="3">
                  <c:v>02-avr</c:v>
                </c:pt>
                <c:pt idx="4">
                  <c:v>09-avr</c:v>
                </c:pt>
                <c:pt idx="5">
                  <c:v>16-avr</c:v>
                </c:pt>
                <c:pt idx="6">
                  <c:v>23-avr</c:v>
                </c:pt>
                <c:pt idx="7">
                  <c:v>30-avr</c:v>
                </c:pt>
                <c:pt idx="8">
                  <c:v>07-mai</c:v>
                </c:pt>
                <c:pt idx="9">
                  <c:v>14-mai</c:v>
                </c:pt>
                <c:pt idx="10">
                  <c:v>21-mai</c:v>
                </c:pt>
                <c:pt idx="11">
                  <c:v>28-mai</c:v>
                </c:pt>
                <c:pt idx="12">
                  <c:v>04-juin</c:v>
                </c:pt>
                <c:pt idx="13">
                  <c:v>11-juin</c:v>
                </c:pt>
                <c:pt idx="14">
                  <c:v>18-juin</c:v>
                </c:pt>
                <c:pt idx="15">
                  <c:v>25-juin</c:v>
                </c:pt>
                <c:pt idx="16">
                  <c:v>02-juil</c:v>
                </c:pt>
                <c:pt idx="17">
                  <c:v>09-juil</c:v>
                </c:pt>
                <c:pt idx="18">
                  <c:v>16-juil</c:v>
                </c:pt>
                <c:pt idx="19">
                  <c:v>23-juil</c:v>
                </c:pt>
                <c:pt idx="20">
                  <c:v>30-juil</c:v>
                </c:pt>
                <c:pt idx="21">
                  <c:v>06-août</c:v>
                </c:pt>
              </c:strCache>
            </c:strRef>
          </c:cat>
          <c:val>
            <c:numRef>
              <c:f>Eve_sanitaire!$Z$52:$Z$74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4C-4984-8C3C-32530008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23274704"/>
        <c:axId val="723272624"/>
      </c:barChart>
      <c:catAx>
        <c:axId val="7232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272624"/>
        <c:crosses val="autoZero"/>
        <c:auto val="1"/>
        <c:lblAlgn val="ctr"/>
        <c:lblOffset val="100"/>
        <c:noMultiLvlLbl val="0"/>
      </c:catAx>
      <c:valAx>
        <c:axId val="7232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2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571504</xdr:colOff>
      <xdr:row>8</xdr:row>
      <xdr:rowOff>50073</xdr:rowOff>
    </xdr:from>
    <xdr:to>
      <xdr:col>30</xdr:col>
      <xdr:colOff>285750</xdr:colOff>
      <xdr:row>27</xdr:row>
      <xdr:rowOff>85180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D457F7-B0A9-45B6-9E74-EB8A50438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1532163</xdr:colOff>
      <xdr:row>76</xdr:row>
      <xdr:rowOff>18775</xdr:rowOff>
    </xdr:from>
    <xdr:to>
      <xdr:col>28</xdr:col>
      <xdr:colOff>1347107</xdr:colOff>
      <xdr:row>92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018C99-5E63-4114-A17E-CBD5D1811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voland/Documents/volame/Croissance%20veaux_volam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rgau"/>
      <sheetName val="pesees et obs"/>
      <sheetName val="Croissance veaux"/>
      <sheetName val="LISTEVLVEAU"/>
      <sheetName val="IPG_pourimport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EDE
veau</v>
          </cell>
          <cell r="B1" t="str">
            <v>EDE
vache</v>
          </cell>
        </row>
        <row r="2">
          <cell r="A2">
            <v>9725</v>
          </cell>
          <cell r="B2">
            <v>5690</v>
          </cell>
        </row>
        <row r="3">
          <cell r="A3">
            <v>9732</v>
          </cell>
          <cell r="B3">
            <v>6718</v>
          </cell>
        </row>
        <row r="4">
          <cell r="A4">
            <v>9733</v>
          </cell>
          <cell r="B4">
            <v>6631</v>
          </cell>
        </row>
        <row r="5">
          <cell r="A5">
            <v>9735</v>
          </cell>
          <cell r="B5">
            <v>5634</v>
          </cell>
        </row>
        <row r="6">
          <cell r="A6">
            <v>9736</v>
          </cell>
          <cell r="B6">
            <v>6608</v>
          </cell>
        </row>
        <row r="7">
          <cell r="A7">
            <v>9740</v>
          </cell>
          <cell r="B7">
            <v>7639</v>
          </cell>
        </row>
        <row r="8">
          <cell r="A8">
            <v>9744</v>
          </cell>
          <cell r="B8">
            <v>5704</v>
          </cell>
        </row>
        <row r="9">
          <cell r="A9">
            <v>9748</v>
          </cell>
          <cell r="B9">
            <v>7622</v>
          </cell>
        </row>
        <row r="10">
          <cell r="A10">
            <v>9750</v>
          </cell>
          <cell r="B10">
            <v>6640</v>
          </cell>
        </row>
        <row r="11">
          <cell r="A11">
            <v>9754</v>
          </cell>
          <cell r="B11">
            <v>3168</v>
          </cell>
        </row>
        <row r="12">
          <cell r="A12">
            <v>9756</v>
          </cell>
          <cell r="B12">
            <v>4165</v>
          </cell>
        </row>
        <row r="13">
          <cell r="A13">
            <v>9757</v>
          </cell>
          <cell r="B13">
            <v>5722</v>
          </cell>
        </row>
        <row r="14">
          <cell r="A14">
            <v>9763</v>
          </cell>
          <cell r="B14">
            <v>4633</v>
          </cell>
        </row>
        <row r="15">
          <cell r="A15">
            <v>9780</v>
          </cell>
          <cell r="B15">
            <v>5700</v>
          </cell>
        </row>
        <row r="16">
          <cell r="A16">
            <v>9721</v>
          </cell>
          <cell r="B16">
            <v>6722</v>
          </cell>
        </row>
        <row r="17">
          <cell r="A17">
            <v>9723</v>
          </cell>
          <cell r="B17">
            <v>6661</v>
          </cell>
        </row>
        <row r="18">
          <cell r="A18">
            <v>9738</v>
          </cell>
          <cell r="B18">
            <v>5689</v>
          </cell>
        </row>
        <row r="19">
          <cell r="A19">
            <v>9739</v>
          </cell>
          <cell r="B19">
            <v>6753</v>
          </cell>
        </row>
        <row r="20">
          <cell r="A20">
            <v>9741</v>
          </cell>
          <cell r="B20">
            <v>6728</v>
          </cell>
        </row>
        <row r="21">
          <cell r="A21">
            <v>9743</v>
          </cell>
          <cell r="B21">
            <v>7641</v>
          </cell>
        </row>
        <row r="22">
          <cell r="A22">
            <v>9745</v>
          </cell>
          <cell r="B22">
            <v>3647</v>
          </cell>
        </row>
        <row r="23">
          <cell r="A23">
            <v>9746</v>
          </cell>
          <cell r="B23">
            <v>3613</v>
          </cell>
        </row>
        <row r="24">
          <cell r="A24">
            <v>9749</v>
          </cell>
          <cell r="B24">
            <v>4180</v>
          </cell>
        </row>
        <row r="25">
          <cell r="A25">
            <v>9751</v>
          </cell>
          <cell r="B25">
            <v>3154</v>
          </cell>
        </row>
        <row r="26">
          <cell r="A26">
            <v>9773</v>
          </cell>
          <cell r="B26">
            <v>4613</v>
          </cell>
        </row>
        <row r="27">
          <cell r="A27">
            <v>9774</v>
          </cell>
          <cell r="B27">
            <v>5699</v>
          </cell>
        </row>
        <row r="28">
          <cell r="A28">
            <v>9779</v>
          </cell>
          <cell r="B28">
            <v>5738</v>
          </cell>
        </row>
        <row r="29">
          <cell r="A29">
            <v>2342</v>
          </cell>
          <cell r="B29">
            <v>5651</v>
          </cell>
        </row>
        <row r="30">
          <cell r="A30">
            <v>9722</v>
          </cell>
          <cell r="B30">
            <v>6614</v>
          </cell>
        </row>
        <row r="31">
          <cell r="A31">
            <v>9727</v>
          </cell>
          <cell r="B31">
            <v>4168</v>
          </cell>
        </row>
        <row r="32">
          <cell r="A32">
            <v>9728</v>
          </cell>
          <cell r="B32">
            <v>6742</v>
          </cell>
        </row>
        <row r="33">
          <cell r="A33">
            <v>9729</v>
          </cell>
          <cell r="B33">
            <v>6756</v>
          </cell>
        </row>
        <row r="34">
          <cell r="A34">
            <v>9731</v>
          </cell>
          <cell r="B34">
            <v>7635</v>
          </cell>
        </row>
        <row r="35">
          <cell r="A35">
            <v>9737</v>
          </cell>
          <cell r="B35">
            <v>5734</v>
          </cell>
        </row>
        <row r="36">
          <cell r="A36">
            <v>9747</v>
          </cell>
          <cell r="B36">
            <v>7628</v>
          </cell>
        </row>
        <row r="37">
          <cell r="A37">
            <v>9755</v>
          </cell>
          <cell r="B37">
            <v>5611</v>
          </cell>
        </row>
        <row r="38">
          <cell r="A38">
            <v>9759</v>
          </cell>
          <cell r="B38">
            <v>3161</v>
          </cell>
        </row>
        <row r="39">
          <cell r="A39">
            <v>9764</v>
          </cell>
          <cell r="B39">
            <v>2604</v>
          </cell>
        </row>
        <row r="40">
          <cell r="A40">
            <v>9765</v>
          </cell>
          <cell r="B40">
            <v>7649</v>
          </cell>
        </row>
        <row r="41">
          <cell r="A41">
            <v>9766</v>
          </cell>
          <cell r="B41">
            <v>3634</v>
          </cell>
        </row>
        <row r="42">
          <cell r="A42">
            <v>9769</v>
          </cell>
          <cell r="B42">
            <v>5635</v>
          </cell>
        </row>
        <row r="43">
          <cell r="A43">
            <v>9770</v>
          </cell>
          <cell r="B43">
            <v>2646</v>
          </cell>
        </row>
      </sheetData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ianne Voland" refreshedDate="44931.50330138889" createdVersion="7" refreshedVersion="7" minRefreshableVersion="3" recordCount="588" xr:uid="{F415088F-89FC-4BCF-9F32-31A5D2E572F7}">
  <cacheSource type="worksheet">
    <worksheetSource name="Tableau2"/>
  </cacheSource>
  <cacheFields count="18">
    <cacheField name="id" numFmtId="0">
      <sharedItems containsString="0" containsBlank="1" containsNumber="1" containsInteger="1" minValue="2342" maxValue="9780"/>
    </cacheField>
    <cacheField name="groupe" numFmtId="0">
      <sharedItems containsBlank="1" count="4">
        <m/>
        <s v="T"/>
        <s v="M"/>
        <s v="P"/>
      </sharedItems>
    </cacheField>
    <cacheField name="VACHE" numFmtId="0">
      <sharedItems containsMixedTypes="1" containsNumber="1" containsInteger="1" minValue="2604" maxValue="7649"/>
    </cacheField>
    <cacheField name="Date" numFmtId="164">
      <sharedItems containsNonDate="0" containsDate="1" containsString="0" containsBlank="1" minDate="2019-02-19T00:00:00" maxDate="2019-08-07T00:00:00" count="26">
        <d v="2019-02-19T00:00:00"/>
        <d v="2019-02-26T00:00:00"/>
        <d v="2019-03-05T00:00:00"/>
        <d v="2019-03-12T00:00:00"/>
        <d v="2019-03-19T00:00:00"/>
        <d v="2019-03-26T00:00:00"/>
        <d v="2019-04-02T00:00:00"/>
        <d v="2019-04-09T00:00:00"/>
        <d v="2019-04-16T00:00:00"/>
        <d v="2019-04-23T00:00:00"/>
        <d v="2019-04-30T00:00:00"/>
        <d v="2019-05-07T00:00:00"/>
        <d v="2019-05-14T00:00:00"/>
        <d v="2019-05-21T00:00:00"/>
        <d v="2019-05-28T00:00:00"/>
        <d v="2019-06-04T00:00:00"/>
        <d v="2019-06-11T00:00:00"/>
        <d v="2019-06-18T00:00:00"/>
        <d v="2019-06-25T00:00:00"/>
        <d v="2019-07-02T00:00:00"/>
        <d v="2019-07-09T00:00:00"/>
        <m/>
        <d v="2019-07-16T00:00:00"/>
        <d v="2019-07-23T00:00:00"/>
        <d v="2019-07-30T00:00:00"/>
        <d v="2019-08-06T00:00:00"/>
      </sharedItems>
      <fieldGroup par="17" base="3">
        <rangePr groupBy="days" startDate="2019-02-19T00:00:00" endDate="2019-08-07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7/08/2019"/>
        </groupItems>
      </fieldGroup>
    </cacheField>
    <cacheField name="Semaine" numFmtId="0">
      <sharedItems containsSemiMixedTypes="0" containsString="0" containsNumber="1" containsInteger="1" minValue="1" maxValue="32"/>
    </cacheField>
    <cacheField name="CONCATvl SEMAINE" numFmtId="164">
      <sharedItems/>
    </cacheField>
    <cacheField name="Poids" numFmtId="0">
      <sharedItems containsString="0" containsBlank="1" containsNumber="1" minValue="36.5" maxValue="199.5"/>
    </cacheField>
    <cacheField name="Temp" numFmtId="0">
      <sharedItems containsString="0" containsBlank="1" containsNumber="1" minValue="9.1" maxValue="93.5"/>
    </cacheField>
    <cacheField name="Toux" numFmtId="0">
      <sharedItems containsBlank="1" containsMixedTypes="1" containsNumber="1" containsInteger="1" minValue="0" maxValue="1" count="6">
        <n v="0"/>
        <n v="1"/>
        <s v="présence"/>
        <s v="respire vite"/>
        <s v="OUI"/>
        <m/>
      </sharedItems>
    </cacheField>
    <cacheField name="Ecoulement yeux" numFmtId="0">
      <sharedItems containsBlank="1" containsMixedTypes="1" containsNumber="1" containsInteger="1" minValue="0" maxValue="1" count="23">
        <n v="0"/>
        <s v="1 petit croute seche"/>
        <s v="Présence sec"/>
        <s v="blanc visqueux + croûtes"/>
        <s v="clair liquide"/>
        <s v="1 petit"/>
        <s v="Croûte œil droit"/>
        <s v="Croûte jaune œil droit"/>
        <s v="Croûtes jaunes 2 yeux"/>
        <s v="G croûte jaune 2 cm"/>
        <s v="D croûte jaune 2 cm"/>
        <s v="G 5cm liquide transparent"/>
        <s v="D+G 3cm croûte blanche"/>
        <s v="1 moyen"/>
        <s v="Croûte jaune œil G"/>
        <s v="Croûte jaune œil D"/>
        <s v="croûte translucide œil Droit"/>
        <s v="Croûtes sales 2 yeux"/>
        <m/>
        <n v="1"/>
        <s v="Yeux sales ++"/>
        <s v="Croûtes jaunes sales"/>
        <s v="Croûtes jaunes"/>
      </sharedItems>
    </cacheField>
    <cacheField name="Ecoulement nez" numFmtId="0">
      <sharedItems containsBlank="1" containsMixedTypes="1" containsNumber="1" containsInteger="1" minValue="0" maxValue="0" count="11">
        <n v="0"/>
        <s v="Présence jaune en croûte_x000a_autour du nez"/>
        <s v="perte poil sur le nez"/>
        <s v="Blanc muqueux"/>
        <s v="Filet blanc muqueux"/>
        <s v="G 2cm blanc beige visqueux"/>
        <s v="1 petit"/>
        <s v="1 petit 1 narine"/>
        <m/>
        <s v="Blanc visqueux G 2 cm"/>
        <s v="Blanc liquide gluant D 2cm"/>
      </sharedItems>
    </cacheField>
    <cacheField name="Proprete" numFmtId="0">
      <sharedItems containsString="0" containsBlank="1" containsNumber="1" containsInteger="1" minValue="0" maxValue="2"/>
    </cacheField>
    <cacheField name="Proprete AR" numFmtId="0">
      <sharedItems containsBlank="1" containsMixedTypes="1" containsNumber="1" containsInteger="1" minValue="0" maxValue="2"/>
    </cacheField>
    <cacheField name="Boiterie" numFmtId="0">
      <sharedItems containsBlank="1" containsMixedTypes="1" containsNumber="1" containsInteger="1" minValue="0" maxValue="1" count="5">
        <n v="0"/>
        <s v="ARG_x000a_Distension articulaire jarret"/>
        <n v="1"/>
        <s v="Postérieur G"/>
        <m/>
      </sharedItems>
    </cacheField>
    <cacheField name="Dartre" numFmtId="0">
      <sharedItems containsBlank="1" containsMixedTypes="1" containsNumber="1" containsInteger="1" minValue="0" maxValue="3" count="7">
        <m/>
        <n v="1"/>
        <n v="2"/>
        <n v="0"/>
        <s v="2+++"/>
        <n v="3"/>
        <s v="2++"/>
      </sharedItems>
    </cacheField>
    <cacheField name="Personne" numFmtId="0">
      <sharedItems containsBlank="1"/>
    </cacheField>
    <cacheField name="IMPORT" numFmtId="0">
      <sharedItems containsBlank="1"/>
    </cacheField>
    <cacheField name="Mois" numFmtId="0" databaseField="0">
      <fieldGroup base="3">
        <rangePr groupBy="months" startDate="2019-02-19T00:00:00" endDate="2019-08-07T00:00:00"/>
        <groupItems count="14">
          <s v="&lt;19/02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7/0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">
  <r>
    <n v="9721"/>
    <x v="0"/>
    <n v="6722"/>
    <x v="0"/>
    <n v="8"/>
    <s v="67228"/>
    <n v="40"/>
    <n v="38.9"/>
    <x v="0"/>
    <x v="0"/>
    <x v="0"/>
    <n v="0"/>
    <n v="0"/>
    <x v="0"/>
    <x v="0"/>
    <s v="MB"/>
    <s v="X"/>
  </r>
  <r>
    <n v="9722"/>
    <x v="0"/>
    <n v="6614"/>
    <x v="0"/>
    <n v="8"/>
    <s v="66148"/>
    <n v="43.5"/>
    <n v="39.200000000000003"/>
    <x v="0"/>
    <x v="0"/>
    <x v="0"/>
    <n v="0"/>
    <n v="0"/>
    <x v="0"/>
    <x v="0"/>
    <s v="MB"/>
    <s v="X"/>
  </r>
  <r>
    <n v="9721"/>
    <x v="0"/>
    <n v="6722"/>
    <x v="1"/>
    <n v="9"/>
    <s v="67229"/>
    <n v="44"/>
    <n v="39"/>
    <x v="0"/>
    <x v="0"/>
    <x v="0"/>
    <n v="0"/>
    <n v="0"/>
    <x v="0"/>
    <x v="0"/>
    <s v="MB"/>
    <s v="X"/>
  </r>
  <r>
    <n v="9722"/>
    <x v="0"/>
    <n v="6614"/>
    <x v="1"/>
    <n v="9"/>
    <s v="66149"/>
    <n v="49"/>
    <n v="39.1"/>
    <x v="0"/>
    <x v="0"/>
    <x v="0"/>
    <n v="0"/>
    <n v="0"/>
    <x v="0"/>
    <x v="0"/>
    <s v="MB"/>
    <s v="X"/>
  </r>
  <r>
    <n v="9723"/>
    <x v="0"/>
    <n v="6661"/>
    <x v="1"/>
    <n v="9"/>
    <s v="66619"/>
    <n v="43.5"/>
    <n v="38.9"/>
    <x v="0"/>
    <x v="0"/>
    <x v="0"/>
    <n v="0"/>
    <n v="0"/>
    <x v="0"/>
    <x v="0"/>
    <s v="MB"/>
    <s v="X"/>
  </r>
  <r>
    <n v="9725"/>
    <x v="0"/>
    <n v="5690"/>
    <x v="1"/>
    <n v="9"/>
    <s v="56909"/>
    <n v="39.5"/>
    <n v="38.9"/>
    <x v="0"/>
    <x v="0"/>
    <x v="0"/>
    <n v="0"/>
    <n v="1"/>
    <x v="0"/>
    <x v="0"/>
    <s v="MB"/>
    <s v="X"/>
  </r>
  <r>
    <n v="9721"/>
    <x v="0"/>
    <n v="6722"/>
    <x v="2"/>
    <n v="10"/>
    <s v="672210"/>
    <n v="48"/>
    <n v="38.799999999999997"/>
    <x v="0"/>
    <x v="0"/>
    <x v="0"/>
    <n v="0"/>
    <n v="0"/>
    <x v="0"/>
    <x v="0"/>
    <s v="FF"/>
    <s v="X"/>
  </r>
  <r>
    <n v="9722"/>
    <x v="0"/>
    <n v="6614"/>
    <x v="2"/>
    <n v="10"/>
    <s v="661410"/>
    <n v="53"/>
    <n v="38.700000000000003"/>
    <x v="0"/>
    <x v="0"/>
    <x v="0"/>
    <n v="0"/>
    <n v="0"/>
    <x v="0"/>
    <x v="0"/>
    <s v="FF"/>
    <s v="X"/>
  </r>
  <r>
    <n v="9723"/>
    <x v="0"/>
    <n v="6661"/>
    <x v="2"/>
    <n v="10"/>
    <s v="666110"/>
    <n v="48.5"/>
    <n v="39.299999999999997"/>
    <x v="0"/>
    <x v="0"/>
    <x v="0"/>
    <n v="0"/>
    <n v="1"/>
    <x v="0"/>
    <x v="0"/>
    <s v="FF"/>
    <s v="X"/>
  </r>
  <r>
    <n v="9725"/>
    <x v="0"/>
    <n v="5690"/>
    <x v="2"/>
    <n v="10"/>
    <s v="569010"/>
    <n v="50"/>
    <n v="38.799999999999997"/>
    <x v="0"/>
    <x v="0"/>
    <x v="0"/>
    <n v="0"/>
    <n v="0"/>
    <x v="0"/>
    <x v="0"/>
    <s v="FF"/>
    <s v="X"/>
  </r>
  <r>
    <n v="9727"/>
    <x v="0"/>
    <n v="4168"/>
    <x v="2"/>
    <n v="10"/>
    <s v="416810"/>
    <n v="46"/>
    <n v="39.299999999999997"/>
    <x v="0"/>
    <x v="0"/>
    <x v="0"/>
    <n v="0"/>
    <n v="0"/>
    <x v="0"/>
    <x v="0"/>
    <s v="FF"/>
    <s v="X"/>
  </r>
  <r>
    <n v="9728"/>
    <x v="0"/>
    <n v="6742"/>
    <x v="2"/>
    <n v="10"/>
    <s v="674210"/>
    <n v="49.5"/>
    <n v="39.299999999999997"/>
    <x v="0"/>
    <x v="0"/>
    <x v="0"/>
    <n v="0"/>
    <n v="0"/>
    <x v="0"/>
    <x v="0"/>
    <s v="FF"/>
    <s v="X"/>
  </r>
  <r>
    <n v="9729"/>
    <x v="0"/>
    <n v="6756"/>
    <x v="2"/>
    <n v="10"/>
    <s v="675610"/>
    <n v="48.5"/>
    <n v="38.299999999999997"/>
    <x v="0"/>
    <x v="0"/>
    <x v="0"/>
    <n v="0"/>
    <n v="0"/>
    <x v="0"/>
    <x v="0"/>
    <s v="FF"/>
    <s v="X"/>
  </r>
  <r>
    <n v="9731"/>
    <x v="0"/>
    <n v="7635"/>
    <x v="2"/>
    <n v="10"/>
    <s v="763510"/>
    <n v="46"/>
    <n v="39"/>
    <x v="0"/>
    <x v="0"/>
    <x v="0"/>
    <n v="0"/>
    <n v="0"/>
    <x v="0"/>
    <x v="0"/>
    <s v="FF"/>
    <s v="X"/>
  </r>
  <r>
    <n v="9732"/>
    <x v="0"/>
    <n v="6718"/>
    <x v="2"/>
    <n v="10"/>
    <s v="671810"/>
    <n v="36.5"/>
    <n v="38"/>
    <x v="0"/>
    <x v="0"/>
    <x v="0"/>
    <n v="0"/>
    <n v="0"/>
    <x v="0"/>
    <x v="0"/>
    <s v="FF"/>
    <s v="X"/>
  </r>
  <r>
    <n v="9733"/>
    <x v="0"/>
    <n v="6631"/>
    <x v="2"/>
    <n v="10"/>
    <s v="663110"/>
    <n v="39"/>
    <n v="38.4"/>
    <x v="0"/>
    <x v="0"/>
    <x v="0"/>
    <n v="0"/>
    <n v="0"/>
    <x v="0"/>
    <x v="0"/>
    <s v="FF"/>
    <s v="X"/>
  </r>
  <r>
    <n v="9721"/>
    <x v="1"/>
    <n v="6722"/>
    <x v="3"/>
    <n v="11"/>
    <s v="672211"/>
    <n v="51.5"/>
    <n v="38.9"/>
    <x v="0"/>
    <x v="0"/>
    <x v="0"/>
    <n v="0"/>
    <n v="1"/>
    <x v="0"/>
    <x v="0"/>
    <s v="FF"/>
    <s v="X"/>
  </r>
  <r>
    <n v="9722"/>
    <x v="2"/>
    <n v="6614"/>
    <x v="3"/>
    <n v="11"/>
    <s v="661411"/>
    <n v="62"/>
    <n v="39.1"/>
    <x v="0"/>
    <x v="0"/>
    <x v="0"/>
    <n v="0"/>
    <n v="0"/>
    <x v="0"/>
    <x v="0"/>
    <s v="FF"/>
    <s v="X"/>
  </r>
  <r>
    <n v="9723"/>
    <x v="1"/>
    <n v="6661"/>
    <x v="3"/>
    <n v="11"/>
    <s v="666111"/>
    <n v="52.5"/>
    <n v="38.6"/>
    <x v="1"/>
    <x v="1"/>
    <x v="0"/>
    <n v="0"/>
    <n v="1"/>
    <x v="0"/>
    <x v="0"/>
    <s v="FF"/>
    <s v="X"/>
  </r>
  <r>
    <n v="9725"/>
    <x v="3"/>
    <n v="5690"/>
    <x v="3"/>
    <n v="11"/>
    <s v="569011"/>
    <n v="52.5"/>
    <n v="38.799999999999997"/>
    <x v="0"/>
    <x v="0"/>
    <x v="0"/>
    <n v="0"/>
    <n v="0"/>
    <x v="0"/>
    <x v="0"/>
    <s v="FF"/>
    <s v="X"/>
  </r>
  <r>
    <n v="9727"/>
    <x v="2"/>
    <n v="4168"/>
    <x v="3"/>
    <n v="11"/>
    <s v="416811"/>
    <n v="52.5"/>
    <n v="39.5"/>
    <x v="0"/>
    <x v="0"/>
    <x v="0"/>
    <n v="0"/>
    <n v="0"/>
    <x v="0"/>
    <x v="0"/>
    <s v="FF"/>
    <s v="X"/>
  </r>
  <r>
    <n v="9728"/>
    <x v="2"/>
    <n v="6742"/>
    <x v="3"/>
    <n v="11"/>
    <s v="674211"/>
    <n v="57.5"/>
    <n v="39.6"/>
    <x v="0"/>
    <x v="0"/>
    <x v="0"/>
    <n v="0"/>
    <n v="1"/>
    <x v="0"/>
    <x v="0"/>
    <s v="FF"/>
    <s v="X"/>
  </r>
  <r>
    <n v="9729"/>
    <x v="2"/>
    <n v="6756"/>
    <x v="3"/>
    <n v="11"/>
    <s v="675611"/>
    <n v="61.5"/>
    <n v="38.9"/>
    <x v="0"/>
    <x v="0"/>
    <x v="0"/>
    <n v="0"/>
    <n v="0"/>
    <x v="0"/>
    <x v="0"/>
    <s v="FF"/>
    <s v="X"/>
  </r>
  <r>
    <n v="9731"/>
    <x v="2"/>
    <n v="7635"/>
    <x v="3"/>
    <n v="11"/>
    <s v="763511"/>
    <n v="55.5"/>
    <n v="38.700000000000003"/>
    <x v="0"/>
    <x v="0"/>
    <x v="0"/>
    <n v="0"/>
    <n v="0"/>
    <x v="0"/>
    <x v="0"/>
    <s v="FF"/>
    <s v="X"/>
  </r>
  <r>
    <n v="9732"/>
    <x v="3"/>
    <n v="6718"/>
    <x v="3"/>
    <n v="11"/>
    <s v="671811"/>
    <n v="39.5"/>
    <n v="37.6"/>
    <x v="0"/>
    <x v="0"/>
    <x v="0"/>
    <n v="0"/>
    <n v="0"/>
    <x v="0"/>
    <x v="0"/>
    <s v="FF"/>
    <s v="X"/>
  </r>
  <r>
    <n v="9733"/>
    <x v="3"/>
    <n v="6631"/>
    <x v="3"/>
    <n v="11"/>
    <s v="663111"/>
    <n v="46.5"/>
    <n v="39"/>
    <x v="0"/>
    <x v="0"/>
    <x v="0"/>
    <n v="0"/>
    <n v="0"/>
    <x v="0"/>
    <x v="0"/>
    <s v="FF"/>
    <s v="X"/>
  </r>
  <r>
    <n v="9735"/>
    <x v="3"/>
    <n v="5634"/>
    <x v="3"/>
    <n v="11"/>
    <s v="563411"/>
    <n v="53"/>
    <n v="39.200000000000003"/>
    <x v="0"/>
    <x v="0"/>
    <x v="0"/>
    <n v="0"/>
    <n v="1"/>
    <x v="0"/>
    <x v="0"/>
    <s v="FF"/>
    <s v="X"/>
  </r>
  <r>
    <n v="9736"/>
    <x v="3"/>
    <n v="6608"/>
    <x v="3"/>
    <n v="11"/>
    <s v="660811"/>
    <n v="44"/>
    <n v="37.9"/>
    <x v="0"/>
    <x v="0"/>
    <x v="0"/>
    <n v="0"/>
    <n v="0"/>
    <x v="0"/>
    <x v="0"/>
    <s v="FF"/>
    <s v="X"/>
  </r>
  <r>
    <n v="9737"/>
    <x v="2"/>
    <n v="5734"/>
    <x v="3"/>
    <n v="11"/>
    <s v="573411"/>
    <n v="47.5"/>
    <n v="38.200000000000003"/>
    <x v="0"/>
    <x v="0"/>
    <x v="0"/>
    <n v="0"/>
    <n v="0"/>
    <x v="0"/>
    <x v="0"/>
    <s v="FF"/>
    <s v="X"/>
  </r>
  <r>
    <n v="9721"/>
    <x v="1"/>
    <n v="6722"/>
    <x v="4"/>
    <n v="12"/>
    <s v="672212"/>
    <n v="59.5"/>
    <n v="39.200000000000003"/>
    <x v="0"/>
    <x v="0"/>
    <x v="0"/>
    <n v="0"/>
    <n v="0"/>
    <x v="0"/>
    <x v="0"/>
    <s v="AN"/>
    <s v="X"/>
  </r>
  <r>
    <n v="9722"/>
    <x v="2"/>
    <n v="6614"/>
    <x v="4"/>
    <n v="12"/>
    <s v="661412"/>
    <n v="69"/>
    <n v="38.299999999999997"/>
    <x v="0"/>
    <x v="0"/>
    <x v="0"/>
    <n v="0"/>
    <n v="0"/>
    <x v="0"/>
    <x v="0"/>
    <s v="AN"/>
    <s v="X"/>
  </r>
  <r>
    <n v="9723"/>
    <x v="1"/>
    <n v="6661"/>
    <x v="4"/>
    <n v="12"/>
    <s v="666112"/>
    <n v="55"/>
    <n v="38.5"/>
    <x v="0"/>
    <x v="0"/>
    <x v="0"/>
    <n v="0"/>
    <n v="0"/>
    <x v="0"/>
    <x v="0"/>
    <s v="AN"/>
    <s v="X"/>
  </r>
  <r>
    <n v="9725"/>
    <x v="3"/>
    <n v="5690"/>
    <x v="4"/>
    <n v="12"/>
    <s v="569012"/>
    <n v="56.5"/>
    <n v="39.700000000000003"/>
    <x v="0"/>
    <x v="0"/>
    <x v="0"/>
    <n v="0"/>
    <n v="0"/>
    <x v="0"/>
    <x v="0"/>
    <s v="AN"/>
    <s v="X"/>
  </r>
  <r>
    <n v="9727"/>
    <x v="2"/>
    <n v="4168"/>
    <x v="4"/>
    <n v="12"/>
    <s v="416812"/>
    <n v="58"/>
    <n v="39"/>
    <x v="0"/>
    <x v="0"/>
    <x v="0"/>
    <n v="0"/>
    <n v="0"/>
    <x v="0"/>
    <x v="0"/>
    <s v="AN"/>
    <s v="X"/>
  </r>
  <r>
    <n v="9728"/>
    <x v="2"/>
    <n v="6742"/>
    <x v="4"/>
    <n v="12"/>
    <s v="674212"/>
    <n v="55"/>
    <n v="39.299999999999997"/>
    <x v="0"/>
    <x v="0"/>
    <x v="0"/>
    <n v="0"/>
    <n v="0"/>
    <x v="0"/>
    <x v="0"/>
    <s v="AN"/>
    <s v="X"/>
  </r>
  <r>
    <n v="9729"/>
    <x v="2"/>
    <n v="6756"/>
    <x v="4"/>
    <n v="12"/>
    <s v="675612"/>
    <n v="59.5"/>
    <n v="39.1"/>
    <x v="0"/>
    <x v="0"/>
    <x v="0"/>
    <n v="0"/>
    <n v="0"/>
    <x v="0"/>
    <x v="0"/>
    <s v="AN"/>
    <s v="X"/>
  </r>
  <r>
    <n v="9731"/>
    <x v="2"/>
    <n v="7635"/>
    <x v="4"/>
    <n v="12"/>
    <s v="763512"/>
    <n v="60.5"/>
    <n v="39.200000000000003"/>
    <x v="0"/>
    <x v="0"/>
    <x v="0"/>
    <n v="0"/>
    <n v="0"/>
    <x v="0"/>
    <x v="0"/>
    <s v="AN"/>
    <s v="X"/>
  </r>
  <r>
    <n v="9732"/>
    <x v="3"/>
    <n v="6718"/>
    <x v="4"/>
    <n v="12"/>
    <s v="671812"/>
    <n v="44.5"/>
    <n v="39.799999999999997"/>
    <x v="0"/>
    <x v="0"/>
    <x v="0"/>
    <n v="0"/>
    <n v="0"/>
    <x v="0"/>
    <x v="0"/>
    <s v="AN"/>
    <s v="X"/>
  </r>
  <r>
    <n v="9733"/>
    <x v="3"/>
    <n v="6631"/>
    <x v="4"/>
    <n v="12"/>
    <s v="663112"/>
    <n v="48"/>
    <n v="39.4"/>
    <x v="0"/>
    <x v="0"/>
    <x v="0"/>
    <n v="0"/>
    <n v="0"/>
    <x v="0"/>
    <x v="0"/>
    <s v="AN"/>
    <s v="X"/>
  </r>
  <r>
    <n v="9735"/>
    <x v="3"/>
    <n v="5634"/>
    <x v="4"/>
    <n v="12"/>
    <s v="563412"/>
    <n v="54.5"/>
    <n v="39"/>
    <x v="0"/>
    <x v="0"/>
    <x v="0"/>
    <n v="0"/>
    <n v="1"/>
    <x v="0"/>
    <x v="0"/>
    <s v="AN"/>
    <s v="X"/>
  </r>
  <r>
    <n v="9736"/>
    <x v="3"/>
    <n v="6608"/>
    <x v="4"/>
    <n v="12"/>
    <s v="660812"/>
    <n v="49"/>
    <n v="39"/>
    <x v="0"/>
    <x v="0"/>
    <x v="0"/>
    <n v="0"/>
    <n v="0"/>
    <x v="0"/>
    <x v="0"/>
    <s v="AN"/>
    <s v="X"/>
  </r>
  <r>
    <n v="9737"/>
    <x v="2"/>
    <n v="5734"/>
    <x v="4"/>
    <n v="12"/>
    <s v="573412"/>
    <n v="54.5"/>
    <n v="39"/>
    <x v="0"/>
    <x v="0"/>
    <x v="0"/>
    <n v="0"/>
    <n v="0"/>
    <x v="0"/>
    <x v="0"/>
    <s v="AN"/>
    <s v="X"/>
  </r>
  <r>
    <n v="9738"/>
    <x v="1"/>
    <n v="5689"/>
    <x v="4"/>
    <n v="12"/>
    <s v="568912"/>
    <n v="52"/>
    <n v="39.200000000000003"/>
    <x v="0"/>
    <x v="0"/>
    <x v="0"/>
    <n v="0"/>
    <n v="1"/>
    <x v="0"/>
    <x v="0"/>
    <s v="AN"/>
    <s v="X"/>
  </r>
  <r>
    <n v="9739"/>
    <x v="0"/>
    <n v="6753"/>
    <x v="4"/>
    <n v="12"/>
    <s v="675312"/>
    <n v="52"/>
    <n v="38.799999999999997"/>
    <x v="0"/>
    <x v="0"/>
    <x v="0"/>
    <n v="0"/>
    <n v="1"/>
    <x v="0"/>
    <x v="0"/>
    <s v="AN"/>
    <s v="X"/>
  </r>
  <r>
    <n v="9740"/>
    <x v="3"/>
    <n v="7639"/>
    <x v="4"/>
    <n v="12"/>
    <s v="763912"/>
    <n v="40.5"/>
    <n v="39.200000000000003"/>
    <x v="0"/>
    <x v="0"/>
    <x v="0"/>
    <n v="0"/>
    <n v="0"/>
    <x v="0"/>
    <x v="0"/>
    <s v="AN"/>
    <s v="X"/>
  </r>
  <r>
    <n v="9741"/>
    <x v="1"/>
    <n v="6728"/>
    <x v="4"/>
    <n v="12"/>
    <s v="672812"/>
    <n v="42.5"/>
    <n v="38.200000000000003"/>
    <x v="0"/>
    <x v="0"/>
    <x v="0"/>
    <n v="0"/>
    <n v="0"/>
    <x v="0"/>
    <x v="0"/>
    <s v="AN"/>
    <s v="X"/>
  </r>
  <r>
    <n v="9721"/>
    <x v="1"/>
    <n v="6722"/>
    <x v="5"/>
    <n v="13"/>
    <s v="672213"/>
    <n v="66"/>
    <n v="38.700000000000003"/>
    <x v="0"/>
    <x v="0"/>
    <x v="0"/>
    <n v="0"/>
    <n v="0"/>
    <x v="0"/>
    <x v="0"/>
    <s v="FF / AM"/>
    <s v="X"/>
  </r>
  <r>
    <n v="9722"/>
    <x v="2"/>
    <n v="6614"/>
    <x v="5"/>
    <n v="13"/>
    <s v="661413"/>
    <n v="76.5"/>
    <n v="39.200000000000003"/>
    <x v="0"/>
    <x v="0"/>
    <x v="0"/>
    <n v="0"/>
    <n v="1"/>
    <x v="0"/>
    <x v="0"/>
    <s v="FF / AM"/>
    <s v="X"/>
  </r>
  <r>
    <n v="9725"/>
    <x v="3"/>
    <n v="5690"/>
    <x v="5"/>
    <n v="13"/>
    <s v="569013"/>
    <n v="61.5"/>
    <n v="38.5"/>
    <x v="0"/>
    <x v="0"/>
    <x v="0"/>
    <n v="0"/>
    <n v="0"/>
    <x v="0"/>
    <x v="0"/>
    <s v="FF / AM"/>
    <s v="X"/>
  </r>
  <r>
    <n v="9727"/>
    <x v="2"/>
    <n v="4168"/>
    <x v="5"/>
    <n v="13"/>
    <s v="416813"/>
    <n v="64.5"/>
    <n v="38.700000000000003"/>
    <x v="0"/>
    <x v="0"/>
    <x v="0"/>
    <n v="0"/>
    <n v="0"/>
    <x v="0"/>
    <x v="0"/>
    <s v="FF / AM"/>
    <s v="X"/>
  </r>
  <r>
    <n v="9728"/>
    <x v="2"/>
    <n v="6742"/>
    <x v="5"/>
    <n v="13"/>
    <s v="674213"/>
    <n v="64"/>
    <n v="39.4"/>
    <x v="0"/>
    <x v="0"/>
    <x v="0"/>
    <n v="0"/>
    <n v="0"/>
    <x v="0"/>
    <x v="0"/>
    <s v="FF / AM"/>
    <s v="X"/>
  </r>
  <r>
    <n v="9729"/>
    <x v="2"/>
    <n v="6756"/>
    <x v="5"/>
    <n v="13"/>
    <s v="675613"/>
    <n v="67.5"/>
    <n v="38.5"/>
    <x v="0"/>
    <x v="0"/>
    <x v="0"/>
    <n v="0"/>
    <n v="0"/>
    <x v="0"/>
    <x v="0"/>
    <s v="FF / AM"/>
    <s v="X"/>
  </r>
  <r>
    <n v="9731"/>
    <x v="2"/>
    <n v="7635"/>
    <x v="5"/>
    <n v="13"/>
    <s v="763513"/>
    <n v="70"/>
    <n v="39.6"/>
    <x v="0"/>
    <x v="0"/>
    <x v="0"/>
    <n v="0"/>
    <n v="0"/>
    <x v="0"/>
    <x v="0"/>
    <s v="FF / AM"/>
    <s v="X"/>
  </r>
  <r>
    <n v="9732"/>
    <x v="3"/>
    <n v="6718"/>
    <x v="5"/>
    <n v="13"/>
    <s v="671813"/>
    <n v="45"/>
    <n v="38.700000000000003"/>
    <x v="0"/>
    <x v="0"/>
    <x v="0"/>
    <n v="1"/>
    <n v="1"/>
    <x v="0"/>
    <x v="0"/>
    <s v="FF / AM"/>
    <s v="X"/>
  </r>
  <r>
    <n v="9733"/>
    <x v="3"/>
    <n v="6631"/>
    <x v="5"/>
    <n v="13"/>
    <s v="663113"/>
    <n v="56.5"/>
    <n v="39.6"/>
    <x v="0"/>
    <x v="0"/>
    <x v="0"/>
    <n v="0"/>
    <n v="1"/>
    <x v="0"/>
    <x v="0"/>
    <s v="FF / AM"/>
    <s v="X"/>
  </r>
  <r>
    <n v="9735"/>
    <x v="3"/>
    <n v="5634"/>
    <x v="5"/>
    <n v="13"/>
    <s v="563413"/>
    <n v="57.5"/>
    <n v="38.799999999999997"/>
    <x v="0"/>
    <x v="0"/>
    <x v="0"/>
    <n v="2"/>
    <n v="1"/>
    <x v="0"/>
    <x v="0"/>
    <s v="FF / AM"/>
    <s v="X"/>
  </r>
  <r>
    <n v="9736"/>
    <x v="3"/>
    <n v="6608"/>
    <x v="5"/>
    <n v="13"/>
    <s v="660813"/>
    <n v="50.5"/>
    <n v="38.9"/>
    <x v="0"/>
    <x v="0"/>
    <x v="0"/>
    <n v="0"/>
    <n v="1"/>
    <x v="0"/>
    <x v="0"/>
    <s v="FF / AM"/>
    <s v="X"/>
  </r>
  <r>
    <n v="9737"/>
    <x v="2"/>
    <n v="5734"/>
    <x v="5"/>
    <n v="13"/>
    <s v="573413"/>
    <n v="57"/>
    <n v="39.4"/>
    <x v="0"/>
    <x v="0"/>
    <x v="0"/>
    <n v="0"/>
    <n v="1"/>
    <x v="0"/>
    <x v="0"/>
    <s v="FF / AM"/>
    <s v="X"/>
  </r>
  <r>
    <n v="9738"/>
    <x v="1"/>
    <n v="5689"/>
    <x v="5"/>
    <n v="13"/>
    <s v="568913"/>
    <n v="52.5"/>
    <n v="38.799999999999997"/>
    <x v="0"/>
    <x v="0"/>
    <x v="0"/>
    <n v="0"/>
    <n v="1"/>
    <x v="0"/>
    <x v="0"/>
    <s v="FF / AM"/>
    <s v="X"/>
  </r>
  <r>
    <n v="9739"/>
    <x v="1"/>
    <n v="6753"/>
    <x v="5"/>
    <n v="13"/>
    <s v="675313"/>
    <n v="52.5"/>
    <n v="38.6"/>
    <x v="0"/>
    <x v="0"/>
    <x v="0"/>
    <n v="0"/>
    <n v="1"/>
    <x v="0"/>
    <x v="0"/>
    <s v="FF / AM"/>
    <s v="X"/>
  </r>
  <r>
    <n v="9740"/>
    <x v="3"/>
    <n v="7639"/>
    <x v="5"/>
    <n v="13"/>
    <s v="763913"/>
    <n v="42.5"/>
    <n v="39.700000000000003"/>
    <x v="0"/>
    <x v="0"/>
    <x v="0"/>
    <n v="0"/>
    <n v="1"/>
    <x v="0"/>
    <x v="0"/>
    <s v="FF / AM"/>
    <s v="X"/>
  </r>
  <r>
    <n v="9741"/>
    <x v="1"/>
    <n v="6728"/>
    <x v="5"/>
    <n v="13"/>
    <s v="672813"/>
    <n v="49.5"/>
    <n v="39"/>
    <x v="0"/>
    <x v="0"/>
    <x v="0"/>
    <n v="0"/>
    <n v="1"/>
    <x v="0"/>
    <x v="0"/>
    <s v="FF / AM"/>
    <s v="X"/>
  </r>
  <r>
    <n v="9743"/>
    <x v="1"/>
    <n v="7641"/>
    <x v="5"/>
    <n v="13"/>
    <s v="764113"/>
    <n v="47"/>
    <n v="38.799999999999997"/>
    <x v="0"/>
    <x v="0"/>
    <x v="0"/>
    <n v="0"/>
    <n v="0"/>
    <x v="0"/>
    <x v="0"/>
    <s v="FF / AM"/>
    <s v="X"/>
  </r>
  <r>
    <n v="9744"/>
    <x v="3"/>
    <n v="5704"/>
    <x v="5"/>
    <n v="13"/>
    <s v="570413"/>
    <n v="51.5"/>
    <n v="38.9"/>
    <x v="0"/>
    <x v="0"/>
    <x v="0"/>
    <n v="0"/>
    <n v="0"/>
    <x v="0"/>
    <x v="0"/>
    <s v="FF / AM"/>
    <s v="X"/>
  </r>
  <r>
    <n v="9745"/>
    <x v="1"/>
    <n v="3647"/>
    <x v="5"/>
    <n v="13"/>
    <s v="364713"/>
    <n v="46.5"/>
    <n v="38.799999999999997"/>
    <x v="0"/>
    <x v="0"/>
    <x v="0"/>
    <n v="0"/>
    <n v="0"/>
    <x v="0"/>
    <x v="0"/>
    <s v="FF / AM"/>
    <s v="X"/>
  </r>
  <r>
    <n v="9721"/>
    <x v="1"/>
    <n v="6722"/>
    <x v="6"/>
    <n v="14"/>
    <s v="672214"/>
    <n v="72"/>
    <n v="39"/>
    <x v="0"/>
    <x v="0"/>
    <x v="0"/>
    <n v="0"/>
    <n v="0"/>
    <x v="0"/>
    <x v="0"/>
    <s v="AN / AM"/>
    <s v="X"/>
  </r>
  <r>
    <n v="9722"/>
    <x v="2"/>
    <n v="6614"/>
    <x v="6"/>
    <n v="14"/>
    <s v="661414"/>
    <n v="84"/>
    <n v="39.299999999999997"/>
    <x v="0"/>
    <x v="0"/>
    <x v="0"/>
    <n v="0"/>
    <n v="0"/>
    <x v="0"/>
    <x v="0"/>
    <s v="AN / AM"/>
    <s v="X"/>
  </r>
  <r>
    <n v="9725"/>
    <x v="3"/>
    <n v="5690"/>
    <x v="6"/>
    <n v="14"/>
    <s v="569014"/>
    <n v="69"/>
    <n v="38.6"/>
    <x v="0"/>
    <x v="0"/>
    <x v="0"/>
    <n v="0"/>
    <n v="0"/>
    <x v="0"/>
    <x v="0"/>
    <s v="AN / AM"/>
    <s v="X"/>
  </r>
  <r>
    <n v="9727"/>
    <x v="2"/>
    <n v="4168"/>
    <x v="6"/>
    <n v="14"/>
    <s v="416814"/>
    <n v="72.5"/>
    <n v="39.1"/>
    <x v="0"/>
    <x v="0"/>
    <x v="0"/>
    <n v="0"/>
    <n v="0"/>
    <x v="0"/>
    <x v="0"/>
    <s v="AN / AM"/>
    <s v="X"/>
  </r>
  <r>
    <n v="9728"/>
    <x v="2"/>
    <n v="6742"/>
    <x v="6"/>
    <n v="14"/>
    <s v="674214"/>
    <n v="64"/>
    <n v="39.1"/>
    <x v="0"/>
    <x v="0"/>
    <x v="0"/>
    <n v="0"/>
    <n v="0"/>
    <x v="0"/>
    <x v="0"/>
    <s v="AN / AM"/>
    <s v="X"/>
  </r>
  <r>
    <n v="9729"/>
    <x v="2"/>
    <n v="6756"/>
    <x v="6"/>
    <n v="14"/>
    <s v="675614"/>
    <n v="76.5"/>
    <n v="38.6"/>
    <x v="0"/>
    <x v="0"/>
    <x v="0"/>
    <n v="0"/>
    <n v="0"/>
    <x v="0"/>
    <x v="0"/>
    <s v="AN / AM"/>
    <s v="X"/>
  </r>
  <r>
    <n v="9731"/>
    <x v="2"/>
    <n v="7635"/>
    <x v="6"/>
    <n v="14"/>
    <s v="763514"/>
    <n v="78"/>
    <n v="38.700000000000003"/>
    <x v="0"/>
    <x v="0"/>
    <x v="0"/>
    <n v="0"/>
    <n v="0"/>
    <x v="0"/>
    <x v="0"/>
    <s v="AN / AM"/>
    <s v="X"/>
  </r>
  <r>
    <n v="9732"/>
    <x v="3"/>
    <n v="6718"/>
    <x v="6"/>
    <n v="14"/>
    <s v="671814"/>
    <n v="50"/>
    <n v="38.700000000000003"/>
    <x v="0"/>
    <x v="0"/>
    <x v="0"/>
    <n v="1"/>
    <n v="1"/>
    <x v="0"/>
    <x v="0"/>
    <s v="AN / AM"/>
    <s v="X"/>
  </r>
  <r>
    <n v="9733"/>
    <x v="3"/>
    <n v="6631"/>
    <x v="6"/>
    <n v="14"/>
    <s v="663114"/>
    <n v="61"/>
    <n v="38.700000000000003"/>
    <x v="0"/>
    <x v="0"/>
    <x v="0"/>
    <n v="0"/>
    <n v="1"/>
    <x v="0"/>
    <x v="0"/>
    <s v="AN / AM"/>
    <s v="X"/>
  </r>
  <r>
    <n v="9735"/>
    <x v="3"/>
    <n v="5634"/>
    <x v="6"/>
    <n v="14"/>
    <s v="563414"/>
    <n v="65.5"/>
    <n v="39"/>
    <x v="0"/>
    <x v="0"/>
    <x v="0"/>
    <n v="0"/>
    <n v="0"/>
    <x v="0"/>
    <x v="0"/>
    <s v="AN / AM"/>
    <s v="X"/>
  </r>
  <r>
    <n v="9736"/>
    <x v="3"/>
    <n v="6608"/>
    <x v="6"/>
    <n v="14"/>
    <s v="660814"/>
    <n v="53.5"/>
    <n v="38.799999999999997"/>
    <x v="0"/>
    <x v="0"/>
    <x v="0"/>
    <n v="0"/>
    <n v="1"/>
    <x v="0"/>
    <x v="0"/>
    <s v="AN / AM"/>
    <s v="X"/>
  </r>
  <r>
    <n v="9737"/>
    <x v="2"/>
    <n v="5734"/>
    <x v="6"/>
    <n v="14"/>
    <s v="573414"/>
    <n v="63.5"/>
    <n v="38.6"/>
    <x v="0"/>
    <x v="0"/>
    <x v="0"/>
    <n v="1"/>
    <n v="0"/>
    <x v="0"/>
    <x v="0"/>
    <s v="AN / AM"/>
    <s v="X"/>
  </r>
  <r>
    <n v="9738"/>
    <x v="1"/>
    <n v="5689"/>
    <x v="6"/>
    <n v="14"/>
    <s v="568914"/>
    <n v="61.5"/>
    <n v="39.5"/>
    <x v="0"/>
    <x v="0"/>
    <x v="0"/>
    <n v="0"/>
    <n v="0"/>
    <x v="0"/>
    <x v="0"/>
    <s v="AN / AM"/>
    <s v="X"/>
  </r>
  <r>
    <n v="9739"/>
    <x v="1"/>
    <n v="6753"/>
    <x v="6"/>
    <n v="14"/>
    <s v="675314"/>
    <n v="61"/>
    <n v="39.200000000000003"/>
    <x v="0"/>
    <x v="0"/>
    <x v="0"/>
    <n v="0"/>
    <n v="0"/>
    <x v="0"/>
    <x v="0"/>
    <s v="AN / AM"/>
    <s v="X"/>
  </r>
  <r>
    <n v="9740"/>
    <x v="3"/>
    <n v="7639"/>
    <x v="6"/>
    <n v="14"/>
    <s v="763914"/>
    <n v="44"/>
    <n v="39.700000000000003"/>
    <x v="0"/>
    <x v="0"/>
    <x v="0"/>
    <n v="0"/>
    <n v="1"/>
    <x v="0"/>
    <x v="0"/>
    <s v="AN / AM"/>
    <s v="X"/>
  </r>
  <r>
    <n v="9741"/>
    <x v="1"/>
    <n v="6728"/>
    <x v="6"/>
    <n v="14"/>
    <s v="672814"/>
    <n v="48"/>
    <n v="39.1"/>
    <x v="0"/>
    <x v="0"/>
    <x v="0"/>
    <n v="0"/>
    <n v="1"/>
    <x v="0"/>
    <x v="0"/>
    <s v="AN / AM"/>
    <s v="X"/>
  </r>
  <r>
    <n v="9743"/>
    <x v="1"/>
    <n v="7641"/>
    <x v="6"/>
    <n v="14"/>
    <s v="764114"/>
    <n v="45.5"/>
    <n v="39.1"/>
    <x v="0"/>
    <x v="0"/>
    <x v="0"/>
    <n v="0"/>
    <n v="0"/>
    <x v="0"/>
    <x v="0"/>
    <s v="AN / AM"/>
    <s v="X"/>
  </r>
  <r>
    <n v="9744"/>
    <x v="3"/>
    <n v="5704"/>
    <x v="6"/>
    <n v="14"/>
    <s v="570414"/>
    <n v="53.5"/>
    <n v="38.700000000000003"/>
    <x v="0"/>
    <x v="0"/>
    <x v="0"/>
    <n v="0"/>
    <n v="0"/>
    <x v="0"/>
    <x v="0"/>
    <s v="AN / AM"/>
    <s v="X"/>
  </r>
  <r>
    <n v="9745"/>
    <x v="1"/>
    <n v="3647"/>
    <x v="6"/>
    <n v="14"/>
    <s v="364714"/>
    <n v="54"/>
    <n v="39.4"/>
    <x v="0"/>
    <x v="0"/>
    <x v="0"/>
    <n v="0"/>
    <n v="1"/>
    <x v="0"/>
    <x v="0"/>
    <s v="AN / AM"/>
    <s v="X"/>
  </r>
  <r>
    <n v="9746"/>
    <x v="0"/>
    <n v="3613"/>
    <x v="6"/>
    <n v="14"/>
    <s v="361314"/>
    <n v="59"/>
    <n v="39"/>
    <x v="0"/>
    <x v="0"/>
    <x v="0"/>
    <n v="0"/>
    <n v="0"/>
    <x v="0"/>
    <x v="0"/>
    <s v="AN / AM"/>
    <s v="X"/>
  </r>
  <r>
    <n v="9747"/>
    <x v="2"/>
    <n v="7628"/>
    <x v="6"/>
    <n v="14"/>
    <s v="762814"/>
    <n v="51"/>
    <n v="38.6"/>
    <x v="0"/>
    <x v="0"/>
    <x v="0"/>
    <n v="0"/>
    <n v="0"/>
    <x v="0"/>
    <x v="0"/>
    <s v="AN / AM"/>
    <s v="X"/>
  </r>
  <r>
    <n v="9748"/>
    <x v="3"/>
    <n v="7622"/>
    <x v="6"/>
    <n v="14"/>
    <s v="762214"/>
    <n v="42.5"/>
    <n v="39.1"/>
    <x v="0"/>
    <x v="0"/>
    <x v="0"/>
    <n v="0"/>
    <n v="0"/>
    <x v="0"/>
    <x v="0"/>
    <s v="AN / AM"/>
    <s v="X"/>
  </r>
  <r>
    <n v="9721"/>
    <x v="1"/>
    <n v="6722"/>
    <x v="7"/>
    <n v="15"/>
    <s v="672215"/>
    <n v="81.5"/>
    <n v="38.9"/>
    <x v="0"/>
    <x v="0"/>
    <x v="0"/>
    <n v="1"/>
    <n v="0"/>
    <x v="0"/>
    <x v="0"/>
    <s v="OT/AM"/>
    <s v="X"/>
  </r>
  <r>
    <n v="9722"/>
    <x v="2"/>
    <n v="6614"/>
    <x v="7"/>
    <n v="15"/>
    <s v="661415"/>
    <n v="94.5"/>
    <n v="39.1"/>
    <x v="0"/>
    <x v="0"/>
    <x v="0"/>
    <n v="0"/>
    <n v="0"/>
    <x v="0"/>
    <x v="0"/>
    <s v="OT/AM"/>
    <s v="X"/>
  </r>
  <r>
    <n v="9725"/>
    <x v="3"/>
    <n v="5690"/>
    <x v="7"/>
    <n v="15"/>
    <s v="569015"/>
    <n v="74.5"/>
    <n v="38.5"/>
    <x v="0"/>
    <x v="0"/>
    <x v="0"/>
    <n v="0"/>
    <n v="0"/>
    <x v="0"/>
    <x v="0"/>
    <s v="OT/AM"/>
    <s v="X"/>
  </r>
  <r>
    <n v="9727"/>
    <x v="2"/>
    <n v="4168"/>
    <x v="7"/>
    <n v="15"/>
    <s v="416815"/>
    <n v="85"/>
    <n v="38.700000000000003"/>
    <x v="0"/>
    <x v="0"/>
    <x v="0"/>
    <n v="0"/>
    <n v="0"/>
    <x v="0"/>
    <x v="0"/>
    <s v="OT/AM"/>
    <s v="X"/>
  </r>
  <r>
    <n v="9728"/>
    <x v="2"/>
    <n v="6742"/>
    <x v="7"/>
    <n v="15"/>
    <s v="674215"/>
    <n v="71.5"/>
    <n v="38.6"/>
    <x v="0"/>
    <x v="0"/>
    <x v="0"/>
    <n v="0"/>
    <n v="0"/>
    <x v="0"/>
    <x v="0"/>
    <s v="OT/AM"/>
    <s v="X"/>
  </r>
  <r>
    <n v="9732"/>
    <x v="3"/>
    <n v="6718"/>
    <x v="7"/>
    <n v="15"/>
    <s v="671815"/>
    <n v="56"/>
    <n v="38.700000000000003"/>
    <x v="0"/>
    <x v="0"/>
    <x v="0"/>
    <n v="0"/>
    <n v="0"/>
    <x v="0"/>
    <x v="0"/>
    <s v="OT/AM"/>
    <s v="X"/>
  </r>
  <r>
    <n v="9736"/>
    <x v="3"/>
    <n v="6608"/>
    <x v="7"/>
    <n v="15"/>
    <s v="660815"/>
    <n v="63.5"/>
    <n v="39.299999999999997"/>
    <x v="0"/>
    <x v="0"/>
    <x v="0"/>
    <n v="0"/>
    <n v="0"/>
    <x v="0"/>
    <x v="0"/>
    <s v="OT/AM"/>
    <s v="X"/>
  </r>
  <r>
    <n v="9737"/>
    <x v="2"/>
    <n v="5734"/>
    <x v="7"/>
    <n v="15"/>
    <s v="573415"/>
    <n v="76.5"/>
    <n v="38.9"/>
    <x v="0"/>
    <x v="0"/>
    <x v="0"/>
    <n v="0"/>
    <n v="0"/>
    <x v="0"/>
    <x v="0"/>
    <s v="OT/AM"/>
    <s v="X"/>
  </r>
  <r>
    <n v="9738"/>
    <x v="1"/>
    <n v="5689"/>
    <x v="7"/>
    <n v="15"/>
    <s v="568915"/>
    <n v="69"/>
    <n v="39"/>
    <x v="0"/>
    <x v="0"/>
    <x v="0"/>
    <n v="1"/>
    <n v="2"/>
    <x v="0"/>
    <x v="0"/>
    <s v="OT/AM"/>
    <s v="X"/>
  </r>
  <r>
    <n v="9739"/>
    <x v="1"/>
    <n v="6753"/>
    <x v="7"/>
    <n v="15"/>
    <s v="675315"/>
    <n v="69"/>
    <n v="40.200000000000003"/>
    <x v="0"/>
    <x v="0"/>
    <x v="0"/>
    <n v="1"/>
    <n v="0"/>
    <x v="0"/>
    <x v="0"/>
    <s v="OT/AM"/>
    <s v="X"/>
  </r>
  <r>
    <n v="9740"/>
    <x v="3"/>
    <n v="7639"/>
    <x v="7"/>
    <n v="15"/>
    <s v="763915"/>
    <n v="48.5"/>
    <n v="39"/>
    <x v="0"/>
    <x v="0"/>
    <x v="0"/>
    <n v="0"/>
    <n v="1"/>
    <x v="0"/>
    <x v="0"/>
    <s v="OT/AM"/>
    <s v="X"/>
  </r>
  <r>
    <n v="9741"/>
    <x v="1"/>
    <n v="6728"/>
    <x v="7"/>
    <n v="15"/>
    <s v="672815"/>
    <n v="53"/>
    <n v="39.4"/>
    <x v="0"/>
    <x v="0"/>
    <x v="0"/>
    <n v="1"/>
    <n v="2"/>
    <x v="0"/>
    <x v="0"/>
    <s v="OT/AM"/>
    <s v="X"/>
  </r>
  <r>
    <n v="9743"/>
    <x v="1"/>
    <n v="7641"/>
    <x v="7"/>
    <n v="15"/>
    <s v="764115"/>
    <n v="47.5"/>
    <n v="38.6"/>
    <x v="0"/>
    <x v="0"/>
    <x v="0"/>
    <n v="0"/>
    <n v="0"/>
    <x v="0"/>
    <x v="0"/>
    <s v="OT/AM"/>
    <s v="X"/>
  </r>
  <r>
    <n v="9744"/>
    <x v="3"/>
    <n v="5704"/>
    <x v="7"/>
    <n v="15"/>
    <s v="570415"/>
    <n v="60.5"/>
    <n v="38.9"/>
    <x v="0"/>
    <x v="0"/>
    <x v="0"/>
    <n v="0"/>
    <n v="0"/>
    <x v="0"/>
    <x v="0"/>
    <s v="OT/AM"/>
    <s v="X"/>
  </r>
  <r>
    <n v="9745"/>
    <x v="1"/>
    <n v="3647"/>
    <x v="7"/>
    <n v="15"/>
    <s v="364715"/>
    <n v="56.5"/>
    <n v="38.799999999999997"/>
    <x v="0"/>
    <x v="2"/>
    <x v="0"/>
    <n v="1"/>
    <n v="0"/>
    <x v="0"/>
    <x v="0"/>
    <s v="OT/AM"/>
    <s v="X"/>
  </r>
  <r>
    <n v="9746"/>
    <x v="0"/>
    <n v="3613"/>
    <x v="7"/>
    <n v="15"/>
    <s v="361315"/>
    <n v="57.5"/>
    <n v="39.299999999999997"/>
    <x v="0"/>
    <x v="0"/>
    <x v="0"/>
    <n v="1"/>
    <n v="2"/>
    <x v="0"/>
    <x v="0"/>
    <s v="OT/AM"/>
    <s v="X"/>
  </r>
  <r>
    <n v="9747"/>
    <x v="2"/>
    <n v="7628"/>
    <x v="7"/>
    <n v="15"/>
    <s v="762815"/>
    <n v="53"/>
    <n v="38.9"/>
    <x v="0"/>
    <x v="0"/>
    <x v="0"/>
    <n v="1"/>
    <n v="0"/>
    <x v="0"/>
    <x v="0"/>
    <s v="OT/AM"/>
    <s v="X"/>
  </r>
  <r>
    <n v="9748"/>
    <x v="3"/>
    <n v="7622"/>
    <x v="7"/>
    <n v="15"/>
    <s v="762215"/>
    <n v="47.5"/>
    <n v="39.6"/>
    <x v="0"/>
    <x v="0"/>
    <x v="0"/>
    <n v="0"/>
    <n v="0"/>
    <x v="0"/>
    <x v="0"/>
    <s v="OT/AM"/>
    <s v="X"/>
  </r>
  <r>
    <n v="9749"/>
    <x v="1"/>
    <n v="4180"/>
    <x v="7"/>
    <n v="15"/>
    <s v="418015"/>
    <n v="48.5"/>
    <n v="39.1"/>
    <x v="0"/>
    <x v="0"/>
    <x v="0"/>
    <n v="1"/>
    <n v="1"/>
    <x v="0"/>
    <x v="0"/>
    <s v="OT/AM"/>
    <s v="X"/>
  </r>
  <r>
    <n v="9750"/>
    <x v="3"/>
    <n v="6640"/>
    <x v="7"/>
    <n v="15"/>
    <s v="664015"/>
    <n v="47.5"/>
    <n v="39.200000000000003"/>
    <x v="0"/>
    <x v="0"/>
    <x v="1"/>
    <n v="0"/>
    <n v="0"/>
    <x v="0"/>
    <x v="0"/>
    <s v="OT/AM"/>
    <s v="X"/>
  </r>
  <r>
    <n v="9751"/>
    <x v="1"/>
    <n v="3154"/>
    <x v="7"/>
    <n v="15"/>
    <s v="315415"/>
    <n v="42"/>
    <n v="39.1"/>
    <x v="0"/>
    <x v="0"/>
    <x v="0"/>
    <n v="2"/>
    <n v="2"/>
    <x v="0"/>
    <x v="0"/>
    <s v="OT/AM"/>
    <s v="X"/>
  </r>
  <r>
    <n v="9752"/>
    <x v="3"/>
    <e v="#N/A"/>
    <x v="7"/>
    <n v="15"/>
    <e v="#N/A"/>
    <n v="43"/>
    <n v="38.9"/>
    <x v="0"/>
    <x v="0"/>
    <x v="0"/>
    <n v="0"/>
    <n v="0"/>
    <x v="1"/>
    <x v="0"/>
    <s v="OT/AM"/>
    <s v="X"/>
  </r>
  <r>
    <n v="9721"/>
    <x v="1"/>
    <n v="6722"/>
    <x v="8"/>
    <n v="16"/>
    <s v="672216"/>
    <n v="88"/>
    <n v="39"/>
    <x v="0"/>
    <x v="0"/>
    <x v="0"/>
    <n v="0"/>
    <n v="0"/>
    <x v="0"/>
    <x v="0"/>
    <s v="AN/MB"/>
    <s v="X"/>
  </r>
  <r>
    <n v="9722"/>
    <x v="2"/>
    <n v="6614"/>
    <x v="8"/>
    <n v="16"/>
    <s v="661416"/>
    <n v="103.5"/>
    <n v="38.299999999999997"/>
    <x v="0"/>
    <x v="0"/>
    <x v="0"/>
    <n v="0"/>
    <n v="0"/>
    <x v="0"/>
    <x v="0"/>
    <s v="AN/MB"/>
    <s v="X"/>
  </r>
  <r>
    <n v="9725"/>
    <x v="3"/>
    <n v="5690"/>
    <x v="8"/>
    <n v="16"/>
    <s v="569016"/>
    <n v="79.5"/>
    <n v="38.9"/>
    <x v="0"/>
    <x v="0"/>
    <x v="0"/>
    <n v="0"/>
    <n v="0"/>
    <x v="0"/>
    <x v="0"/>
    <s v="AN/MB"/>
    <s v="X"/>
  </r>
  <r>
    <n v="9727"/>
    <x v="2"/>
    <n v="4168"/>
    <x v="8"/>
    <n v="16"/>
    <s v="416816"/>
    <n v="90.5"/>
    <n v="39"/>
    <x v="0"/>
    <x v="0"/>
    <x v="0"/>
    <n v="0"/>
    <n v="0"/>
    <x v="0"/>
    <x v="0"/>
    <s v="AN/MB"/>
    <s v="X"/>
  </r>
  <r>
    <n v="9728"/>
    <x v="2"/>
    <n v="6742"/>
    <x v="8"/>
    <n v="16"/>
    <s v="674216"/>
    <n v="79.5"/>
    <n v="38.6"/>
    <x v="0"/>
    <x v="0"/>
    <x v="0"/>
    <n v="0"/>
    <n v="0"/>
    <x v="0"/>
    <x v="0"/>
    <s v="AN/MB"/>
    <s v="X"/>
  </r>
  <r>
    <n v="9732"/>
    <x v="3"/>
    <n v="6718"/>
    <x v="8"/>
    <n v="16"/>
    <s v="671816"/>
    <n v="63.5"/>
    <n v="41"/>
    <x v="2"/>
    <x v="0"/>
    <x v="0"/>
    <n v="0"/>
    <n v="0"/>
    <x v="0"/>
    <x v="0"/>
    <s v="AN/MB"/>
    <s v="X"/>
  </r>
  <r>
    <n v="9736"/>
    <x v="3"/>
    <n v="6608"/>
    <x v="8"/>
    <n v="16"/>
    <s v="660816"/>
    <n v="68.5"/>
    <n v="38.6"/>
    <x v="0"/>
    <x v="0"/>
    <x v="0"/>
    <n v="0"/>
    <n v="0"/>
    <x v="0"/>
    <x v="0"/>
    <s v="AN/MB"/>
    <s v="X"/>
  </r>
  <r>
    <n v="9737"/>
    <x v="2"/>
    <n v="5734"/>
    <x v="8"/>
    <n v="16"/>
    <s v="573416"/>
    <n v="75.5"/>
    <n v="38.6"/>
    <x v="0"/>
    <x v="0"/>
    <x v="0"/>
    <n v="0"/>
    <n v="0"/>
    <x v="0"/>
    <x v="0"/>
    <s v="AN/MB"/>
    <s v="X"/>
  </r>
  <r>
    <n v="9738"/>
    <x v="1"/>
    <n v="5689"/>
    <x v="8"/>
    <n v="16"/>
    <s v="568916"/>
    <n v="74.5"/>
    <n v="39.1"/>
    <x v="0"/>
    <x v="0"/>
    <x v="0"/>
    <n v="0"/>
    <n v="0"/>
    <x v="0"/>
    <x v="0"/>
    <s v="AN/MB"/>
    <s v="X"/>
  </r>
  <r>
    <n v="9739"/>
    <x v="1"/>
    <n v="6753"/>
    <x v="8"/>
    <n v="16"/>
    <s v="675316"/>
    <n v="76.5"/>
    <n v="38.9"/>
    <x v="0"/>
    <x v="0"/>
    <x v="0"/>
    <n v="0"/>
    <n v="0"/>
    <x v="0"/>
    <x v="0"/>
    <s v="AN/MB"/>
    <s v="X"/>
  </r>
  <r>
    <n v="9740"/>
    <x v="3"/>
    <n v="7639"/>
    <x v="8"/>
    <n v="16"/>
    <s v="763916"/>
    <n v="50"/>
    <n v="39"/>
    <x v="2"/>
    <x v="0"/>
    <x v="0"/>
    <n v="0"/>
    <n v="0"/>
    <x v="0"/>
    <x v="0"/>
    <s v="AN/MB"/>
    <s v="X"/>
  </r>
  <r>
    <n v="9741"/>
    <x v="1"/>
    <n v="6728"/>
    <x v="8"/>
    <n v="16"/>
    <s v="672816"/>
    <n v="62.5"/>
    <n v="38.9"/>
    <x v="0"/>
    <x v="0"/>
    <x v="0"/>
    <n v="0"/>
    <n v="0"/>
    <x v="0"/>
    <x v="0"/>
    <s v="AN/MB"/>
    <s v="X"/>
  </r>
  <r>
    <n v="9743"/>
    <x v="1"/>
    <n v="7641"/>
    <x v="8"/>
    <n v="16"/>
    <s v="764116"/>
    <n v="49.5"/>
    <n v="39"/>
    <x v="0"/>
    <x v="0"/>
    <x v="0"/>
    <n v="0"/>
    <n v="0"/>
    <x v="0"/>
    <x v="0"/>
    <s v="AN/MB"/>
    <s v="X"/>
  </r>
  <r>
    <n v="9744"/>
    <x v="3"/>
    <n v="5704"/>
    <x v="8"/>
    <n v="16"/>
    <s v="570416"/>
    <n v="67"/>
    <n v="38.5"/>
    <x v="0"/>
    <x v="0"/>
    <x v="0"/>
    <n v="0"/>
    <n v="0"/>
    <x v="0"/>
    <x v="0"/>
    <s v="AN/MB"/>
    <s v="X"/>
  </r>
  <r>
    <n v="9745"/>
    <x v="1"/>
    <n v="3647"/>
    <x v="8"/>
    <n v="16"/>
    <s v="364716"/>
    <n v="64"/>
    <n v="39.5"/>
    <x v="0"/>
    <x v="0"/>
    <x v="0"/>
    <n v="0"/>
    <n v="0"/>
    <x v="0"/>
    <x v="0"/>
    <s v="AN/MB"/>
    <s v="X"/>
  </r>
  <r>
    <n v="9746"/>
    <x v="1"/>
    <n v="3613"/>
    <x v="8"/>
    <n v="16"/>
    <s v="361316"/>
    <n v="66.5"/>
    <n v="39.1"/>
    <x v="0"/>
    <x v="2"/>
    <x v="2"/>
    <n v="0"/>
    <n v="0"/>
    <x v="0"/>
    <x v="0"/>
    <s v="AN/MB"/>
    <s v="X"/>
  </r>
  <r>
    <n v="9747"/>
    <x v="2"/>
    <n v="7628"/>
    <x v="8"/>
    <n v="16"/>
    <s v="762816"/>
    <n v="56"/>
    <n v="39.200000000000003"/>
    <x v="0"/>
    <x v="0"/>
    <x v="0"/>
    <n v="0"/>
    <n v="1"/>
    <x v="0"/>
    <x v="0"/>
    <s v="AN/MB"/>
    <s v="X"/>
  </r>
  <r>
    <n v="9748"/>
    <x v="3"/>
    <n v="7622"/>
    <x v="8"/>
    <n v="16"/>
    <s v="762216"/>
    <n v="50"/>
    <n v="39.299999999999997"/>
    <x v="0"/>
    <x v="0"/>
    <x v="0"/>
    <n v="0"/>
    <n v="0"/>
    <x v="0"/>
    <x v="0"/>
    <s v="AN/MB"/>
    <s v="X"/>
  </r>
  <r>
    <n v="9749"/>
    <x v="1"/>
    <n v="4180"/>
    <x v="8"/>
    <n v="16"/>
    <s v="418016"/>
    <n v="51.5"/>
    <n v="39.1"/>
    <x v="0"/>
    <x v="0"/>
    <x v="0"/>
    <n v="0"/>
    <n v="0"/>
    <x v="0"/>
    <x v="0"/>
    <s v="AN/MB"/>
    <s v="X"/>
  </r>
  <r>
    <n v="9750"/>
    <x v="3"/>
    <n v="6640"/>
    <x v="8"/>
    <n v="16"/>
    <s v="664016"/>
    <n v="50.5"/>
    <n v="38.9"/>
    <x v="0"/>
    <x v="0"/>
    <x v="0"/>
    <n v="0"/>
    <n v="0"/>
    <x v="0"/>
    <x v="0"/>
    <s v="AN/MB"/>
    <s v="X"/>
  </r>
  <r>
    <n v="9751"/>
    <x v="1"/>
    <n v="3154"/>
    <x v="8"/>
    <n v="16"/>
    <s v="315416"/>
    <n v="44.5"/>
    <n v="39.799999999999997"/>
    <x v="0"/>
    <x v="0"/>
    <x v="0"/>
    <n v="0"/>
    <n v="1"/>
    <x v="0"/>
    <x v="0"/>
    <s v="AN/MB"/>
    <s v="X"/>
  </r>
  <r>
    <n v="9754"/>
    <x v="3"/>
    <n v="3168"/>
    <x v="8"/>
    <n v="16"/>
    <s v="316816"/>
    <n v="46"/>
    <n v="38.6"/>
    <x v="0"/>
    <x v="0"/>
    <x v="0"/>
    <n v="0"/>
    <n v="1"/>
    <x v="0"/>
    <x v="0"/>
    <s v="AN/MB"/>
    <s v="X"/>
  </r>
  <r>
    <n v="9755"/>
    <x v="2"/>
    <n v="5611"/>
    <x v="8"/>
    <n v="16"/>
    <s v="561116"/>
    <n v="45"/>
    <n v="38.9"/>
    <x v="0"/>
    <x v="0"/>
    <x v="0"/>
    <n v="0"/>
    <n v="0"/>
    <x v="0"/>
    <x v="0"/>
    <s v="AN/MB"/>
    <s v="X"/>
  </r>
  <r>
    <n v="9756"/>
    <x v="3"/>
    <n v="4165"/>
    <x v="8"/>
    <n v="16"/>
    <s v="416516"/>
    <n v="41.5"/>
    <n v="39.5"/>
    <x v="0"/>
    <x v="0"/>
    <x v="0"/>
    <n v="0"/>
    <n v="1"/>
    <x v="0"/>
    <x v="0"/>
    <s v="AN/MB"/>
    <s v="X"/>
  </r>
  <r>
    <n v="9757"/>
    <x v="3"/>
    <n v="5722"/>
    <x v="8"/>
    <n v="16"/>
    <s v="572216"/>
    <n v="47"/>
    <n v="39.200000000000003"/>
    <x v="0"/>
    <x v="0"/>
    <x v="0"/>
    <n v="0"/>
    <n v="0"/>
    <x v="0"/>
    <x v="0"/>
    <s v="AN/MB"/>
    <s v="X"/>
  </r>
  <r>
    <n v="9759"/>
    <x v="2"/>
    <n v="3161"/>
    <x v="8"/>
    <n v="16"/>
    <s v="316116"/>
    <n v="42"/>
    <n v="38.700000000000003"/>
    <x v="0"/>
    <x v="0"/>
    <x v="0"/>
    <n v="1"/>
    <n v="0"/>
    <x v="0"/>
    <x v="0"/>
    <s v="AN/MB"/>
    <s v="X"/>
  </r>
  <r>
    <n v="9721"/>
    <x v="1"/>
    <n v="6722"/>
    <x v="9"/>
    <n v="17"/>
    <s v="672217"/>
    <n v="89.5"/>
    <n v="39"/>
    <x v="0"/>
    <x v="0"/>
    <x v="0"/>
    <n v="0"/>
    <n v="0"/>
    <x v="0"/>
    <x v="0"/>
    <s v="AM/MB"/>
    <s v="X"/>
  </r>
  <r>
    <n v="9722"/>
    <x v="2"/>
    <n v="6614"/>
    <x v="9"/>
    <n v="17"/>
    <s v="661417"/>
    <n v="109"/>
    <n v="39.1"/>
    <x v="0"/>
    <x v="0"/>
    <x v="0"/>
    <n v="0"/>
    <n v="0"/>
    <x v="0"/>
    <x v="0"/>
    <s v="AM/MB"/>
    <s v="X"/>
  </r>
  <r>
    <n v="9725"/>
    <x v="3"/>
    <n v="5690"/>
    <x v="9"/>
    <n v="17"/>
    <s v="569017"/>
    <n v="87"/>
    <n v="38.5"/>
    <x v="0"/>
    <x v="0"/>
    <x v="0"/>
    <n v="0"/>
    <n v="0"/>
    <x v="0"/>
    <x v="0"/>
    <s v="AM/MB"/>
    <s v="X"/>
  </r>
  <r>
    <n v="9727"/>
    <x v="2"/>
    <n v="4168"/>
    <x v="9"/>
    <n v="17"/>
    <s v="416817"/>
    <n v="101"/>
    <n v="38.1"/>
    <x v="2"/>
    <x v="0"/>
    <x v="0"/>
    <n v="0"/>
    <n v="0"/>
    <x v="0"/>
    <x v="0"/>
    <s v="AM/MB"/>
    <s v="X"/>
  </r>
  <r>
    <n v="9728"/>
    <x v="2"/>
    <n v="6742"/>
    <x v="9"/>
    <n v="17"/>
    <s v="674217"/>
    <n v="86.5"/>
    <n v="38.799999999999997"/>
    <x v="0"/>
    <x v="0"/>
    <x v="0"/>
    <n v="1"/>
    <n v="1"/>
    <x v="0"/>
    <x v="0"/>
    <s v="AM/MB"/>
    <s v="X"/>
  </r>
  <r>
    <n v="9732"/>
    <x v="3"/>
    <n v="6718"/>
    <x v="9"/>
    <n v="17"/>
    <s v="671817"/>
    <n v="68.5"/>
    <n v="39.5"/>
    <x v="0"/>
    <x v="0"/>
    <x v="0"/>
    <n v="0"/>
    <n v="0"/>
    <x v="0"/>
    <x v="0"/>
    <s v="AM/MB"/>
    <s v="X"/>
  </r>
  <r>
    <n v="9740"/>
    <x v="3"/>
    <n v="7639"/>
    <x v="9"/>
    <n v="17"/>
    <s v="763917"/>
    <n v="65.5"/>
    <n v="39.1"/>
    <x v="0"/>
    <x v="0"/>
    <x v="0"/>
    <n v="0"/>
    <n v="0"/>
    <x v="0"/>
    <x v="0"/>
    <s v="AM/MB"/>
    <s v="X"/>
  </r>
  <r>
    <n v="9741"/>
    <x v="1"/>
    <n v="6728"/>
    <x v="9"/>
    <n v="17"/>
    <s v="672817"/>
    <n v="72"/>
    <n v="39.799999999999997"/>
    <x v="0"/>
    <x v="0"/>
    <x v="0"/>
    <n v="1"/>
    <n v="0"/>
    <x v="0"/>
    <x v="0"/>
    <s v="AM/MB"/>
    <s v="X"/>
  </r>
  <r>
    <n v="9743"/>
    <x v="1"/>
    <n v="7641"/>
    <x v="9"/>
    <n v="17"/>
    <s v="764117"/>
    <n v="51.5"/>
    <n v="39.1"/>
    <x v="0"/>
    <x v="0"/>
    <x v="0"/>
    <n v="1"/>
    <n v="0"/>
    <x v="0"/>
    <x v="0"/>
    <s v="AM/MB"/>
    <s v="X"/>
  </r>
  <r>
    <n v="9744"/>
    <x v="3"/>
    <n v="5704"/>
    <x v="9"/>
    <n v="17"/>
    <s v="570417"/>
    <n v="69.5"/>
    <n v="40"/>
    <x v="3"/>
    <x v="0"/>
    <x v="0"/>
    <n v="0"/>
    <n v="0"/>
    <x v="0"/>
    <x v="0"/>
    <s v="AM/MB"/>
    <s v="X"/>
  </r>
  <r>
    <n v="9745"/>
    <x v="1"/>
    <n v="3647"/>
    <x v="9"/>
    <n v="17"/>
    <s v="364717"/>
    <n v="69.5"/>
    <n v="39.1"/>
    <x v="0"/>
    <x v="0"/>
    <x v="0"/>
    <n v="0"/>
    <n v="0"/>
    <x v="0"/>
    <x v="0"/>
    <s v="AM/MB"/>
    <s v="X"/>
  </r>
  <r>
    <n v="9746"/>
    <x v="1"/>
    <n v="3613"/>
    <x v="9"/>
    <n v="17"/>
    <s v="361317"/>
    <n v="73"/>
    <n v="39.5"/>
    <x v="0"/>
    <x v="0"/>
    <x v="0"/>
    <n v="0"/>
    <s v="1 liquide"/>
    <x v="0"/>
    <x v="0"/>
    <s v="AM/MB"/>
    <s v="X"/>
  </r>
  <r>
    <n v="9747"/>
    <x v="2"/>
    <n v="7628"/>
    <x v="9"/>
    <n v="17"/>
    <s v="762817"/>
    <n v="56.5"/>
    <n v="39.1"/>
    <x v="0"/>
    <x v="0"/>
    <x v="0"/>
    <n v="2"/>
    <n v="1"/>
    <x v="0"/>
    <x v="0"/>
    <s v="AM/MB"/>
    <s v="X"/>
  </r>
  <r>
    <n v="9748"/>
    <x v="3"/>
    <n v="7622"/>
    <x v="9"/>
    <n v="17"/>
    <s v="762217"/>
    <n v="58.5"/>
    <n v="38.799999999999997"/>
    <x v="0"/>
    <x v="0"/>
    <x v="0"/>
    <n v="0"/>
    <n v="0"/>
    <x v="0"/>
    <x v="0"/>
    <s v="AM/MB"/>
    <s v="X"/>
  </r>
  <r>
    <n v="9749"/>
    <x v="1"/>
    <n v="4180"/>
    <x v="9"/>
    <n v="17"/>
    <s v="418017"/>
    <n v="56.5"/>
    <n v="39"/>
    <x v="0"/>
    <x v="0"/>
    <x v="0"/>
    <n v="1"/>
    <s v="1 liquide"/>
    <x v="0"/>
    <x v="0"/>
    <s v="AM/MB"/>
    <s v="X"/>
  </r>
  <r>
    <n v="9750"/>
    <x v="3"/>
    <n v="6640"/>
    <x v="9"/>
    <n v="17"/>
    <s v="664017"/>
    <n v="57"/>
    <n v="39"/>
    <x v="0"/>
    <x v="0"/>
    <x v="0"/>
    <n v="0"/>
    <n v="0"/>
    <x v="0"/>
    <x v="0"/>
    <s v="AM/MB"/>
    <s v="X"/>
  </r>
  <r>
    <n v="9751"/>
    <x v="1"/>
    <n v="3154"/>
    <x v="9"/>
    <n v="17"/>
    <s v="315417"/>
    <n v="46"/>
    <n v="39.4"/>
    <x v="0"/>
    <x v="0"/>
    <x v="0"/>
    <n v="1"/>
    <s v="2 liquide"/>
    <x v="0"/>
    <x v="0"/>
    <s v="AM/MB"/>
    <s v="X"/>
  </r>
  <r>
    <n v="9754"/>
    <x v="3"/>
    <n v="3168"/>
    <x v="9"/>
    <n v="17"/>
    <s v="316817"/>
    <n v="49"/>
    <n v="39"/>
    <x v="2"/>
    <x v="0"/>
    <x v="0"/>
    <n v="1"/>
    <s v="2 liquide"/>
    <x v="0"/>
    <x v="0"/>
    <s v="AM/MB"/>
    <s v="X"/>
  </r>
  <r>
    <n v="9755"/>
    <x v="2"/>
    <n v="5611"/>
    <x v="9"/>
    <n v="17"/>
    <s v="561117"/>
    <n v="48.5"/>
    <n v="39.1"/>
    <x v="0"/>
    <x v="0"/>
    <x v="0"/>
    <n v="0"/>
    <n v="0"/>
    <x v="0"/>
    <x v="0"/>
    <s v="AM/MB"/>
    <s v="X"/>
  </r>
  <r>
    <n v="9756"/>
    <x v="3"/>
    <n v="4165"/>
    <x v="9"/>
    <n v="17"/>
    <s v="416517"/>
    <n v="41"/>
    <n v="39"/>
    <x v="0"/>
    <x v="0"/>
    <x v="0"/>
    <n v="1"/>
    <n v="0"/>
    <x v="0"/>
    <x v="0"/>
    <s v="AM/MB"/>
    <s v="X"/>
  </r>
  <r>
    <n v="9757"/>
    <x v="3"/>
    <n v="5722"/>
    <x v="9"/>
    <n v="17"/>
    <s v="572217"/>
    <n v="47.5"/>
    <n v="38.9"/>
    <x v="0"/>
    <x v="0"/>
    <x v="0"/>
    <n v="0"/>
    <n v="1"/>
    <x v="0"/>
    <x v="0"/>
    <s v="AM/MB"/>
    <s v="X"/>
  </r>
  <r>
    <n v="9759"/>
    <x v="2"/>
    <n v="3161"/>
    <x v="9"/>
    <n v="17"/>
    <s v="316117"/>
    <n v="44"/>
    <n v="38.799999999999997"/>
    <x v="0"/>
    <x v="0"/>
    <x v="0"/>
    <n v="0"/>
    <n v="2"/>
    <x v="0"/>
    <x v="0"/>
    <s v="AM/MB"/>
    <s v="X"/>
  </r>
  <r>
    <n v="9763"/>
    <x v="3"/>
    <n v="4633"/>
    <x v="9"/>
    <n v="17"/>
    <s v="463317"/>
    <n v="51.5"/>
    <n v="39.1"/>
    <x v="0"/>
    <x v="0"/>
    <x v="0"/>
    <n v="0"/>
    <n v="0"/>
    <x v="0"/>
    <x v="0"/>
    <s v="AM/MB"/>
    <s v="X"/>
  </r>
  <r>
    <n v="9764"/>
    <x v="2"/>
    <n v="2604"/>
    <x v="9"/>
    <n v="17"/>
    <s v="260417"/>
    <n v="51.5"/>
    <n v="39.299999999999997"/>
    <x v="0"/>
    <x v="0"/>
    <x v="0"/>
    <n v="0"/>
    <n v="1"/>
    <x v="0"/>
    <x v="0"/>
    <s v="AM/MB"/>
    <s v="X"/>
  </r>
  <r>
    <n v="9721"/>
    <x v="1"/>
    <n v="6722"/>
    <x v="10"/>
    <n v="18"/>
    <s v="672218"/>
    <n v="103.5"/>
    <n v="38.5"/>
    <x v="0"/>
    <x v="0"/>
    <x v="0"/>
    <n v="0"/>
    <n v="0"/>
    <x v="0"/>
    <x v="0"/>
    <s v="FF/MB"/>
    <s v="X"/>
  </r>
  <r>
    <n v="9722"/>
    <x v="2"/>
    <n v="6614"/>
    <x v="10"/>
    <n v="18"/>
    <s v="661418"/>
    <n v="110"/>
    <n v="38.5"/>
    <x v="0"/>
    <x v="0"/>
    <x v="0"/>
    <n v="0"/>
    <n v="1"/>
    <x v="0"/>
    <x v="0"/>
    <s v="FF/MB"/>
    <s v="X"/>
  </r>
  <r>
    <n v="9725"/>
    <x v="3"/>
    <n v="5690"/>
    <x v="10"/>
    <n v="18"/>
    <s v="569018"/>
    <n v="91.5"/>
    <n v="38.5"/>
    <x v="0"/>
    <x v="0"/>
    <x v="0"/>
    <n v="0"/>
    <n v="0"/>
    <x v="0"/>
    <x v="0"/>
    <s v="FF/MB"/>
    <s v="X"/>
  </r>
  <r>
    <n v="9727"/>
    <x v="2"/>
    <n v="4168"/>
    <x v="10"/>
    <n v="18"/>
    <s v="416818"/>
    <n v="106.5"/>
    <n v="38.700000000000003"/>
    <x v="0"/>
    <x v="0"/>
    <x v="0"/>
    <n v="0"/>
    <n v="1"/>
    <x v="0"/>
    <x v="0"/>
    <s v="FF/MB"/>
    <s v="X"/>
  </r>
  <r>
    <n v="9728"/>
    <x v="2"/>
    <n v="6742"/>
    <x v="10"/>
    <n v="18"/>
    <s v="674218"/>
    <n v="89.5"/>
    <n v="38.9"/>
    <x v="0"/>
    <x v="0"/>
    <x v="0"/>
    <n v="1"/>
    <n v="0"/>
    <x v="0"/>
    <x v="0"/>
    <s v="FF/MB"/>
    <s v="X"/>
  </r>
  <r>
    <n v="9732"/>
    <x v="3"/>
    <n v="6718"/>
    <x v="10"/>
    <n v="18"/>
    <s v="671818"/>
    <n v="74"/>
    <n v="38.6"/>
    <x v="0"/>
    <x v="0"/>
    <x v="0"/>
    <n v="0"/>
    <n v="0"/>
    <x v="0"/>
    <x v="0"/>
    <s v="FF/MB"/>
    <s v="X"/>
  </r>
  <r>
    <n v="9740"/>
    <x v="3"/>
    <n v="7639"/>
    <x v="10"/>
    <n v="18"/>
    <s v="763918"/>
    <n v="71.5"/>
    <n v="38.5"/>
    <x v="0"/>
    <x v="0"/>
    <x v="0"/>
    <n v="0"/>
    <n v="0"/>
    <x v="0"/>
    <x v="0"/>
    <s v="FF/MB"/>
    <s v="X"/>
  </r>
  <r>
    <n v="9741"/>
    <x v="1"/>
    <n v="6728"/>
    <x v="10"/>
    <n v="18"/>
    <s v="672818"/>
    <n v="74"/>
    <n v="39.4"/>
    <x v="1"/>
    <x v="0"/>
    <x v="0"/>
    <n v="0"/>
    <n v="0"/>
    <x v="0"/>
    <x v="0"/>
    <s v="FF/MB"/>
    <s v="X"/>
  </r>
  <r>
    <n v="9743"/>
    <x v="1"/>
    <n v="7641"/>
    <x v="10"/>
    <n v="18"/>
    <s v="764118"/>
    <n v="53"/>
    <n v="37.799999999999997"/>
    <x v="0"/>
    <x v="0"/>
    <x v="0"/>
    <n v="0"/>
    <n v="0"/>
    <x v="0"/>
    <x v="0"/>
    <s v="FF/MB"/>
    <s v="X"/>
  </r>
  <r>
    <n v="9744"/>
    <x v="3"/>
    <n v="5704"/>
    <x v="10"/>
    <n v="18"/>
    <s v="570418"/>
    <n v="76"/>
    <n v="39.299999999999997"/>
    <x v="0"/>
    <x v="0"/>
    <x v="0"/>
    <n v="0"/>
    <n v="0"/>
    <x v="0"/>
    <x v="0"/>
    <s v="FF/MB"/>
    <s v="X"/>
  </r>
  <r>
    <n v="9745"/>
    <x v="1"/>
    <n v="3647"/>
    <x v="10"/>
    <n v="18"/>
    <s v="364718"/>
    <n v="80"/>
    <n v="38.700000000000003"/>
    <x v="0"/>
    <x v="0"/>
    <x v="0"/>
    <n v="0"/>
    <n v="0"/>
    <x v="0"/>
    <x v="0"/>
    <s v="FF/MB"/>
    <s v="X"/>
  </r>
  <r>
    <n v="9746"/>
    <x v="1"/>
    <n v="3613"/>
    <x v="10"/>
    <n v="18"/>
    <s v="361318"/>
    <n v="76.5"/>
    <n v="40.299999999999997"/>
    <x v="0"/>
    <x v="0"/>
    <x v="0"/>
    <n v="0"/>
    <n v="1"/>
    <x v="0"/>
    <x v="0"/>
    <s v="FF/MB"/>
    <s v="X"/>
  </r>
  <r>
    <n v="9747"/>
    <x v="2"/>
    <n v="7628"/>
    <x v="10"/>
    <n v="18"/>
    <s v="762818"/>
    <n v="66.5"/>
    <n v="38.700000000000003"/>
    <x v="0"/>
    <x v="0"/>
    <x v="0"/>
    <n v="0"/>
    <n v="0"/>
    <x v="0"/>
    <x v="0"/>
    <s v="FF/MB"/>
    <s v="X"/>
  </r>
  <r>
    <n v="9748"/>
    <x v="3"/>
    <n v="7622"/>
    <x v="10"/>
    <n v="18"/>
    <s v="762218"/>
    <n v="61"/>
    <n v="39.1"/>
    <x v="0"/>
    <x v="0"/>
    <x v="0"/>
    <n v="0"/>
    <n v="1"/>
    <x v="0"/>
    <x v="0"/>
    <s v="FF/MB"/>
    <s v="X"/>
  </r>
  <r>
    <n v="9749"/>
    <x v="1"/>
    <n v="4180"/>
    <x v="10"/>
    <n v="18"/>
    <s v="418018"/>
    <n v="61"/>
    <n v="39.9"/>
    <x v="0"/>
    <x v="0"/>
    <x v="0"/>
    <n v="0"/>
    <n v="1"/>
    <x v="0"/>
    <x v="0"/>
    <s v="FF/MB"/>
    <s v="X"/>
  </r>
  <r>
    <n v="9750"/>
    <x v="3"/>
    <n v="6640"/>
    <x v="10"/>
    <n v="18"/>
    <s v="664018"/>
    <n v="64.5"/>
    <n v="39"/>
    <x v="0"/>
    <x v="0"/>
    <x v="0"/>
    <n v="0"/>
    <n v="0"/>
    <x v="0"/>
    <x v="0"/>
    <s v="FF/MB"/>
    <s v="X"/>
  </r>
  <r>
    <n v="9751"/>
    <x v="1"/>
    <n v="3154"/>
    <x v="10"/>
    <n v="18"/>
    <s v="315418"/>
    <n v="43"/>
    <n v="39.1"/>
    <x v="0"/>
    <x v="0"/>
    <x v="0"/>
    <n v="0"/>
    <n v="1"/>
    <x v="0"/>
    <x v="0"/>
    <s v="FF/MB"/>
    <s v="X"/>
  </r>
  <r>
    <n v="9754"/>
    <x v="3"/>
    <n v="3168"/>
    <x v="10"/>
    <n v="18"/>
    <s v="316818"/>
    <n v="45.5"/>
    <n v="39.1"/>
    <x v="0"/>
    <x v="0"/>
    <x v="0"/>
    <n v="2"/>
    <n v="2"/>
    <x v="0"/>
    <x v="0"/>
    <s v="FF/MB"/>
    <s v="X"/>
  </r>
  <r>
    <n v="9755"/>
    <x v="2"/>
    <n v="5611"/>
    <x v="10"/>
    <n v="18"/>
    <s v="561118"/>
    <n v="52.5"/>
    <n v="39.4"/>
    <x v="0"/>
    <x v="0"/>
    <x v="0"/>
    <n v="0"/>
    <n v="0"/>
    <x v="0"/>
    <x v="0"/>
    <s v="FF/MB"/>
    <s v="X"/>
  </r>
  <r>
    <n v="9756"/>
    <x v="3"/>
    <n v="4165"/>
    <x v="10"/>
    <n v="18"/>
    <s v="416518"/>
    <n v="48"/>
    <n v="38.9"/>
    <x v="0"/>
    <x v="0"/>
    <x v="0"/>
    <n v="0"/>
    <n v="0"/>
    <x v="0"/>
    <x v="0"/>
    <s v="FF/MB"/>
    <s v="X"/>
  </r>
  <r>
    <n v="9757"/>
    <x v="3"/>
    <n v="5722"/>
    <x v="10"/>
    <n v="18"/>
    <s v="572218"/>
    <n v="52"/>
    <n v="39.1"/>
    <x v="0"/>
    <x v="0"/>
    <x v="0"/>
    <n v="0"/>
    <n v="0"/>
    <x v="0"/>
    <x v="0"/>
    <s v="FF/MB"/>
    <s v="X"/>
  </r>
  <r>
    <n v="9759"/>
    <x v="2"/>
    <n v="3161"/>
    <x v="10"/>
    <n v="18"/>
    <s v="316118"/>
    <n v="47.5"/>
    <n v="39.4"/>
    <x v="0"/>
    <x v="0"/>
    <x v="0"/>
    <n v="0"/>
    <n v="0"/>
    <x v="0"/>
    <x v="0"/>
    <s v="FF/MB"/>
    <s v="X"/>
  </r>
  <r>
    <n v="9763"/>
    <x v="3"/>
    <n v="4633"/>
    <x v="10"/>
    <n v="18"/>
    <s v="463318"/>
    <n v="46.5"/>
    <n v="39.5"/>
    <x v="0"/>
    <x v="0"/>
    <x v="0"/>
    <n v="0"/>
    <n v="2"/>
    <x v="2"/>
    <x v="0"/>
    <s v="FF/MB"/>
    <s v="X"/>
  </r>
  <r>
    <n v="9764"/>
    <x v="2"/>
    <n v="2604"/>
    <x v="10"/>
    <n v="18"/>
    <s v="260418"/>
    <n v="57.5"/>
    <n v="39.1"/>
    <x v="0"/>
    <x v="0"/>
    <x v="0"/>
    <n v="1"/>
    <n v="0"/>
    <x v="0"/>
    <x v="0"/>
    <s v="FF/MB"/>
    <s v="X"/>
  </r>
  <r>
    <n v="9765"/>
    <x v="2"/>
    <n v="7649"/>
    <x v="10"/>
    <n v="18"/>
    <s v="764918"/>
    <n v="55.5"/>
    <n v="39.1"/>
    <x v="0"/>
    <x v="0"/>
    <x v="0"/>
    <n v="1"/>
    <n v="2"/>
    <x v="0"/>
    <x v="0"/>
    <s v="FF/MB"/>
    <s v="X"/>
  </r>
  <r>
    <n v="9766"/>
    <x v="2"/>
    <n v="3634"/>
    <x v="10"/>
    <n v="18"/>
    <s v="363418"/>
    <n v="58.5"/>
    <n v="39.5"/>
    <x v="0"/>
    <x v="0"/>
    <x v="0"/>
    <n v="0"/>
    <n v="0"/>
    <x v="0"/>
    <x v="0"/>
    <s v="FF/MB"/>
    <s v="X"/>
  </r>
  <r>
    <n v="9769"/>
    <x v="2"/>
    <n v="5635"/>
    <x v="10"/>
    <n v="18"/>
    <s v="563518"/>
    <n v="47.5"/>
    <n v="39.4"/>
    <x v="0"/>
    <x v="0"/>
    <x v="0"/>
    <n v="0"/>
    <n v="1"/>
    <x v="0"/>
    <x v="0"/>
    <s v="FF/MB"/>
    <s v="X"/>
  </r>
  <r>
    <n v="9770"/>
    <x v="2"/>
    <n v="2646"/>
    <x v="10"/>
    <n v="18"/>
    <s v="264618"/>
    <n v="47.5"/>
    <n v="40"/>
    <x v="0"/>
    <x v="0"/>
    <x v="0"/>
    <n v="1"/>
    <n v="2"/>
    <x v="0"/>
    <x v="0"/>
    <s v="FF/MB"/>
    <s v="X"/>
  </r>
  <r>
    <n v="9772"/>
    <x v="0"/>
    <e v="#N/A"/>
    <x v="10"/>
    <n v="18"/>
    <e v="#N/A"/>
    <n v="45"/>
    <n v="38.799999999999997"/>
    <x v="0"/>
    <x v="0"/>
    <x v="0"/>
    <n v="0"/>
    <n v="0"/>
    <x v="0"/>
    <x v="0"/>
    <s v="FF/MB"/>
    <s v="X"/>
  </r>
  <r>
    <n v="9773"/>
    <x v="1"/>
    <n v="4613"/>
    <x v="10"/>
    <n v="18"/>
    <s v="461318"/>
    <n v="38"/>
    <n v="38.6"/>
    <x v="0"/>
    <x v="0"/>
    <x v="0"/>
    <n v="0"/>
    <n v="0"/>
    <x v="0"/>
    <x v="0"/>
    <s v="FF/MB"/>
    <s v="X"/>
  </r>
  <r>
    <n v="9774"/>
    <x v="0"/>
    <n v="5699"/>
    <x v="10"/>
    <n v="18"/>
    <s v="569918"/>
    <n v="41"/>
    <n v="39.4"/>
    <x v="0"/>
    <x v="0"/>
    <x v="0"/>
    <n v="0"/>
    <n v="2"/>
    <x v="0"/>
    <x v="0"/>
    <s v="FF/MB"/>
    <s v="X"/>
  </r>
  <r>
    <n v="9775"/>
    <x v="0"/>
    <e v="#N/A"/>
    <x v="10"/>
    <n v="18"/>
    <e v="#N/A"/>
    <n v="52"/>
    <n v="39.5"/>
    <x v="0"/>
    <x v="0"/>
    <x v="0"/>
    <n v="0"/>
    <n v="2"/>
    <x v="0"/>
    <x v="0"/>
    <s v="FF/MB"/>
    <s v="X"/>
  </r>
  <r>
    <n v="9721"/>
    <x v="1"/>
    <n v="6722"/>
    <x v="11"/>
    <n v="19"/>
    <s v="672219"/>
    <n v="106"/>
    <n v="38.799999999999997"/>
    <x v="0"/>
    <x v="0"/>
    <x v="0"/>
    <n v="0"/>
    <n v="0"/>
    <x v="0"/>
    <x v="0"/>
    <s v="FF/AM/AM"/>
    <s v="X"/>
  </r>
  <r>
    <n v="9722"/>
    <x v="2"/>
    <n v="6614"/>
    <x v="11"/>
    <n v="19"/>
    <s v="661419"/>
    <n v="115"/>
    <n v="39"/>
    <x v="0"/>
    <x v="0"/>
    <x v="0"/>
    <n v="0"/>
    <n v="1"/>
    <x v="0"/>
    <x v="0"/>
    <s v="FF/AM/AM"/>
    <s v="X"/>
  </r>
  <r>
    <n v="9725"/>
    <x v="3"/>
    <n v="5690"/>
    <x v="11"/>
    <n v="19"/>
    <s v="569019"/>
    <n v="96.5"/>
    <n v="38.6"/>
    <x v="0"/>
    <x v="0"/>
    <x v="0"/>
    <n v="0"/>
    <n v="0"/>
    <x v="0"/>
    <x v="0"/>
    <s v="FF/AM/AM"/>
    <s v="X"/>
  </r>
  <r>
    <n v="9727"/>
    <x v="2"/>
    <n v="4168"/>
    <x v="11"/>
    <n v="19"/>
    <s v="416819"/>
    <n v="115"/>
    <n v="38.5"/>
    <x v="0"/>
    <x v="0"/>
    <x v="0"/>
    <n v="0"/>
    <n v="0"/>
    <x v="0"/>
    <x v="0"/>
    <s v="FF/AM/AM"/>
    <s v="X"/>
  </r>
  <r>
    <n v="9728"/>
    <x v="2"/>
    <n v="6742"/>
    <x v="11"/>
    <n v="19"/>
    <s v="674219"/>
    <n v="100"/>
    <n v="39"/>
    <x v="0"/>
    <x v="0"/>
    <x v="0"/>
    <n v="0"/>
    <n v="0"/>
    <x v="0"/>
    <x v="0"/>
    <s v="FF/AM/AM"/>
    <s v="X"/>
  </r>
  <r>
    <n v="9732"/>
    <x v="3"/>
    <n v="6718"/>
    <x v="11"/>
    <n v="19"/>
    <s v="671819"/>
    <n v="77.5"/>
    <n v="38.1"/>
    <x v="0"/>
    <x v="0"/>
    <x v="0"/>
    <n v="0"/>
    <n v="0"/>
    <x v="0"/>
    <x v="0"/>
    <s v="FF/AM/AM"/>
    <s v="X"/>
  </r>
  <r>
    <n v="9740"/>
    <x v="3"/>
    <n v="7639"/>
    <x v="11"/>
    <n v="19"/>
    <s v="763919"/>
    <n v="79.5"/>
    <n v="39.5"/>
    <x v="0"/>
    <x v="0"/>
    <x v="0"/>
    <n v="0"/>
    <n v="1"/>
    <x v="0"/>
    <x v="0"/>
    <s v="FF/AM/AM"/>
    <s v="X"/>
  </r>
  <r>
    <n v="9741"/>
    <x v="1"/>
    <n v="6728"/>
    <x v="11"/>
    <n v="19"/>
    <s v="672819"/>
    <n v="80"/>
    <n v="38.799999999999997"/>
    <x v="1"/>
    <x v="0"/>
    <x v="0"/>
    <n v="0"/>
    <n v="0"/>
    <x v="0"/>
    <x v="0"/>
    <s v="FF/AM/AM"/>
    <s v="X"/>
  </r>
  <r>
    <n v="9743"/>
    <x v="1"/>
    <n v="7641"/>
    <x v="11"/>
    <n v="19"/>
    <s v="764119"/>
    <n v="51"/>
    <n v="38.700000000000003"/>
    <x v="0"/>
    <x v="0"/>
    <x v="0"/>
    <n v="0"/>
    <n v="0"/>
    <x v="0"/>
    <x v="0"/>
    <s v="FF/AM/AM"/>
    <s v="X"/>
  </r>
  <r>
    <n v="9744"/>
    <x v="3"/>
    <n v="5704"/>
    <x v="11"/>
    <n v="19"/>
    <s v="570419"/>
    <n v="83"/>
    <n v="38.1"/>
    <x v="0"/>
    <x v="0"/>
    <x v="0"/>
    <n v="0"/>
    <n v="1"/>
    <x v="0"/>
    <x v="0"/>
    <s v="FF/AM/AM"/>
    <s v="X"/>
  </r>
  <r>
    <n v="9745"/>
    <x v="1"/>
    <n v="3647"/>
    <x v="11"/>
    <n v="19"/>
    <s v="364719"/>
    <n v="87.5"/>
    <n v="39"/>
    <x v="0"/>
    <x v="0"/>
    <x v="0"/>
    <n v="0"/>
    <n v="0"/>
    <x v="0"/>
    <x v="0"/>
    <s v="FF/AM/AM"/>
    <s v="X"/>
  </r>
  <r>
    <n v="9746"/>
    <x v="1"/>
    <n v="3613"/>
    <x v="11"/>
    <n v="19"/>
    <s v="361319"/>
    <n v="81"/>
    <n v="39.1"/>
    <x v="0"/>
    <x v="0"/>
    <x v="0"/>
    <n v="0"/>
    <n v="0"/>
    <x v="0"/>
    <x v="0"/>
    <s v="FF/AM/AM"/>
    <s v="X"/>
  </r>
  <r>
    <n v="9747"/>
    <x v="2"/>
    <n v="7628"/>
    <x v="11"/>
    <n v="19"/>
    <s v="762819"/>
    <n v="69"/>
    <n v="39"/>
    <x v="0"/>
    <x v="0"/>
    <x v="0"/>
    <n v="1"/>
    <n v="1"/>
    <x v="0"/>
    <x v="0"/>
    <s v="FF/AM/AM"/>
    <s v="X"/>
  </r>
  <r>
    <n v="9748"/>
    <x v="3"/>
    <n v="7622"/>
    <x v="11"/>
    <n v="19"/>
    <s v="762219"/>
    <n v="59"/>
    <n v="40.200000000000003"/>
    <x v="0"/>
    <x v="0"/>
    <x v="0"/>
    <n v="0"/>
    <n v="0"/>
    <x v="0"/>
    <x v="0"/>
    <s v="FF/AM/AM"/>
    <s v="X"/>
  </r>
  <r>
    <n v="9749"/>
    <x v="1"/>
    <n v="4180"/>
    <x v="11"/>
    <n v="19"/>
    <s v="418019"/>
    <n v="63"/>
    <n v="39.700000000000003"/>
    <x v="1"/>
    <x v="0"/>
    <x v="0"/>
    <n v="0"/>
    <n v="0"/>
    <x v="0"/>
    <x v="0"/>
    <s v="FF/AM/AM"/>
    <s v="X"/>
  </r>
  <r>
    <n v="9750"/>
    <x v="3"/>
    <n v="6640"/>
    <x v="11"/>
    <n v="19"/>
    <s v="664019"/>
    <n v="70"/>
    <n v="39.4"/>
    <x v="0"/>
    <x v="0"/>
    <x v="0"/>
    <n v="0"/>
    <n v="0"/>
    <x v="0"/>
    <x v="0"/>
    <s v="FF/AM/AM"/>
    <s v="X"/>
  </r>
  <r>
    <n v="9751"/>
    <x v="1"/>
    <n v="3154"/>
    <x v="11"/>
    <n v="19"/>
    <s v="315419"/>
    <n v="53"/>
    <n v="39.4"/>
    <x v="0"/>
    <x v="3"/>
    <x v="0"/>
    <n v="0"/>
    <n v="0"/>
    <x v="0"/>
    <x v="0"/>
    <s v="FF/AM/AM"/>
    <s v="X"/>
  </r>
  <r>
    <n v="9754"/>
    <x v="3"/>
    <n v="3168"/>
    <x v="11"/>
    <n v="19"/>
    <s v="316819"/>
    <n v="48"/>
    <n v="38.799999999999997"/>
    <x v="0"/>
    <x v="4"/>
    <x v="0"/>
    <n v="0"/>
    <n v="1"/>
    <x v="0"/>
    <x v="0"/>
    <s v="FF/AM/AM"/>
    <s v="X"/>
  </r>
  <r>
    <n v="9755"/>
    <x v="2"/>
    <n v="5611"/>
    <x v="11"/>
    <n v="19"/>
    <s v="561119"/>
    <n v="58.5"/>
    <n v="38.700000000000003"/>
    <x v="0"/>
    <x v="0"/>
    <x v="0"/>
    <n v="2"/>
    <n v="0"/>
    <x v="0"/>
    <x v="0"/>
    <s v="FF/AM/AM"/>
    <s v="X"/>
  </r>
  <r>
    <n v="9756"/>
    <x v="3"/>
    <n v="4165"/>
    <x v="11"/>
    <n v="19"/>
    <s v="416519"/>
    <n v="53.5"/>
    <n v="38.799999999999997"/>
    <x v="0"/>
    <x v="0"/>
    <x v="0"/>
    <n v="0"/>
    <n v="0"/>
    <x v="0"/>
    <x v="0"/>
    <s v="FF/AM/AM"/>
    <s v="X"/>
  </r>
  <r>
    <n v="9757"/>
    <x v="3"/>
    <n v="5722"/>
    <x v="11"/>
    <n v="19"/>
    <s v="572219"/>
    <n v="55"/>
    <n v="38.799999999999997"/>
    <x v="0"/>
    <x v="0"/>
    <x v="0"/>
    <n v="0"/>
    <n v="0"/>
    <x v="0"/>
    <x v="0"/>
    <s v="FF/AM/AM"/>
    <s v="X"/>
  </r>
  <r>
    <n v="9759"/>
    <x v="2"/>
    <n v="3161"/>
    <x v="11"/>
    <n v="19"/>
    <s v="316119"/>
    <n v="54"/>
    <n v="38.6"/>
    <x v="0"/>
    <x v="0"/>
    <x v="0"/>
    <n v="0"/>
    <n v="0"/>
    <x v="0"/>
    <x v="0"/>
    <s v="FF/AM/AM"/>
    <s v="X"/>
  </r>
  <r>
    <n v="9763"/>
    <x v="3"/>
    <n v="4633"/>
    <x v="11"/>
    <n v="19"/>
    <s v="463319"/>
    <n v="49"/>
    <n v="38.700000000000003"/>
    <x v="0"/>
    <x v="0"/>
    <x v="0"/>
    <n v="0"/>
    <n v="2"/>
    <x v="0"/>
    <x v="0"/>
    <s v="FF/AM/AM"/>
    <s v="X"/>
  </r>
  <r>
    <n v="9764"/>
    <x v="2"/>
    <n v="2604"/>
    <x v="11"/>
    <n v="19"/>
    <s v="260419"/>
    <n v="59.5"/>
    <n v="38.799999999999997"/>
    <x v="0"/>
    <x v="0"/>
    <x v="0"/>
    <n v="0"/>
    <n v="0"/>
    <x v="0"/>
    <x v="0"/>
    <s v="FF/AM/AM"/>
    <s v="X"/>
  </r>
  <r>
    <n v="9765"/>
    <x v="2"/>
    <n v="7649"/>
    <x v="11"/>
    <n v="19"/>
    <s v="764919"/>
    <n v="57"/>
    <n v="39.299999999999997"/>
    <x v="0"/>
    <x v="0"/>
    <x v="0"/>
    <n v="1"/>
    <n v="1"/>
    <x v="0"/>
    <x v="0"/>
    <s v="FF/AM/AM"/>
    <s v="X"/>
  </r>
  <r>
    <n v="9766"/>
    <x v="2"/>
    <n v="3634"/>
    <x v="11"/>
    <n v="19"/>
    <s v="363419"/>
    <n v="57.5"/>
    <n v="39.4"/>
    <x v="0"/>
    <x v="0"/>
    <x v="0"/>
    <n v="0"/>
    <n v="2"/>
    <x v="0"/>
    <x v="0"/>
    <s v="FF/AM/AM"/>
    <s v="X"/>
  </r>
  <r>
    <n v="9769"/>
    <x v="2"/>
    <n v="5635"/>
    <x v="11"/>
    <n v="19"/>
    <s v="563519"/>
    <n v="53"/>
    <n v="38.9"/>
    <x v="0"/>
    <x v="0"/>
    <x v="0"/>
    <n v="0"/>
    <n v="1"/>
    <x v="0"/>
    <x v="0"/>
    <s v="FF/AM/AM"/>
    <s v="X"/>
  </r>
  <r>
    <n v="9770"/>
    <x v="2"/>
    <n v="2646"/>
    <x v="11"/>
    <n v="19"/>
    <s v="264619"/>
    <n v="43.5"/>
    <n v="39"/>
    <x v="0"/>
    <x v="0"/>
    <x v="0"/>
    <n v="1"/>
    <n v="1"/>
    <x v="0"/>
    <x v="0"/>
    <s v="FF/AM/AM"/>
    <s v="X"/>
  </r>
  <r>
    <n v="9772"/>
    <x v="0"/>
    <e v="#N/A"/>
    <x v="11"/>
    <n v="19"/>
    <e v="#N/A"/>
    <n v="47.5"/>
    <n v="39.1"/>
    <x v="0"/>
    <x v="0"/>
    <x v="0"/>
    <n v="0"/>
    <n v="0"/>
    <x v="0"/>
    <x v="0"/>
    <s v="FF/AM/AM"/>
    <s v="X"/>
  </r>
  <r>
    <n v="9773"/>
    <x v="1"/>
    <n v="4613"/>
    <x v="11"/>
    <n v="19"/>
    <s v="461319"/>
    <n v="39"/>
    <n v="39.200000000000003"/>
    <x v="0"/>
    <x v="0"/>
    <x v="0"/>
    <n v="0"/>
    <n v="0"/>
    <x v="0"/>
    <x v="0"/>
    <s v="FF/AM/AM"/>
    <s v="X"/>
  </r>
  <r>
    <n v="9774"/>
    <x v="0"/>
    <n v="5699"/>
    <x v="11"/>
    <n v="19"/>
    <s v="569919"/>
    <n v="49"/>
    <n v="38.799999999999997"/>
    <x v="0"/>
    <x v="0"/>
    <x v="0"/>
    <n v="0"/>
    <n v="2"/>
    <x v="0"/>
    <x v="0"/>
    <s v="FF/AM/AM"/>
    <s v="X"/>
  </r>
  <r>
    <n v="9775"/>
    <x v="0"/>
    <e v="#N/A"/>
    <x v="11"/>
    <n v="19"/>
    <e v="#N/A"/>
    <n v="53.5"/>
    <n v="39.1"/>
    <x v="0"/>
    <x v="0"/>
    <x v="0"/>
    <n v="0"/>
    <n v="2"/>
    <x v="0"/>
    <x v="0"/>
    <s v="FF/AM/AM"/>
    <s v="X"/>
  </r>
  <r>
    <n v="9779"/>
    <x v="1"/>
    <n v="5738"/>
    <x v="11"/>
    <n v="19"/>
    <s v="573819"/>
    <n v="56"/>
    <n v="39.299999999999997"/>
    <x v="0"/>
    <x v="0"/>
    <x v="0"/>
    <n v="0"/>
    <n v="0"/>
    <x v="0"/>
    <x v="0"/>
    <s v="FF/AM/AM"/>
    <s v="X"/>
  </r>
  <r>
    <n v="9780"/>
    <x v="3"/>
    <n v="5700"/>
    <x v="11"/>
    <n v="19"/>
    <s v="570019"/>
    <n v="55.5"/>
    <n v="39"/>
    <x v="0"/>
    <x v="0"/>
    <x v="0"/>
    <n v="1"/>
    <n v="0"/>
    <x v="0"/>
    <x v="0"/>
    <s v="FF/AM/AM"/>
    <s v="X"/>
  </r>
  <r>
    <n v="2342"/>
    <x v="1"/>
    <n v="5651"/>
    <x v="11"/>
    <n v="19"/>
    <s v="565119"/>
    <n v="46.5"/>
    <n v="39.200000000000003"/>
    <x v="0"/>
    <x v="0"/>
    <x v="0"/>
    <n v="0"/>
    <n v="1"/>
    <x v="0"/>
    <x v="0"/>
    <s v="FF/AM/AM"/>
    <s v="X"/>
  </r>
  <r>
    <n v="9721"/>
    <x v="1"/>
    <n v="6722"/>
    <x v="12"/>
    <n v="20"/>
    <s v="672220"/>
    <n v="115.5"/>
    <n v="38.700000000000003"/>
    <x v="0"/>
    <x v="0"/>
    <x v="0"/>
    <n v="0"/>
    <n v="1"/>
    <x v="0"/>
    <x v="0"/>
    <s v="FF/MB"/>
    <s v="X"/>
  </r>
  <r>
    <n v="9722"/>
    <x v="2"/>
    <n v="6614"/>
    <x v="12"/>
    <n v="20"/>
    <s v="661420"/>
    <n v="120"/>
    <n v="38.6"/>
    <x v="1"/>
    <x v="0"/>
    <x v="0"/>
    <n v="0"/>
    <n v="1"/>
    <x v="0"/>
    <x v="0"/>
    <s v="FF/MB"/>
    <s v="X"/>
  </r>
  <r>
    <n v="9725"/>
    <x v="3"/>
    <n v="5690"/>
    <x v="12"/>
    <n v="20"/>
    <s v="569020"/>
    <n v="102"/>
    <n v="38.299999999999997"/>
    <x v="1"/>
    <x v="0"/>
    <x v="0"/>
    <n v="0"/>
    <n v="0"/>
    <x v="0"/>
    <x v="0"/>
    <s v="FF/MB"/>
    <s v="X"/>
  </r>
  <r>
    <n v="9727"/>
    <x v="2"/>
    <n v="4168"/>
    <x v="12"/>
    <n v="20"/>
    <s v="416820"/>
    <n v="123"/>
    <n v="38.799999999999997"/>
    <x v="0"/>
    <x v="0"/>
    <x v="0"/>
    <n v="0"/>
    <n v="0"/>
    <x v="0"/>
    <x v="0"/>
    <s v="FF/MB"/>
    <s v="X"/>
  </r>
  <r>
    <n v="9728"/>
    <x v="2"/>
    <n v="6742"/>
    <x v="12"/>
    <n v="20"/>
    <s v="674220"/>
    <n v="105"/>
    <n v="39.1"/>
    <x v="0"/>
    <x v="0"/>
    <x v="0"/>
    <n v="0"/>
    <n v="0"/>
    <x v="0"/>
    <x v="0"/>
    <s v="FF/MB"/>
    <s v="X"/>
  </r>
  <r>
    <n v="9732"/>
    <x v="3"/>
    <n v="6718"/>
    <x v="12"/>
    <n v="20"/>
    <s v="671820"/>
    <n v="81.5"/>
    <n v="38.200000000000003"/>
    <x v="0"/>
    <x v="0"/>
    <x v="0"/>
    <n v="0"/>
    <n v="1"/>
    <x v="0"/>
    <x v="0"/>
    <s v="FF/MB"/>
    <s v="X"/>
  </r>
  <r>
    <n v="9740"/>
    <x v="3"/>
    <n v="7639"/>
    <x v="12"/>
    <n v="20"/>
    <s v="763920"/>
    <n v="88"/>
    <n v="88"/>
    <x v="1"/>
    <x v="0"/>
    <x v="0"/>
    <n v="0"/>
    <n v="0"/>
    <x v="0"/>
    <x v="0"/>
    <s v="FF/MB"/>
    <s v="X"/>
  </r>
  <r>
    <n v="9741"/>
    <x v="1"/>
    <n v="6728"/>
    <x v="12"/>
    <n v="20"/>
    <s v="672820"/>
    <n v="88.5"/>
    <n v="88.5"/>
    <x v="1"/>
    <x v="0"/>
    <x v="0"/>
    <n v="0"/>
    <n v="0"/>
    <x v="0"/>
    <x v="0"/>
    <s v="FF/MB"/>
    <s v="X"/>
  </r>
  <r>
    <n v="9743"/>
    <x v="1"/>
    <n v="7641"/>
    <x v="12"/>
    <n v="20"/>
    <s v="764120"/>
    <n v="52.5"/>
    <n v="52.5"/>
    <x v="0"/>
    <x v="0"/>
    <x v="0"/>
    <n v="0"/>
    <n v="0"/>
    <x v="0"/>
    <x v="0"/>
    <s v="FF/MB"/>
    <s v="X"/>
  </r>
  <r>
    <n v="9744"/>
    <x v="3"/>
    <n v="5704"/>
    <x v="12"/>
    <n v="20"/>
    <s v="570420"/>
    <n v="85.5"/>
    <n v="85.5"/>
    <x v="1"/>
    <x v="0"/>
    <x v="0"/>
    <n v="0"/>
    <n v="0"/>
    <x v="0"/>
    <x v="0"/>
    <s v="FF/MB"/>
    <s v="X"/>
  </r>
  <r>
    <n v="9745"/>
    <x v="1"/>
    <n v="3647"/>
    <x v="12"/>
    <n v="20"/>
    <s v="364720"/>
    <n v="93.5"/>
    <n v="93.5"/>
    <x v="0"/>
    <x v="0"/>
    <x v="0"/>
    <n v="0"/>
    <n v="0"/>
    <x v="0"/>
    <x v="0"/>
    <s v="FF/MB"/>
    <s v="X"/>
  </r>
  <r>
    <n v="9746"/>
    <x v="1"/>
    <n v="3613"/>
    <x v="12"/>
    <n v="20"/>
    <s v="361320"/>
    <n v="82.5"/>
    <n v="82.5"/>
    <x v="0"/>
    <x v="0"/>
    <x v="0"/>
    <n v="0"/>
    <n v="0"/>
    <x v="0"/>
    <x v="0"/>
    <s v="FF/MB"/>
    <s v="X"/>
  </r>
  <r>
    <n v="9747"/>
    <x v="2"/>
    <n v="7628"/>
    <x v="12"/>
    <n v="20"/>
    <s v="762820"/>
    <n v="76.5"/>
    <n v="76.5"/>
    <x v="0"/>
    <x v="0"/>
    <x v="0"/>
    <n v="0"/>
    <n v="0"/>
    <x v="0"/>
    <x v="0"/>
    <s v="FF/MB"/>
    <s v="X"/>
  </r>
  <r>
    <n v="9748"/>
    <x v="3"/>
    <n v="7622"/>
    <x v="12"/>
    <n v="20"/>
    <s v="762220"/>
    <n v="58.5"/>
    <n v="38.200000000000003"/>
    <x v="0"/>
    <x v="0"/>
    <x v="0"/>
    <n v="0"/>
    <n v="0"/>
    <x v="0"/>
    <x v="0"/>
    <s v="FF/MB"/>
    <s v="X"/>
  </r>
  <r>
    <n v="9749"/>
    <x v="1"/>
    <n v="4180"/>
    <x v="12"/>
    <n v="20"/>
    <s v="418020"/>
    <n v="63"/>
    <n v="38.5"/>
    <x v="1"/>
    <x v="0"/>
    <x v="0"/>
    <n v="0"/>
    <n v="0"/>
    <x v="0"/>
    <x v="0"/>
    <s v="FF/MB"/>
    <s v="X"/>
  </r>
  <r>
    <n v="9750"/>
    <x v="3"/>
    <n v="6640"/>
    <x v="12"/>
    <n v="20"/>
    <s v="664020"/>
    <n v="77.5"/>
    <n v="39"/>
    <x v="0"/>
    <x v="0"/>
    <x v="0"/>
    <n v="0"/>
    <n v="1"/>
    <x v="0"/>
    <x v="0"/>
    <s v="FF/MB"/>
    <s v="X"/>
  </r>
  <r>
    <n v="9751"/>
    <x v="1"/>
    <n v="3154"/>
    <x v="12"/>
    <n v="20"/>
    <s v="315420"/>
    <n v="59"/>
    <n v="39.6"/>
    <x v="0"/>
    <x v="0"/>
    <x v="0"/>
    <n v="0"/>
    <n v="0"/>
    <x v="0"/>
    <x v="0"/>
    <s v="FF/MB"/>
    <s v="X"/>
  </r>
  <r>
    <n v="9754"/>
    <x v="3"/>
    <n v="3168"/>
    <x v="12"/>
    <n v="20"/>
    <s v="316820"/>
    <n v="52"/>
    <n v="38.4"/>
    <x v="0"/>
    <x v="0"/>
    <x v="0"/>
    <n v="0"/>
    <n v="1"/>
    <x v="0"/>
    <x v="0"/>
    <s v="FF/MB"/>
    <s v="X"/>
  </r>
  <r>
    <n v="9755"/>
    <x v="2"/>
    <n v="5611"/>
    <x v="12"/>
    <n v="20"/>
    <s v="561120"/>
    <n v="68.5"/>
    <n v="39.200000000000003"/>
    <x v="0"/>
    <x v="0"/>
    <x v="0"/>
    <n v="1"/>
    <n v="0"/>
    <x v="0"/>
    <x v="0"/>
    <s v="FF/MB"/>
    <s v="X"/>
  </r>
  <r>
    <n v="9756"/>
    <x v="3"/>
    <n v="4165"/>
    <x v="12"/>
    <n v="20"/>
    <s v="416520"/>
    <n v="61"/>
    <n v="39.5"/>
    <x v="0"/>
    <x v="0"/>
    <x v="0"/>
    <n v="0"/>
    <n v="0"/>
    <x v="0"/>
    <x v="0"/>
    <s v="FF/MB"/>
    <s v="X"/>
  </r>
  <r>
    <n v="9757"/>
    <x v="3"/>
    <n v="5722"/>
    <x v="12"/>
    <n v="20"/>
    <s v="572220"/>
    <n v="58"/>
    <n v="39.299999999999997"/>
    <x v="1"/>
    <x v="0"/>
    <x v="0"/>
    <n v="0"/>
    <n v="0"/>
    <x v="0"/>
    <x v="0"/>
    <s v="FF/MB"/>
    <s v="X"/>
  </r>
  <r>
    <n v="9759"/>
    <x v="2"/>
    <n v="3161"/>
    <x v="12"/>
    <n v="20"/>
    <s v="316120"/>
    <n v="61"/>
    <n v="39.1"/>
    <x v="0"/>
    <x v="0"/>
    <x v="0"/>
    <n v="0"/>
    <n v="0"/>
    <x v="0"/>
    <x v="0"/>
    <s v="FF/MB"/>
    <s v="X"/>
  </r>
  <r>
    <n v="9763"/>
    <x v="3"/>
    <n v="4633"/>
    <x v="12"/>
    <n v="20"/>
    <s v="463320"/>
    <n v="54.5"/>
    <n v="39.200000000000003"/>
    <x v="0"/>
    <x v="0"/>
    <x v="0"/>
    <n v="0"/>
    <n v="0"/>
    <x v="0"/>
    <x v="0"/>
    <s v="FF/MB"/>
    <s v="X"/>
  </r>
  <r>
    <n v="9764"/>
    <x v="2"/>
    <n v="2604"/>
    <x v="12"/>
    <n v="20"/>
    <s v="260420"/>
    <n v="66.5"/>
    <n v="38.799999999999997"/>
    <x v="0"/>
    <x v="0"/>
    <x v="0"/>
    <n v="0"/>
    <n v="0"/>
    <x v="0"/>
    <x v="0"/>
    <s v="FF/MB"/>
    <s v="X"/>
  </r>
  <r>
    <n v="9765"/>
    <x v="2"/>
    <n v="7649"/>
    <x v="12"/>
    <n v="20"/>
    <s v="764920"/>
    <n v="55"/>
    <n v="39"/>
    <x v="1"/>
    <x v="0"/>
    <x v="0"/>
    <n v="0"/>
    <n v="0"/>
    <x v="0"/>
    <x v="0"/>
    <s v="FF/MB"/>
    <s v="X"/>
  </r>
  <r>
    <n v="9766"/>
    <x v="2"/>
    <n v="3634"/>
    <x v="12"/>
    <n v="20"/>
    <s v="363420"/>
    <n v="66"/>
    <n v="38.700000000000003"/>
    <x v="0"/>
    <x v="0"/>
    <x v="0"/>
    <n v="0"/>
    <n v="1"/>
    <x v="0"/>
    <x v="0"/>
    <s v="FF/MB"/>
    <s v="X"/>
  </r>
  <r>
    <n v="9769"/>
    <x v="2"/>
    <n v="5635"/>
    <x v="12"/>
    <n v="20"/>
    <s v="563520"/>
    <n v="56"/>
    <n v="38.700000000000003"/>
    <x v="0"/>
    <x v="0"/>
    <x v="0"/>
    <n v="1"/>
    <n v="0"/>
    <x v="0"/>
    <x v="0"/>
    <s v="FF/MB"/>
    <s v="X"/>
  </r>
  <r>
    <n v="9770"/>
    <x v="2"/>
    <n v="2646"/>
    <x v="12"/>
    <n v="20"/>
    <s v="264620"/>
    <n v="49"/>
    <n v="39.200000000000003"/>
    <x v="0"/>
    <x v="0"/>
    <x v="0"/>
    <n v="0"/>
    <n v="0"/>
    <x v="0"/>
    <x v="0"/>
    <s v="FF/MB"/>
    <s v="X"/>
  </r>
  <r>
    <n v="9772"/>
    <x v="0"/>
    <e v="#N/A"/>
    <x v="12"/>
    <n v="20"/>
    <e v="#N/A"/>
    <n v="52.5"/>
    <n v="39.299999999999997"/>
    <x v="0"/>
    <x v="0"/>
    <x v="0"/>
    <n v="0"/>
    <n v="0"/>
    <x v="0"/>
    <x v="0"/>
    <s v="FF/MB"/>
    <s v="X"/>
  </r>
  <r>
    <n v="9773"/>
    <x v="1"/>
    <n v="4613"/>
    <x v="12"/>
    <n v="20"/>
    <s v="461320"/>
    <n v="42"/>
    <n v="39.200000000000003"/>
    <x v="0"/>
    <x v="5"/>
    <x v="0"/>
    <n v="0"/>
    <n v="0"/>
    <x v="0"/>
    <x v="0"/>
    <s v="FF/MB"/>
    <s v="X"/>
  </r>
  <r>
    <n v="9774"/>
    <x v="0"/>
    <n v="5699"/>
    <x v="12"/>
    <n v="20"/>
    <s v="569920"/>
    <n v="53.5"/>
    <n v="38.799999999999997"/>
    <x v="1"/>
    <x v="0"/>
    <x v="0"/>
    <n v="0"/>
    <n v="0"/>
    <x v="0"/>
    <x v="0"/>
    <s v="FF/MB"/>
    <s v="X"/>
  </r>
  <r>
    <n v="9775"/>
    <x v="0"/>
    <e v="#N/A"/>
    <x v="12"/>
    <n v="20"/>
    <e v="#N/A"/>
    <n v="59"/>
    <n v="39"/>
    <x v="0"/>
    <x v="0"/>
    <x v="0"/>
    <n v="0"/>
    <n v="1"/>
    <x v="0"/>
    <x v="0"/>
    <s v="FF/MB"/>
    <s v="X"/>
  </r>
  <r>
    <n v="9779"/>
    <x v="1"/>
    <n v="5738"/>
    <x v="12"/>
    <n v="20"/>
    <s v="573820"/>
    <n v="58.5"/>
    <n v="38.9"/>
    <x v="0"/>
    <x v="0"/>
    <x v="0"/>
    <n v="0"/>
    <n v="0"/>
    <x v="0"/>
    <x v="0"/>
    <s v="FF/MB"/>
    <s v="X"/>
  </r>
  <r>
    <n v="9780"/>
    <x v="3"/>
    <n v="5700"/>
    <x v="12"/>
    <n v="20"/>
    <s v="570020"/>
    <n v="54.5"/>
    <n v="39"/>
    <x v="0"/>
    <x v="0"/>
    <x v="0"/>
    <n v="0"/>
    <n v="1"/>
    <x v="0"/>
    <x v="0"/>
    <s v="FF/MB"/>
    <s v="X"/>
  </r>
  <r>
    <n v="2342"/>
    <x v="1"/>
    <n v="5651"/>
    <x v="12"/>
    <n v="20"/>
    <s v="565120"/>
    <n v="51.5"/>
    <n v="38.799999999999997"/>
    <x v="0"/>
    <x v="0"/>
    <x v="0"/>
    <n v="0"/>
    <n v="1"/>
    <x v="0"/>
    <x v="0"/>
    <s v="FF/MB"/>
    <s v="X"/>
  </r>
  <r>
    <n v="9721"/>
    <x v="1"/>
    <n v="6722"/>
    <x v="13"/>
    <n v="21"/>
    <s v="672221"/>
    <n v="121"/>
    <n v="38.5"/>
    <x v="0"/>
    <x v="0"/>
    <x v="3"/>
    <n v="0"/>
    <n v="0"/>
    <x v="0"/>
    <x v="0"/>
    <s v="DC/Anna"/>
    <s v="X"/>
  </r>
  <r>
    <n v="9722"/>
    <x v="2"/>
    <n v="6614"/>
    <x v="13"/>
    <n v="21"/>
    <s v="661421"/>
    <n v="124"/>
    <n v="38.4"/>
    <x v="0"/>
    <x v="0"/>
    <x v="0"/>
    <n v="0"/>
    <n v="1"/>
    <x v="0"/>
    <x v="0"/>
    <s v="DC/Anna"/>
    <s v="X"/>
  </r>
  <r>
    <n v="9725"/>
    <x v="3"/>
    <n v="5690"/>
    <x v="13"/>
    <n v="21"/>
    <s v="569021"/>
    <n v="104.5"/>
    <n v="38.299999999999997"/>
    <x v="0"/>
    <x v="0"/>
    <x v="0"/>
    <n v="1"/>
    <n v="0"/>
    <x v="0"/>
    <x v="0"/>
    <s v="DC/Anna"/>
    <s v="X"/>
  </r>
  <r>
    <n v="9727"/>
    <x v="2"/>
    <n v="4168"/>
    <x v="13"/>
    <n v="21"/>
    <s v="416821"/>
    <n v="122"/>
    <n v="38.200000000000003"/>
    <x v="0"/>
    <x v="0"/>
    <x v="0"/>
    <n v="0"/>
    <n v="0"/>
    <x v="0"/>
    <x v="0"/>
    <s v="DC/Anna"/>
    <s v="X"/>
  </r>
  <r>
    <n v="9728"/>
    <x v="2"/>
    <n v="6742"/>
    <x v="13"/>
    <n v="21"/>
    <s v="674221"/>
    <n v="103"/>
    <n v="38.799999999999997"/>
    <x v="0"/>
    <x v="0"/>
    <x v="0"/>
    <n v="0"/>
    <n v="0"/>
    <x v="0"/>
    <x v="0"/>
    <s v="DC/Anna"/>
    <s v="X"/>
  </r>
  <r>
    <n v="9732"/>
    <x v="3"/>
    <n v="6718"/>
    <x v="13"/>
    <n v="21"/>
    <s v="671821"/>
    <n v="87"/>
    <n v="38.299999999999997"/>
    <x v="0"/>
    <x v="0"/>
    <x v="0"/>
    <n v="1"/>
    <n v="0"/>
    <x v="0"/>
    <x v="0"/>
    <s v="DC/Anna"/>
    <s v="X"/>
  </r>
  <r>
    <n v="9740"/>
    <x v="3"/>
    <n v="7639"/>
    <x v="13"/>
    <n v="21"/>
    <s v="763921"/>
    <n v="95"/>
    <n v="38.799999999999997"/>
    <x v="1"/>
    <x v="0"/>
    <x v="0"/>
    <n v="0"/>
    <n v="0"/>
    <x v="0"/>
    <x v="0"/>
    <s v="DC/Anna"/>
    <s v="X"/>
  </r>
  <r>
    <n v="9741"/>
    <x v="1"/>
    <n v="6728"/>
    <x v="13"/>
    <n v="21"/>
    <s v="672821"/>
    <n v="93"/>
    <n v="38.799999999999997"/>
    <x v="1"/>
    <x v="6"/>
    <x v="0"/>
    <n v="0"/>
    <n v="0"/>
    <x v="0"/>
    <x v="0"/>
    <s v="DC/Anna"/>
    <s v="X"/>
  </r>
  <r>
    <n v="9743"/>
    <x v="1"/>
    <n v="7641"/>
    <x v="13"/>
    <n v="21"/>
    <s v="764121"/>
    <n v="52"/>
    <n v="39.1"/>
    <x v="0"/>
    <x v="0"/>
    <x v="0"/>
    <n v="0"/>
    <s v="Fécès grises"/>
    <x v="0"/>
    <x v="0"/>
    <s v="DC/Anna"/>
    <s v="X"/>
  </r>
  <r>
    <n v="9744"/>
    <x v="3"/>
    <n v="5704"/>
    <x v="13"/>
    <n v="21"/>
    <s v="570421"/>
    <n v="96.5"/>
    <n v="39"/>
    <x v="0"/>
    <x v="0"/>
    <x v="0"/>
    <n v="0"/>
    <n v="0"/>
    <x v="0"/>
    <x v="0"/>
    <s v="DC/Anna"/>
    <s v="X"/>
  </r>
  <r>
    <n v="9745"/>
    <x v="1"/>
    <n v="3647"/>
    <x v="13"/>
    <n v="21"/>
    <s v="364721"/>
    <n v="95.5"/>
    <n v="38.299999999999997"/>
    <x v="0"/>
    <x v="0"/>
    <x v="0"/>
    <n v="0"/>
    <n v="0"/>
    <x v="0"/>
    <x v="0"/>
    <s v="DC/Anna"/>
    <s v="X"/>
  </r>
  <r>
    <n v="9746"/>
    <x v="1"/>
    <n v="3613"/>
    <x v="13"/>
    <n v="21"/>
    <s v="361321"/>
    <n v="92.5"/>
    <n v="38.299999999999997"/>
    <x v="0"/>
    <x v="0"/>
    <x v="0"/>
    <n v="0"/>
    <n v="0"/>
    <x v="0"/>
    <x v="0"/>
    <s v="DC/Anna"/>
    <s v="X"/>
  </r>
  <r>
    <n v="9747"/>
    <x v="2"/>
    <n v="7628"/>
    <x v="13"/>
    <n v="21"/>
    <s v="762821"/>
    <n v="85.5"/>
    <n v="39"/>
    <x v="0"/>
    <x v="0"/>
    <x v="0"/>
    <n v="1"/>
    <n v="0"/>
    <x v="0"/>
    <x v="0"/>
    <s v="DC/Anna"/>
    <s v="X"/>
  </r>
  <r>
    <n v="9748"/>
    <x v="3"/>
    <n v="7622"/>
    <x v="13"/>
    <n v="21"/>
    <s v="762221"/>
    <n v="66.5"/>
    <n v="39"/>
    <x v="0"/>
    <x v="7"/>
    <x v="0"/>
    <n v="0"/>
    <n v="0"/>
    <x v="0"/>
    <x v="0"/>
    <s v="DC/Anna"/>
    <s v="X"/>
  </r>
  <r>
    <n v="9749"/>
    <x v="1"/>
    <n v="4180"/>
    <x v="13"/>
    <n v="21"/>
    <s v="418021"/>
    <n v="72"/>
    <n v="38.700000000000003"/>
    <x v="0"/>
    <x v="0"/>
    <x v="4"/>
    <n v="0"/>
    <n v="0"/>
    <x v="0"/>
    <x v="0"/>
    <s v="DC/Anna"/>
    <s v="X"/>
  </r>
  <r>
    <n v="9750"/>
    <x v="3"/>
    <n v="6640"/>
    <x v="13"/>
    <n v="21"/>
    <s v="664021"/>
    <n v="83"/>
    <n v="38.6"/>
    <x v="0"/>
    <x v="8"/>
    <x v="0"/>
    <n v="0"/>
    <n v="1"/>
    <x v="0"/>
    <x v="0"/>
    <s v="DC/Anna"/>
    <s v="X"/>
  </r>
  <r>
    <n v="9751"/>
    <x v="1"/>
    <n v="3154"/>
    <x v="13"/>
    <n v="21"/>
    <s v="315421"/>
    <n v="68"/>
    <n v="39.200000000000003"/>
    <x v="0"/>
    <x v="0"/>
    <x v="0"/>
    <n v="1"/>
    <n v="0"/>
    <x v="0"/>
    <x v="0"/>
    <s v="DC/Anna"/>
    <s v="X"/>
  </r>
  <r>
    <n v="9755"/>
    <x v="2"/>
    <n v="5611"/>
    <x v="13"/>
    <n v="21"/>
    <s v="561121"/>
    <n v="71.5"/>
    <n v="39.1"/>
    <x v="0"/>
    <x v="0"/>
    <x v="0"/>
    <n v="1"/>
    <n v="0"/>
    <x v="0"/>
    <x v="0"/>
    <s v="DC/Anna"/>
    <s v="X"/>
  </r>
  <r>
    <n v="9756"/>
    <x v="3"/>
    <n v="4165"/>
    <x v="13"/>
    <n v="21"/>
    <s v="416521"/>
    <n v="64"/>
    <n v="39.4"/>
    <x v="0"/>
    <x v="0"/>
    <x v="0"/>
    <n v="0"/>
    <n v="0"/>
    <x v="3"/>
    <x v="0"/>
    <s v="DC/Anna"/>
    <s v="X"/>
  </r>
  <r>
    <n v="9757"/>
    <x v="3"/>
    <n v="5722"/>
    <x v="13"/>
    <n v="21"/>
    <s v="572221"/>
    <n v="59.5"/>
    <n v="39.5"/>
    <x v="0"/>
    <x v="0"/>
    <x v="0"/>
    <n v="0"/>
    <n v="0"/>
    <x v="0"/>
    <x v="0"/>
    <s v="DC/Anna"/>
    <s v="X"/>
  </r>
  <r>
    <n v="9759"/>
    <x v="2"/>
    <n v="3161"/>
    <x v="13"/>
    <n v="21"/>
    <s v="316121"/>
    <n v="66"/>
    <n v="38.5"/>
    <x v="0"/>
    <x v="0"/>
    <x v="0"/>
    <n v="0"/>
    <n v="0"/>
    <x v="0"/>
    <x v="0"/>
    <s v="DC/Anna"/>
    <s v="X"/>
  </r>
  <r>
    <n v="9763"/>
    <x v="3"/>
    <n v="4633"/>
    <x v="13"/>
    <n v="21"/>
    <s v="463321"/>
    <n v="60"/>
    <n v="39.4"/>
    <x v="0"/>
    <x v="0"/>
    <x v="0"/>
    <n v="1"/>
    <n v="0"/>
    <x v="0"/>
    <x v="0"/>
    <s v="DC/Anna"/>
    <s v="X"/>
  </r>
  <r>
    <n v="9764"/>
    <x v="2"/>
    <n v="2604"/>
    <x v="13"/>
    <n v="21"/>
    <s v="260421"/>
    <n v="74"/>
    <n v="39"/>
    <x v="0"/>
    <x v="0"/>
    <x v="0"/>
    <n v="0"/>
    <n v="0"/>
    <x v="0"/>
    <x v="0"/>
    <s v="DC/Anna"/>
    <s v="X"/>
  </r>
  <r>
    <n v="9769"/>
    <x v="2"/>
    <n v="5635"/>
    <x v="13"/>
    <n v="21"/>
    <s v="563521"/>
    <n v="62.5"/>
    <n v="38.700000000000003"/>
    <x v="0"/>
    <x v="0"/>
    <x v="0"/>
    <n v="0"/>
    <n v="0"/>
    <x v="0"/>
    <x v="0"/>
    <s v="DC/Anna"/>
    <s v="X"/>
  </r>
  <r>
    <n v="9770"/>
    <x v="2"/>
    <n v="2646"/>
    <x v="13"/>
    <n v="21"/>
    <s v="264621"/>
    <n v="54"/>
    <n v="39.299999999999997"/>
    <x v="0"/>
    <x v="0"/>
    <x v="0"/>
    <n v="0"/>
    <n v="0"/>
    <x v="0"/>
    <x v="0"/>
    <s v="DC/Anna"/>
    <s v="X"/>
  </r>
  <r>
    <n v="9773"/>
    <x v="1"/>
    <n v="4613"/>
    <x v="13"/>
    <n v="21"/>
    <s v="461321"/>
    <n v="46"/>
    <n v="39.200000000000003"/>
    <x v="0"/>
    <x v="0"/>
    <x v="0"/>
    <n v="1"/>
    <n v="0"/>
    <x v="0"/>
    <x v="0"/>
    <s v="DC/Anna"/>
    <s v="X"/>
  </r>
  <r>
    <n v="9774"/>
    <x v="0"/>
    <n v="5699"/>
    <x v="13"/>
    <n v="21"/>
    <s v="569921"/>
    <n v="59.5"/>
    <n v="39"/>
    <x v="0"/>
    <x v="0"/>
    <x v="0"/>
    <n v="0"/>
    <n v="0"/>
    <x v="0"/>
    <x v="0"/>
    <s v="DC/Anna"/>
    <s v="X"/>
  </r>
  <r>
    <n v="9779"/>
    <x v="1"/>
    <n v="5738"/>
    <x v="13"/>
    <n v="21"/>
    <s v="573821"/>
    <n v="60.5"/>
    <n v="39"/>
    <x v="0"/>
    <x v="0"/>
    <x v="0"/>
    <n v="0"/>
    <n v="0"/>
    <x v="0"/>
    <x v="0"/>
    <s v="DC/Anna"/>
    <s v="X"/>
  </r>
  <r>
    <n v="9780"/>
    <x v="3"/>
    <n v="5700"/>
    <x v="13"/>
    <n v="21"/>
    <s v="570021"/>
    <n v="59"/>
    <n v="38.799999999999997"/>
    <x v="0"/>
    <x v="0"/>
    <x v="0"/>
    <n v="0"/>
    <n v="0"/>
    <x v="0"/>
    <x v="0"/>
    <s v="DC/Anna"/>
    <s v="X"/>
  </r>
  <r>
    <n v="2342"/>
    <x v="1"/>
    <n v="5651"/>
    <x v="13"/>
    <n v="21"/>
    <s v="565121"/>
    <n v="48"/>
    <n v="39.200000000000003"/>
    <x v="0"/>
    <x v="0"/>
    <x v="0"/>
    <n v="1"/>
    <n v="2"/>
    <x v="0"/>
    <x v="0"/>
    <s v="DC/Anna"/>
    <s v="X"/>
  </r>
  <r>
    <n v="9721"/>
    <x v="1"/>
    <n v="6722"/>
    <x v="14"/>
    <n v="22"/>
    <s v="672222"/>
    <n v="128.5"/>
    <n v="38.5"/>
    <x v="0"/>
    <x v="0"/>
    <x v="0"/>
    <n v="0"/>
    <n v="0"/>
    <x v="0"/>
    <x v="0"/>
    <s v="FF/MB"/>
    <s v="X"/>
  </r>
  <r>
    <n v="9722"/>
    <x v="2"/>
    <n v="6614"/>
    <x v="14"/>
    <n v="22"/>
    <s v="661422"/>
    <n v="120"/>
    <n v="38.700000000000003"/>
    <x v="0"/>
    <x v="0"/>
    <x v="0"/>
    <n v="0"/>
    <n v="2"/>
    <x v="0"/>
    <x v="0"/>
    <s v="FF/MB"/>
    <s v="X"/>
  </r>
  <r>
    <n v="9725"/>
    <x v="3"/>
    <n v="5690"/>
    <x v="14"/>
    <n v="22"/>
    <s v="569022"/>
    <n v="107.5"/>
    <n v="38.700000000000003"/>
    <x v="1"/>
    <x v="0"/>
    <x v="0"/>
    <n v="0"/>
    <n v="0"/>
    <x v="0"/>
    <x v="0"/>
    <s v="FF/MB"/>
    <s v="X"/>
  </r>
  <r>
    <n v="9727"/>
    <x v="2"/>
    <n v="4168"/>
    <x v="14"/>
    <n v="22"/>
    <s v="416822"/>
    <n v="122.5"/>
    <n v="39.9"/>
    <x v="0"/>
    <x v="0"/>
    <x v="0"/>
    <n v="0"/>
    <n v="0"/>
    <x v="0"/>
    <x v="0"/>
    <s v="FF/MB"/>
    <s v="X"/>
  </r>
  <r>
    <n v="9728"/>
    <x v="2"/>
    <n v="6742"/>
    <x v="14"/>
    <n v="22"/>
    <s v="674222"/>
    <n v="114"/>
    <n v="38.6"/>
    <x v="0"/>
    <x v="0"/>
    <x v="0"/>
    <n v="0"/>
    <n v="0"/>
    <x v="0"/>
    <x v="0"/>
    <s v="FF/MB"/>
    <s v="X"/>
  </r>
  <r>
    <n v="9732"/>
    <x v="3"/>
    <n v="6718"/>
    <x v="14"/>
    <n v="22"/>
    <s v="671822"/>
    <n v="91.5"/>
    <n v="38.799999999999997"/>
    <x v="0"/>
    <x v="0"/>
    <x v="0"/>
    <n v="0"/>
    <n v="0"/>
    <x v="0"/>
    <x v="0"/>
    <s v="FF/MB"/>
    <s v="X"/>
  </r>
  <r>
    <n v="9740"/>
    <x v="3"/>
    <n v="7639"/>
    <x v="14"/>
    <n v="22"/>
    <s v="763922"/>
    <n v="100.5"/>
    <n v="38.799999999999997"/>
    <x v="1"/>
    <x v="0"/>
    <x v="0"/>
    <n v="0"/>
    <n v="0"/>
    <x v="0"/>
    <x v="0"/>
    <s v="FF/MB"/>
    <s v="X"/>
  </r>
  <r>
    <n v="9741"/>
    <x v="1"/>
    <n v="6728"/>
    <x v="14"/>
    <n v="22"/>
    <s v="672822"/>
    <n v="101"/>
    <n v="38.799999999999997"/>
    <x v="0"/>
    <x v="0"/>
    <x v="0"/>
    <n v="0"/>
    <n v="0"/>
    <x v="0"/>
    <x v="0"/>
    <s v="FF/MB"/>
    <s v="X"/>
  </r>
  <r>
    <n v="9743"/>
    <x v="1"/>
    <n v="7641"/>
    <x v="14"/>
    <n v="22"/>
    <s v="764122"/>
    <n v="52.5"/>
    <n v="38.5"/>
    <x v="0"/>
    <x v="0"/>
    <x v="0"/>
    <n v="0"/>
    <n v="0"/>
    <x v="0"/>
    <x v="0"/>
    <s v="FF/MB"/>
    <s v="X"/>
  </r>
  <r>
    <n v="9744"/>
    <x v="3"/>
    <n v="5704"/>
    <x v="14"/>
    <n v="22"/>
    <s v="570422"/>
    <n v="105.5"/>
    <n v="38.799999999999997"/>
    <x v="1"/>
    <x v="0"/>
    <x v="0"/>
    <n v="0"/>
    <n v="0"/>
    <x v="0"/>
    <x v="0"/>
    <s v="FF/MB"/>
    <s v="X"/>
  </r>
  <r>
    <n v="9745"/>
    <x v="1"/>
    <n v="3647"/>
    <x v="14"/>
    <n v="22"/>
    <s v="364722"/>
    <n v="104.5"/>
    <n v="37.4"/>
    <x v="0"/>
    <x v="0"/>
    <x v="0"/>
    <n v="0"/>
    <n v="0"/>
    <x v="0"/>
    <x v="0"/>
    <s v="FF/MB"/>
    <s v="X"/>
  </r>
  <r>
    <n v="9746"/>
    <x v="1"/>
    <n v="3613"/>
    <x v="14"/>
    <n v="22"/>
    <s v="361322"/>
    <n v="99.5"/>
    <n v="40.200000000000003"/>
    <x v="0"/>
    <x v="0"/>
    <x v="0"/>
    <n v="0"/>
    <n v="0"/>
    <x v="0"/>
    <x v="0"/>
    <s v="FF/MB"/>
    <s v="X"/>
  </r>
  <r>
    <n v="9747"/>
    <x v="2"/>
    <n v="7628"/>
    <x v="14"/>
    <n v="22"/>
    <s v="762822"/>
    <n v="97.5"/>
    <n v="39"/>
    <x v="0"/>
    <x v="0"/>
    <x v="0"/>
    <n v="0"/>
    <n v="0"/>
    <x v="0"/>
    <x v="0"/>
    <s v="FF/MB"/>
    <s v="X"/>
  </r>
  <r>
    <n v="9748"/>
    <x v="3"/>
    <n v="7622"/>
    <x v="14"/>
    <n v="22"/>
    <s v="762222"/>
    <n v="73"/>
    <n v="38.799999999999997"/>
    <x v="0"/>
    <x v="0"/>
    <x v="0"/>
    <n v="0"/>
    <n v="0"/>
    <x v="0"/>
    <x v="0"/>
    <s v="FF/MB"/>
    <s v="X"/>
  </r>
  <r>
    <n v="9749"/>
    <x v="1"/>
    <n v="4180"/>
    <x v="14"/>
    <n v="22"/>
    <s v="418022"/>
    <n v="76.5"/>
    <n v="38.799999999999997"/>
    <x v="0"/>
    <x v="0"/>
    <x v="0"/>
    <n v="0"/>
    <n v="0"/>
    <x v="0"/>
    <x v="0"/>
    <s v="FF/MB"/>
    <s v="X"/>
  </r>
  <r>
    <n v="9750"/>
    <x v="3"/>
    <n v="6640"/>
    <x v="14"/>
    <n v="22"/>
    <s v="664022"/>
    <n v="91.5"/>
    <n v="38.5"/>
    <x v="0"/>
    <x v="0"/>
    <x v="0"/>
    <n v="0"/>
    <n v="0"/>
    <x v="0"/>
    <x v="0"/>
    <s v="FF/MB"/>
    <s v="X"/>
  </r>
  <r>
    <n v="9751"/>
    <x v="1"/>
    <n v="3154"/>
    <x v="14"/>
    <n v="22"/>
    <s v="315422"/>
    <n v="72.5"/>
    <n v="38.5"/>
    <x v="1"/>
    <x v="0"/>
    <x v="0"/>
    <n v="0"/>
    <n v="0"/>
    <x v="0"/>
    <x v="0"/>
    <s v="FF/MB"/>
    <s v="X"/>
  </r>
  <r>
    <n v="9755"/>
    <x v="2"/>
    <n v="5611"/>
    <x v="14"/>
    <n v="22"/>
    <s v="561122"/>
    <n v="80.5"/>
    <n v="38.700000000000003"/>
    <x v="0"/>
    <x v="0"/>
    <x v="0"/>
    <n v="0"/>
    <n v="0"/>
    <x v="0"/>
    <x v="0"/>
    <s v="FF/MB"/>
    <s v="X"/>
  </r>
  <r>
    <n v="9756"/>
    <x v="3"/>
    <n v="4165"/>
    <x v="14"/>
    <n v="22"/>
    <s v="416522"/>
    <n v="74.5"/>
    <n v="38.700000000000003"/>
    <x v="1"/>
    <x v="0"/>
    <x v="0"/>
    <n v="0"/>
    <n v="0"/>
    <x v="0"/>
    <x v="0"/>
    <s v="FF/MB"/>
    <s v="X"/>
  </r>
  <r>
    <n v="9757"/>
    <x v="3"/>
    <n v="5722"/>
    <x v="14"/>
    <n v="22"/>
    <s v="572222"/>
    <n v="61.5"/>
    <n v="39.4"/>
    <x v="1"/>
    <x v="0"/>
    <x v="0"/>
    <n v="0"/>
    <n v="0"/>
    <x v="0"/>
    <x v="0"/>
    <s v="FF/MB"/>
    <s v="X"/>
  </r>
  <r>
    <n v="9759"/>
    <x v="2"/>
    <n v="3161"/>
    <x v="14"/>
    <n v="22"/>
    <s v="316122"/>
    <n v="75.5"/>
    <n v="38.9"/>
    <x v="0"/>
    <x v="0"/>
    <x v="0"/>
    <n v="0"/>
    <n v="0"/>
    <x v="0"/>
    <x v="0"/>
    <s v="FF/MB"/>
    <s v="X"/>
  </r>
  <r>
    <n v="9763"/>
    <x v="3"/>
    <n v="4633"/>
    <x v="14"/>
    <n v="22"/>
    <s v="463322"/>
    <n v="64"/>
    <n v="39.4"/>
    <x v="0"/>
    <x v="0"/>
    <x v="0"/>
    <n v="0"/>
    <n v="0"/>
    <x v="0"/>
    <x v="0"/>
    <s v="FF/MB"/>
    <s v="X"/>
  </r>
  <r>
    <n v="9764"/>
    <x v="2"/>
    <n v="2604"/>
    <x v="14"/>
    <n v="22"/>
    <s v="260422"/>
    <n v="83"/>
    <n v="38.9"/>
    <x v="0"/>
    <x v="0"/>
    <x v="0"/>
    <n v="0"/>
    <n v="0"/>
    <x v="0"/>
    <x v="0"/>
    <s v="FF/MB"/>
    <s v="X"/>
  </r>
  <r>
    <n v="9769"/>
    <x v="2"/>
    <n v="5635"/>
    <x v="14"/>
    <n v="22"/>
    <s v="563522"/>
    <n v="70"/>
    <n v="39.4"/>
    <x v="0"/>
    <x v="0"/>
    <x v="0"/>
    <n v="0"/>
    <n v="0"/>
    <x v="0"/>
    <x v="0"/>
    <s v="FF/MB"/>
    <s v="X"/>
  </r>
  <r>
    <n v="9770"/>
    <x v="2"/>
    <n v="2646"/>
    <x v="14"/>
    <n v="22"/>
    <s v="264622"/>
    <n v="62.5"/>
    <n v="39.200000000000003"/>
    <x v="0"/>
    <x v="0"/>
    <x v="0"/>
    <n v="0"/>
    <n v="0"/>
    <x v="0"/>
    <x v="0"/>
    <s v="FF/MB"/>
    <s v="X"/>
  </r>
  <r>
    <n v="9773"/>
    <x v="1"/>
    <n v="4613"/>
    <x v="14"/>
    <n v="22"/>
    <s v="461322"/>
    <n v="53"/>
    <n v="39.9"/>
    <x v="0"/>
    <x v="0"/>
    <x v="0"/>
    <n v="0"/>
    <n v="0"/>
    <x v="0"/>
    <x v="0"/>
    <s v="FF/MB"/>
    <s v="X"/>
  </r>
  <r>
    <n v="9774"/>
    <x v="1"/>
    <n v="5699"/>
    <x v="14"/>
    <n v="22"/>
    <s v="569922"/>
    <n v="66"/>
    <n v="39"/>
    <x v="0"/>
    <x v="0"/>
    <x v="0"/>
    <n v="0"/>
    <n v="0"/>
    <x v="0"/>
    <x v="0"/>
    <s v="FF/MB"/>
    <s v="X"/>
  </r>
  <r>
    <n v="9779"/>
    <x v="1"/>
    <n v="5738"/>
    <x v="14"/>
    <n v="22"/>
    <s v="573822"/>
    <n v="69.5"/>
    <n v="39.4"/>
    <x v="0"/>
    <x v="0"/>
    <x v="0"/>
    <n v="0"/>
    <n v="0"/>
    <x v="0"/>
    <x v="0"/>
    <s v="FF/MB"/>
    <s v="X"/>
  </r>
  <r>
    <n v="9780"/>
    <x v="3"/>
    <n v="5700"/>
    <x v="14"/>
    <n v="22"/>
    <s v="570022"/>
    <n v="67"/>
    <n v="39.5"/>
    <x v="0"/>
    <x v="0"/>
    <x v="0"/>
    <n v="0"/>
    <n v="0"/>
    <x v="0"/>
    <x v="0"/>
    <s v="FF/MB"/>
    <s v="X"/>
  </r>
  <r>
    <n v="2342"/>
    <x v="1"/>
    <n v="5651"/>
    <x v="14"/>
    <n v="22"/>
    <s v="565122"/>
    <n v="54.5"/>
    <n v="38.700000000000003"/>
    <x v="0"/>
    <x v="0"/>
    <x v="0"/>
    <n v="0"/>
    <n v="0"/>
    <x v="0"/>
    <x v="0"/>
    <s v="FF/MB"/>
    <s v="X"/>
  </r>
  <r>
    <n v="9721"/>
    <x v="1"/>
    <n v="6722"/>
    <x v="15"/>
    <n v="23"/>
    <s v="672223"/>
    <n v="134.5"/>
    <n v="38.700000000000003"/>
    <x v="0"/>
    <x v="0"/>
    <x v="0"/>
    <n v="0"/>
    <n v="1"/>
    <x v="0"/>
    <x v="0"/>
    <s v="Anna/AM"/>
    <s v="X"/>
  </r>
  <r>
    <n v="9722"/>
    <x v="2"/>
    <n v="6614"/>
    <x v="15"/>
    <n v="23"/>
    <s v="661423"/>
    <n v="135"/>
    <n v="38.9"/>
    <x v="1"/>
    <x v="0"/>
    <x v="0"/>
    <n v="0"/>
    <n v="0"/>
    <x v="0"/>
    <x v="0"/>
    <s v="Anna/AM"/>
    <s v="X"/>
  </r>
  <r>
    <n v="9725"/>
    <x v="3"/>
    <n v="5690"/>
    <x v="15"/>
    <n v="23"/>
    <s v="569023"/>
    <n v="112"/>
    <n v="38.6"/>
    <x v="0"/>
    <x v="0"/>
    <x v="0"/>
    <n v="0"/>
    <n v="0"/>
    <x v="0"/>
    <x v="0"/>
    <s v="Anna/AM"/>
    <s v="X"/>
  </r>
  <r>
    <n v="9727"/>
    <x v="2"/>
    <n v="4168"/>
    <x v="15"/>
    <n v="23"/>
    <s v="416823"/>
    <n v="127.5"/>
    <n v="38.5"/>
    <x v="0"/>
    <x v="0"/>
    <x v="0"/>
    <n v="0"/>
    <n v="0"/>
    <x v="0"/>
    <x v="0"/>
    <s v="Anna/AM"/>
    <s v="X"/>
  </r>
  <r>
    <n v="9728"/>
    <x v="2"/>
    <n v="6742"/>
    <x v="15"/>
    <n v="23"/>
    <s v="674223"/>
    <n v="115"/>
    <n v="38.700000000000003"/>
    <x v="1"/>
    <x v="0"/>
    <x v="0"/>
    <n v="0"/>
    <n v="0"/>
    <x v="0"/>
    <x v="0"/>
    <s v="Anna/AM"/>
    <s v="X"/>
  </r>
  <r>
    <n v="9732"/>
    <x v="3"/>
    <n v="6718"/>
    <x v="15"/>
    <n v="23"/>
    <s v="671823"/>
    <n v="96.5"/>
    <n v="38.5"/>
    <x v="0"/>
    <x v="0"/>
    <x v="0"/>
    <n v="0"/>
    <n v="0"/>
    <x v="0"/>
    <x v="0"/>
    <s v="Anna/AM"/>
    <s v="X"/>
  </r>
  <r>
    <n v="9740"/>
    <x v="3"/>
    <n v="7639"/>
    <x v="15"/>
    <n v="23"/>
    <s v="763923"/>
    <n v="105.5"/>
    <n v="39.200000000000003"/>
    <x v="0"/>
    <x v="0"/>
    <x v="0"/>
    <n v="0"/>
    <n v="0"/>
    <x v="0"/>
    <x v="0"/>
    <s v="Anna/AM"/>
    <s v="X"/>
  </r>
  <r>
    <n v="9741"/>
    <x v="1"/>
    <n v="6728"/>
    <x v="15"/>
    <n v="23"/>
    <s v="672823"/>
    <n v="104"/>
    <n v="39.1"/>
    <x v="0"/>
    <x v="9"/>
    <x v="0"/>
    <n v="1"/>
    <n v="0"/>
    <x v="0"/>
    <x v="0"/>
    <s v="Anna/AM"/>
    <s v="X"/>
  </r>
  <r>
    <n v="9743"/>
    <x v="1"/>
    <n v="7641"/>
    <x v="15"/>
    <n v="23"/>
    <s v="764123"/>
    <n v="60"/>
    <n v="39.1"/>
    <x v="1"/>
    <x v="0"/>
    <x v="0"/>
    <n v="0"/>
    <n v="0"/>
    <x v="0"/>
    <x v="0"/>
    <s v="Anna/AM"/>
    <s v="X"/>
  </r>
  <r>
    <n v="9744"/>
    <x v="3"/>
    <n v="5704"/>
    <x v="15"/>
    <n v="23"/>
    <s v="570423"/>
    <n v="110.5"/>
    <n v="39"/>
    <x v="0"/>
    <x v="0"/>
    <x v="0"/>
    <n v="0"/>
    <n v="0"/>
    <x v="0"/>
    <x v="0"/>
    <s v="Anna/AM"/>
    <s v="X"/>
  </r>
  <r>
    <n v="9745"/>
    <x v="1"/>
    <n v="3647"/>
    <x v="15"/>
    <n v="23"/>
    <s v="364723"/>
    <n v="103"/>
    <n v="38.6"/>
    <x v="0"/>
    <x v="0"/>
    <x v="0"/>
    <n v="0"/>
    <n v="0"/>
    <x v="0"/>
    <x v="0"/>
    <s v="Anna/AM"/>
    <s v="X"/>
  </r>
  <r>
    <n v="9746"/>
    <x v="1"/>
    <n v="3613"/>
    <x v="15"/>
    <n v="23"/>
    <s v="361323"/>
    <n v="107.5"/>
    <n v="39.4"/>
    <x v="0"/>
    <x v="0"/>
    <x v="0"/>
    <n v="0"/>
    <n v="0"/>
    <x v="0"/>
    <x v="0"/>
    <s v="Anna/AM"/>
    <s v="X"/>
  </r>
  <r>
    <n v="9747"/>
    <x v="2"/>
    <n v="7628"/>
    <x v="15"/>
    <n v="23"/>
    <s v="762823"/>
    <n v="107.5"/>
    <n v="39"/>
    <x v="0"/>
    <x v="0"/>
    <x v="0"/>
    <n v="0"/>
    <n v="0"/>
    <x v="0"/>
    <x v="0"/>
    <s v="Anna/AM"/>
    <s v="X"/>
  </r>
  <r>
    <n v="9748"/>
    <x v="3"/>
    <n v="7622"/>
    <x v="15"/>
    <n v="23"/>
    <s v="762223"/>
    <n v="77.5"/>
    <n v="38.6"/>
    <x v="0"/>
    <x v="10"/>
    <x v="0"/>
    <n v="0"/>
    <n v="0"/>
    <x v="0"/>
    <x v="0"/>
    <s v="Anna/AM"/>
    <s v="X"/>
  </r>
  <r>
    <n v="9749"/>
    <x v="1"/>
    <n v="4180"/>
    <x v="15"/>
    <n v="23"/>
    <s v="418023"/>
    <n v="85.5"/>
    <n v="39"/>
    <x v="0"/>
    <x v="11"/>
    <x v="0"/>
    <n v="0"/>
    <n v="0"/>
    <x v="0"/>
    <x v="0"/>
    <s v="Anna/AM"/>
    <s v="X"/>
  </r>
  <r>
    <n v="9750"/>
    <x v="3"/>
    <n v="6640"/>
    <x v="15"/>
    <n v="23"/>
    <s v="664023"/>
    <n v="99"/>
    <n v="38.9"/>
    <x v="0"/>
    <x v="0"/>
    <x v="0"/>
    <n v="0"/>
    <n v="0"/>
    <x v="0"/>
    <x v="0"/>
    <s v="Anna/AM"/>
    <s v="X"/>
  </r>
  <r>
    <n v="9751"/>
    <x v="1"/>
    <n v="3154"/>
    <x v="15"/>
    <n v="23"/>
    <s v="315423"/>
    <n v="79.5"/>
    <n v="39.200000000000003"/>
    <x v="0"/>
    <x v="12"/>
    <x v="0"/>
    <n v="1"/>
    <n v="0"/>
    <x v="0"/>
    <x v="0"/>
    <s v="Anna/AM"/>
    <s v="X"/>
  </r>
  <r>
    <n v="9755"/>
    <x v="2"/>
    <n v="5611"/>
    <x v="15"/>
    <n v="23"/>
    <s v="561123"/>
    <n v="88"/>
    <n v="38.700000000000003"/>
    <x v="0"/>
    <x v="0"/>
    <x v="0"/>
    <n v="0"/>
    <n v="0"/>
    <x v="0"/>
    <x v="0"/>
    <s v="Anna/AM"/>
    <s v="X"/>
  </r>
  <r>
    <n v="9756"/>
    <x v="3"/>
    <n v="4165"/>
    <x v="15"/>
    <n v="23"/>
    <s v="416523"/>
    <n v="78.5"/>
    <n v="39.1"/>
    <x v="0"/>
    <x v="0"/>
    <x v="0"/>
    <n v="0"/>
    <n v="0"/>
    <x v="0"/>
    <x v="0"/>
    <s v="Anna/AM"/>
    <s v="X"/>
  </r>
  <r>
    <n v="9757"/>
    <x v="3"/>
    <n v="5722"/>
    <x v="15"/>
    <n v="23"/>
    <s v="572223"/>
    <n v="68"/>
    <n v="39.1"/>
    <x v="0"/>
    <x v="0"/>
    <x v="0"/>
    <n v="0"/>
    <n v="0"/>
    <x v="0"/>
    <x v="0"/>
    <s v="Anna/AM"/>
    <s v="X"/>
  </r>
  <r>
    <n v="9759"/>
    <x v="2"/>
    <n v="3161"/>
    <x v="15"/>
    <n v="23"/>
    <s v="316123"/>
    <n v="82.5"/>
    <n v="39.200000000000003"/>
    <x v="0"/>
    <x v="0"/>
    <x v="0"/>
    <n v="0"/>
    <n v="0"/>
    <x v="0"/>
    <x v="0"/>
    <s v="Anna/AM"/>
    <s v="X"/>
  </r>
  <r>
    <n v="9763"/>
    <x v="3"/>
    <n v="4633"/>
    <x v="15"/>
    <n v="23"/>
    <s v="463323"/>
    <n v="70.5"/>
    <n v="39.1"/>
    <x v="0"/>
    <x v="0"/>
    <x v="0"/>
    <n v="0"/>
    <n v="0"/>
    <x v="0"/>
    <x v="0"/>
    <s v="Anna/AM"/>
    <s v="X"/>
  </r>
  <r>
    <n v="9764"/>
    <x v="2"/>
    <n v="2604"/>
    <x v="15"/>
    <n v="23"/>
    <s v="260423"/>
    <n v="91"/>
    <n v="38.799999999999997"/>
    <x v="0"/>
    <x v="0"/>
    <x v="0"/>
    <n v="1"/>
    <n v="0"/>
    <x v="0"/>
    <x v="0"/>
    <s v="Anna/AM"/>
    <s v="X"/>
  </r>
  <r>
    <n v="9769"/>
    <x v="2"/>
    <n v="5635"/>
    <x v="15"/>
    <n v="23"/>
    <s v="563523"/>
    <n v="81.5"/>
    <n v="39.200000000000003"/>
    <x v="0"/>
    <x v="0"/>
    <x v="0"/>
    <n v="0"/>
    <n v="0"/>
    <x v="0"/>
    <x v="0"/>
    <s v="Anna/AM"/>
    <s v="X"/>
  </r>
  <r>
    <n v="9770"/>
    <x v="2"/>
    <n v="2646"/>
    <x v="15"/>
    <n v="23"/>
    <s v="264623"/>
    <n v="71"/>
    <n v="39.200000000000003"/>
    <x v="0"/>
    <x v="0"/>
    <x v="0"/>
    <n v="0"/>
    <n v="0"/>
    <x v="0"/>
    <x v="0"/>
    <s v="Anna/AM"/>
    <s v="X"/>
  </r>
  <r>
    <n v="9774"/>
    <x v="1"/>
    <n v="5699"/>
    <x v="15"/>
    <n v="23"/>
    <s v="569923"/>
    <n v="76.5"/>
    <n v="39"/>
    <x v="0"/>
    <x v="0"/>
    <x v="5"/>
    <n v="0"/>
    <n v="0"/>
    <x v="0"/>
    <x v="0"/>
    <s v="Anna/AM"/>
    <s v="X"/>
  </r>
  <r>
    <n v="2342"/>
    <x v="1"/>
    <n v="5651"/>
    <x v="15"/>
    <n v="23"/>
    <s v="565123"/>
    <n v="66.5"/>
    <n v="39.200000000000003"/>
    <x v="1"/>
    <x v="0"/>
    <x v="0"/>
    <n v="0"/>
    <n v="0"/>
    <x v="0"/>
    <x v="0"/>
    <s v="Anna/AM"/>
    <s v="X"/>
  </r>
  <r>
    <n v="9721"/>
    <x v="1"/>
    <n v="6722"/>
    <x v="16"/>
    <n v="24"/>
    <s v="672224"/>
    <n v="140.5"/>
    <n v="39.1"/>
    <x v="0"/>
    <x v="0"/>
    <x v="0"/>
    <n v="0"/>
    <n v="0"/>
    <x v="0"/>
    <x v="0"/>
    <s v="FF/MB"/>
    <s v="X"/>
  </r>
  <r>
    <n v="9722"/>
    <x v="2"/>
    <n v="6614"/>
    <x v="16"/>
    <n v="24"/>
    <s v="661424"/>
    <n v="146"/>
    <n v="38.799999999999997"/>
    <x v="0"/>
    <x v="0"/>
    <x v="0"/>
    <n v="1"/>
    <n v="1"/>
    <x v="0"/>
    <x v="0"/>
    <s v="FF/MB"/>
    <s v="X"/>
  </r>
  <r>
    <n v="9725"/>
    <x v="3"/>
    <n v="5690"/>
    <x v="16"/>
    <n v="24"/>
    <s v="569024"/>
    <n v="116"/>
    <n v="38.5"/>
    <x v="0"/>
    <x v="0"/>
    <x v="6"/>
    <n v="0"/>
    <n v="0"/>
    <x v="0"/>
    <x v="0"/>
    <s v="FF/MB"/>
    <s v="X"/>
  </r>
  <r>
    <n v="9727"/>
    <x v="2"/>
    <n v="4168"/>
    <x v="16"/>
    <n v="24"/>
    <s v="416824"/>
    <n v="134"/>
    <n v="38.5"/>
    <x v="0"/>
    <x v="0"/>
    <x v="0"/>
    <n v="1"/>
    <n v="0"/>
    <x v="0"/>
    <x v="0"/>
    <s v="FF/MB"/>
    <s v="X"/>
  </r>
  <r>
    <n v="9728"/>
    <x v="2"/>
    <n v="6742"/>
    <x v="16"/>
    <n v="24"/>
    <s v="674224"/>
    <n v="125.5"/>
    <n v="38.799999999999997"/>
    <x v="0"/>
    <x v="0"/>
    <x v="0"/>
    <n v="0"/>
    <n v="2"/>
    <x v="0"/>
    <x v="0"/>
    <s v="FF/MB"/>
    <s v="X"/>
  </r>
  <r>
    <n v="9732"/>
    <x v="3"/>
    <n v="6718"/>
    <x v="16"/>
    <n v="24"/>
    <s v="671824"/>
    <n v="102.5"/>
    <n v="38.5"/>
    <x v="1"/>
    <x v="0"/>
    <x v="0"/>
    <n v="0"/>
    <n v="0"/>
    <x v="0"/>
    <x v="0"/>
    <s v="FF/MB"/>
    <s v="X"/>
  </r>
  <r>
    <n v="9740"/>
    <x v="3"/>
    <n v="7639"/>
    <x v="16"/>
    <n v="24"/>
    <s v="763924"/>
    <n v="112"/>
    <n v="38.299999999999997"/>
    <x v="0"/>
    <x v="0"/>
    <x v="0"/>
    <n v="0"/>
    <n v="0"/>
    <x v="0"/>
    <x v="0"/>
    <s v="FF/MB"/>
    <s v="X"/>
  </r>
  <r>
    <n v="9741"/>
    <x v="1"/>
    <n v="6728"/>
    <x v="16"/>
    <n v="24"/>
    <s v="672824"/>
    <n v="108"/>
    <n v="38.700000000000003"/>
    <x v="0"/>
    <x v="0"/>
    <x v="0"/>
    <n v="0"/>
    <n v="0"/>
    <x v="0"/>
    <x v="0"/>
    <s v="FF/MB"/>
    <s v="X"/>
  </r>
  <r>
    <n v="9743"/>
    <x v="1"/>
    <n v="7641"/>
    <x v="16"/>
    <n v="24"/>
    <s v="764124"/>
    <n v="65.5"/>
    <n v="39.200000000000003"/>
    <x v="0"/>
    <x v="0"/>
    <x v="0"/>
    <n v="0"/>
    <n v="1"/>
    <x v="0"/>
    <x v="0"/>
    <s v="FF/MB"/>
    <s v="X"/>
  </r>
  <r>
    <n v="9744"/>
    <x v="3"/>
    <n v="5704"/>
    <x v="16"/>
    <n v="24"/>
    <s v="570424"/>
    <n v="113.5"/>
    <n v="37.799999999999997"/>
    <x v="0"/>
    <x v="0"/>
    <x v="0"/>
    <n v="0"/>
    <n v="0"/>
    <x v="0"/>
    <x v="0"/>
    <s v="FF/MB"/>
    <s v="X"/>
  </r>
  <r>
    <n v="9745"/>
    <x v="1"/>
    <n v="3647"/>
    <x v="16"/>
    <n v="24"/>
    <s v="364724"/>
    <n v="119.5"/>
    <n v="38.5"/>
    <x v="0"/>
    <x v="0"/>
    <x v="0"/>
    <n v="0"/>
    <n v="0"/>
    <x v="0"/>
    <x v="0"/>
    <s v="FF/MB"/>
    <s v="X"/>
  </r>
  <r>
    <n v="9746"/>
    <x v="1"/>
    <n v="3613"/>
    <x v="16"/>
    <n v="24"/>
    <s v="361324"/>
    <n v="114.5"/>
    <n v="39.5"/>
    <x v="0"/>
    <x v="0"/>
    <x v="0"/>
    <n v="0"/>
    <n v="0"/>
    <x v="0"/>
    <x v="0"/>
    <s v="FF/MB"/>
    <s v="X"/>
  </r>
  <r>
    <n v="9747"/>
    <x v="2"/>
    <n v="7628"/>
    <x v="16"/>
    <n v="24"/>
    <s v="762824"/>
    <n v="118"/>
    <n v="39"/>
    <x v="0"/>
    <x v="0"/>
    <x v="0"/>
    <n v="0"/>
    <n v="0"/>
    <x v="0"/>
    <x v="0"/>
    <s v="FF/MB"/>
    <s v="X"/>
  </r>
  <r>
    <n v="9748"/>
    <x v="3"/>
    <n v="7622"/>
    <x v="16"/>
    <n v="24"/>
    <s v="762224"/>
    <n v="84"/>
    <n v="38.700000000000003"/>
    <x v="0"/>
    <x v="0"/>
    <x v="0"/>
    <n v="0"/>
    <n v="0"/>
    <x v="0"/>
    <x v="0"/>
    <s v="FF/MB"/>
    <s v="X"/>
  </r>
  <r>
    <n v="9749"/>
    <x v="1"/>
    <n v="4180"/>
    <x v="16"/>
    <n v="24"/>
    <s v="418024"/>
    <n v="89.5"/>
    <n v="39"/>
    <x v="0"/>
    <x v="13"/>
    <x v="0"/>
    <n v="0"/>
    <n v="0"/>
    <x v="0"/>
    <x v="0"/>
    <s v="FF/MB"/>
    <s v="X"/>
  </r>
  <r>
    <n v="9750"/>
    <x v="3"/>
    <n v="6640"/>
    <x v="16"/>
    <n v="24"/>
    <s v="664024"/>
    <n v="107.5"/>
    <n v="39.1"/>
    <x v="0"/>
    <x v="0"/>
    <x v="0"/>
    <n v="0"/>
    <n v="0"/>
    <x v="0"/>
    <x v="0"/>
    <s v="FF/MB"/>
    <s v="X"/>
  </r>
  <r>
    <n v="9751"/>
    <x v="1"/>
    <n v="3154"/>
    <x v="16"/>
    <n v="24"/>
    <s v="315424"/>
    <n v="85"/>
    <n v="39.1"/>
    <x v="0"/>
    <x v="5"/>
    <x v="0"/>
    <n v="0"/>
    <s v="1 sec"/>
    <x v="0"/>
    <x v="0"/>
    <s v="FF/MB"/>
    <s v="X"/>
  </r>
  <r>
    <n v="9755"/>
    <x v="2"/>
    <n v="5611"/>
    <x v="16"/>
    <n v="24"/>
    <s v="561124"/>
    <n v="94.5"/>
    <n v="39.1"/>
    <x v="0"/>
    <x v="0"/>
    <x v="0"/>
    <n v="0"/>
    <n v="0"/>
    <x v="0"/>
    <x v="0"/>
    <s v="FF/MB"/>
    <s v="X"/>
  </r>
  <r>
    <n v="9756"/>
    <x v="3"/>
    <n v="4165"/>
    <x v="16"/>
    <n v="24"/>
    <s v="416524"/>
    <n v="84.5"/>
    <n v="38.799999999999997"/>
    <x v="0"/>
    <x v="0"/>
    <x v="0"/>
    <n v="0"/>
    <n v="0"/>
    <x v="0"/>
    <x v="0"/>
    <s v="FF/MB"/>
    <s v="X"/>
  </r>
  <r>
    <n v="9757"/>
    <x v="3"/>
    <n v="5722"/>
    <x v="16"/>
    <n v="24"/>
    <s v="572224"/>
    <n v="70"/>
    <n v="39.5"/>
    <x v="0"/>
    <x v="0"/>
    <x v="7"/>
    <n v="0"/>
    <n v="0"/>
    <x v="0"/>
    <x v="0"/>
    <s v="FF/MB"/>
    <s v="X"/>
  </r>
  <r>
    <n v="9759"/>
    <x v="2"/>
    <n v="3161"/>
    <x v="16"/>
    <n v="24"/>
    <s v="316124"/>
    <n v="92"/>
    <n v="38.799999999999997"/>
    <x v="0"/>
    <x v="0"/>
    <x v="0"/>
    <n v="0"/>
    <n v="0"/>
    <x v="0"/>
    <x v="0"/>
    <s v="FF/MB"/>
    <s v="X"/>
  </r>
  <r>
    <n v="9763"/>
    <x v="3"/>
    <n v="4633"/>
    <x v="16"/>
    <n v="24"/>
    <s v="463324"/>
    <n v="78.5"/>
    <n v="39.1"/>
    <x v="0"/>
    <x v="0"/>
    <x v="0"/>
    <n v="0"/>
    <n v="0"/>
    <x v="0"/>
    <x v="0"/>
    <s v="FF/MB"/>
    <s v="X"/>
  </r>
  <r>
    <n v="9764"/>
    <x v="2"/>
    <n v="2604"/>
    <x v="16"/>
    <n v="24"/>
    <s v="260424"/>
    <n v="101.5"/>
    <n v="39.200000000000003"/>
    <x v="0"/>
    <x v="0"/>
    <x v="0"/>
    <n v="2"/>
    <n v="0"/>
    <x v="0"/>
    <x v="0"/>
    <s v="FF/MB"/>
    <s v="X"/>
  </r>
  <r>
    <n v="9769"/>
    <x v="2"/>
    <n v="5635"/>
    <x v="16"/>
    <n v="24"/>
    <s v="563524"/>
    <n v="91"/>
    <n v="39.200000000000003"/>
    <x v="0"/>
    <x v="0"/>
    <x v="0"/>
    <n v="0"/>
    <n v="0"/>
    <x v="0"/>
    <x v="0"/>
    <s v="FF/MB"/>
    <s v="X"/>
  </r>
  <r>
    <n v="9770"/>
    <x v="2"/>
    <n v="2646"/>
    <x v="16"/>
    <n v="24"/>
    <s v="264624"/>
    <n v="77.5"/>
    <n v="39.1"/>
    <x v="0"/>
    <x v="0"/>
    <x v="0"/>
    <n v="0"/>
    <n v="0"/>
    <x v="0"/>
    <x v="0"/>
    <s v="FF/MB"/>
    <s v="X"/>
  </r>
  <r>
    <n v="9774"/>
    <x v="1"/>
    <n v="5699"/>
    <x v="16"/>
    <n v="24"/>
    <s v="569924"/>
    <n v="83"/>
    <n v="37.9"/>
    <x v="0"/>
    <x v="0"/>
    <x v="0"/>
    <n v="0"/>
    <n v="0"/>
    <x v="0"/>
    <x v="0"/>
    <s v="FF/MB"/>
    <s v="X"/>
  </r>
  <r>
    <n v="2342"/>
    <x v="1"/>
    <n v="5651"/>
    <x v="16"/>
    <n v="24"/>
    <s v="565124"/>
    <n v="71.5"/>
    <n v="38.200000000000003"/>
    <x v="0"/>
    <x v="0"/>
    <x v="0"/>
    <n v="0"/>
    <n v="0"/>
    <x v="0"/>
    <x v="0"/>
    <s v="FF/MB"/>
    <s v="X"/>
  </r>
  <r>
    <n v="9721"/>
    <x v="1"/>
    <n v="6722"/>
    <x v="17"/>
    <n v="25"/>
    <s v="672225"/>
    <n v="145.5"/>
    <n v="38.6"/>
    <x v="0"/>
    <x v="0"/>
    <x v="0"/>
    <n v="0"/>
    <n v="0"/>
    <x v="0"/>
    <x v="0"/>
    <s v="Anna/AM"/>
    <s v="X"/>
  </r>
  <r>
    <n v="9722"/>
    <x v="2"/>
    <n v="6614"/>
    <x v="17"/>
    <n v="25"/>
    <s v="661425"/>
    <n v="155"/>
    <n v="38.6"/>
    <x v="0"/>
    <x v="0"/>
    <x v="0"/>
    <n v="0"/>
    <n v="0"/>
    <x v="0"/>
    <x v="0"/>
    <s v="Anna/AM"/>
    <s v="X"/>
  </r>
  <r>
    <n v="9725"/>
    <x v="3"/>
    <n v="5690"/>
    <x v="17"/>
    <n v="25"/>
    <s v="569025"/>
    <n v="123"/>
    <n v="38.700000000000003"/>
    <x v="4"/>
    <x v="0"/>
    <x v="0"/>
    <n v="0"/>
    <n v="0"/>
    <x v="0"/>
    <x v="0"/>
    <s v="Anna/AM"/>
    <s v="X"/>
  </r>
  <r>
    <n v="9727"/>
    <x v="2"/>
    <n v="4168"/>
    <x v="17"/>
    <n v="25"/>
    <s v="416825"/>
    <n v="141"/>
    <n v="38.5"/>
    <x v="0"/>
    <x v="0"/>
    <x v="0"/>
    <n v="0"/>
    <n v="1"/>
    <x v="0"/>
    <x v="0"/>
    <s v="Anna/AM"/>
    <s v="X"/>
  </r>
  <r>
    <n v="9728"/>
    <x v="2"/>
    <n v="6742"/>
    <x v="17"/>
    <n v="25"/>
    <s v="674225"/>
    <n v="130.5"/>
    <n v="38.799999999999997"/>
    <x v="0"/>
    <x v="0"/>
    <x v="0"/>
    <n v="1"/>
    <n v="0"/>
    <x v="0"/>
    <x v="0"/>
    <s v="Anna/AM"/>
    <s v="X"/>
  </r>
  <r>
    <n v="9732"/>
    <x v="3"/>
    <n v="6718"/>
    <x v="17"/>
    <n v="25"/>
    <s v="671825"/>
    <n v="106.5"/>
    <n v="38.5"/>
    <x v="0"/>
    <x v="0"/>
    <x v="0"/>
    <n v="0"/>
    <n v="0"/>
    <x v="0"/>
    <x v="0"/>
    <s v="Anna/AM"/>
    <s v="X"/>
  </r>
  <r>
    <n v="9740"/>
    <x v="3"/>
    <n v="7639"/>
    <x v="17"/>
    <n v="25"/>
    <s v="763925"/>
    <n v="118"/>
    <n v="38.799999999999997"/>
    <x v="0"/>
    <x v="0"/>
    <x v="0"/>
    <n v="0"/>
    <n v="0"/>
    <x v="0"/>
    <x v="0"/>
    <s v="Anna/AM"/>
    <s v="X"/>
  </r>
  <r>
    <n v="9741"/>
    <x v="1"/>
    <n v="6728"/>
    <x v="17"/>
    <n v="25"/>
    <s v="672825"/>
    <n v="107"/>
    <n v="38.299999999999997"/>
    <x v="0"/>
    <x v="0"/>
    <x v="0"/>
    <n v="0"/>
    <n v="0"/>
    <x v="0"/>
    <x v="0"/>
    <s v="Anna/AM"/>
    <s v="X"/>
  </r>
  <r>
    <n v="9743"/>
    <x v="1"/>
    <n v="7641"/>
    <x v="17"/>
    <n v="25"/>
    <s v="764125"/>
    <n v="72.5"/>
    <n v="39.200000000000003"/>
    <x v="0"/>
    <x v="0"/>
    <x v="0"/>
    <n v="0"/>
    <n v="0"/>
    <x v="0"/>
    <x v="0"/>
    <s v="Anna/AM"/>
    <s v="X"/>
  </r>
  <r>
    <n v="9744"/>
    <x v="3"/>
    <n v="5704"/>
    <x v="17"/>
    <n v="25"/>
    <s v="570425"/>
    <n v="119"/>
    <n v="38.6"/>
    <x v="0"/>
    <x v="0"/>
    <x v="0"/>
    <n v="0"/>
    <n v="1"/>
    <x v="0"/>
    <x v="0"/>
    <s v="Anna/AM"/>
    <s v="X"/>
  </r>
  <r>
    <n v="9745"/>
    <x v="1"/>
    <n v="3647"/>
    <x v="17"/>
    <n v="25"/>
    <s v="364725"/>
    <n v="112"/>
    <n v="39"/>
    <x v="0"/>
    <x v="0"/>
    <x v="0"/>
    <n v="0"/>
    <n v="0"/>
    <x v="0"/>
    <x v="0"/>
    <s v="Anna/AM"/>
    <s v="X"/>
  </r>
  <r>
    <n v="9746"/>
    <x v="1"/>
    <n v="3613"/>
    <x v="17"/>
    <n v="25"/>
    <s v="361325"/>
    <n v="116"/>
    <n v="39"/>
    <x v="0"/>
    <x v="0"/>
    <x v="0"/>
    <n v="1"/>
    <n v="0"/>
    <x v="0"/>
    <x v="0"/>
    <s v="Anna/AM"/>
    <s v="X"/>
  </r>
  <r>
    <n v="9747"/>
    <x v="2"/>
    <n v="7628"/>
    <x v="17"/>
    <n v="25"/>
    <s v="762825"/>
    <n v="117"/>
    <n v="38.799999999999997"/>
    <x v="0"/>
    <x v="0"/>
    <x v="0"/>
    <n v="0"/>
    <n v="0"/>
    <x v="0"/>
    <x v="0"/>
    <s v="Anna/AM"/>
    <s v="X"/>
  </r>
  <r>
    <n v="9748"/>
    <x v="3"/>
    <n v="7622"/>
    <x v="17"/>
    <n v="25"/>
    <s v="762225"/>
    <n v="91"/>
    <n v="39"/>
    <x v="0"/>
    <x v="0"/>
    <x v="0"/>
    <n v="0"/>
    <n v="0"/>
    <x v="0"/>
    <x v="0"/>
    <s v="Anna/AM"/>
    <s v="X"/>
  </r>
  <r>
    <n v="9749"/>
    <x v="1"/>
    <n v="4180"/>
    <x v="17"/>
    <n v="25"/>
    <s v="418025"/>
    <n v="94"/>
    <n v="38.799999999999997"/>
    <x v="0"/>
    <x v="14"/>
    <x v="0"/>
    <n v="0"/>
    <n v="0"/>
    <x v="0"/>
    <x v="0"/>
    <s v="Anna/AM"/>
    <s v="X"/>
  </r>
  <r>
    <n v="9750"/>
    <x v="3"/>
    <n v="6640"/>
    <x v="17"/>
    <n v="25"/>
    <s v="664025"/>
    <n v="105.5"/>
    <n v="38.9"/>
    <x v="0"/>
    <x v="0"/>
    <x v="0"/>
    <n v="0"/>
    <n v="0"/>
    <x v="0"/>
    <x v="0"/>
    <s v="Anna/AM"/>
    <s v="X"/>
  </r>
  <r>
    <n v="9751"/>
    <x v="1"/>
    <n v="3154"/>
    <x v="17"/>
    <n v="25"/>
    <s v="315425"/>
    <n v="93"/>
    <n v="38.700000000000003"/>
    <x v="0"/>
    <x v="15"/>
    <x v="0"/>
    <n v="0"/>
    <n v="0"/>
    <x v="0"/>
    <x v="0"/>
    <s v="Anna/AM"/>
    <s v="X"/>
  </r>
  <r>
    <n v="9755"/>
    <x v="2"/>
    <n v="5611"/>
    <x v="17"/>
    <n v="25"/>
    <s v="561125"/>
    <n v="104"/>
    <n v="38.700000000000003"/>
    <x v="0"/>
    <x v="0"/>
    <x v="0"/>
    <n v="0"/>
    <n v="0"/>
    <x v="0"/>
    <x v="0"/>
    <s v="Anna/AM"/>
    <s v="X"/>
  </r>
  <r>
    <n v="9756"/>
    <x v="3"/>
    <n v="4165"/>
    <x v="17"/>
    <n v="25"/>
    <s v="416525"/>
    <n v="92"/>
    <n v="38.5"/>
    <x v="0"/>
    <x v="0"/>
    <x v="0"/>
    <n v="0"/>
    <n v="0"/>
    <x v="0"/>
    <x v="0"/>
    <s v="Anna/AM"/>
    <s v="X"/>
  </r>
  <r>
    <n v="9757"/>
    <x v="3"/>
    <n v="5722"/>
    <x v="17"/>
    <n v="25"/>
    <s v="572225"/>
    <n v="78.5"/>
    <n v="38.700000000000003"/>
    <x v="0"/>
    <x v="0"/>
    <x v="0"/>
    <n v="0"/>
    <n v="0"/>
    <x v="0"/>
    <x v="0"/>
    <s v="Anna/AM"/>
    <s v="X"/>
  </r>
  <r>
    <n v="9759"/>
    <x v="2"/>
    <n v="3161"/>
    <x v="17"/>
    <n v="25"/>
    <s v="316125"/>
    <n v="98.5"/>
    <n v="38.299999999999997"/>
    <x v="0"/>
    <x v="0"/>
    <x v="0"/>
    <n v="0"/>
    <n v="0"/>
    <x v="0"/>
    <x v="0"/>
    <s v="Anna/AM"/>
    <s v="X"/>
  </r>
  <r>
    <n v="9763"/>
    <x v="3"/>
    <n v="4633"/>
    <x v="17"/>
    <n v="25"/>
    <s v="463325"/>
    <n v="87"/>
    <n v="38.299999999999997"/>
    <x v="0"/>
    <x v="0"/>
    <x v="0"/>
    <n v="0"/>
    <n v="0"/>
    <x v="0"/>
    <x v="0"/>
    <s v="Anna/AM"/>
    <s v="X"/>
  </r>
  <r>
    <n v="9764"/>
    <x v="2"/>
    <n v="2604"/>
    <x v="17"/>
    <n v="25"/>
    <s v="260425"/>
    <n v="108"/>
    <n v="38.700000000000003"/>
    <x v="0"/>
    <x v="0"/>
    <x v="0"/>
    <n v="0"/>
    <n v="0"/>
    <x v="0"/>
    <x v="0"/>
    <s v="Anna/AM"/>
    <s v="X"/>
  </r>
  <r>
    <n v="9769"/>
    <x v="2"/>
    <n v="5635"/>
    <x v="17"/>
    <n v="25"/>
    <s v="563525"/>
    <n v="99"/>
    <n v="38.799999999999997"/>
    <x v="0"/>
    <x v="0"/>
    <x v="0"/>
    <n v="0"/>
    <n v="0"/>
    <x v="0"/>
    <x v="0"/>
    <s v="Anna/AM"/>
    <s v="X"/>
  </r>
  <r>
    <n v="9770"/>
    <x v="2"/>
    <n v="2646"/>
    <x v="17"/>
    <n v="25"/>
    <s v="264625"/>
    <n v="88"/>
    <n v="39.5"/>
    <x v="0"/>
    <x v="0"/>
    <x v="0"/>
    <n v="0"/>
    <n v="1"/>
    <x v="0"/>
    <x v="0"/>
    <s v="Anna/AM"/>
    <s v="X"/>
  </r>
  <r>
    <n v="9774"/>
    <x v="1"/>
    <n v="5699"/>
    <x v="17"/>
    <n v="25"/>
    <s v="569925"/>
    <n v="91"/>
    <n v="38.700000000000003"/>
    <x v="0"/>
    <x v="15"/>
    <x v="0"/>
    <n v="0"/>
    <n v="0"/>
    <x v="0"/>
    <x v="0"/>
    <s v="Anna/AM"/>
    <s v="X"/>
  </r>
  <r>
    <n v="2342"/>
    <x v="1"/>
    <n v="5651"/>
    <x v="17"/>
    <n v="25"/>
    <s v="565125"/>
    <n v="75.5"/>
    <n v="39.700000000000003"/>
    <x v="0"/>
    <x v="0"/>
    <x v="0"/>
    <n v="0"/>
    <n v="0"/>
    <x v="0"/>
    <x v="0"/>
    <s v="Anna/AM"/>
    <s v="X"/>
  </r>
  <r>
    <n v="9721"/>
    <x v="1"/>
    <n v="6722"/>
    <x v="18"/>
    <n v="26"/>
    <s v="672226"/>
    <n v="155.5"/>
    <n v="38.700000000000003"/>
    <x v="0"/>
    <x v="0"/>
    <x v="0"/>
    <n v="0"/>
    <n v="0"/>
    <x v="0"/>
    <x v="1"/>
    <s v="FF/MB"/>
    <s v="X"/>
  </r>
  <r>
    <n v="9722"/>
    <x v="2"/>
    <n v="6614"/>
    <x v="18"/>
    <n v="26"/>
    <s v="661426"/>
    <n v="159.5"/>
    <n v="38.9"/>
    <x v="0"/>
    <x v="0"/>
    <x v="0"/>
    <n v="0"/>
    <n v="0"/>
    <x v="0"/>
    <x v="2"/>
    <s v="FF/MB"/>
    <s v="X"/>
  </r>
  <r>
    <n v="9725"/>
    <x v="3"/>
    <n v="5690"/>
    <x v="18"/>
    <n v="26"/>
    <s v="569026"/>
    <n v="129"/>
    <n v="38.5"/>
    <x v="0"/>
    <x v="0"/>
    <x v="0"/>
    <n v="0"/>
    <n v="0"/>
    <x v="0"/>
    <x v="1"/>
    <s v="FF/MB"/>
    <s v="X"/>
  </r>
  <r>
    <n v="9727"/>
    <x v="2"/>
    <n v="4168"/>
    <x v="18"/>
    <n v="26"/>
    <s v="416826"/>
    <n v="138"/>
    <n v="38.5"/>
    <x v="0"/>
    <x v="0"/>
    <x v="0"/>
    <n v="0"/>
    <n v="0"/>
    <x v="0"/>
    <x v="2"/>
    <s v="FF/MB"/>
    <s v="X"/>
  </r>
  <r>
    <n v="9728"/>
    <x v="2"/>
    <n v="6742"/>
    <x v="18"/>
    <n v="26"/>
    <s v="674226"/>
    <n v="133.5"/>
    <n v="38.799999999999997"/>
    <x v="0"/>
    <x v="0"/>
    <x v="0"/>
    <n v="0"/>
    <n v="0"/>
    <x v="0"/>
    <x v="1"/>
    <s v="FF/MB"/>
    <s v="X"/>
  </r>
  <r>
    <n v="9732"/>
    <x v="3"/>
    <n v="6718"/>
    <x v="18"/>
    <n v="26"/>
    <s v="671826"/>
    <n v="112.5"/>
    <n v="38.4"/>
    <x v="1"/>
    <x v="0"/>
    <x v="0"/>
    <n v="0"/>
    <n v="0"/>
    <x v="0"/>
    <x v="1"/>
    <s v="FF/MB"/>
    <s v="X"/>
  </r>
  <r>
    <n v="9740"/>
    <x v="3"/>
    <n v="7639"/>
    <x v="18"/>
    <n v="26"/>
    <s v="763926"/>
    <n v="125"/>
    <n v="38.700000000000003"/>
    <x v="0"/>
    <x v="0"/>
    <x v="0"/>
    <n v="0"/>
    <n v="0"/>
    <x v="0"/>
    <x v="3"/>
    <s v="FF/MB"/>
    <s v="X"/>
  </r>
  <r>
    <n v="9741"/>
    <x v="1"/>
    <n v="6728"/>
    <x v="18"/>
    <n v="26"/>
    <s v="672826"/>
    <n v="115.5"/>
    <n v="38.4"/>
    <x v="0"/>
    <x v="0"/>
    <x v="0"/>
    <n v="0"/>
    <n v="0"/>
    <x v="0"/>
    <x v="3"/>
    <s v="FF/MB"/>
    <s v="X"/>
  </r>
  <r>
    <n v="9743"/>
    <x v="1"/>
    <n v="7641"/>
    <x v="18"/>
    <n v="26"/>
    <s v="764126"/>
    <n v="79.5"/>
    <n v="9.1"/>
    <x v="0"/>
    <x v="0"/>
    <x v="0"/>
    <n v="0"/>
    <n v="1"/>
    <x v="0"/>
    <x v="3"/>
    <s v="FF/MB"/>
    <s v="X"/>
  </r>
  <r>
    <n v="9744"/>
    <x v="3"/>
    <n v="5704"/>
    <x v="18"/>
    <n v="26"/>
    <s v="570426"/>
    <n v="120"/>
    <n v="38.4"/>
    <x v="0"/>
    <x v="0"/>
    <x v="0"/>
    <n v="0"/>
    <n v="0"/>
    <x v="0"/>
    <x v="3"/>
    <s v="FF/MB"/>
    <s v="X"/>
  </r>
  <r>
    <n v="9745"/>
    <x v="1"/>
    <n v="3647"/>
    <x v="18"/>
    <n v="26"/>
    <s v="364726"/>
    <n v="113.5"/>
    <n v="38.1"/>
    <x v="0"/>
    <x v="0"/>
    <x v="0"/>
    <n v="0"/>
    <n v="0"/>
    <x v="0"/>
    <x v="3"/>
    <s v="FF/MB"/>
    <s v="X"/>
  </r>
  <r>
    <n v="9746"/>
    <x v="1"/>
    <n v="3613"/>
    <x v="18"/>
    <n v="26"/>
    <s v="361326"/>
    <n v="124.5"/>
    <n v="38.5"/>
    <x v="1"/>
    <x v="0"/>
    <x v="0"/>
    <n v="0"/>
    <n v="0"/>
    <x v="0"/>
    <x v="3"/>
    <s v="FF/MB"/>
    <s v="X"/>
  </r>
  <r>
    <n v="9747"/>
    <x v="2"/>
    <n v="7628"/>
    <x v="18"/>
    <n v="26"/>
    <s v="762826"/>
    <n v="121.5"/>
    <n v="38.700000000000003"/>
    <x v="0"/>
    <x v="0"/>
    <x v="0"/>
    <n v="0"/>
    <n v="0"/>
    <x v="0"/>
    <x v="3"/>
    <s v="FF/MB"/>
    <s v="X"/>
  </r>
  <r>
    <n v="9748"/>
    <x v="3"/>
    <n v="7622"/>
    <x v="18"/>
    <n v="26"/>
    <s v="762226"/>
    <n v="92.5"/>
    <n v="38.700000000000003"/>
    <x v="0"/>
    <x v="0"/>
    <x v="0"/>
    <n v="0"/>
    <n v="0"/>
    <x v="0"/>
    <x v="3"/>
    <s v="FF/MB"/>
    <s v="X"/>
  </r>
  <r>
    <n v="9749"/>
    <x v="1"/>
    <n v="4180"/>
    <x v="18"/>
    <n v="26"/>
    <s v="418026"/>
    <n v="104.5"/>
    <n v="38.9"/>
    <x v="0"/>
    <x v="0"/>
    <x v="0"/>
    <n v="0"/>
    <n v="0"/>
    <x v="0"/>
    <x v="3"/>
    <s v="FF/MB"/>
    <s v="X"/>
  </r>
  <r>
    <n v="9750"/>
    <x v="3"/>
    <n v="6640"/>
    <x v="18"/>
    <n v="26"/>
    <s v="664026"/>
    <n v="111"/>
    <n v="39.200000000000003"/>
    <x v="0"/>
    <x v="0"/>
    <x v="0"/>
    <n v="0"/>
    <n v="2"/>
    <x v="0"/>
    <x v="3"/>
    <s v="FF/MB"/>
    <s v="X"/>
  </r>
  <r>
    <n v="9751"/>
    <x v="1"/>
    <n v="3154"/>
    <x v="18"/>
    <n v="26"/>
    <s v="315426"/>
    <n v="102"/>
    <n v="38.9"/>
    <x v="0"/>
    <x v="0"/>
    <x v="0"/>
    <n v="0"/>
    <n v="0"/>
    <x v="0"/>
    <x v="3"/>
    <s v="FF/MB"/>
    <s v="X"/>
  </r>
  <r>
    <n v="9755"/>
    <x v="2"/>
    <n v="5611"/>
    <x v="18"/>
    <n v="26"/>
    <s v="561126"/>
    <n v="111.5"/>
    <n v="38.9"/>
    <x v="0"/>
    <x v="0"/>
    <x v="0"/>
    <n v="0"/>
    <n v="0"/>
    <x v="0"/>
    <x v="3"/>
    <s v="FF/MB"/>
    <s v="X"/>
  </r>
  <r>
    <n v="9756"/>
    <x v="3"/>
    <n v="4165"/>
    <x v="18"/>
    <n v="26"/>
    <s v="416526"/>
    <n v="95"/>
    <n v="38.700000000000003"/>
    <x v="0"/>
    <x v="0"/>
    <x v="0"/>
    <n v="0"/>
    <n v="0"/>
    <x v="0"/>
    <x v="3"/>
    <s v="FF/MB"/>
    <s v="X"/>
  </r>
  <r>
    <n v="9757"/>
    <x v="3"/>
    <n v="5722"/>
    <x v="18"/>
    <n v="26"/>
    <s v="572226"/>
    <n v="81.5"/>
    <n v="38.700000000000003"/>
    <x v="0"/>
    <x v="0"/>
    <x v="0"/>
    <n v="0"/>
    <n v="0"/>
    <x v="0"/>
    <x v="3"/>
    <s v="FF/MB"/>
    <s v="X"/>
  </r>
  <r>
    <n v="9759"/>
    <x v="2"/>
    <n v="3161"/>
    <x v="18"/>
    <n v="26"/>
    <s v="316126"/>
    <n v="120.5"/>
    <n v="38.9"/>
    <x v="0"/>
    <x v="0"/>
    <x v="0"/>
    <n v="0"/>
    <n v="0"/>
    <x v="0"/>
    <x v="3"/>
    <s v="FF/MB"/>
    <s v="X"/>
  </r>
  <r>
    <n v="9763"/>
    <x v="3"/>
    <n v="4633"/>
    <x v="18"/>
    <n v="26"/>
    <s v="463326"/>
    <n v="91.5"/>
    <n v="39.1"/>
    <x v="0"/>
    <x v="0"/>
    <x v="0"/>
    <n v="0"/>
    <n v="0"/>
    <x v="0"/>
    <x v="3"/>
    <s v="FF/MB"/>
    <s v="X"/>
  </r>
  <r>
    <n v="9764"/>
    <x v="2"/>
    <n v="2604"/>
    <x v="18"/>
    <n v="26"/>
    <s v="260426"/>
    <n v="117"/>
    <n v="39"/>
    <x v="0"/>
    <x v="0"/>
    <x v="0"/>
    <n v="0"/>
    <n v="2"/>
    <x v="0"/>
    <x v="3"/>
    <s v="FF/MB"/>
    <s v="X"/>
  </r>
  <r>
    <n v="9769"/>
    <x v="2"/>
    <n v="5635"/>
    <x v="18"/>
    <n v="26"/>
    <s v="563526"/>
    <n v="106"/>
    <n v="38.9"/>
    <x v="0"/>
    <x v="0"/>
    <x v="0"/>
    <n v="0"/>
    <n v="0"/>
    <x v="0"/>
    <x v="3"/>
    <s v="FF/MB"/>
    <s v="X"/>
  </r>
  <r>
    <n v="9770"/>
    <x v="2"/>
    <n v="2646"/>
    <x v="18"/>
    <n v="26"/>
    <s v="264626"/>
    <n v="96"/>
    <n v="39.5"/>
    <x v="0"/>
    <x v="0"/>
    <x v="0"/>
    <n v="0"/>
    <n v="0"/>
    <x v="0"/>
    <x v="3"/>
    <s v="FF/MB"/>
    <s v="X"/>
  </r>
  <r>
    <n v="9774"/>
    <x v="1"/>
    <n v="5699"/>
    <x v="18"/>
    <n v="26"/>
    <s v="569926"/>
    <n v="98"/>
    <n v="38.6"/>
    <x v="0"/>
    <x v="0"/>
    <x v="0"/>
    <n v="0"/>
    <n v="0"/>
    <x v="0"/>
    <x v="3"/>
    <s v="FF/MB"/>
    <s v="X"/>
  </r>
  <r>
    <n v="2342"/>
    <x v="1"/>
    <n v="5651"/>
    <x v="18"/>
    <n v="26"/>
    <s v="565126"/>
    <n v="82"/>
    <n v="39"/>
    <x v="0"/>
    <x v="0"/>
    <x v="0"/>
    <n v="0"/>
    <n v="0"/>
    <x v="0"/>
    <x v="3"/>
    <s v="FF/MB"/>
    <s v="X"/>
  </r>
  <r>
    <n v="9721"/>
    <x v="1"/>
    <n v="6722"/>
    <x v="19"/>
    <n v="27"/>
    <s v="672227"/>
    <n v="163"/>
    <n v="39"/>
    <x v="0"/>
    <x v="0"/>
    <x v="0"/>
    <n v="1"/>
    <n v="0"/>
    <x v="0"/>
    <x v="2"/>
    <s v="Anna/AM"/>
    <s v="X"/>
  </r>
  <r>
    <n v="9722"/>
    <x v="2"/>
    <n v="6614"/>
    <x v="19"/>
    <n v="27"/>
    <s v="661427"/>
    <n v="171"/>
    <n v="38.799999999999997"/>
    <x v="0"/>
    <x v="0"/>
    <x v="0"/>
    <n v="1"/>
    <n v="0"/>
    <x v="0"/>
    <x v="2"/>
    <s v="Anna/AM"/>
    <s v="X"/>
  </r>
  <r>
    <n v="9725"/>
    <x v="3"/>
    <n v="5690"/>
    <x v="19"/>
    <n v="27"/>
    <s v="569027"/>
    <n v="138.5"/>
    <n v="38.700000000000003"/>
    <x v="0"/>
    <x v="0"/>
    <x v="0"/>
    <n v="0"/>
    <n v="0"/>
    <x v="0"/>
    <x v="1"/>
    <s v="Anna/AM"/>
    <s v="X"/>
  </r>
  <r>
    <n v="9727"/>
    <x v="2"/>
    <n v="4168"/>
    <x v="19"/>
    <n v="27"/>
    <s v="416827"/>
    <n v="146.5"/>
    <n v="39"/>
    <x v="0"/>
    <x v="0"/>
    <x v="0"/>
    <n v="1"/>
    <n v="0"/>
    <x v="0"/>
    <x v="4"/>
    <s v="Anna/AM"/>
    <s v="X"/>
  </r>
  <r>
    <n v="9728"/>
    <x v="2"/>
    <n v="6742"/>
    <x v="19"/>
    <n v="27"/>
    <s v="674227"/>
    <n v="142"/>
    <n v="39"/>
    <x v="0"/>
    <x v="0"/>
    <x v="0"/>
    <n v="1"/>
    <n v="0"/>
    <x v="0"/>
    <x v="2"/>
    <s v="Anna/AM"/>
    <s v="X"/>
  </r>
  <r>
    <n v="9732"/>
    <x v="3"/>
    <n v="6718"/>
    <x v="19"/>
    <n v="27"/>
    <s v="671827"/>
    <n v="118"/>
    <n v="38.9"/>
    <x v="0"/>
    <x v="0"/>
    <x v="0"/>
    <n v="2"/>
    <n v="0"/>
    <x v="0"/>
    <x v="1"/>
    <s v="Anna/AM"/>
    <s v="X"/>
  </r>
  <r>
    <n v="9740"/>
    <x v="3"/>
    <n v="7639"/>
    <x v="19"/>
    <n v="27"/>
    <s v="763927"/>
    <n v="129.5"/>
    <n v="39.9"/>
    <x v="0"/>
    <x v="0"/>
    <x v="0"/>
    <n v="1"/>
    <n v="0"/>
    <x v="0"/>
    <x v="1"/>
    <s v="Anna/AM"/>
    <s v="X"/>
  </r>
  <r>
    <n v="9741"/>
    <x v="1"/>
    <n v="6728"/>
    <x v="19"/>
    <n v="27"/>
    <s v="672827"/>
    <n v="122"/>
    <n v="38.799999999999997"/>
    <x v="0"/>
    <x v="0"/>
    <x v="0"/>
    <n v="0"/>
    <n v="0"/>
    <x v="0"/>
    <x v="2"/>
    <s v="Anna/AM"/>
    <s v="X"/>
  </r>
  <r>
    <n v="9743"/>
    <x v="1"/>
    <n v="7641"/>
    <x v="19"/>
    <n v="27"/>
    <s v="764127"/>
    <n v="84.5"/>
    <n v="39.1"/>
    <x v="0"/>
    <x v="0"/>
    <x v="0"/>
    <n v="0"/>
    <n v="0"/>
    <x v="0"/>
    <x v="3"/>
    <s v="Anna/AM"/>
    <s v="X"/>
  </r>
  <r>
    <n v="9744"/>
    <x v="3"/>
    <n v="5704"/>
    <x v="19"/>
    <n v="27"/>
    <s v="570427"/>
    <n v="129.5"/>
    <n v="38.799999999999997"/>
    <x v="0"/>
    <x v="0"/>
    <x v="0"/>
    <n v="1"/>
    <n v="0"/>
    <x v="0"/>
    <x v="1"/>
    <s v="Anna/AM"/>
    <s v="X"/>
  </r>
  <r>
    <n v="9745"/>
    <x v="1"/>
    <n v="3647"/>
    <x v="19"/>
    <n v="27"/>
    <s v="364727"/>
    <n v="122"/>
    <n v="38.6"/>
    <x v="0"/>
    <x v="0"/>
    <x v="0"/>
    <n v="0"/>
    <n v="0"/>
    <x v="0"/>
    <x v="1"/>
    <s v="Anna/AM"/>
    <s v="X"/>
  </r>
  <r>
    <n v="9746"/>
    <x v="1"/>
    <n v="3613"/>
    <x v="19"/>
    <n v="27"/>
    <s v="361327"/>
    <n v="123"/>
    <n v="38.9"/>
    <x v="1"/>
    <x v="0"/>
    <x v="0"/>
    <n v="0"/>
    <n v="0"/>
    <x v="0"/>
    <x v="1"/>
    <s v="Anna/AM"/>
    <s v="X"/>
  </r>
  <r>
    <n v="9747"/>
    <x v="2"/>
    <n v="7628"/>
    <x v="19"/>
    <n v="27"/>
    <s v="762827"/>
    <n v="125.5"/>
    <n v="39.5"/>
    <x v="0"/>
    <x v="0"/>
    <x v="0"/>
    <n v="1"/>
    <n v="0"/>
    <x v="0"/>
    <x v="3"/>
    <s v="Anna/AM"/>
    <s v="X"/>
  </r>
  <r>
    <n v="9748"/>
    <x v="3"/>
    <n v="7622"/>
    <x v="19"/>
    <n v="27"/>
    <s v="762227"/>
    <n v="100.5"/>
    <n v="39"/>
    <x v="0"/>
    <x v="0"/>
    <x v="0"/>
    <n v="0"/>
    <n v="0"/>
    <x v="0"/>
    <x v="1"/>
    <s v="Anna/AM"/>
    <s v="X"/>
  </r>
  <r>
    <n v="9749"/>
    <x v="1"/>
    <n v="4180"/>
    <x v="19"/>
    <n v="27"/>
    <s v="418027"/>
    <n v="109.5"/>
    <n v="38.700000000000003"/>
    <x v="0"/>
    <x v="0"/>
    <x v="0"/>
    <n v="0"/>
    <n v="0"/>
    <x v="0"/>
    <x v="1"/>
    <s v="Anna/AM"/>
    <s v="X"/>
  </r>
  <r>
    <n v="9750"/>
    <x v="3"/>
    <n v="6640"/>
    <x v="19"/>
    <n v="27"/>
    <s v="664027"/>
    <n v="119"/>
    <n v="39"/>
    <x v="0"/>
    <x v="0"/>
    <x v="0"/>
    <n v="1"/>
    <n v="0"/>
    <x v="0"/>
    <x v="3"/>
    <s v="Anna/AM"/>
    <s v="X"/>
  </r>
  <r>
    <n v="9751"/>
    <x v="1"/>
    <n v="3154"/>
    <x v="19"/>
    <n v="27"/>
    <s v="315427"/>
    <n v="103.5"/>
    <n v="39.4"/>
    <x v="0"/>
    <x v="0"/>
    <x v="0"/>
    <n v="1"/>
    <n v="0"/>
    <x v="0"/>
    <x v="3"/>
    <s v="Anna/AM"/>
    <s v="X"/>
  </r>
  <r>
    <n v="9755"/>
    <x v="2"/>
    <n v="5611"/>
    <x v="19"/>
    <n v="27"/>
    <s v="561127"/>
    <n v="112"/>
    <n v="38.9"/>
    <x v="0"/>
    <x v="16"/>
    <x v="0"/>
    <n v="1"/>
    <n v="0"/>
    <x v="0"/>
    <x v="3"/>
    <s v="Anna/AM"/>
    <s v="X"/>
  </r>
  <r>
    <n v="9756"/>
    <x v="3"/>
    <n v="4165"/>
    <x v="19"/>
    <n v="27"/>
    <s v="416527"/>
    <n v="101.5"/>
    <n v="38.5"/>
    <x v="0"/>
    <x v="0"/>
    <x v="0"/>
    <n v="1"/>
    <n v="0"/>
    <x v="0"/>
    <x v="3"/>
    <s v="Anna/AM"/>
    <s v="X"/>
  </r>
  <r>
    <n v="9757"/>
    <x v="3"/>
    <n v="5722"/>
    <x v="19"/>
    <n v="27"/>
    <s v="572227"/>
    <n v="90"/>
    <n v="39"/>
    <x v="0"/>
    <x v="0"/>
    <x v="0"/>
    <n v="0"/>
    <n v="0"/>
    <x v="0"/>
    <x v="3"/>
    <s v="Anna/AM"/>
    <s v="X"/>
  </r>
  <r>
    <n v="9759"/>
    <x v="2"/>
    <n v="3161"/>
    <x v="19"/>
    <n v="27"/>
    <s v="316127"/>
    <n v="115.5"/>
    <n v="38.799999999999997"/>
    <x v="0"/>
    <x v="0"/>
    <x v="0"/>
    <n v="1"/>
    <n v="0"/>
    <x v="0"/>
    <x v="3"/>
    <s v="Anna/AM"/>
    <s v="X"/>
  </r>
  <r>
    <n v="9763"/>
    <x v="3"/>
    <n v="4633"/>
    <x v="19"/>
    <n v="27"/>
    <s v="463327"/>
    <n v="97"/>
    <n v="39.200000000000003"/>
    <x v="0"/>
    <x v="0"/>
    <x v="0"/>
    <n v="0"/>
    <n v="0"/>
    <x v="0"/>
    <x v="3"/>
    <s v="Anna/AM"/>
    <s v="X"/>
  </r>
  <r>
    <n v="9764"/>
    <x v="2"/>
    <n v="2604"/>
    <x v="19"/>
    <n v="27"/>
    <s v="260427"/>
    <n v="118.5"/>
    <n v="39.1"/>
    <x v="0"/>
    <x v="0"/>
    <x v="0"/>
    <n v="1"/>
    <n v="0"/>
    <x v="0"/>
    <x v="3"/>
    <s v="Anna/AM"/>
    <s v="X"/>
  </r>
  <r>
    <n v="9769"/>
    <x v="2"/>
    <n v="5635"/>
    <x v="19"/>
    <n v="27"/>
    <s v="563527"/>
    <n v="115.5"/>
    <n v="39"/>
    <x v="0"/>
    <x v="0"/>
    <x v="0"/>
    <n v="0"/>
    <n v="0"/>
    <x v="0"/>
    <x v="3"/>
    <s v="Anna/AM"/>
    <s v="X"/>
  </r>
  <r>
    <n v="9770"/>
    <x v="2"/>
    <n v="2646"/>
    <x v="19"/>
    <n v="27"/>
    <s v="264627"/>
    <n v="100"/>
    <n v="39"/>
    <x v="0"/>
    <x v="17"/>
    <x v="0"/>
    <n v="2"/>
    <n v="0"/>
    <x v="0"/>
    <x v="3"/>
    <s v="Anna/AM"/>
    <s v="X"/>
  </r>
  <r>
    <n v="9774"/>
    <x v="1"/>
    <n v="5699"/>
    <x v="19"/>
    <n v="27"/>
    <s v="569927"/>
    <n v="104"/>
    <n v="38.9"/>
    <x v="0"/>
    <x v="0"/>
    <x v="0"/>
    <n v="1"/>
    <n v="0"/>
    <x v="0"/>
    <x v="3"/>
    <s v="Anna/AM"/>
    <s v="X"/>
  </r>
  <r>
    <n v="2342"/>
    <x v="1"/>
    <n v="5651"/>
    <x v="19"/>
    <n v="27"/>
    <s v="565127"/>
    <n v="89.5"/>
    <n v="38.799999999999997"/>
    <x v="0"/>
    <x v="0"/>
    <x v="0"/>
    <n v="1"/>
    <n v="0"/>
    <x v="0"/>
    <x v="3"/>
    <s v="Anna/AM"/>
    <s v="X"/>
  </r>
  <r>
    <n v="9721"/>
    <x v="1"/>
    <n v="6722"/>
    <x v="20"/>
    <n v="28"/>
    <s v="672228"/>
    <n v="168.5"/>
    <n v="39"/>
    <x v="0"/>
    <x v="0"/>
    <x v="0"/>
    <n v="0"/>
    <n v="0"/>
    <x v="0"/>
    <x v="1"/>
    <s v="FF/MB"/>
    <s v="X"/>
  </r>
  <r>
    <n v="9722"/>
    <x v="2"/>
    <n v="6614"/>
    <x v="20"/>
    <n v="28"/>
    <s v="661428"/>
    <n v="178.5"/>
    <n v="38.9"/>
    <x v="0"/>
    <x v="0"/>
    <x v="0"/>
    <n v="0"/>
    <n v="0"/>
    <x v="0"/>
    <x v="1"/>
    <s v="FF/MB"/>
    <s v="X"/>
  </r>
  <r>
    <n v="9725"/>
    <x v="3"/>
    <n v="5690"/>
    <x v="20"/>
    <n v="28"/>
    <s v="569028"/>
    <n v="141"/>
    <n v="38.799999999999997"/>
    <x v="0"/>
    <x v="0"/>
    <x v="0"/>
    <n v="0"/>
    <n v="0"/>
    <x v="0"/>
    <x v="1"/>
    <s v="FF/MB"/>
    <s v="X"/>
  </r>
  <r>
    <n v="9727"/>
    <x v="2"/>
    <n v="4168"/>
    <x v="20"/>
    <n v="28"/>
    <s v="416828"/>
    <n v="152.5"/>
    <n v="38.6"/>
    <x v="0"/>
    <x v="0"/>
    <x v="0"/>
    <n v="0"/>
    <n v="0"/>
    <x v="0"/>
    <x v="5"/>
    <s v="FF/MB"/>
    <s v="X"/>
  </r>
  <r>
    <n v="9728"/>
    <x v="2"/>
    <n v="6742"/>
    <x v="20"/>
    <n v="28"/>
    <s v="674228"/>
    <n v="149.5"/>
    <n v="38.799999999999997"/>
    <x v="0"/>
    <x v="0"/>
    <x v="0"/>
    <n v="0"/>
    <n v="0"/>
    <x v="0"/>
    <x v="5"/>
    <s v="FF/MB"/>
    <s v="X"/>
  </r>
  <r>
    <n v="9732"/>
    <x v="3"/>
    <n v="6718"/>
    <x v="20"/>
    <n v="28"/>
    <s v="671828"/>
    <n v="124"/>
    <n v="38.200000000000003"/>
    <x v="0"/>
    <x v="0"/>
    <x v="0"/>
    <n v="0"/>
    <n v="0"/>
    <x v="0"/>
    <x v="3"/>
    <s v="FF/MB"/>
    <s v="X"/>
  </r>
  <r>
    <n v="9740"/>
    <x v="3"/>
    <n v="7639"/>
    <x v="20"/>
    <n v="28"/>
    <s v="763928"/>
    <n v="134.5"/>
    <n v="39"/>
    <x v="0"/>
    <x v="0"/>
    <x v="0"/>
    <n v="0"/>
    <s v="Diarrhée"/>
    <x v="0"/>
    <x v="2"/>
    <s v="FF/MB"/>
    <s v="X"/>
  </r>
  <r>
    <n v="9741"/>
    <x v="1"/>
    <n v="6728"/>
    <x v="20"/>
    <n v="28"/>
    <s v="672828"/>
    <n v="127.5"/>
    <n v="39.200000000000003"/>
    <x v="0"/>
    <x v="0"/>
    <x v="0"/>
    <n v="0"/>
    <n v="0"/>
    <x v="0"/>
    <x v="3"/>
    <s v="FF/MB"/>
    <s v="X"/>
  </r>
  <r>
    <n v="9743"/>
    <x v="1"/>
    <n v="7641"/>
    <x v="20"/>
    <n v="28"/>
    <s v="764128"/>
    <n v="95"/>
    <n v="39"/>
    <x v="0"/>
    <x v="0"/>
    <x v="0"/>
    <n v="0"/>
    <n v="1"/>
    <x v="0"/>
    <x v="3"/>
    <s v="FF/MB"/>
    <s v="X"/>
  </r>
  <r>
    <n v="9744"/>
    <x v="3"/>
    <n v="5704"/>
    <x v="20"/>
    <n v="28"/>
    <s v="570428"/>
    <n v="133"/>
    <n v="38.4"/>
    <x v="0"/>
    <x v="0"/>
    <x v="0"/>
    <n v="0"/>
    <n v="0"/>
    <x v="0"/>
    <x v="2"/>
    <s v="FF/MB"/>
    <s v="X"/>
  </r>
  <r>
    <n v="9745"/>
    <x v="1"/>
    <n v="3647"/>
    <x v="20"/>
    <n v="28"/>
    <s v="364728"/>
    <n v="117"/>
    <n v="39.6"/>
    <x v="0"/>
    <x v="0"/>
    <x v="0"/>
    <n v="0"/>
    <n v="0"/>
    <x v="0"/>
    <x v="3"/>
    <s v="FF/MB"/>
    <s v="X"/>
  </r>
  <r>
    <n v="9746"/>
    <x v="1"/>
    <n v="3613"/>
    <x v="20"/>
    <n v="28"/>
    <s v="361328"/>
    <n v="130.5"/>
    <n v="38.700000000000003"/>
    <x v="0"/>
    <x v="0"/>
    <x v="0"/>
    <n v="0"/>
    <n v="0"/>
    <x v="0"/>
    <x v="3"/>
    <s v="FF/MB"/>
    <s v="X"/>
  </r>
  <r>
    <n v="9747"/>
    <x v="2"/>
    <n v="7628"/>
    <x v="20"/>
    <n v="28"/>
    <s v="762828"/>
    <n v="126.5"/>
    <n v="39.4"/>
    <x v="0"/>
    <x v="0"/>
    <x v="0"/>
    <n v="0"/>
    <n v="0"/>
    <x v="0"/>
    <x v="3"/>
    <s v="FF/MB"/>
    <s v="X"/>
  </r>
  <r>
    <n v="9748"/>
    <x v="3"/>
    <n v="7622"/>
    <x v="20"/>
    <n v="28"/>
    <s v="762228"/>
    <n v="99"/>
    <n v="38.5"/>
    <x v="0"/>
    <x v="0"/>
    <x v="0"/>
    <n v="0"/>
    <n v="0"/>
    <x v="0"/>
    <x v="1"/>
    <s v="FF/MB"/>
    <s v="X"/>
  </r>
  <r>
    <n v="9749"/>
    <x v="1"/>
    <n v="4180"/>
    <x v="20"/>
    <n v="28"/>
    <s v="418028"/>
    <n v="113"/>
    <n v="38.6"/>
    <x v="0"/>
    <x v="0"/>
    <x v="0"/>
    <n v="0"/>
    <n v="0"/>
    <x v="0"/>
    <x v="3"/>
    <s v="FF/MB"/>
    <s v="X"/>
  </r>
  <r>
    <n v="9750"/>
    <x v="3"/>
    <n v="6640"/>
    <x v="20"/>
    <n v="28"/>
    <s v="664028"/>
    <n v="121"/>
    <n v="39"/>
    <x v="0"/>
    <x v="0"/>
    <x v="0"/>
    <n v="0"/>
    <n v="0"/>
    <x v="0"/>
    <x v="3"/>
    <s v="FF/MB"/>
    <s v="X"/>
  </r>
  <r>
    <n v="9751"/>
    <x v="1"/>
    <n v="3154"/>
    <x v="20"/>
    <n v="28"/>
    <s v="315428"/>
    <n v="108"/>
    <n v="39"/>
    <x v="0"/>
    <x v="0"/>
    <x v="0"/>
    <n v="0"/>
    <n v="0"/>
    <x v="0"/>
    <x v="3"/>
    <s v="FF/MB"/>
    <s v="X"/>
  </r>
  <r>
    <n v="9755"/>
    <x v="2"/>
    <n v="5611"/>
    <x v="20"/>
    <n v="28"/>
    <s v="561128"/>
    <n v="115"/>
    <n v="39.200000000000003"/>
    <x v="0"/>
    <x v="0"/>
    <x v="0"/>
    <n v="0"/>
    <s v="Diarrhée"/>
    <x v="0"/>
    <x v="3"/>
    <s v="FF/MB"/>
    <s v="X"/>
  </r>
  <r>
    <n v="9756"/>
    <x v="3"/>
    <n v="4165"/>
    <x v="20"/>
    <n v="28"/>
    <s v="416528"/>
    <n v="105"/>
    <n v="38.799999999999997"/>
    <x v="0"/>
    <x v="0"/>
    <x v="0"/>
    <n v="0"/>
    <n v="0"/>
    <x v="0"/>
    <x v="3"/>
    <s v="FF/MB"/>
    <s v="X"/>
  </r>
  <r>
    <n v="9757"/>
    <x v="3"/>
    <n v="5722"/>
    <x v="20"/>
    <n v="28"/>
    <s v="572228"/>
    <n v="95.5"/>
    <n v="38.5"/>
    <x v="0"/>
    <x v="0"/>
    <x v="0"/>
    <n v="0"/>
    <n v="0"/>
    <x v="0"/>
    <x v="3"/>
    <s v="FF/MB"/>
    <s v="X"/>
  </r>
  <r>
    <n v="9759"/>
    <x v="2"/>
    <n v="3161"/>
    <x v="20"/>
    <n v="28"/>
    <s v="316128"/>
    <n v="113"/>
    <n v="38.9"/>
    <x v="0"/>
    <x v="0"/>
    <x v="0"/>
    <n v="0"/>
    <n v="0"/>
    <x v="0"/>
    <x v="3"/>
    <s v="FF/MB"/>
    <s v="X"/>
  </r>
  <r>
    <n v="9763"/>
    <x v="3"/>
    <n v="4633"/>
    <x v="20"/>
    <n v="28"/>
    <s v="463328"/>
    <n v="102.5"/>
    <n v="38.799999999999997"/>
    <x v="0"/>
    <x v="0"/>
    <x v="0"/>
    <n v="0"/>
    <n v="0"/>
    <x v="0"/>
    <x v="3"/>
    <s v="FF/MB"/>
    <s v="X"/>
  </r>
  <r>
    <n v="9764"/>
    <x v="2"/>
    <n v="2604"/>
    <x v="20"/>
    <n v="28"/>
    <s v="260428"/>
    <n v="126.5"/>
    <n v="38.700000000000003"/>
    <x v="0"/>
    <x v="0"/>
    <x v="0"/>
    <n v="0"/>
    <n v="0"/>
    <x v="0"/>
    <x v="3"/>
    <s v="FF/MB"/>
    <s v="X"/>
  </r>
  <r>
    <n v="9769"/>
    <x v="2"/>
    <n v="5635"/>
    <x v="20"/>
    <n v="28"/>
    <s v="563528"/>
    <n v="125.5"/>
    <n v="38.299999999999997"/>
    <x v="0"/>
    <x v="0"/>
    <x v="0"/>
    <n v="0"/>
    <n v="0"/>
    <x v="0"/>
    <x v="3"/>
    <s v="FF/MB"/>
    <s v="X"/>
  </r>
  <r>
    <n v="9770"/>
    <x v="2"/>
    <n v="2646"/>
    <x v="20"/>
    <n v="28"/>
    <s v="264628"/>
    <n v="110.5"/>
    <n v="38.6"/>
    <x v="0"/>
    <x v="0"/>
    <x v="0"/>
    <n v="0"/>
    <n v="0"/>
    <x v="0"/>
    <x v="3"/>
    <s v="FF/MB"/>
    <s v="X"/>
  </r>
  <r>
    <n v="9774"/>
    <x v="1"/>
    <n v="5699"/>
    <x v="20"/>
    <n v="28"/>
    <s v="569928"/>
    <n v="112.5"/>
    <n v="38.9"/>
    <x v="0"/>
    <x v="0"/>
    <x v="0"/>
    <n v="0"/>
    <s v="Diarrhée"/>
    <x v="0"/>
    <x v="3"/>
    <s v="FF/MB"/>
    <s v="X"/>
  </r>
  <r>
    <n v="2342"/>
    <x v="1"/>
    <n v="5651"/>
    <x v="20"/>
    <n v="28"/>
    <s v="565128"/>
    <n v="95.5"/>
    <n v="38.6"/>
    <x v="0"/>
    <x v="0"/>
    <x v="0"/>
    <n v="0"/>
    <n v="0"/>
    <x v="0"/>
    <x v="3"/>
    <s v="FF/MB"/>
    <s v="X"/>
  </r>
  <r>
    <m/>
    <x v="0"/>
    <e v="#N/A"/>
    <x v="21"/>
    <n v="1"/>
    <e v="#N/A"/>
    <m/>
    <m/>
    <x v="5"/>
    <x v="18"/>
    <x v="8"/>
    <m/>
    <m/>
    <x v="4"/>
    <x v="0"/>
    <m/>
    <s v="X"/>
  </r>
  <r>
    <n v="9721"/>
    <x v="1"/>
    <n v="6722"/>
    <x v="22"/>
    <n v="29"/>
    <s v="672229"/>
    <n v="177.5"/>
    <n v="39.200000000000003"/>
    <x v="0"/>
    <x v="0"/>
    <x v="0"/>
    <n v="0"/>
    <n v="0"/>
    <x v="0"/>
    <x v="1"/>
    <s v="AN/MK"/>
    <s v="X"/>
  </r>
  <r>
    <n v="9722"/>
    <x v="2"/>
    <n v="6614"/>
    <x v="22"/>
    <n v="29"/>
    <s v="661429"/>
    <n v="179"/>
    <n v="38.799999999999997"/>
    <x v="0"/>
    <x v="0"/>
    <x v="0"/>
    <n v="0"/>
    <n v="0"/>
    <x v="0"/>
    <x v="1"/>
    <s v="AN/MK"/>
    <s v="X"/>
  </r>
  <r>
    <n v="9725"/>
    <x v="3"/>
    <n v="5690"/>
    <x v="22"/>
    <n v="29"/>
    <s v="569029"/>
    <n v="150"/>
    <n v="38.4"/>
    <x v="0"/>
    <x v="0"/>
    <x v="0"/>
    <n v="0"/>
    <n v="0"/>
    <x v="0"/>
    <x v="3"/>
    <s v="AN/MK"/>
    <s v="X"/>
  </r>
  <r>
    <n v="9727"/>
    <x v="2"/>
    <n v="4168"/>
    <x v="22"/>
    <n v="29"/>
    <s v="416829"/>
    <n v="155.5"/>
    <n v="38.799999999999997"/>
    <x v="0"/>
    <x v="0"/>
    <x v="0"/>
    <n v="0"/>
    <n v="0"/>
    <x v="0"/>
    <x v="1"/>
    <s v="AN/MK"/>
    <s v="X"/>
  </r>
  <r>
    <n v="9728"/>
    <x v="2"/>
    <n v="6742"/>
    <x v="22"/>
    <n v="29"/>
    <s v="674229"/>
    <n v="151.5"/>
    <n v="39.299999999999997"/>
    <x v="0"/>
    <x v="0"/>
    <x v="0"/>
    <n v="0"/>
    <n v="0"/>
    <x v="0"/>
    <x v="4"/>
    <s v="AN/MK"/>
    <s v="X"/>
  </r>
  <r>
    <n v="9732"/>
    <x v="3"/>
    <n v="6718"/>
    <x v="22"/>
    <n v="29"/>
    <s v="671829"/>
    <n v="128.5"/>
    <n v="38.700000000000003"/>
    <x v="0"/>
    <x v="0"/>
    <x v="0"/>
    <n v="0"/>
    <n v="0"/>
    <x v="0"/>
    <x v="3"/>
    <s v="AN/MK"/>
    <s v="X"/>
  </r>
  <r>
    <n v="9740"/>
    <x v="3"/>
    <n v="7639"/>
    <x v="22"/>
    <n v="29"/>
    <s v="763929"/>
    <n v="142.5"/>
    <n v="39.1"/>
    <x v="0"/>
    <x v="0"/>
    <x v="0"/>
    <n v="0"/>
    <n v="0"/>
    <x v="0"/>
    <x v="4"/>
    <s v="AN/MK"/>
    <s v="X"/>
  </r>
  <r>
    <n v="9741"/>
    <x v="1"/>
    <n v="6728"/>
    <x v="22"/>
    <n v="29"/>
    <s v="672829"/>
    <n v="135"/>
    <n v="38.9"/>
    <x v="0"/>
    <x v="0"/>
    <x v="0"/>
    <n v="0"/>
    <n v="0"/>
    <x v="0"/>
    <x v="4"/>
    <s v="AN/MK"/>
    <s v="X"/>
  </r>
  <r>
    <n v="9744"/>
    <x v="3"/>
    <n v="5704"/>
    <x v="22"/>
    <n v="29"/>
    <s v="570429"/>
    <n v="136"/>
    <n v="38.6"/>
    <x v="0"/>
    <x v="0"/>
    <x v="0"/>
    <n v="0"/>
    <n v="0"/>
    <x v="0"/>
    <x v="4"/>
    <s v="AN/MK"/>
    <s v="X"/>
  </r>
  <r>
    <n v="9745"/>
    <x v="1"/>
    <n v="3647"/>
    <x v="22"/>
    <n v="29"/>
    <s v="364729"/>
    <n v="125.5"/>
    <n v="38.9"/>
    <x v="0"/>
    <x v="0"/>
    <x v="0"/>
    <n v="0"/>
    <n v="0"/>
    <x v="0"/>
    <x v="1"/>
    <s v="AN/MK"/>
    <s v="X"/>
  </r>
  <r>
    <n v="9746"/>
    <x v="1"/>
    <n v="3613"/>
    <x v="22"/>
    <n v="29"/>
    <s v="361329"/>
    <n v="135.5"/>
    <n v="39.200000000000003"/>
    <x v="0"/>
    <x v="0"/>
    <x v="0"/>
    <n v="0"/>
    <n v="0"/>
    <x v="0"/>
    <x v="3"/>
    <s v="AN/MK"/>
    <s v="X"/>
  </r>
  <r>
    <n v="9747"/>
    <x v="2"/>
    <n v="7628"/>
    <x v="22"/>
    <n v="29"/>
    <s v="762829"/>
    <n v="130.5"/>
    <n v="39.5"/>
    <x v="0"/>
    <x v="0"/>
    <x v="0"/>
    <n v="0"/>
    <n v="0"/>
    <x v="0"/>
    <x v="3"/>
    <s v="AN/MK"/>
    <s v="X"/>
  </r>
  <r>
    <n v="9748"/>
    <x v="3"/>
    <n v="7622"/>
    <x v="22"/>
    <n v="29"/>
    <s v="762229"/>
    <n v="104"/>
    <n v="38.5"/>
    <x v="0"/>
    <x v="0"/>
    <x v="0"/>
    <n v="0"/>
    <n v="0"/>
    <x v="0"/>
    <x v="1"/>
    <s v="AN/MK"/>
    <s v="X"/>
  </r>
  <r>
    <n v="9749"/>
    <x v="1"/>
    <n v="4180"/>
    <x v="22"/>
    <n v="29"/>
    <s v="418029"/>
    <n v="120.5"/>
    <n v="38.200000000000003"/>
    <x v="0"/>
    <x v="0"/>
    <x v="0"/>
    <n v="0"/>
    <n v="0"/>
    <x v="0"/>
    <x v="3"/>
    <s v="AN/MK"/>
    <s v="X"/>
  </r>
  <r>
    <n v="9750"/>
    <x v="3"/>
    <n v="6640"/>
    <x v="22"/>
    <n v="29"/>
    <s v="664029"/>
    <n v="129.5"/>
    <n v="39.1"/>
    <x v="0"/>
    <x v="0"/>
    <x v="0"/>
    <n v="0"/>
    <n v="0"/>
    <x v="0"/>
    <x v="1"/>
    <s v="AN/MK"/>
    <s v="X"/>
  </r>
  <r>
    <n v="9751"/>
    <x v="1"/>
    <n v="3154"/>
    <x v="22"/>
    <n v="29"/>
    <s v="315429"/>
    <n v="113"/>
    <n v="38.9"/>
    <x v="0"/>
    <x v="0"/>
    <x v="0"/>
    <n v="0"/>
    <n v="1"/>
    <x v="0"/>
    <x v="3"/>
    <s v="AN/MK"/>
    <s v="X"/>
  </r>
  <r>
    <n v="9755"/>
    <x v="2"/>
    <n v="5611"/>
    <x v="22"/>
    <n v="29"/>
    <s v="561129"/>
    <n v="114.5"/>
    <n v="38.4"/>
    <x v="0"/>
    <x v="0"/>
    <x v="0"/>
    <n v="0"/>
    <n v="1"/>
    <x v="0"/>
    <x v="3"/>
    <s v="AN/MK"/>
    <s v="X"/>
  </r>
  <r>
    <n v="9756"/>
    <x v="3"/>
    <n v="4165"/>
    <x v="22"/>
    <n v="29"/>
    <s v="416529"/>
    <n v="109.5"/>
    <n v="38.5"/>
    <x v="0"/>
    <x v="0"/>
    <x v="0"/>
    <n v="1"/>
    <n v="0"/>
    <x v="0"/>
    <x v="3"/>
    <s v="AN/MK"/>
    <s v="X"/>
  </r>
  <r>
    <n v="9757"/>
    <x v="3"/>
    <n v="5722"/>
    <x v="22"/>
    <n v="29"/>
    <s v="572229"/>
    <n v="100"/>
    <n v="39"/>
    <x v="0"/>
    <x v="0"/>
    <x v="0"/>
    <n v="0"/>
    <n v="0"/>
    <x v="0"/>
    <x v="3"/>
    <s v="AN/MK"/>
    <s v="X"/>
  </r>
  <r>
    <n v="9759"/>
    <x v="2"/>
    <n v="3161"/>
    <x v="22"/>
    <n v="29"/>
    <s v="316129"/>
    <n v="111"/>
    <n v="39.5"/>
    <x v="0"/>
    <x v="0"/>
    <x v="0"/>
    <n v="0"/>
    <n v="1"/>
    <x v="0"/>
    <x v="3"/>
    <s v="AN/MK"/>
    <s v="X"/>
  </r>
  <r>
    <n v="9763"/>
    <x v="3"/>
    <n v="4633"/>
    <x v="22"/>
    <n v="29"/>
    <s v="463329"/>
    <n v="105.5"/>
    <n v="38.299999999999997"/>
    <x v="0"/>
    <x v="0"/>
    <x v="0"/>
    <n v="0"/>
    <n v="0"/>
    <x v="0"/>
    <x v="3"/>
    <s v="AN/MK"/>
    <s v="X"/>
  </r>
  <r>
    <n v="9764"/>
    <x v="2"/>
    <n v="2604"/>
    <x v="22"/>
    <n v="29"/>
    <s v="260429"/>
    <n v="133"/>
    <n v="39.1"/>
    <x v="0"/>
    <x v="0"/>
    <x v="0"/>
    <n v="0"/>
    <n v="0"/>
    <x v="0"/>
    <x v="3"/>
    <s v="AN/MK"/>
    <s v="X"/>
  </r>
  <r>
    <n v="9769"/>
    <x v="2"/>
    <n v="5635"/>
    <x v="22"/>
    <n v="29"/>
    <s v="563529"/>
    <n v="127.5"/>
    <n v="38.700000000000003"/>
    <x v="0"/>
    <x v="0"/>
    <x v="0"/>
    <n v="0"/>
    <n v="0"/>
    <x v="0"/>
    <x v="3"/>
    <s v="AN/MK"/>
    <s v="X"/>
  </r>
  <r>
    <n v="9770"/>
    <x v="2"/>
    <n v="2646"/>
    <x v="22"/>
    <n v="29"/>
    <s v="264629"/>
    <n v="105.5"/>
    <n v="39.5"/>
    <x v="0"/>
    <x v="0"/>
    <x v="0"/>
    <n v="1"/>
    <n v="0"/>
    <x v="0"/>
    <x v="3"/>
    <s v="AN/MK"/>
    <s v="X"/>
  </r>
  <r>
    <n v="9774"/>
    <x v="1"/>
    <n v="5699"/>
    <x v="22"/>
    <n v="29"/>
    <s v="569929"/>
    <n v="117.5"/>
    <n v="38.799999999999997"/>
    <x v="0"/>
    <x v="0"/>
    <x v="0"/>
    <n v="0"/>
    <n v="0"/>
    <x v="0"/>
    <x v="3"/>
    <s v="AN/MK"/>
    <s v="X"/>
  </r>
  <r>
    <n v="2342"/>
    <x v="1"/>
    <n v="5651"/>
    <x v="22"/>
    <n v="29"/>
    <s v="565129"/>
    <n v="99.5"/>
    <n v="38.299999999999997"/>
    <x v="0"/>
    <x v="0"/>
    <x v="0"/>
    <n v="0"/>
    <n v="0"/>
    <x v="0"/>
    <x v="3"/>
    <s v="AN/MK"/>
    <s v="X"/>
  </r>
  <r>
    <n v="9721"/>
    <x v="1"/>
    <n v="6722"/>
    <x v="23"/>
    <n v="30"/>
    <s v="672230"/>
    <n v="179.5"/>
    <n v="39"/>
    <x v="0"/>
    <x v="0"/>
    <x v="0"/>
    <n v="0"/>
    <n v="0"/>
    <x v="0"/>
    <x v="1"/>
    <s v="AN"/>
    <s v="X"/>
  </r>
  <r>
    <n v="9722"/>
    <x v="2"/>
    <n v="6614"/>
    <x v="23"/>
    <n v="30"/>
    <s v="661430"/>
    <n v="187.5"/>
    <n v="39.700000000000003"/>
    <x v="0"/>
    <x v="0"/>
    <x v="0"/>
    <n v="0"/>
    <n v="0"/>
    <x v="0"/>
    <x v="3"/>
    <s v="AN"/>
    <s v="X"/>
  </r>
  <r>
    <n v="9725"/>
    <x v="3"/>
    <n v="5690"/>
    <x v="23"/>
    <n v="30"/>
    <s v="569030"/>
    <n v="150"/>
    <n v="38.6"/>
    <x v="0"/>
    <x v="0"/>
    <x v="0"/>
    <n v="0"/>
    <n v="0"/>
    <x v="0"/>
    <x v="3"/>
    <s v="AN"/>
    <s v="X"/>
  </r>
  <r>
    <n v="9727"/>
    <x v="2"/>
    <n v="4168"/>
    <x v="23"/>
    <n v="30"/>
    <s v="416830"/>
    <n v="158"/>
    <n v="39.1"/>
    <x v="0"/>
    <x v="0"/>
    <x v="0"/>
    <n v="0"/>
    <n v="0"/>
    <x v="0"/>
    <x v="2"/>
    <s v="AN"/>
    <s v="X"/>
  </r>
  <r>
    <n v="9728"/>
    <x v="2"/>
    <n v="6742"/>
    <x v="23"/>
    <n v="30"/>
    <s v="674230"/>
    <n v="156.5"/>
    <n v="39.700000000000003"/>
    <x v="0"/>
    <x v="0"/>
    <x v="0"/>
    <n v="0"/>
    <n v="0"/>
    <x v="0"/>
    <x v="6"/>
    <s v="AN"/>
    <s v="X"/>
  </r>
  <r>
    <n v="9732"/>
    <x v="3"/>
    <n v="6718"/>
    <x v="23"/>
    <n v="30"/>
    <s v="671830"/>
    <n v="129"/>
    <n v="38.700000000000003"/>
    <x v="0"/>
    <x v="0"/>
    <x v="0"/>
    <n v="0"/>
    <n v="0"/>
    <x v="0"/>
    <x v="3"/>
    <s v="AN"/>
    <s v="X"/>
  </r>
  <r>
    <n v="9740"/>
    <x v="3"/>
    <n v="7639"/>
    <x v="23"/>
    <n v="30"/>
    <s v="763930"/>
    <n v="142"/>
    <n v="39.299999999999997"/>
    <x v="0"/>
    <x v="0"/>
    <x v="0"/>
    <n v="0"/>
    <n v="0"/>
    <x v="0"/>
    <x v="6"/>
    <s v="AN"/>
    <s v="X"/>
  </r>
  <r>
    <n v="9741"/>
    <x v="1"/>
    <n v="6728"/>
    <x v="23"/>
    <n v="30"/>
    <s v="672830"/>
    <n v="135.5"/>
    <n v="38.799999999999997"/>
    <x v="0"/>
    <x v="0"/>
    <x v="0"/>
    <n v="0"/>
    <n v="0"/>
    <x v="0"/>
    <x v="1"/>
    <s v="AN"/>
    <s v="X"/>
  </r>
  <r>
    <n v="9744"/>
    <x v="3"/>
    <n v="5704"/>
    <x v="23"/>
    <n v="30"/>
    <s v="570430"/>
    <n v="130.5"/>
    <n v="38.299999999999997"/>
    <x v="0"/>
    <x v="0"/>
    <x v="0"/>
    <n v="0"/>
    <n v="0"/>
    <x v="0"/>
    <x v="6"/>
    <s v="AN"/>
    <s v="X"/>
  </r>
  <r>
    <n v="9745"/>
    <x v="1"/>
    <n v="3647"/>
    <x v="23"/>
    <n v="30"/>
    <s v="364730"/>
    <n v="124"/>
    <n v="38.4"/>
    <x v="0"/>
    <x v="0"/>
    <x v="0"/>
    <n v="0"/>
    <n v="0"/>
    <x v="0"/>
    <x v="1"/>
    <s v="AN"/>
    <s v="X"/>
  </r>
  <r>
    <n v="9746"/>
    <x v="1"/>
    <n v="3613"/>
    <x v="23"/>
    <n v="30"/>
    <s v="361330"/>
    <n v="134"/>
    <n v="38.799999999999997"/>
    <x v="0"/>
    <x v="0"/>
    <x v="0"/>
    <n v="0"/>
    <n v="0"/>
    <x v="0"/>
    <x v="1"/>
    <s v="AN"/>
    <s v="X"/>
  </r>
  <r>
    <n v="9747"/>
    <x v="2"/>
    <n v="7628"/>
    <x v="23"/>
    <n v="30"/>
    <s v="762830"/>
    <n v="132.5"/>
    <n v="39.200000000000003"/>
    <x v="0"/>
    <x v="0"/>
    <x v="0"/>
    <n v="0"/>
    <n v="0"/>
    <x v="0"/>
    <x v="1"/>
    <s v="AN"/>
    <s v="X"/>
  </r>
  <r>
    <n v="9748"/>
    <x v="3"/>
    <n v="7622"/>
    <x v="23"/>
    <n v="30"/>
    <s v="762230"/>
    <n v="105.5"/>
    <n v="39"/>
    <x v="0"/>
    <x v="0"/>
    <x v="0"/>
    <n v="0"/>
    <n v="0"/>
    <x v="0"/>
    <x v="1"/>
    <s v="AN"/>
    <s v="X"/>
  </r>
  <r>
    <n v="9749"/>
    <x v="1"/>
    <n v="4180"/>
    <x v="23"/>
    <n v="30"/>
    <s v="418030"/>
    <n v="120"/>
    <n v="38.9"/>
    <x v="0"/>
    <x v="0"/>
    <x v="0"/>
    <n v="0"/>
    <n v="0"/>
    <x v="0"/>
    <x v="3"/>
    <s v="AN"/>
    <s v="X"/>
  </r>
  <r>
    <n v="9750"/>
    <x v="3"/>
    <n v="6640"/>
    <x v="23"/>
    <n v="30"/>
    <s v="664030"/>
    <n v="128"/>
    <n v="39"/>
    <x v="0"/>
    <x v="0"/>
    <x v="0"/>
    <n v="0"/>
    <n v="0"/>
    <x v="0"/>
    <x v="2"/>
    <s v="AN"/>
    <s v="X"/>
  </r>
  <r>
    <n v="9751"/>
    <x v="1"/>
    <n v="3154"/>
    <x v="23"/>
    <n v="30"/>
    <s v="315430"/>
    <n v="111"/>
    <n v="38.799999999999997"/>
    <x v="0"/>
    <x v="0"/>
    <x v="0"/>
    <n v="0"/>
    <n v="0"/>
    <x v="0"/>
    <x v="3"/>
    <s v="AN"/>
    <s v="X"/>
  </r>
  <r>
    <n v="9755"/>
    <x v="2"/>
    <n v="5611"/>
    <x v="23"/>
    <n v="30"/>
    <s v="561130"/>
    <n v="117.5"/>
    <n v="39"/>
    <x v="0"/>
    <x v="0"/>
    <x v="0"/>
    <n v="0"/>
    <n v="1"/>
    <x v="0"/>
    <x v="3"/>
    <s v="AN"/>
    <s v="X"/>
  </r>
  <r>
    <n v="9756"/>
    <x v="3"/>
    <n v="4165"/>
    <x v="23"/>
    <n v="30"/>
    <s v="416530"/>
    <n v="109"/>
    <n v="39"/>
    <x v="0"/>
    <x v="0"/>
    <x v="0"/>
    <n v="0"/>
    <n v="0"/>
    <x v="0"/>
    <x v="3"/>
    <s v="AN"/>
    <s v="X"/>
  </r>
  <r>
    <n v="9757"/>
    <x v="3"/>
    <n v="5722"/>
    <x v="23"/>
    <n v="30"/>
    <s v="572230"/>
    <n v="102.5"/>
    <n v="38.4"/>
    <x v="0"/>
    <x v="0"/>
    <x v="0"/>
    <n v="0"/>
    <n v="0"/>
    <x v="0"/>
    <x v="1"/>
    <s v="AN"/>
    <s v="X"/>
  </r>
  <r>
    <n v="9759"/>
    <x v="2"/>
    <n v="3161"/>
    <x v="23"/>
    <n v="30"/>
    <s v="316130"/>
    <n v="114"/>
    <n v="39"/>
    <x v="0"/>
    <x v="0"/>
    <x v="0"/>
    <n v="0"/>
    <n v="0"/>
    <x v="0"/>
    <x v="3"/>
    <s v="AN"/>
    <s v="X"/>
  </r>
  <r>
    <n v="9763"/>
    <x v="3"/>
    <n v="4633"/>
    <x v="23"/>
    <n v="30"/>
    <s v="463330"/>
    <n v="106"/>
    <n v="39"/>
    <x v="0"/>
    <x v="0"/>
    <x v="0"/>
    <n v="0"/>
    <n v="0"/>
    <x v="0"/>
    <x v="3"/>
    <s v="AN"/>
    <s v="X"/>
  </r>
  <r>
    <n v="9764"/>
    <x v="2"/>
    <n v="2604"/>
    <x v="23"/>
    <n v="30"/>
    <s v="260430"/>
    <n v="133"/>
    <n v="39.200000000000003"/>
    <x v="0"/>
    <x v="0"/>
    <x v="0"/>
    <n v="0"/>
    <n v="0"/>
    <x v="0"/>
    <x v="1"/>
    <s v="AN"/>
    <s v="X"/>
  </r>
  <r>
    <n v="9769"/>
    <x v="2"/>
    <n v="5635"/>
    <x v="23"/>
    <n v="30"/>
    <s v="563530"/>
    <n v="129"/>
    <n v="38.799999999999997"/>
    <x v="0"/>
    <x v="0"/>
    <x v="0"/>
    <n v="0"/>
    <n v="0"/>
    <x v="0"/>
    <x v="3"/>
    <s v="AN"/>
    <s v="X"/>
  </r>
  <r>
    <n v="9770"/>
    <x v="2"/>
    <n v="2646"/>
    <x v="23"/>
    <n v="30"/>
    <s v="264630"/>
    <n v="109"/>
    <n v="38.5"/>
    <x v="0"/>
    <x v="0"/>
    <x v="0"/>
    <n v="1"/>
    <n v="0"/>
    <x v="0"/>
    <x v="3"/>
    <s v="AN"/>
    <s v="X"/>
  </r>
  <r>
    <n v="9774"/>
    <x v="1"/>
    <n v="5699"/>
    <x v="23"/>
    <n v="30"/>
    <s v="569930"/>
    <n v="121.5"/>
    <n v="38.299999999999997"/>
    <x v="0"/>
    <x v="19"/>
    <x v="0"/>
    <n v="0"/>
    <n v="0"/>
    <x v="0"/>
    <x v="3"/>
    <s v="AN"/>
    <s v="X"/>
  </r>
  <r>
    <n v="2342"/>
    <x v="1"/>
    <n v="5651"/>
    <x v="23"/>
    <n v="30"/>
    <s v="565130"/>
    <n v="101.5"/>
    <n v="38.6"/>
    <x v="0"/>
    <x v="0"/>
    <x v="0"/>
    <n v="0"/>
    <n v="0"/>
    <x v="0"/>
    <x v="3"/>
    <s v="AN"/>
    <s v="X"/>
  </r>
  <r>
    <n v="9721"/>
    <x v="1"/>
    <n v="6722"/>
    <x v="24"/>
    <n v="31"/>
    <s v="672231"/>
    <n v="187.5"/>
    <n v="39.1"/>
    <x v="0"/>
    <x v="0"/>
    <x v="0"/>
    <n v="0"/>
    <n v="0"/>
    <x v="0"/>
    <x v="1"/>
    <s v="Anna/AM"/>
    <s v="X"/>
  </r>
  <r>
    <n v="9722"/>
    <x v="2"/>
    <n v="6614"/>
    <x v="24"/>
    <n v="31"/>
    <s v="661431"/>
    <n v="197"/>
    <n v="38.6"/>
    <x v="0"/>
    <x v="0"/>
    <x v="0"/>
    <n v="0"/>
    <n v="0"/>
    <x v="0"/>
    <x v="2"/>
    <s v="Anna/AM"/>
    <s v="X"/>
  </r>
  <r>
    <n v="9725"/>
    <x v="3"/>
    <n v="5690"/>
    <x v="24"/>
    <n v="31"/>
    <s v="569031"/>
    <n v="156"/>
    <n v="38.700000000000003"/>
    <x v="0"/>
    <x v="0"/>
    <x v="0"/>
    <n v="0"/>
    <n v="0"/>
    <x v="0"/>
    <x v="1"/>
    <s v="Anna/AM"/>
    <s v="X"/>
  </r>
  <r>
    <n v="9727"/>
    <x v="2"/>
    <n v="4168"/>
    <x v="24"/>
    <n v="31"/>
    <s v="416831"/>
    <n v="163.5"/>
    <n v="38.799999999999997"/>
    <x v="0"/>
    <x v="0"/>
    <x v="0"/>
    <n v="0"/>
    <n v="0"/>
    <x v="0"/>
    <x v="2"/>
    <s v="Anna/AM"/>
    <s v="X"/>
  </r>
  <r>
    <n v="9728"/>
    <x v="2"/>
    <n v="6742"/>
    <x v="24"/>
    <n v="31"/>
    <s v="674231"/>
    <n v="168"/>
    <n v="39"/>
    <x v="0"/>
    <x v="0"/>
    <x v="0"/>
    <n v="0"/>
    <n v="0"/>
    <x v="0"/>
    <x v="2"/>
    <s v="Anna/AM"/>
    <s v="X"/>
  </r>
  <r>
    <n v="9732"/>
    <x v="3"/>
    <n v="6718"/>
    <x v="24"/>
    <n v="31"/>
    <s v="671831"/>
    <n v="130.5"/>
    <n v="38.700000000000003"/>
    <x v="0"/>
    <x v="0"/>
    <x v="0"/>
    <n v="0"/>
    <n v="0"/>
    <x v="0"/>
    <x v="1"/>
    <s v="Anna/AM"/>
    <s v="X"/>
  </r>
  <r>
    <n v="9740"/>
    <x v="3"/>
    <n v="7639"/>
    <x v="24"/>
    <n v="31"/>
    <s v="763931"/>
    <n v="150"/>
    <n v="39.1"/>
    <x v="0"/>
    <x v="0"/>
    <x v="0"/>
    <n v="0"/>
    <s v="2_x000a_Diarrhée"/>
    <x v="0"/>
    <x v="2"/>
    <s v="Anna/AM"/>
    <s v="X"/>
  </r>
  <r>
    <n v="9741"/>
    <x v="1"/>
    <n v="6728"/>
    <x v="24"/>
    <n v="31"/>
    <s v="672831"/>
    <n v="142.5"/>
    <n v="39.6"/>
    <x v="0"/>
    <x v="0"/>
    <x v="0"/>
    <n v="0"/>
    <n v="0"/>
    <x v="0"/>
    <x v="2"/>
    <s v="Anna/AM"/>
    <s v="X"/>
  </r>
  <r>
    <n v="9744"/>
    <x v="3"/>
    <n v="5704"/>
    <x v="24"/>
    <n v="31"/>
    <s v="570431"/>
    <n v="137.5"/>
    <n v="38.700000000000003"/>
    <x v="0"/>
    <x v="20"/>
    <x v="0"/>
    <n v="0"/>
    <n v="0"/>
    <x v="0"/>
    <x v="4"/>
    <s v="Anna/AM"/>
    <s v="X"/>
  </r>
  <r>
    <n v="9745"/>
    <x v="1"/>
    <n v="3647"/>
    <x v="24"/>
    <n v="31"/>
    <s v="364731"/>
    <n v="136"/>
    <n v="38.700000000000003"/>
    <x v="0"/>
    <x v="0"/>
    <x v="0"/>
    <n v="0"/>
    <n v="0"/>
    <x v="0"/>
    <x v="2"/>
    <s v="Anna/AM"/>
    <s v="X"/>
  </r>
  <r>
    <n v="9746"/>
    <x v="1"/>
    <n v="3613"/>
    <x v="24"/>
    <n v="31"/>
    <s v="361331"/>
    <n v="143"/>
    <n v="39.299999999999997"/>
    <x v="1"/>
    <x v="0"/>
    <x v="0"/>
    <n v="0"/>
    <n v="0"/>
    <x v="0"/>
    <x v="2"/>
    <s v="Anna/AM"/>
    <s v="X"/>
  </r>
  <r>
    <n v="9747"/>
    <x v="2"/>
    <n v="7628"/>
    <x v="24"/>
    <n v="31"/>
    <s v="762831"/>
    <n v="138"/>
    <n v="39.200000000000003"/>
    <x v="0"/>
    <x v="21"/>
    <x v="0"/>
    <n v="0"/>
    <n v="0"/>
    <x v="0"/>
    <x v="2"/>
    <s v="Anna/AM"/>
    <s v="X"/>
  </r>
  <r>
    <n v="9748"/>
    <x v="3"/>
    <n v="7622"/>
    <x v="24"/>
    <n v="31"/>
    <s v="762231"/>
    <n v="106.5"/>
    <n v="38.799999999999997"/>
    <x v="0"/>
    <x v="0"/>
    <x v="0"/>
    <n v="0"/>
    <n v="0"/>
    <x v="0"/>
    <x v="1"/>
    <s v="Anna/AM"/>
    <s v="X"/>
  </r>
  <r>
    <n v="9749"/>
    <x v="1"/>
    <n v="4180"/>
    <x v="24"/>
    <n v="31"/>
    <s v="418031"/>
    <n v="124.5"/>
    <n v="39"/>
    <x v="0"/>
    <x v="0"/>
    <x v="0"/>
    <n v="0"/>
    <s v="Diarrhée"/>
    <x v="0"/>
    <x v="3"/>
    <s v="Anna/AM"/>
    <s v="X"/>
  </r>
  <r>
    <n v="9750"/>
    <x v="3"/>
    <n v="6640"/>
    <x v="24"/>
    <n v="31"/>
    <s v="664031"/>
    <n v="136.5"/>
    <n v="39"/>
    <x v="0"/>
    <x v="0"/>
    <x v="0"/>
    <n v="0"/>
    <n v="0"/>
    <x v="0"/>
    <x v="2"/>
    <s v="Anna/AM"/>
    <s v="X"/>
  </r>
  <r>
    <n v="9751"/>
    <x v="1"/>
    <n v="3154"/>
    <x v="24"/>
    <n v="31"/>
    <s v="315431"/>
    <n v="119"/>
    <n v="39.299999999999997"/>
    <x v="0"/>
    <x v="0"/>
    <x v="0"/>
    <n v="0"/>
    <s v="Diarrhée"/>
    <x v="0"/>
    <x v="1"/>
    <s v="Anna/AM"/>
    <s v="X"/>
  </r>
  <r>
    <n v="9755"/>
    <x v="2"/>
    <n v="5611"/>
    <x v="24"/>
    <n v="31"/>
    <s v="561131"/>
    <n v="122"/>
    <n v="39.200000000000003"/>
    <x v="0"/>
    <x v="0"/>
    <x v="0"/>
    <n v="0"/>
    <n v="0"/>
    <x v="0"/>
    <x v="1"/>
    <s v="Anna/AM"/>
    <s v="X"/>
  </r>
  <r>
    <n v="9756"/>
    <x v="3"/>
    <n v="4165"/>
    <x v="24"/>
    <n v="31"/>
    <s v="416531"/>
    <n v="113"/>
    <n v="38.799999999999997"/>
    <x v="0"/>
    <x v="0"/>
    <x v="0"/>
    <n v="1"/>
    <n v="0"/>
    <x v="0"/>
    <x v="1"/>
    <s v="Anna/AM"/>
    <s v="X"/>
  </r>
  <r>
    <n v="9757"/>
    <x v="3"/>
    <n v="5722"/>
    <x v="24"/>
    <n v="31"/>
    <s v="572231"/>
    <n v="107"/>
    <n v="38.700000000000003"/>
    <x v="0"/>
    <x v="0"/>
    <x v="0"/>
    <n v="0"/>
    <n v="0"/>
    <x v="0"/>
    <x v="2"/>
    <s v="Anna/AM"/>
    <s v="X"/>
  </r>
  <r>
    <n v="9759"/>
    <x v="2"/>
    <n v="3161"/>
    <x v="24"/>
    <n v="31"/>
    <s v="316131"/>
    <n v="118"/>
    <n v="38.9"/>
    <x v="0"/>
    <x v="0"/>
    <x v="0"/>
    <n v="0"/>
    <n v="0"/>
    <x v="0"/>
    <x v="1"/>
    <s v="Anna/AM"/>
    <s v="X"/>
  </r>
  <r>
    <n v="9763"/>
    <x v="3"/>
    <n v="4633"/>
    <x v="24"/>
    <n v="31"/>
    <s v="463331"/>
    <n v="110.5"/>
    <n v="38.9"/>
    <x v="0"/>
    <x v="0"/>
    <x v="0"/>
    <n v="0"/>
    <n v="0"/>
    <x v="0"/>
    <x v="3"/>
    <s v="Anna/AM"/>
    <s v="X"/>
  </r>
  <r>
    <n v="9764"/>
    <x v="2"/>
    <n v="2604"/>
    <x v="24"/>
    <n v="31"/>
    <s v="260431"/>
    <n v="137.5"/>
    <n v="39.1"/>
    <x v="0"/>
    <x v="0"/>
    <x v="0"/>
    <n v="0"/>
    <n v="0"/>
    <x v="0"/>
    <x v="2"/>
    <s v="Anna/AM"/>
    <s v="X"/>
  </r>
  <r>
    <n v="9769"/>
    <x v="2"/>
    <n v="5635"/>
    <x v="24"/>
    <n v="31"/>
    <s v="563531"/>
    <n v="133"/>
    <n v="39.1"/>
    <x v="0"/>
    <x v="0"/>
    <x v="0"/>
    <n v="0"/>
    <s v="Diarrhée"/>
    <x v="0"/>
    <x v="3"/>
    <s v="Anna/AM"/>
    <s v="X"/>
  </r>
  <r>
    <n v="9770"/>
    <x v="2"/>
    <n v="2646"/>
    <x v="24"/>
    <n v="31"/>
    <s v="264631"/>
    <n v="112.5"/>
    <n v="39.200000000000003"/>
    <x v="0"/>
    <x v="22"/>
    <x v="0"/>
    <n v="0"/>
    <n v="0"/>
    <x v="0"/>
    <x v="3"/>
    <s v="Anna/AM"/>
    <s v="X"/>
  </r>
  <r>
    <n v="9774"/>
    <x v="1"/>
    <n v="5699"/>
    <x v="24"/>
    <n v="31"/>
    <s v="569931"/>
    <n v="124.5"/>
    <n v="39"/>
    <x v="0"/>
    <x v="0"/>
    <x v="0"/>
    <n v="0"/>
    <s v="Diarrhée"/>
    <x v="0"/>
    <x v="3"/>
    <s v="Anna/AM"/>
    <s v="X"/>
  </r>
  <r>
    <n v="2342"/>
    <x v="1"/>
    <n v="5651"/>
    <x v="24"/>
    <n v="31"/>
    <s v="565131"/>
    <n v="109"/>
    <n v="38.6"/>
    <x v="0"/>
    <x v="0"/>
    <x v="0"/>
    <n v="0"/>
    <n v="0"/>
    <x v="0"/>
    <x v="3"/>
    <s v="Anna/AM"/>
    <s v="X"/>
  </r>
  <r>
    <n v="9721"/>
    <x v="1"/>
    <n v="6722"/>
    <x v="25"/>
    <n v="32"/>
    <s v="672232"/>
    <n v="196"/>
    <n v="39.5"/>
    <x v="0"/>
    <x v="0"/>
    <x v="0"/>
    <n v="0"/>
    <n v="0"/>
    <x v="0"/>
    <x v="3"/>
    <s v="Anna/AM"/>
    <m/>
  </r>
  <r>
    <n v="9722"/>
    <x v="2"/>
    <n v="6614"/>
    <x v="25"/>
    <n v="32"/>
    <s v="661432"/>
    <n v="199.5"/>
    <n v="39.4"/>
    <x v="0"/>
    <x v="0"/>
    <x v="0"/>
    <n v="0"/>
    <n v="0"/>
    <x v="0"/>
    <x v="1"/>
    <s v="Anna/AM"/>
    <m/>
  </r>
  <r>
    <n v="9725"/>
    <x v="3"/>
    <n v="5690"/>
    <x v="25"/>
    <n v="32"/>
    <s v="569032"/>
    <n v="161"/>
    <n v="39.1"/>
    <x v="0"/>
    <x v="0"/>
    <x v="0"/>
    <n v="0"/>
    <n v="0"/>
    <x v="0"/>
    <x v="3"/>
    <s v="Anna/AM"/>
    <m/>
  </r>
  <r>
    <n v="9727"/>
    <x v="2"/>
    <n v="4168"/>
    <x v="25"/>
    <n v="32"/>
    <s v="416832"/>
    <n v="168.5"/>
    <n v="38.9"/>
    <x v="0"/>
    <x v="0"/>
    <x v="0"/>
    <n v="0"/>
    <n v="0"/>
    <x v="0"/>
    <x v="1"/>
    <s v="Anna/AM"/>
    <m/>
  </r>
  <r>
    <n v="9728"/>
    <x v="2"/>
    <n v="6742"/>
    <x v="25"/>
    <n v="32"/>
    <s v="674232"/>
    <n v="173.5"/>
    <n v="39.5"/>
    <x v="0"/>
    <x v="0"/>
    <x v="0"/>
    <n v="0"/>
    <n v="0"/>
    <x v="0"/>
    <x v="2"/>
    <s v="Anna/AM"/>
    <m/>
  </r>
  <r>
    <n v="9732"/>
    <x v="3"/>
    <n v="6718"/>
    <x v="25"/>
    <n v="32"/>
    <s v="671832"/>
    <n v="133.5"/>
    <n v="38.9"/>
    <x v="0"/>
    <x v="0"/>
    <x v="0"/>
    <n v="0"/>
    <n v="0"/>
    <x v="0"/>
    <x v="1"/>
    <s v="Anna/AM"/>
    <m/>
  </r>
  <r>
    <n v="9740"/>
    <x v="3"/>
    <n v="7639"/>
    <x v="25"/>
    <n v="32"/>
    <s v="763932"/>
    <n v="151.5"/>
    <n v="39.5"/>
    <x v="0"/>
    <x v="0"/>
    <x v="0"/>
    <n v="0"/>
    <n v="0"/>
    <x v="0"/>
    <x v="2"/>
    <s v="Anna/AM"/>
    <m/>
  </r>
  <r>
    <n v="9741"/>
    <x v="1"/>
    <n v="6728"/>
    <x v="25"/>
    <n v="32"/>
    <s v="672832"/>
    <n v="143.5"/>
    <n v="39.6"/>
    <x v="0"/>
    <x v="22"/>
    <x v="0"/>
    <n v="0"/>
    <n v="0"/>
    <x v="0"/>
    <x v="2"/>
    <s v="Anna/AM"/>
    <m/>
  </r>
  <r>
    <n v="9744"/>
    <x v="3"/>
    <n v="5704"/>
    <x v="25"/>
    <n v="32"/>
    <s v="570432"/>
    <n v="143.5"/>
    <n v="39.200000000000003"/>
    <x v="0"/>
    <x v="0"/>
    <x v="0"/>
    <n v="0"/>
    <n v="0"/>
    <x v="0"/>
    <x v="5"/>
    <s v="Anna/AM"/>
    <m/>
  </r>
  <r>
    <n v="9745"/>
    <x v="1"/>
    <n v="3647"/>
    <x v="25"/>
    <n v="32"/>
    <s v="364732"/>
    <n v="140"/>
    <n v="38.799999999999997"/>
    <x v="0"/>
    <x v="0"/>
    <x v="0"/>
    <n v="1"/>
    <n v="0"/>
    <x v="0"/>
    <x v="1"/>
    <s v="Anna/AM"/>
    <m/>
  </r>
  <r>
    <n v="9746"/>
    <x v="1"/>
    <n v="3613"/>
    <x v="25"/>
    <n v="32"/>
    <s v="361332"/>
    <n v="143"/>
    <n v="39.5"/>
    <x v="0"/>
    <x v="0"/>
    <x v="0"/>
    <n v="0"/>
    <n v="0"/>
    <x v="0"/>
    <x v="2"/>
    <s v="Anna/AM"/>
    <m/>
  </r>
  <r>
    <n v="9747"/>
    <x v="2"/>
    <n v="7628"/>
    <x v="25"/>
    <n v="32"/>
    <s v="762832"/>
    <n v="139.5"/>
    <n v="39.4"/>
    <x v="0"/>
    <x v="0"/>
    <x v="0"/>
    <n v="0"/>
    <n v="0"/>
    <x v="0"/>
    <x v="5"/>
    <s v="Anna/AM"/>
    <m/>
  </r>
  <r>
    <n v="9748"/>
    <x v="3"/>
    <n v="7622"/>
    <x v="25"/>
    <n v="32"/>
    <s v="762232"/>
    <n v="110.5"/>
    <n v="39.4"/>
    <x v="0"/>
    <x v="0"/>
    <x v="0"/>
    <n v="0"/>
    <n v="0"/>
    <x v="0"/>
    <x v="1"/>
    <s v="Anna/AM"/>
    <m/>
  </r>
  <r>
    <n v="9749"/>
    <x v="1"/>
    <n v="4180"/>
    <x v="25"/>
    <n v="32"/>
    <s v="418032"/>
    <n v="129"/>
    <n v="39.200000000000003"/>
    <x v="0"/>
    <x v="0"/>
    <x v="0"/>
    <n v="0"/>
    <n v="0"/>
    <x v="0"/>
    <x v="3"/>
    <s v="Anna/AM"/>
    <m/>
  </r>
  <r>
    <n v="9750"/>
    <x v="3"/>
    <n v="6640"/>
    <x v="25"/>
    <n v="32"/>
    <s v="664032"/>
    <n v="139.5"/>
    <n v="39.4"/>
    <x v="0"/>
    <x v="0"/>
    <x v="0"/>
    <n v="0"/>
    <n v="0"/>
    <x v="0"/>
    <x v="2"/>
    <s v="Anna/AM"/>
    <m/>
  </r>
  <r>
    <n v="9751"/>
    <x v="1"/>
    <n v="3154"/>
    <x v="25"/>
    <n v="32"/>
    <s v="315432"/>
    <n v="121.5"/>
    <n v="39.700000000000003"/>
    <x v="0"/>
    <x v="0"/>
    <x v="0"/>
    <n v="1"/>
    <n v="0"/>
    <x v="0"/>
    <x v="2"/>
    <s v="Anna/AM"/>
    <m/>
  </r>
  <r>
    <n v="9755"/>
    <x v="2"/>
    <n v="5611"/>
    <x v="25"/>
    <n v="32"/>
    <s v="561132"/>
    <n v="124.5"/>
    <n v="39.200000000000003"/>
    <x v="0"/>
    <x v="0"/>
    <x v="0"/>
    <n v="0"/>
    <n v="0"/>
    <x v="0"/>
    <x v="2"/>
    <s v="Anna/AM"/>
    <m/>
  </r>
  <r>
    <n v="9756"/>
    <x v="3"/>
    <n v="4165"/>
    <x v="25"/>
    <n v="32"/>
    <s v="416532"/>
    <n v="118"/>
    <n v="39.6"/>
    <x v="0"/>
    <x v="0"/>
    <x v="9"/>
    <n v="0"/>
    <n v="0"/>
    <x v="0"/>
    <x v="1"/>
    <s v="Anna/AM"/>
    <m/>
  </r>
  <r>
    <n v="9757"/>
    <x v="3"/>
    <n v="5722"/>
    <x v="25"/>
    <n v="32"/>
    <s v="572232"/>
    <n v="113"/>
    <n v="38.9"/>
    <x v="0"/>
    <x v="0"/>
    <x v="0"/>
    <n v="0"/>
    <n v="0"/>
    <x v="0"/>
    <x v="2"/>
    <s v="Anna/AM"/>
    <m/>
  </r>
  <r>
    <n v="9759"/>
    <x v="2"/>
    <n v="3161"/>
    <x v="25"/>
    <n v="32"/>
    <s v="316132"/>
    <n v="121.5"/>
    <n v="39.4"/>
    <x v="0"/>
    <x v="0"/>
    <x v="0"/>
    <n v="0"/>
    <n v="0"/>
    <x v="0"/>
    <x v="5"/>
    <s v="Anna/AM"/>
    <m/>
  </r>
  <r>
    <n v="9763"/>
    <x v="3"/>
    <n v="4633"/>
    <x v="25"/>
    <n v="32"/>
    <s v="463332"/>
    <n v="115"/>
    <n v="39.4"/>
    <x v="0"/>
    <x v="0"/>
    <x v="0"/>
    <n v="1"/>
    <n v="0"/>
    <x v="0"/>
    <x v="2"/>
    <s v="Anna/AM"/>
    <m/>
  </r>
  <r>
    <n v="9764"/>
    <x v="2"/>
    <n v="2604"/>
    <x v="25"/>
    <n v="32"/>
    <s v="260432"/>
    <n v="143"/>
    <n v="39.6"/>
    <x v="0"/>
    <x v="0"/>
    <x v="0"/>
    <n v="0"/>
    <n v="0"/>
    <x v="0"/>
    <x v="2"/>
    <s v="Anna/AM"/>
    <m/>
  </r>
  <r>
    <n v="9769"/>
    <x v="2"/>
    <n v="5635"/>
    <x v="25"/>
    <n v="32"/>
    <s v="563532"/>
    <n v="135.5"/>
    <n v="39.200000000000003"/>
    <x v="0"/>
    <x v="0"/>
    <x v="10"/>
    <n v="0"/>
    <n v="0"/>
    <x v="0"/>
    <x v="3"/>
    <s v="Anna/AM"/>
    <m/>
  </r>
  <r>
    <n v="9770"/>
    <x v="2"/>
    <n v="2646"/>
    <x v="25"/>
    <n v="32"/>
    <s v="264632"/>
    <n v="114"/>
    <n v="39.299999999999997"/>
    <x v="0"/>
    <x v="0"/>
    <x v="0"/>
    <n v="0"/>
    <n v="0"/>
    <x v="0"/>
    <x v="3"/>
    <s v="Anna/AM"/>
    <m/>
  </r>
  <r>
    <n v="9774"/>
    <x v="1"/>
    <n v="5699"/>
    <x v="25"/>
    <n v="32"/>
    <s v="569932"/>
    <n v="128"/>
    <n v="39.200000000000003"/>
    <x v="0"/>
    <x v="0"/>
    <x v="0"/>
    <n v="1"/>
    <n v="0"/>
    <x v="0"/>
    <x v="3"/>
    <s v="Anna/AM"/>
    <m/>
  </r>
  <r>
    <n v="2342"/>
    <x v="1"/>
    <n v="5651"/>
    <x v="25"/>
    <n v="32"/>
    <s v="565132"/>
    <n v="108"/>
    <n v="39.200000000000003"/>
    <x v="0"/>
    <x v="0"/>
    <x v="0"/>
    <n v="0"/>
    <n v="0"/>
    <x v="0"/>
    <x v="3"/>
    <s v="Anna/A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AB8A3-5B9E-49F5-9EA3-ABD30659AEB3}" name="Tableau croisé dynamique12" cacheId="1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U18:Y42" firstHeaderRow="1" firstDataRow="2" firstDataCol="1"/>
  <pivotFields count="18">
    <pivotField showAll="0"/>
    <pivotField axis="axisCol" showAll="0">
      <items count="5">
        <item x="2"/>
        <item x="3"/>
        <item x="1"/>
        <item h="1" x="0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3">
    <i>
      <x v="72"/>
    </i>
    <i>
      <x v="79"/>
    </i>
    <i>
      <x v="86"/>
    </i>
    <i>
      <x v="93"/>
    </i>
    <i>
      <x v="100"/>
    </i>
    <i>
      <x v="107"/>
    </i>
    <i>
      <x v="114"/>
    </i>
    <i>
      <x v="121"/>
    </i>
    <i>
      <x v="128"/>
    </i>
    <i>
      <x v="135"/>
    </i>
    <i>
      <x v="142"/>
    </i>
    <i>
      <x v="149"/>
    </i>
    <i>
      <x v="156"/>
    </i>
    <i>
      <x v="163"/>
    </i>
    <i>
      <x v="170"/>
    </i>
    <i>
      <x v="177"/>
    </i>
    <i>
      <x v="184"/>
    </i>
    <i>
      <x v="191"/>
    </i>
    <i>
      <x v="198"/>
    </i>
    <i>
      <x v="205"/>
    </i>
    <i>
      <x v="212"/>
    </i>
    <i>
      <x v="21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ax. de Poids" fld="6" subtotal="max" baseField="3" baseItem="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EF2CF-1035-4719-95DC-720E7F305C64}" name="Tableau croisé dynamique13" cacheId="1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U49:AE74" firstHeaderRow="1" firstDataRow="3" firstDataCol="1"/>
  <pivotFields count="18">
    <pivotField showAll="0"/>
    <pivotField axis="axisCol" showAll="0">
      <items count="5">
        <item h="1" x="2"/>
        <item h="1" x="3"/>
        <item x="1"/>
        <item h="1" x="0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>
      <items count="7">
        <item x="0"/>
        <item x="1"/>
        <item x="4"/>
        <item x="2"/>
        <item x="3"/>
        <item x="5"/>
        <item t="default"/>
      </items>
    </pivotField>
    <pivotField dataField="1" showAll="0">
      <items count="24">
        <item x="0"/>
        <item x="19"/>
        <item x="13"/>
        <item x="5"/>
        <item x="1"/>
        <item x="3"/>
        <item x="4"/>
        <item x="15"/>
        <item x="7"/>
        <item x="14"/>
        <item x="6"/>
        <item x="16"/>
        <item x="22"/>
        <item x="8"/>
        <item x="21"/>
        <item x="17"/>
        <item x="10"/>
        <item x="12"/>
        <item x="11"/>
        <item x="9"/>
        <item x="2"/>
        <item x="20"/>
        <item x="18"/>
        <item t="default"/>
      </items>
    </pivotField>
    <pivotField dataField="1" showAll="0">
      <items count="12">
        <item x="0"/>
        <item x="6"/>
        <item x="7"/>
        <item x="10"/>
        <item x="3"/>
        <item x="9"/>
        <item x="4"/>
        <item x="5"/>
        <item x="2"/>
        <item x="1"/>
        <item x="8"/>
        <item t="default"/>
      </items>
    </pivotField>
    <pivotField showAll="0"/>
    <pivotField showAll="0"/>
    <pivotField dataField="1" showAll="0">
      <items count="6">
        <item x="0"/>
        <item x="2"/>
        <item x="1"/>
        <item x="3"/>
        <item x="4"/>
        <item t="default"/>
      </items>
    </pivotField>
    <pivotField dataField="1" showAll="0">
      <items count="8">
        <item x="3"/>
        <item x="1"/>
        <item x="2"/>
        <item x="5"/>
        <item x="6"/>
        <item x="4"/>
        <item x="0"/>
        <item t="default"/>
      </items>
    </pivotField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23">
    <i>
      <x v="72"/>
    </i>
    <i>
      <x v="79"/>
    </i>
    <i>
      <x v="86"/>
    </i>
    <i>
      <x v="93"/>
    </i>
    <i>
      <x v="100"/>
    </i>
    <i>
      <x v="107"/>
    </i>
    <i>
      <x v="114"/>
    </i>
    <i>
      <x v="121"/>
    </i>
    <i>
      <x v="128"/>
    </i>
    <i>
      <x v="135"/>
    </i>
    <i>
      <x v="142"/>
    </i>
    <i>
      <x v="149"/>
    </i>
    <i>
      <x v="156"/>
    </i>
    <i>
      <x v="163"/>
    </i>
    <i>
      <x v="170"/>
    </i>
    <i>
      <x v="177"/>
    </i>
    <i>
      <x v="184"/>
    </i>
    <i>
      <x v="191"/>
    </i>
    <i>
      <x v="198"/>
    </i>
    <i>
      <x v="205"/>
    </i>
    <i>
      <x v="212"/>
    </i>
    <i>
      <x v="219"/>
    </i>
    <i t="grand">
      <x/>
    </i>
  </rowItems>
  <colFields count="2">
    <field x="1"/>
    <field x="-2"/>
  </colFields>
  <colItems count="10"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Max. de Toux" fld="8" subtotal="max" baseField="3" baseItem="0"/>
    <dataField name="Max. de Ecoulement yeux" fld="9" subtotal="max" baseField="3" baseItem="72"/>
    <dataField name="Max. de Ecoulement nez" fld="10" subtotal="max" baseField="3" baseItem="72"/>
    <dataField name="Max. de Dartre" fld="14" subtotal="max" baseField="3" baseItem="72"/>
    <dataField name="Max. de Boiterie" fld="13" subtotal="max" baseField="3" baseItem="72"/>
  </dataFields>
  <chartFormats count="1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58F591-B764-4B63-BB9C-AF94E47F3B8F}" name="Tableau3" displayName="Tableau3" ref="A1:P82" totalsRowShown="0" dataDxfId="38">
  <sortState xmlns:xlrd2="http://schemas.microsoft.com/office/spreadsheetml/2017/richdata2" ref="A2:J82">
    <sortCondition ref="J2:J82"/>
    <sortCondition ref="I2:I82"/>
  </sortState>
  <tableColumns count="16">
    <tableColumn id="2" xr3:uid="{8CAF5F73-1DCE-4F33-BFA2-01FF34094D8A}" name="EDE"/>
    <tableColumn id="3" xr3:uid="{B021F511-4AFF-47D4-9075-353DACDE8A78}" name="Acetate" dataDxfId="37"/>
    <tableColumn id="4" xr3:uid="{534DE68A-61A0-41AB-960B-6BD72F439713}" name="propionate" dataDxfId="36"/>
    <tableColumn id="5" xr3:uid="{3983BD4C-04C2-45E0-9865-7F8D872CDD4F}" name="iso_butyrate" dataDxfId="35"/>
    <tableColumn id="6" xr3:uid="{992A5ABE-A9CC-440A-A66F-43DCD0BCC0D1}" name="butyrate" dataDxfId="34"/>
    <tableColumn id="7" xr3:uid="{F60F41E9-1D59-4891-A334-3A40A2C59A62}" name="iso_valerate" dataDxfId="33"/>
    <tableColumn id="8" xr3:uid="{D9D82DCE-C2EF-4178-97E5-B6BFA54CFBD2}" name="Valerate" dataDxfId="32"/>
    <tableColumn id="9" xr3:uid="{54CA1F07-E8EB-41C6-8683-E08E4A52817E}" name="caproate" dataDxfId="31"/>
    <tableColumn id="10" xr3:uid="{7F038950-0943-42A2-AAD9-0961E23150F6}" name="VFA totaux" dataDxfId="30">
      <calculatedColumnFormula>SUM(Tableau3[[#This Row],[Acetate]:[caproate]])</calculatedColumnFormula>
    </tableColumn>
    <tableColumn id="11" xr3:uid="{06642D19-A9D3-4265-8A88-0AD130693C27}" name="VFAt_Acetate">
      <calculatedColumnFormula>(Tableau3[[#This Row],[Acetate]]/Tableau3[[#This Row],[VFA totaux]])</calculatedColumnFormula>
    </tableColumn>
    <tableColumn id="13" xr3:uid="{A71DA09E-B4D5-4454-A06D-3F1A3C733796}" name="VFAt_propionate">
      <calculatedColumnFormula>(Tableau3[[#This Row],[propionate]]/Tableau3[[#This Row],[VFA totaux]])</calculatedColumnFormula>
    </tableColumn>
    <tableColumn id="12" xr3:uid="{EC38FB13-8430-4437-8095-ED03BF601C05}" name="VFAt_isobutyrate">
      <calculatedColumnFormula>(Tableau3[[#This Row],[iso_butyrate]]/Tableau3[[#This Row],[VFA totaux]])</calculatedColumnFormula>
    </tableColumn>
    <tableColumn id="15" xr3:uid="{A6CB4485-9781-4212-B543-21E8CD3A3422}" name="VFAt_butyrate">
      <calculatedColumnFormula>(Tableau3[[#This Row],[iso_butyrate]]/Tableau3[[#This Row],[VFA totaux]])</calculatedColumnFormula>
    </tableColumn>
    <tableColumn id="14" xr3:uid="{A12A2534-F43B-4C55-8B5B-3535BFA3F8BE}" name="VFAt_isovalerate">
      <calculatedColumnFormula>(Tableau3[[#This Row],[iso_valerate]]/Tableau3[[#This Row],[VFA totaux]])</calculatedColumnFormula>
    </tableColumn>
    <tableColumn id="17" xr3:uid="{A349ABB7-7243-4E95-916B-794EF0E8AA40}" name="VFAt_valerate">
      <calculatedColumnFormula>(Tableau3[[#This Row],[Valerate]]/Tableau3[[#This Row],[VFA totaux]])</calculatedColumnFormula>
    </tableColumn>
    <tableColumn id="16" xr3:uid="{9A34FDBB-6EC7-432B-8865-3FBEEB591248}" name="VFAt_caproate">
      <calculatedColumnFormula>(Tableau3[[#This Row],[caproate]]/Tableau3[[#This Row],[VFA totaux]])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57D21-0811-4E71-A56B-4BD9904982F3}" name="Tableau1" displayName="Tableau1" ref="A1:H82" totalsRowShown="0">
  <autoFilter ref="A1:H82" xr:uid="{D8857D21-0811-4E71-A56B-4BD9904982F3}"/>
  <sortState xmlns:xlrd2="http://schemas.microsoft.com/office/spreadsheetml/2017/richdata2" ref="A2:H82">
    <sortCondition ref="B1:B82"/>
  </sortState>
  <tableColumns count="8">
    <tableColumn id="1" xr3:uid="{AE66B3B8-A798-4F54-8B87-0A3235D99A8C}" name="id"/>
    <tableColumn id="2" xr3:uid="{D492A502-AC17-40FA-AE03-AF2390BDF130}" name="temps" dataDxfId="29"/>
    <tableColumn id="3" xr3:uid="{0166DB04-7A94-4DB5-8C0F-D60D7423DC6D}" name="groupe "/>
    <tableColumn id="4" xr3:uid="{67094A8D-1CB7-4B0E-81F1-D2FCBF4EA12A}" name="date prélèvement" dataDxfId="28"/>
    <tableColumn id="5" xr3:uid="{35BBE3B2-66FE-4909-8A3B-A9BE0C4B1DF7}" name="rq"/>
    <tableColumn id="6" xr3:uid="{CD2193DD-E5F6-4D55-AA9B-FA87D5ACF6B7}" name="date de naissance"/>
    <tableColumn id="7" xr3:uid="{FC0FED89-6DB9-4162-B844-A6669294E91E}" name="sexe"/>
    <tableColumn id="8" xr3:uid="{ECBC1BD3-9676-47A4-A5EE-D066BC5F4463}" name="différence jour" dataDxfId="27">
      <calculatedColumnFormula>Tableau1[[#This Row],[date prélèvement]]-Tableau1[[#This Row],[date de naissance]]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F5B54-606B-4BE9-BCD7-44147491C25A}" name="Tableau2" displayName="Tableau2" ref="A1:Q589" totalsRowShown="0" headerRowDxfId="26" dataDxfId="25">
  <autoFilter ref="A1:Q589" xr:uid="{F3CF5B54-606B-4BE9-BCD7-44147491C25A}"/>
  <tableColumns count="17">
    <tableColumn id="1" xr3:uid="{E0A5AB32-54C0-449F-AAB6-DEF2CD092AC6}" name="id" dataDxfId="24" dataCellStyle="Normal_Feuil2"/>
    <tableColumn id="2" xr3:uid="{4C22BD85-5DB3-4750-BB14-2F93E31907ED}" name="groupe" dataDxfId="23" dataCellStyle="Normal_Feuil2"/>
    <tableColumn id="3" xr3:uid="{DA353D6D-EE9D-4FBE-B601-AC4CAC7AAC1C}" name="VACHE">
      <calculatedColumnFormula>VLOOKUP(A2,[1]LISTEVLVEAU!A:B,2,FALSE)</calculatedColumnFormula>
    </tableColumn>
    <tableColumn id="4" xr3:uid="{C33F681A-AD89-4A1F-AD3C-52A1B800807D}" name="Date" dataDxfId="22"/>
    <tableColumn id="5" xr3:uid="{6FD9826C-2A1D-4166-8C6C-E8F9E45C040D}" name="Semaine" dataDxfId="21">
      <calculatedColumnFormula>WEEKNUM(D2,2)</calculatedColumnFormula>
    </tableColumn>
    <tableColumn id="6" xr3:uid="{CDC3073F-4578-4AB6-85B7-110ABAEB8CE9}" name="CONCATvl SEMAINE" dataDxfId="20">
      <calculatedColumnFormula>CONCATENATE(C2,E2)</calculatedColumnFormula>
    </tableColumn>
    <tableColumn id="7" xr3:uid="{1BC16B6A-2BDE-4656-B4EB-606C339B0C65}" name="Poids" dataDxfId="19"/>
    <tableColumn id="8" xr3:uid="{93B8F15A-4AA0-473B-8753-EB8443CA3E6E}" name="Temp" dataDxfId="18"/>
    <tableColumn id="9" xr3:uid="{15C15CB0-FE7B-4230-9F68-EFD6945F41C2}" name="Toux" dataDxfId="17"/>
    <tableColumn id="10" xr3:uid="{FA472923-92AF-40A1-BD95-4D757CCF7D68}" name="Ecoulement yeux" dataDxfId="16"/>
    <tableColumn id="11" xr3:uid="{23F527A3-6300-466A-BBD7-7CCBE0D32711}" name="Ecoulement nez" dataDxfId="15"/>
    <tableColumn id="12" xr3:uid="{0FDB2728-BA30-4136-B80B-FE48CDD92DC5}" name="Proprete" dataDxfId="14"/>
    <tableColumn id="13" xr3:uid="{2A6363EE-C779-4E8D-BDE0-7B96B469F412}" name="Proprete AR" dataDxfId="13"/>
    <tableColumn id="14" xr3:uid="{F9D9D24F-F12B-4182-B80B-C36DEEE71C85}" name="Boiterie" dataDxfId="12"/>
    <tableColumn id="15" xr3:uid="{21774C70-154C-4211-A6A4-9BE7EAC219CA}" name="Dartre" dataDxfId="11"/>
    <tableColumn id="16" xr3:uid="{B9E9D051-32D3-4839-ACBF-43C620652B57}" name="Personne" dataDxfId="10"/>
    <tableColumn id="17" xr3:uid="{5061B7C4-C177-4765-A0CE-E532822CE3CE}" name="IMPORT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10690-2FE7-43AE-8F6C-A4ABE329D147}" name="Tableau5" displayName="Tableau5" ref="B1:G73" totalsRowShown="0" headerRowDxfId="8" dataDxfId="7" tableBorderDxfId="6">
  <autoFilter ref="B1:G73" xr:uid="{1B010690-2FE7-43AE-8F6C-A4ABE329D147}"/>
  <sortState xmlns:xlrd2="http://schemas.microsoft.com/office/spreadsheetml/2017/richdata2" ref="B2:G73">
    <sortCondition ref="D1:D73"/>
  </sortState>
  <tableColumns count="6">
    <tableColumn id="2" xr3:uid="{9668CCDF-F787-4434-A68B-0BAC51FECFE3}" name="Lot" dataDxfId="5"/>
    <tableColumn id="3" xr3:uid="{9DAFA4B0-DB9C-4068-98E0-F8E2991ABC10}" name="Time" dataDxfId="4"/>
    <tableColumn id="4" xr3:uid="{617E3D5E-3870-4C28-9662-F64DBA9A3B04}" name="variable" dataDxfId="3"/>
    <tableColumn id="5" xr3:uid="{E918AE05-D854-4F73-B8E7-F5A1DBC114B8}" name="n" dataDxfId="2"/>
    <tableColumn id="6" xr3:uid="{B4BDF4EC-48F8-462B-8728-2A951451684C}" name="mean" dataDxfId="1"/>
    <tableColumn id="7" xr3:uid="{E68656B2-9416-4030-BC6F-BDB75617B583}" name="s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topLeftCell="B1" workbookViewId="0">
      <selection activeCell="I1" sqref="I1"/>
    </sheetView>
  </sheetViews>
  <sheetFormatPr baseColWidth="10" defaultRowHeight="14.4" x14ac:dyDescent="0.3"/>
  <cols>
    <col min="1" max="1" width="15.6640625" bestFit="1" customWidth="1"/>
    <col min="2" max="2" width="9.33203125" customWidth="1"/>
    <col min="3" max="3" width="12.21875" customWidth="1"/>
    <col min="4" max="4" width="13.44140625" customWidth="1"/>
    <col min="5" max="5" width="10.109375" customWidth="1"/>
    <col min="6" max="6" width="13" customWidth="1"/>
    <col min="7" max="7" width="9.88671875" customWidth="1"/>
    <col min="8" max="8" width="10.33203125" customWidth="1"/>
    <col min="17" max="17" width="12.5546875" customWidth="1"/>
    <col min="20" max="20" width="14.6640625" bestFit="1" customWidth="1"/>
    <col min="21" max="21" width="18.33203125" bestFit="1" customWidth="1"/>
    <col min="22" max="22" width="15.44140625" bestFit="1" customWidth="1"/>
    <col min="23" max="23" width="17.88671875" bestFit="1" customWidth="1"/>
    <col min="24" max="24" width="15.21875" bestFit="1" customWidth="1"/>
    <col min="25" max="25" width="15.6640625" bestFit="1" customWidth="1"/>
    <col min="26" max="26" width="19.44140625" bestFit="1" customWidth="1"/>
    <col min="27" max="28" width="15.44140625" bestFit="1" customWidth="1"/>
    <col min="29" max="36" width="8" bestFit="1" customWidth="1"/>
    <col min="37" max="38" width="15.44140625" bestFit="1" customWidth="1"/>
    <col min="39" max="39" width="7" bestFit="1" customWidth="1"/>
    <col min="40" max="44" width="8" bestFit="1" customWidth="1"/>
    <col min="45" max="45" width="7" bestFit="1" customWidth="1"/>
    <col min="46" max="48" width="8" bestFit="1" customWidth="1"/>
    <col min="49" max="50" width="7" bestFit="1" customWidth="1"/>
    <col min="51" max="51" width="11.88671875" bestFit="1" customWidth="1"/>
  </cols>
  <sheetData>
    <row r="1" spans="1:19" x14ac:dyDescent="0.3">
      <c r="A1" t="s">
        <v>180</v>
      </c>
      <c r="B1" t="s">
        <v>0</v>
      </c>
      <c r="C1" t="s">
        <v>1</v>
      </c>
      <c r="D1" t="s">
        <v>39</v>
      </c>
      <c r="E1" t="s">
        <v>2</v>
      </c>
      <c r="F1" t="s">
        <v>38</v>
      </c>
      <c r="G1" t="s">
        <v>3</v>
      </c>
      <c r="H1" t="s">
        <v>4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170</v>
      </c>
      <c r="R1" t="s">
        <v>169</v>
      </c>
      <c r="S1" t="s">
        <v>168</v>
      </c>
    </row>
    <row r="2" spans="1:19" x14ac:dyDescent="0.3">
      <c r="A2" s="1">
        <v>9722</v>
      </c>
      <c r="B2" s="2">
        <v>20.497500000000002</v>
      </c>
      <c r="C2" s="2">
        <v>3.1124999999999998</v>
      </c>
      <c r="D2" s="2">
        <v>0.19900000000000001</v>
      </c>
      <c r="E2" s="2">
        <v>0.746</v>
      </c>
      <c r="F2" s="2">
        <v>0.28449999999999998</v>
      </c>
      <c r="G2" s="2">
        <v>6.8500000000000005E-2</v>
      </c>
      <c r="H2" s="2">
        <v>3.9E-2</v>
      </c>
      <c r="I2" s="2">
        <f>SUM(Tableau3[[#This Row],[Acetate]:[caproate]])</f>
        <v>24.947000000000006</v>
      </c>
      <c r="J2">
        <f>(Tableau3[[#This Row],[Acetate]]/Tableau3[[#This Row],[VFA totaux]])</f>
        <v>0.82164188078726885</v>
      </c>
      <c r="K2">
        <f>(Tableau3[[#This Row],[propionate]]/Tableau3[[#This Row],[VFA totaux]])</f>
        <v>0.1247645007415721</v>
      </c>
      <c r="L2">
        <f>(Tableau3[[#This Row],[iso_butyrate]]/Tableau3[[#This Row],[VFA totaux]])</f>
        <v>7.9769110514290274E-3</v>
      </c>
      <c r="M2">
        <f>(Tableau3[[#This Row],[iso_butyrate]]/Tableau3[[#This Row],[VFA totaux]])</f>
        <v>7.9769110514290274E-3</v>
      </c>
      <c r="N2">
        <f>(Tableau3[[#This Row],[iso_valerate]]/Tableau3[[#This Row],[VFA totaux]])</f>
        <v>1.1404176854932453E-2</v>
      </c>
      <c r="O2">
        <f>(Tableau3[[#This Row],[Valerate]]/Tableau3[[#This Row],[VFA totaux]])</f>
        <v>2.7458211408185346E-3</v>
      </c>
      <c r="P2">
        <f>(Tableau3[[#This Row],[caproate]]/Tableau3[[#This Row],[VFA totaux]])</f>
        <v>1.5633142261594576E-3</v>
      </c>
      <c r="Q2" t="s">
        <v>172</v>
      </c>
      <c r="R2" t="s">
        <v>10</v>
      </c>
      <c r="S2" s="2">
        <v>3</v>
      </c>
    </row>
    <row r="3" spans="1:19" x14ac:dyDescent="0.3">
      <c r="A3">
        <v>9727</v>
      </c>
      <c r="B3" s="2">
        <v>14.193</v>
      </c>
      <c r="C3" s="2">
        <v>1.4279999999999999</v>
      </c>
      <c r="D3" s="2">
        <v>0.129</v>
      </c>
      <c r="E3" s="2">
        <v>0.42499999999999999</v>
      </c>
      <c r="F3" s="2">
        <v>0.17899999999999999</v>
      </c>
      <c r="G3" s="2">
        <v>3.85E-2</v>
      </c>
      <c r="H3" s="2">
        <v>1.2500000000000001E-2</v>
      </c>
      <c r="I3" s="2">
        <f>SUM(Tableau3[[#This Row],[Acetate]:[caproate]])</f>
        <v>16.404999999999994</v>
      </c>
      <c r="J3">
        <f>(Tableau3[[#This Row],[Acetate]]/Tableau3[[#This Row],[VFA totaux]])</f>
        <v>0.86516306004267018</v>
      </c>
      <c r="K3">
        <f>(Tableau3[[#This Row],[propionate]]/Tableau3[[#This Row],[VFA totaux]])</f>
        <v>8.7046632124352361E-2</v>
      </c>
      <c r="L3">
        <f>(Tableau3[[#This Row],[iso_butyrate]]/Tableau3[[#This Row],[VFA totaux]])</f>
        <v>7.8634562633343522E-3</v>
      </c>
      <c r="M3">
        <f>(Tableau3[[#This Row],[iso_butyrate]]/Tableau3[[#This Row],[VFA totaux]])</f>
        <v>7.8634562633343522E-3</v>
      </c>
      <c r="N3">
        <f>(Tableau3[[#This Row],[iso_valerate]]/Tableau3[[#This Row],[VFA totaux]])</f>
        <v>1.0911307528192627E-2</v>
      </c>
      <c r="O3">
        <f>(Tableau3[[#This Row],[Valerate]]/Tableau3[[#This Row],[VFA totaux]])</f>
        <v>2.3468454739408724E-3</v>
      </c>
      <c r="P3">
        <f>(Tableau3[[#This Row],[caproate]]/Tableau3[[#This Row],[VFA totaux]])</f>
        <v>7.6196281621456906E-4</v>
      </c>
      <c r="Q3" t="s">
        <v>172</v>
      </c>
      <c r="R3" t="s">
        <v>10</v>
      </c>
      <c r="S3" s="2">
        <v>3</v>
      </c>
    </row>
    <row r="4" spans="1:19" x14ac:dyDescent="0.3">
      <c r="A4">
        <v>9728</v>
      </c>
      <c r="B4" s="2">
        <v>34.519500000000001</v>
      </c>
      <c r="C4" s="2">
        <v>5.8904999999999994</v>
      </c>
      <c r="D4" s="2">
        <v>0.32950000000000002</v>
      </c>
      <c r="E4" s="2">
        <v>1.5750000000000002</v>
      </c>
      <c r="F4" s="2">
        <v>0.54499999999999993</v>
      </c>
      <c r="G4" s="2">
        <v>0.17649999999999999</v>
      </c>
      <c r="H4" s="2">
        <v>9.4999999999999998E-3</v>
      </c>
      <c r="I4" s="2">
        <f>SUM(Tableau3[[#This Row],[Acetate]:[caproate]])</f>
        <v>43.045500000000004</v>
      </c>
      <c r="J4">
        <f>(Tableau3[[#This Row],[Acetate]]/Tableau3[[#This Row],[VFA totaux]])</f>
        <v>0.80193051538488336</v>
      </c>
      <c r="K4">
        <f>(Tableau3[[#This Row],[propionate]]/Tableau3[[#This Row],[VFA totaux]])</f>
        <v>0.13684357249886744</v>
      </c>
      <c r="L4">
        <f>(Tableau3[[#This Row],[iso_butyrate]]/Tableau3[[#This Row],[VFA totaux]])</f>
        <v>7.6546909665354095E-3</v>
      </c>
      <c r="M4">
        <f>(Tableau3[[#This Row],[iso_butyrate]]/Tableau3[[#This Row],[VFA totaux]])</f>
        <v>7.6546909665354095E-3</v>
      </c>
      <c r="N4">
        <f>(Tableau3[[#This Row],[iso_valerate]]/Tableau3[[#This Row],[VFA totaux]])</f>
        <v>1.2661021477274045E-2</v>
      </c>
      <c r="O4">
        <f>(Tableau3[[#This Row],[Valerate]]/Tableau3[[#This Row],[VFA totaux]])</f>
        <v>4.1003124600713196E-3</v>
      </c>
      <c r="P4">
        <f>(Tableau3[[#This Row],[caproate]]/Tableau3[[#This Row],[VFA totaux]])</f>
        <v>2.2069670464973108E-4</v>
      </c>
      <c r="Q4" t="s">
        <v>172</v>
      </c>
      <c r="R4" t="s">
        <v>10</v>
      </c>
      <c r="S4" s="2">
        <v>3</v>
      </c>
    </row>
    <row r="5" spans="1:19" x14ac:dyDescent="0.3">
      <c r="A5">
        <v>9747</v>
      </c>
      <c r="B5" s="2">
        <v>32.506500000000003</v>
      </c>
      <c r="C5" s="2">
        <v>5.3155000000000001</v>
      </c>
      <c r="D5" s="2">
        <v>0.36249999999999999</v>
      </c>
      <c r="E5" s="2">
        <v>1.2515000000000001</v>
      </c>
      <c r="F5" s="2">
        <v>0.53249999999999997</v>
      </c>
      <c r="G5" s="2">
        <v>0.16999999999999998</v>
      </c>
      <c r="H5" s="2">
        <v>2E-3</v>
      </c>
      <c r="I5" s="2">
        <f>SUM(Tableau3[[#This Row],[Acetate]:[caproate]])</f>
        <v>40.140500000000003</v>
      </c>
      <c r="J5">
        <f>(Tableau3[[#This Row],[Acetate]]/Tableau3[[#This Row],[VFA totaux]])</f>
        <v>0.80981801422503452</v>
      </c>
      <c r="K5">
        <f>(Tableau3[[#This Row],[propionate]]/Tableau3[[#This Row],[VFA totaux]])</f>
        <v>0.13242236643788691</v>
      </c>
      <c r="L5">
        <f>(Tableau3[[#This Row],[iso_butyrate]]/Tableau3[[#This Row],[VFA totaux]])</f>
        <v>9.0307793874017505E-3</v>
      </c>
      <c r="M5">
        <f>(Tableau3[[#This Row],[iso_butyrate]]/Tableau3[[#This Row],[VFA totaux]])</f>
        <v>9.0307793874017505E-3</v>
      </c>
      <c r="N5">
        <f>(Tableau3[[#This Row],[iso_valerate]]/Tableau3[[#This Row],[VFA totaux]])</f>
        <v>1.3265903513907398E-2</v>
      </c>
      <c r="O5">
        <f>(Tableau3[[#This Row],[Valerate]]/Tableau3[[#This Row],[VFA totaux]])</f>
        <v>4.2351241265056478E-3</v>
      </c>
      <c r="P5">
        <f>(Tableau3[[#This Row],[caproate]]/Tableau3[[#This Row],[VFA totaux]])</f>
        <v>4.9824989723595867E-5</v>
      </c>
      <c r="Q5" t="s">
        <v>172</v>
      </c>
      <c r="R5" t="s">
        <v>10</v>
      </c>
      <c r="S5" s="2">
        <v>3</v>
      </c>
    </row>
    <row r="6" spans="1:19" x14ac:dyDescent="0.3">
      <c r="A6">
        <v>9755</v>
      </c>
      <c r="B6" s="2">
        <v>24.825499999999998</v>
      </c>
      <c r="C6" s="2">
        <v>3.694</v>
      </c>
      <c r="D6" s="2">
        <v>0.25900000000000001</v>
      </c>
      <c r="E6" s="2">
        <v>0.64250000000000007</v>
      </c>
      <c r="F6" s="2">
        <v>0.26300000000000001</v>
      </c>
      <c r="G6" s="2">
        <v>0.10500000000000001</v>
      </c>
      <c r="H6" s="2">
        <v>4.0000000000000001E-3</v>
      </c>
      <c r="I6" s="2">
        <f>SUM(Tableau3[[#This Row],[Acetate]:[caproate]])</f>
        <v>29.793000000000003</v>
      </c>
      <c r="J6">
        <f>(Tableau3[[#This Row],[Acetate]]/Tableau3[[#This Row],[VFA totaux]])</f>
        <v>0.83326620347061375</v>
      </c>
      <c r="K6">
        <f>(Tableau3[[#This Row],[propionate]]/Tableau3[[#This Row],[VFA totaux]])</f>
        <v>0.12398885644278856</v>
      </c>
      <c r="L6">
        <f>(Tableau3[[#This Row],[iso_butyrate]]/Tableau3[[#This Row],[VFA totaux]])</f>
        <v>8.6933172221662809E-3</v>
      </c>
      <c r="M6">
        <f>(Tableau3[[#This Row],[iso_butyrate]]/Tableau3[[#This Row],[VFA totaux]])</f>
        <v>8.6933172221662809E-3</v>
      </c>
      <c r="N6">
        <f>(Tableau3[[#This Row],[iso_valerate]]/Tableau3[[#This Row],[VFA totaux]])</f>
        <v>8.8275769476051421E-3</v>
      </c>
      <c r="O6">
        <f>(Tableau3[[#This Row],[Valerate]]/Tableau3[[#This Row],[VFA totaux]])</f>
        <v>3.5243177927701138E-3</v>
      </c>
      <c r="P6">
        <f>(Tableau3[[#This Row],[caproate]]/Tableau3[[#This Row],[VFA totaux]])</f>
        <v>1.3425972543886148E-4</v>
      </c>
      <c r="Q6" t="s">
        <v>172</v>
      </c>
      <c r="R6" t="s">
        <v>10</v>
      </c>
      <c r="S6" s="2">
        <v>3</v>
      </c>
    </row>
    <row r="7" spans="1:19" x14ac:dyDescent="0.3">
      <c r="A7">
        <v>9759</v>
      </c>
      <c r="B7" s="2">
        <v>42.414999999999999</v>
      </c>
      <c r="C7" s="2">
        <v>5.8985000000000003</v>
      </c>
      <c r="D7" s="2">
        <v>0.39900000000000002</v>
      </c>
      <c r="E7" s="2">
        <v>1.4300000000000002</v>
      </c>
      <c r="F7" s="2">
        <v>0.53049999999999997</v>
      </c>
      <c r="G7" s="2">
        <v>0.125</v>
      </c>
      <c r="H7" s="2">
        <v>5.0000000000000001E-3</v>
      </c>
      <c r="I7" s="2">
        <f>SUM(Tableau3[[#This Row],[Acetate]:[caproate]])</f>
        <v>50.803000000000004</v>
      </c>
      <c r="J7">
        <f>(Tableau3[[#This Row],[Acetate]]/Tableau3[[#This Row],[VFA totaux]])</f>
        <v>0.83489164025746498</v>
      </c>
      <c r="K7">
        <f>(Tableau3[[#This Row],[propionate]]/Tableau3[[#This Row],[VFA totaux]])</f>
        <v>0.11610534810936361</v>
      </c>
      <c r="L7">
        <f>(Tableau3[[#This Row],[iso_butyrate]]/Tableau3[[#This Row],[VFA totaux]])</f>
        <v>7.8538668976241566E-3</v>
      </c>
      <c r="M7">
        <f>(Tableau3[[#This Row],[iso_butyrate]]/Tableau3[[#This Row],[VFA totaux]])</f>
        <v>7.8538668976241566E-3</v>
      </c>
      <c r="N7">
        <f>(Tableau3[[#This Row],[iso_valerate]]/Tableau3[[#This Row],[VFA totaux]])</f>
        <v>1.0442296714760938E-2</v>
      </c>
      <c r="O7">
        <f>(Tableau3[[#This Row],[Valerate]]/Tableau3[[#This Row],[VFA totaux]])</f>
        <v>2.4604846170501742E-3</v>
      </c>
      <c r="P7">
        <f>(Tableau3[[#This Row],[caproate]]/Tableau3[[#This Row],[VFA totaux]])</f>
        <v>9.8419384682006959E-5</v>
      </c>
      <c r="Q7" t="s">
        <v>172</v>
      </c>
      <c r="R7" t="s">
        <v>10</v>
      </c>
      <c r="S7" s="2">
        <v>3</v>
      </c>
    </row>
    <row r="8" spans="1:19" x14ac:dyDescent="0.3">
      <c r="A8">
        <v>9764</v>
      </c>
      <c r="B8" s="2">
        <v>38.368499999999997</v>
      </c>
      <c r="C8" s="2">
        <v>5.5045000000000002</v>
      </c>
      <c r="D8" s="2">
        <v>0.32400000000000001</v>
      </c>
      <c r="E8" s="2">
        <v>1.274</v>
      </c>
      <c r="F8" s="2">
        <v>0.42849999999999999</v>
      </c>
      <c r="G8" s="2">
        <v>0.154</v>
      </c>
      <c r="H8" s="2">
        <v>1.7000000000000001E-2</v>
      </c>
      <c r="I8" s="2">
        <f>SUM(Tableau3[[#This Row],[Acetate]:[caproate]])</f>
        <v>46.070500000000003</v>
      </c>
      <c r="J8">
        <f>(Tableau3[[#This Row],[Acetate]]/Tableau3[[#This Row],[VFA totaux]])</f>
        <v>0.83282143671112741</v>
      </c>
      <c r="K8">
        <f>(Tableau3[[#This Row],[propionate]]/Tableau3[[#This Row],[VFA totaux]])</f>
        <v>0.11947992750241478</v>
      </c>
      <c r="L8">
        <f>(Tableau3[[#This Row],[iso_butyrate]]/Tableau3[[#This Row],[VFA totaux]])</f>
        <v>7.0326998838736287E-3</v>
      </c>
      <c r="M8">
        <f>(Tableau3[[#This Row],[iso_butyrate]]/Tableau3[[#This Row],[VFA totaux]])</f>
        <v>7.0326998838736287E-3</v>
      </c>
      <c r="N8">
        <f>(Tableau3[[#This Row],[iso_valerate]]/Tableau3[[#This Row],[VFA totaux]])</f>
        <v>9.3009626550612633E-3</v>
      </c>
      <c r="O8">
        <f>(Tableau3[[#This Row],[Valerate]]/Tableau3[[#This Row],[VFA totaux]])</f>
        <v>3.3427030312238848E-3</v>
      </c>
      <c r="P8">
        <f>(Tableau3[[#This Row],[caproate]]/Tableau3[[#This Row],[VFA totaux]])</f>
        <v>3.6899968526497433E-4</v>
      </c>
      <c r="Q8" t="s">
        <v>172</v>
      </c>
      <c r="R8" t="s">
        <v>10</v>
      </c>
      <c r="S8" s="2">
        <v>3</v>
      </c>
    </row>
    <row r="9" spans="1:19" x14ac:dyDescent="0.3">
      <c r="A9">
        <v>9769</v>
      </c>
      <c r="B9" s="2">
        <v>23.518000000000001</v>
      </c>
      <c r="C9" s="2">
        <v>4.0284999999999993</v>
      </c>
      <c r="D9" s="2">
        <v>0.19450000000000001</v>
      </c>
      <c r="E9" s="2">
        <v>0.99499999999999988</v>
      </c>
      <c r="F9" s="2">
        <v>0.379</v>
      </c>
      <c r="G9" s="2">
        <v>0.112</v>
      </c>
      <c r="H9" s="2">
        <v>8.5000000000000006E-3</v>
      </c>
      <c r="I9" s="2">
        <f>SUM(Tableau3[[#This Row],[Acetate]:[caproate]])</f>
        <v>29.235500000000005</v>
      </c>
      <c r="J9">
        <f>(Tableau3[[#This Row],[Acetate]]/Tableau3[[#This Row],[VFA totaux]])</f>
        <v>0.80443296676985154</v>
      </c>
      <c r="K9">
        <f>(Tableau3[[#This Row],[propionate]]/Tableau3[[#This Row],[VFA totaux]])</f>
        <v>0.13779480426194177</v>
      </c>
      <c r="L9">
        <f>(Tableau3[[#This Row],[iso_butyrate]]/Tableau3[[#This Row],[VFA totaux]])</f>
        <v>6.6528706538283924E-3</v>
      </c>
      <c r="M9">
        <f>(Tableau3[[#This Row],[iso_butyrate]]/Tableau3[[#This Row],[VFA totaux]])</f>
        <v>6.6528706538283924E-3</v>
      </c>
      <c r="N9">
        <f>(Tableau3[[#This Row],[iso_valerate]]/Tableau3[[#This Row],[VFA totaux]])</f>
        <v>1.2963691402575634E-2</v>
      </c>
      <c r="O9">
        <f>(Tableau3[[#This Row],[Valerate]]/Tableau3[[#This Row],[VFA totaux]])</f>
        <v>3.8309589369088944E-3</v>
      </c>
      <c r="P9">
        <f>(Tableau3[[#This Row],[caproate]]/Tableau3[[#This Row],[VFA totaux]])</f>
        <v>2.907424193189786E-4</v>
      </c>
      <c r="Q9" t="s">
        <v>172</v>
      </c>
      <c r="R9" t="s">
        <v>10</v>
      </c>
      <c r="S9" s="2">
        <v>3</v>
      </c>
    </row>
    <row r="10" spans="1:19" x14ac:dyDescent="0.3">
      <c r="A10">
        <v>9770</v>
      </c>
      <c r="B10" s="2">
        <v>30.703000000000003</v>
      </c>
      <c r="C10" s="2">
        <v>4.3155000000000001</v>
      </c>
      <c r="D10" s="2">
        <v>0.26100000000000001</v>
      </c>
      <c r="E10" s="2">
        <v>1.0455000000000001</v>
      </c>
      <c r="F10" s="2">
        <v>0.42300000000000004</v>
      </c>
      <c r="G10" s="2">
        <v>0.1</v>
      </c>
      <c r="H10" s="2">
        <v>3.5000000000000001E-3</v>
      </c>
      <c r="I10" s="2">
        <f>SUM(Tableau3[[#This Row],[Acetate]:[caproate]])</f>
        <v>36.851500000000009</v>
      </c>
      <c r="J10">
        <f>(Tableau3[[#This Row],[Acetate]]/Tableau3[[#This Row],[VFA totaux]])</f>
        <v>0.83315468841159779</v>
      </c>
      <c r="K10">
        <f>(Tableau3[[#This Row],[propionate]]/Tableau3[[#This Row],[VFA totaux]])</f>
        <v>0.11710513818976159</v>
      </c>
      <c r="L10">
        <f>(Tableau3[[#This Row],[iso_butyrate]]/Tableau3[[#This Row],[VFA totaux]])</f>
        <v>7.0824796819668112E-3</v>
      </c>
      <c r="M10">
        <f>(Tableau3[[#This Row],[iso_butyrate]]/Tableau3[[#This Row],[VFA totaux]])</f>
        <v>7.0824796819668112E-3</v>
      </c>
      <c r="N10">
        <f>(Tableau3[[#This Row],[iso_valerate]]/Tableau3[[#This Row],[VFA totaux]])</f>
        <v>1.147850155353242E-2</v>
      </c>
      <c r="O10">
        <f>(Tableau3[[#This Row],[Valerate]]/Tableau3[[#This Row],[VFA totaux]])</f>
        <v>2.7135937478800043E-3</v>
      </c>
      <c r="P10">
        <f>(Tableau3[[#This Row],[caproate]]/Tableau3[[#This Row],[VFA totaux]])</f>
        <v>9.4975781175800144E-5</v>
      </c>
      <c r="Q10" t="s">
        <v>172</v>
      </c>
      <c r="R10" t="s">
        <v>10</v>
      </c>
      <c r="S10" s="2">
        <v>3</v>
      </c>
    </row>
    <row r="11" spans="1:19" x14ac:dyDescent="0.3">
      <c r="A11">
        <v>9722</v>
      </c>
      <c r="B11" s="2">
        <v>12.226500000000001</v>
      </c>
      <c r="C11" s="2">
        <v>5.2234999999999996</v>
      </c>
      <c r="D11" s="2">
        <v>0.42099999999999999</v>
      </c>
      <c r="E11" s="2">
        <v>1.0859999999999999</v>
      </c>
      <c r="F11" s="2">
        <v>0.45500000000000002</v>
      </c>
      <c r="G11" s="2">
        <v>0.30049999999999999</v>
      </c>
      <c r="H11" s="2">
        <v>1.2500000000000001E-2</v>
      </c>
      <c r="I11" s="2">
        <f>SUM(Tableau3[[#This Row],[Acetate]:[caproate]])</f>
        <v>19.724999999999998</v>
      </c>
      <c r="J11">
        <f>(Tableau3[[#This Row],[Acetate]]/Tableau3[[#This Row],[VFA totaux]])</f>
        <v>0.61984790874524731</v>
      </c>
      <c r="K11">
        <f>(Tableau3[[#This Row],[propionate]]/Tableau3[[#This Row],[VFA totaux]])</f>
        <v>0.26481622306717367</v>
      </c>
      <c r="L11">
        <f>(Tableau3[[#This Row],[iso_butyrate]]/Tableau3[[#This Row],[VFA totaux]])</f>
        <v>2.1343472750316859E-2</v>
      </c>
      <c r="M11">
        <f>(Tableau3[[#This Row],[iso_butyrate]]/Tableau3[[#This Row],[VFA totaux]])</f>
        <v>2.1343472750316859E-2</v>
      </c>
      <c r="N11">
        <f>(Tableau3[[#This Row],[iso_valerate]]/Tableau3[[#This Row],[VFA totaux]])</f>
        <v>2.3067173637515846E-2</v>
      </c>
      <c r="O11">
        <f>(Tableau3[[#This Row],[Valerate]]/Tableau3[[#This Row],[VFA totaux]])</f>
        <v>1.5234474017743981E-2</v>
      </c>
      <c r="P11">
        <f>(Tableau3[[#This Row],[caproate]]/Tableau3[[#This Row],[VFA totaux]])</f>
        <v>6.3371356147021553E-4</v>
      </c>
      <c r="Q11" t="s">
        <v>173</v>
      </c>
      <c r="R11" t="s">
        <v>10</v>
      </c>
      <c r="S11" s="2">
        <v>10</v>
      </c>
    </row>
    <row r="12" spans="1:19" x14ac:dyDescent="0.3">
      <c r="A12">
        <v>9727</v>
      </c>
      <c r="B12" s="2">
        <v>34.780500000000004</v>
      </c>
      <c r="C12" s="2">
        <v>7.1564999999999994</v>
      </c>
      <c r="D12" s="2">
        <v>0.51700000000000002</v>
      </c>
      <c r="E12" s="2">
        <v>2.2925</v>
      </c>
      <c r="F12" s="2">
        <v>1.0095000000000001</v>
      </c>
      <c r="G12" s="2">
        <v>0.19900000000000001</v>
      </c>
      <c r="H12" s="2">
        <v>9.0000000000000011E-3</v>
      </c>
      <c r="I12" s="2">
        <f>SUM(Tableau3[[#This Row],[Acetate]:[caproate]])</f>
        <v>45.964000000000006</v>
      </c>
      <c r="J12">
        <f>(Tableau3[[#This Row],[Acetate]]/Tableau3[[#This Row],[VFA totaux]])</f>
        <v>0.75669001827517191</v>
      </c>
      <c r="K12">
        <f>(Tableau3[[#This Row],[propionate]]/Tableau3[[#This Row],[VFA totaux]])</f>
        <v>0.15569793751631708</v>
      </c>
      <c r="L12">
        <f>(Tableau3[[#This Row],[iso_butyrate]]/Tableau3[[#This Row],[VFA totaux]])</f>
        <v>1.1247933165085718E-2</v>
      </c>
      <c r="M12">
        <f>(Tableau3[[#This Row],[iso_butyrate]]/Tableau3[[#This Row],[VFA totaux]])</f>
        <v>1.1247933165085718E-2</v>
      </c>
      <c r="N12">
        <f>(Tableau3[[#This Row],[iso_valerate]]/Tableau3[[#This Row],[VFA totaux]])</f>
        <v>2.1962840483856931E-2</v>
      </c>
      <c r="O12">
        <f>(Tableau3[[#This Row],[Valerate]]/Tableau3[[#This Row],[VFA totaux]])</f>
        <v>4.329475241493342E-3</v>
      </c>
      <c r="P12">
        <f>(Tableau3[[#This Row],[caproate]]/Tableau3[[#This Row],[VFA totaux]])</f>
        <v>1.9580541293185973E-4</v>
      </c>
      <c r="Q12" t="s">
        <v>173</v>
      </c>
      <c r="R12" t="s">
        <v>10</v>
      </c>
      <c r="S12" s="2">
        <v>10</v>
      </c>
    </row>
    <row r="13" spans="1:19" x14ac:dyDescent="0.3">
      <c r="A13">
        <v>9728</v>
      </c>
      <c r="B13" s="2">
        <v>33.299000000000007</v>
      </c>
      <c r="C13" s="2">
        <v>5.6680000000000001</v>
      </c>
      <c r="D13" s="2">
        <v>0.27900000000000003</v>
      </c>
      <c r="E13" s="2">
        <v>1.7755000000000001</v>
      </c>
      <c r="F13" s="2">
        <v>0.42099999999999999</v>
      </c>
      <c r="G13" s="2">
        <v>0.13800000000000001</v>
      </c>
      <c r="H13" s="2">
        <v>3.1E-2</v>
      </c>
      <c r="I13" s="2">
        <f>SUM(Tableau3[[#This Row],[Acetate]:[caproate]])</f>
        <v>41.611500000000007</v>
      </c>
      <c r="J13">
        <f>(Tableau3[[#This Row],[Acetate]]/Tableau3[[#This Row],[VFA totaux]])</f>
        <v>0.80023551181764663</v>
      </c>
      <c r="K13">
        <f>(Tableau3[[#This Row],[propionate]]/Tableau3[[#This Row],[VFA totaux]])</f>
        <v>0.13621234514497194</v>
      </c>
      <c r="L13">
        <f>(Tableau3[[#This Row],[iso_butyrate]]/Tableau3[[#This Row],[VFA totaux]])</f>
        <v>6.7048772574889145E-3</v>
      </c>
      <c r="M13">
        <f>(Tableau3[[#This Row],[iso_butyrate]]/Tableau3[[#This Row],[VFA totaux]])</f>
        <v>6.7048772574889145E-3</v>
      </c>
      <c r="N13">
        <f>(Tableau3[[#This Row],[iso_valerate]]/Tableau3[[#This Row],[VFA totaux]])</f>
        <v>1.0117395431551372E-2</v>
      </c>
      <c r="O13">
        <f>(Tableau3[[#This Row],[Valerate]]/Tableau3[[#This Row],[VFA totaux]])</f>
        <v>3.3163909015536566E-3</v>
      </c>
      <c r="P13">
        <f>(Tableau3[[#This Row],[caproate]]/Tableau3[[#This Row],[VFA totaux]])</f>
        <v>7.449863619432127E-4</v>
      </c>
      <c r="Q13" t="s">
        <v>173</v>
      </c>
      <c r="R13" t="s">
        <v>10</v>
      </c>
      <c r="S13" s="2">
        <v>10</v>
      </c>
    </row>
    <row r="14" spans="1:19" x14ac:dyDescent="0.3">
      <c r="A14">
        <v>9747</v>
      </c>
      <c r="B14" s="2">
        <v>38.7455</v>
      </c>
      <c r="C14" s="2">
        <v>10.003</v>
      </c>
      <c r="D14" s="2">
        <v>0.38650000000000001</v>
      </c>
      <c r="E14" s="2">
        <v>2.63</v>
      </c>
      <c r="F14" s="2">
        <v>0.46050000000000002</v>
      </c>
      <c r="G14" s="2">
        <v>0.23699999999999999</v>
      </c>
      <c r="H14" s="2">
        <v>0</v>
      </c>
      <c r="I14" s="2">
        <f>SUM(Tableau3[[#This Row],[Acetate]:[caproate]])</f>
        <v>52.462500000000006</v>
      </c>
      <c r="J14">
        <f>(Tableau3[[#This Row],[Acetate]]/Tableau3[[#This Row],[VFA totaux]])</f>
        <v>0.73853705027400518</v>
      </c>
      <c r="K14">
        <f>(Tableau3[[#This Row],[propionate]]/Tableau3[[#This Row],[VFA totaux]])</f>
        <v>0.19066952585179889</v>
      </c>
      <c r="L14">
        <f>(Tableau3[[#This Row],[iso_butyrate]]/Tableau3[[#This Row],[VFA totaux]])</f>
        <v>7.3671670240648074E-3</v>
      </c>
      <c r="M14">
        <f>(Tableau3[[#This Row],[iso_butyrate]]/Tableau3[[#This Row],[VFA totaux]])</f>
        <v>7.3671670240648074E-3</v>
      </c>
      <c r="N14">
        <f>(Tableau3[[#This Row],[iso_valerate]]/Tableau3[[#This Row],[VFA totaux]])</f>
        <v>8.7776983559685485E-3</v>
      </c>
      <c r="O14">
        <f>(Tableau3[[#This Row],[Valerate]]/Tableau3[[#This Row],[VFA totaux]])</f>
        <v>4.5175125089349528E-3</v>
      </c>
      <c r="P14">
        <f>(Tableau3[[#This Row],[caproate]]/Tableau3[[#This Row],[VFA totaux]])</f>
        <v>0</v>
      </c>
      <c r="Q14" t="s">
        <v>173</v>
      </c>
      <c r="R14" t="s">
        <v>10</v>
      </c>
      <c r="S14" s="2">
        <v>10</v>
      </c>
    </row>
    <row r="15" spans="1:19" x14ac:dyDescent="0.3">
      <c r="A15">
        <v>9755</v>
      </c>
      <c r="B15" s="2">
        <v>4.3849999999999998</v>
      </c>
      <c r="C15" s="2">
        <v>1.1659999999999999</v>
      </c>
      <c r="D15" s="2">
        <v>5.0000000000000001E-3</v>
      </c>
      <c r="E15" s="2">
        <v>0.2205</v>
      </c>
      <c r="F15" s="2">
        <v>1.7500000000000002E-2</v>
      </c>
      <c r="G15" s="2">
        <v>3.1E-2</v>
      </c>
      <c r="H15" s="2">
        <v>0</v>
      </c>
      <c r="I15" s="2">
        <f>SUM(Tableau3[[#This Row],[Acetate]:[caproate]])</f>
        <v>5.8250000000000002</v>
      </c>
      <c r="J15">
        <f>(Tableau3[[#This Row],[Acetate]]/Tableau3[[#This Row],[VFA totaux]])</f>
        <v>0.75278969957081543</v>
      </c>
      <c r="K15">
        <f>(Tableau3[[#This Row],[propionate]]/Tableau3[[#This Row],[VFA totaux]])</f>
        <v>0.20017167381974246</v>
      </c>
      <c r="L15">
        <f>(Tableau3[[#This Row],[iso_butyrate]]/Tableau3[[#This Row],[VFA totaux]])</f>
        <v>8.5836909871244631E-4</v>
      </c>
      <c r="M15">
        <f>(Tableau3[[#This Row],[iso_butyrate]]/Tableau3[[#This Row],[VFA totaux]])</f>
        <v>8.5836909871244631E-4</v>
      </c>
      <c r="N15">
        <f>(Tableau3[[#This Row],[iso_valerate]]/Tableau3[[#This Row],[VFA totaux]])</f>
        <v>3.0042918454935624E-3</v>
      </c>
      <c r="O15">
        <f>(Tableau3[[#This Row],[Valerate]]/Tableau3[[#This Row],[VFA totaux]])</f>
        <v>5.3218884120171672E-3</v>
      </c>
      <c r="P15">
        <f>(Tableau3[[#This Row],[caproate]]/Tableau3[[#This Row],[VFA totaux]])</f>
        <v>0</v>
      </c>
      <c r="Q15" t="s">
        <v>173</v>
      </c>
      <c r="R15" t="s">
        <v>10</v>
      </c>
      <c r="S15" s="2">
        <v>10</v>
      </c>
    </row>
    <row r="16" spans="1:19" x14ac:dyDescent="0.3">
      <c r="A16">
        <v>9759</v>
      </c>
      <c r="B16" s="2">
        <v>40.567999999999998</v>
      </c>
      <c r="C16" s="2">
        <v>10.090499999999999</v>
      </c>
      <c r="D16" s="2">
        <v>0.42299999999999999</v>
      </c>
      <c r="E16" s="2">
        <v>3.0164999999999997</v>
      </c>
      <c r="F16" s="2">
        <v>0.45550000000000002</v>
      </c>
      <c r="G16" s="2">
        <v>0.26100000000000001</v>
      </c>
      <c r="H16" s="2">
        <v>1E-3</v>
      </c>
      <c r="I16" s="2">
        <f>SUM(Tableau3[[#This Row],[Acetate]:[caproate]])</f>
        <v>54.8155</v>
      </c>
      <c r="J16">
        <f>(Tableau3[[#This Row],[Acetate]]/Tableau3[[#This Row],[VFA totaux]])</f>
        <v>0.74008264085888109</v>
      </c>
      <c r="K16">
        <f>(Tableau3[[#This Row],[propionate]]/Tableau3[[#This Row],[VFA totaux]])</f>
        <v>0.18408114493163427</v>
      </c>
      <c r="L16">
        <f>(Tableau3[[#This Row],[iso_butyrate]]/Tableau3[[#This Row],[VFA totaux]])</f>
        <v>7.7167954319489925E-3</v>
      </c>
      <c r="M16">
        <f>(Tableau3[[#This Row],[iso_butyrate]]/Tableau3[[#This Row],[VFA totaux]])</f>
        <v>7.7167954319489925E-3</v>
      </c>
      <c r="N16">
        <f>(Tableau3[[#This Row],[iso_valerate]]/Tableau3[[#This Row],[VFA totaux]])</f>
        <v>8.3096934261294702E-3</v>
      </c>
      <c r="O16">
        <f>(Tableau3[[#This Row],[Valerate]]/Tableau3[[#This Row],[VFA totaux]])</f>
        <v>4.7614269686493786E-3</v>
      </c>
      <c r="P16">
        <f>(Tableau3[[#This Row],[caproate]]/Tableau3[[#This Row],[VFA totaux]])</f>
        <v>1.8243015205553174E-5</v>
      </c>
      <c r="Q16" t="s">
        <v>173</v>
      </c>
      <c r="R16" t="s">
        <v>10</v>
      </c>
      <c r="S16" s="2">
        <v>10</v>
      </c>
    </row>
    <row r="17" spans="1:19" x14ac:dyDescent="0.3">
      <c r="A17">
        <v>9764</v>
      </c>
      <c r="B17" s="2">
        <v>21.7165</v>
      </c>
      <c r="C17" s="2">
        <v>5.5280000000000005</v>
      </c>
      <c r="D17" s="2">
        <v>0.23150000000000001</v>
      </c>
      <c r="E17" s="2">
        <v>1.5634999999999999</v>
      </c>
      <c r="F17" s="2">
        <v>0.28749999999999998</v>
      </c>
      <c r="G17" s="2">
        <v>0.16800000000000001</v>
      </c>
      <c r="H17" s="2">
        <v>6.0000000000000001E-3</v>
      </c>
      <c r="I17" s="2">
        <f>SUM(Tableau3[[#This Row],[Acetate]:[caproate]])</f>
        <v>29.501000000000005</v>
      </c>
      <c r="J17">
        <f>(Tableau3[[#This Row],[Acetate]]/Tableau3[[#This Row],[VFA totaux]])</f>
        <v>0.73612758889529162</v>
      </c>
      <c r="K17">
        <f>(Tableau3[[#This Row],[propionate]]/Tableau3[[#This Row],[VFA totaux]])</f>
        <v>0.18738347852615164</v>
      </c>
      <c r="L17">
        <f>(Tableau3[[#This Row],[iso_butyrate]]/Tableau3[[#This Row],[VFA totaux]])</f>
        <v>7.8471916206230286E-3</v>
      </c>
      <c r="M17">
        <f>(Tableau3[[#This Row],[iso_butyrate]]/Tableau3[[#This Row],[VFA totaux]])</f>
        <v>7.8471916206230286E-3</v>
      </c>
      <c r="N17">
        <f>(Tableau3[[#This Row],[iso_valerate]]/Tableau3[[#This Row],[VFA totaux]])</f>
        <v>9.7454323582251423E-3</v>
      </c>
      <c r="O17">
        <f>(Tableau3[[#This Row],[Valerate]]/Tableau3[[#This Row],[VFA totaux]])</f>
        <v>5.6947222128063447E-3</v>
      </c>
      <c r="P17">
        <f>(Tableau3[[#This Row],[caproate]]/Tableau3[[#This Row],[VFA totaux]])</f>
        <v>2.0338293617165517E-4</v>
      </c>
      <c r="Q17" t="s">
        <v>173</v>
      </c>
      <c r="R17" t="s">
        <v>10</v>
      </c>
      <c r="S17" s="2">
        <v>10</v>
      </c>
    </row>
    <row r="18" spans="1:19" x14ac:dyDescent="0.3">
      <c r="A18">
        <v>9769</v>
      </c>
      <c r="B18" s="2">
        <v>73.5595</v>
      </c>
      <c r="C18" s="2">
        <v>16.701499999999999</v>
      </c>
      <c r="D18" s="2">
        <v>0.4975</v>
      </c>
      <c r="E18" s="2">
        <v>9.9254999999999995</v>
      </c>
      <c r="F18" s="2">
        <v>0.58199999999999996</v>
      </c>
      <c r="G18" s="2">
        <v>0.51049999999999995</v>
      </c>
      <c r="H18" s="2">
        <v>9.7500000000000003E-2</v>
      </c>
      <c r="I18" s="2">
        <f>SUM(Tableau3[[#This Row],[Acetate]:[caproate]])</f>
        <v>101.87399999999998</v>
      </c>
      <c r="J18">
        <f>(Tableau3[[#This Row],[Acetate]]/Tableau3[[#This Row],[VFA totaux]])</f>
        <v>0.72206352945795804</v>
      </c>
      <c r="K18">
        <f>(Tableau3[[#This Row],[propionate]]/Tableau3[[#This Row],[VFA totaux]])</f>
        <v>0.16394271354810847</v>
      </c>
      <c r="L18">
        <f>(Tableau3[[#This Row],[iso_butyrate]]/Tableau3[[#This Row],[VFA totaux]])</f>
        <v>4.8834835188566279E-3</v>
      </c>
      <c r="M18">
        <f>(Tableau3[[#This Row],[iso_butyrate]]/Tableau3[[#This Row],[VFA totaux]])</f>
        <v>4.8834835188566279E-3</v>
      </c>
      <c r="N18">
        <f>(Tableau3[[#This Row],[iso_valerate]]/Tableau3[[#This Row],[VFA totaux]])</f>
        <v>5.7129395135166981E-3</v>
      </c>
      <c r="O18">
        <f>(Tableau3[[#This Row],[Valerate]]/Tableau3[[#This Row],[VFA totaux]])</f>
        <v>5.0110921334197154E-3</v>
      </c>
      <c r="P18">
        <f>(Tableau3[[#This Row],[caproate]]/Tableau3[[#This Row],[VFA totaux]])</f>
        <v>9.5706460922315823E-4</v>
      </c>
      <c r="Q18" t="s">
        <v>173</v>
      </c>
      <c r="R18" t="s">
        <v>10</v>
      </c>
      <c r="S18" s="2">
        <v>10</v>
      </c>
    </row>
    <row r="19" spans="1:19" x14ac:dyDescent="0.3">
      <c r="A19">
        <v>9770</v>
      </c>
      <c r="B19" s="2">
        <v>23.731999999999999</v>
      </c>
      <c r="C19" s="2">
        <v>8.0794999999999995</v>
      </c>
      <c r="D19" s="2">
        <v>8.1000000000000003E-2</v>
      </c>
      <c r="E19" s="2">
        <v>2.3674999999999997</v>
      </c>
      <c r="F19" s="2">
        <v>3.6500000000000005E-2</v>
      </c>
      <c r="G19" s="2">
        <v>0.24249999999999999</v>
      </c>
      <c r="H19" s="2">
        <v>0</v>
      </c>
      <c r="I19" s="2">
        <f>SUM(Tableau3[[#This Row],[Acetate]:[caproate]])</f>
        <v>34.538999999999994</v>
      </c>
      <c r="J19">
        <f>(Tableau3[[#This Row],[Acetate]]/Tableau3[[#This Row],[VFA totaux]])</f>
        <v>0.68710732794811669</v>
      </c>
      <c r="K19">
        <f>(Tableau3[[#This Row],[propionate]]/Tableau3[[#This Row],[VFA totaux]])</f>
        <v>0.23392397000492199</v>
      </c>
      <c r="L19">
        <f>(Tableau3[[#This Row],[iso_butyrate]]/Tableau3[[#This Row],[VFA totaux]])</f>
        <v>2.3451750195431255E-3</v>
      </c>
      <c r="M19">
        <f>(Tableau3[[#This Row],[iso_butyrate]]/Tableau3[[#This Row],[VFA totaux]])</f>
        <v>2.3451750195431255E-3</v>
      </c>
      <c r="N19">
        <f>(Tableau3[[#This Row],[iso_valerate]]/Tableau3[[#This Row],[VFA totaux]])</f>
        <v>1.0567763976953592E-3</v>
      </c>
      <c r="O19">
        <f>(Tableau3[[#This Row],[Valerate]]/Tableau3[[#This Row],[VFA totaux]])</f>
        <v>7.0210486696198511E-3</v>
      </c>
      <c r="P19">
        <f>(Tableau3[[#This Row],[caproate]]/Tableau3[[#This Row],[VFA totaux]])</f>
        <v>0</v>
      </c>
      <c r="Q19" t="s">
        <v>173</v>
      </c>
      <c r="R19" t="s">
        <v>10</v>
      </c>
      <c r="S19" s="2">
        <v>10</v>
      </c>
    </row>
    <row r="20" spans="1:19" x14ac:dyDescent="0.3">
      <c r="A20">
        <v>9722</v>
      </c>
      <c r="B20" s="2">
        <v>58.376999999999995</v>
      </c>
      <c r="C20" s="2">
        <v>14.05</v>
      </c>
      <c r="D20" s="2">
        <v>0.67500000000000004</v>
      </c>
      <c r="E20" s="2">
        <v>7.7119999999999997</v>
      </c>
      <c r="F20" s="2">
        <v>1.2225000000000001</v>
      </c>
      <c r="G20" s="2">
        <v>1.0125</v>
      </c>
      <c r="H20" s="2">
        <v>0.67749999999999999</v>
      </c>
      <c r="I20" s="2">
        <f>SUM(Tableau3[[#This Row],[Acetate]:[caproate]])</f>
        <v>83.726499999999987</v>
      </c>
      <c r="J20">
        <f>(Tableau3[[#This Row],[Acetate]]/Tableau3[[#This Row],[VFA totaux]])</f>
        <v>0.69723444787492617</v>
      </c>
      <c r="K20">
        <f>(Tableau3[[#This Row],[propionate]]/Tableau3[[#This Row],[VFA totaux]])</f>
        <v>0.16780828053244795</v>
      </c>
      <c r="L20">
        <f>(Tableau3[[#This Row],[iso_butyrate]]/Tableau3[[#This Row],[VFA totaux]])</f>
        <v>8.0619636554734777E-3</v>
      </c>
      <c r="M20">
        <f>(Tableau3[[#This Row],[iso_butyrate]]/Tableau3[[#This Row],[VFA totaux]])</f>
        <v>8.0619636554734777E-3</v>
      </c>
      <c r="N20">
        <f>(Tableau3[[#This Row],[iso_valerate]]/Tableau3[[#This Row],[VFA totaux]])</f>
        <v>1.4601111953801966E-2</v>
      </c>
      <c r="O20">
        <f>(Tableau3[[#This Row],[Valerate]]/Tableau3[[#This Row],[VFA totaux]])</f>
        <v>1.2092945483210216E-2</v>
      </c>
      <c r="P20">
        <f>(Tableau3[[#This Row],[caproate]]/Tableau3[[#This Row],[VFA totaux]])</f>
        <v>8.0918227801233793E-3</v>
      </c>
      <c r="Q20" t="s">
        <v>174</v>
      </c>
      <c r="R20" t="s">
        <v>10</v>
      </c>
      <c r="S20" s="2">
        <v>13</v>
      </c>
    </row>
    <row r="21" spans="1:19" x14ac:dyDescent="0.3">
      <c r="A21">
        <v>9727</v>
      </c>
      <c r="B21" s="2">
        <v>63.076999999999998</v>
      </c>
      <c r="C21" s="2">
        <v>16.076999999999998</v>
      </c>
      <c r="D21" s="2">
        <v>0.44950000000000001</v>
      </c>
      <c r="E21" s="2">
        <v>8.4089999999999989</v>
      </c>
      <c r="F21" s="2">
        <v>0.81550000000000011</v>
      </c>
      <c r="G21" s="2">
        <v>0.84250000000000003</v>
      </c>
      <c r="H21" s="2">
        <v>0.1275</v>
      </c>
      <c r="I21" s="2">
        <f>SUM(Tableau3[[#This Row],[Acetate]:[caproate]])</f>
        <v>89.797999999999988</v>
      </c>
      <c r="J21">
        <f>(Tableau3[[#This Row],[Acetate]]/Tableau3[[#This Row],[VFA totaux]])</f>
        <v>0.70243212543709221</v>
      </c>
      <c r="K21">
        <f>(Tableau3[[#This Row],[propionate]]/Tableau3[[#This Row],[VFA totaux]])</f>
        <v>0.17903516782110962</v>
      </c>
      <c r="L21">
        <f>(Tableau3[[#This Row],[iso_butyrate]]/Tableau3[[#This Row],[VFA totaux]])</f>
        <v>5.0056794137954084E-3</v>
      </c>
      <c r="M21">
        <f>(Tableau3[[#This Row],[iso_butyrate]]/Tableau3[[#This Row],[VFA totaux]])</f>
        <v>5.0056794137954084E-3</v>
      </c>
      <c r="N21">
        <f>(Tableau3[[#This Row],[iso_valerate]]/Tableau3[[#This Row],[VFA totaux]])</f>
        <v>9.0814940199113597E-3</v>
      </c>
      <c r="O21">
        <f>(Tableau3[[#This Row],[Valerate]]/Tableau3[[#This Row],[VFA totaux]])</f>
        <v>9.3821688679035179E-3</v>
      </c>
      <c r="P21">
        <f>(Tableau3[[#This Row],[caproate]]/Tableau3[[#This Row],[VFA totaux]])</f>
        <v>1.4198534488518678E-3</v>
      </c>
      <c r="Q21" t="s">
        <v>174</v>
      </c>
      <c r="R21" t="s">
        <v>10</v>
      </c>
      <c r="S21" s="2">
        <v>13</v>
      </c>
    </row>
    <row r="22" spans="1:19" x14ac:dyDescent="0.3">
      <c r="A22">
        <v>9728</v>
      </c>
      <c r="B22" s="2">
        <v>73.483499999999992</v>
      </c>
      <c r="C22" s="2">
        <v>25.553000000000001</v>
      </c>
      <c r="D22" s="2">
        <v>0.39350000000000002</v>
      </c>
      <c r="E22" s="2">
        <v>10.995000000000001</v>
      </c>
      <c r="F22" s="2">
        <v>1.0075000000000001</v>
      </c>
      <c r="G22" s="2">
        <v>1.0625</v>
      </c>
      <c r="H22" s="2">
        <v>0.26600000000000001</v>
      </c>
      <c r="I22" s="2">
        <f>SUM(Tableau3[[#This Row],[Acetate]:[caproate]])</f>
        <v>112.761</v>
      </c>
      <c r="J22">
        <f>(Tableau3[[#This Row],[Acetate]]/Tableau3[[#This Row],[VFA totaux]])</f>
        <v>0.65167478117434219</v>
      </c>
      <c r="K22">
        <f>(Tableau3[[#This Row],[propionate]]/Tableau3[[#This Row],[VFA totaux]])</f>
        <v>0.22661203784996586</v>
      </c>
      <c r="L22">
        <f>(Tableau3[[#This Row],[iso_butyrate]]/Tableau3[[#This Row],[VFA totaux]])</f>
        <v>3.4896817161962027E-3</v>
      </c>
      <c r="M22">
        <f>(Tableau3[[#This Row],[iso_butyrate]]/Tableau3[[#This Row],[VFA totaux]])</f>
        <v>3.4896817161962027E-3</v>
      </c>
      <c r="N22">
        <f>(Tableau3[[#This Row],[iso_valerate]]/Tableau3[[#This Row],[VFA totaux]])</f>
        <v>8.9348267574782068E-3</v>
      </c>
      <c r="O22">
        <f>(Tableau3[[#This Row],[Valerate]]/Tableau3[[#This Row],[VFA totaux]])</f>
        <v>9.4225840494497216E-3</v>
      </c>
      <c r="P22">
        <f>(Tableau3[[#This Row],[caproate]]/Tableau3[[#This Row],[VFA totaux]])</f>
        <v>2.3589716302622361E-3</v>
      </c>
      <c r="Q22" t="s">
        <v>174</v>
      </c>
      <c r="R22" t="s">
        <v>10</v>
      </c>
      <c r="S22" s="2">
        <v>13</v>
      </c>
    </row>
    <row r="23" spans="1:19" x14ac:dyDescent="0.3">
      <c r="A23">
        <v>9747</v>
      </c>
      <c r="B23" s="2">
        <v>55.862499999999997</v>
      </c>
      <c r="C23" s="2">
        <v>16.368500000000001</v>
      </c>
      <c r="D23" s="2">
        <v>0.72299999999999998</v>
      </c>
      <c r="E23" s="2">
        <v>4.5190000000000001</v>
      </c>
      <c r="F23" s="2">
        <v>1.2235</v>
      </c>
      <c r="G23" s="2">
        <v>0.51249999999999996</v>
      </c>
      <c r="H23" s="2">
        <v>2.9499999999999998E-2</v>
      </c>
      <c r="I23" s="2">
        <f>SUM(Tableau3[[#This Row],[Acetate]:[caproate]])</f>
        <v>79.238500000000002</v>
      </c>
      <c r="J23">
        <f>(Tableau3[[#This Row],[Acetate]]/Tableau3[[#This Row],[VFA totaux]])</f>
        <v>0.70499189156786157</v>
      </c>
      <c r="K23">
        <f>(Tableau3[[#This Row],[propionate]]/Tableau3[[#This Row],[VFA totaux]])</f>
        <v>0.20657256258005893</v>
      </c>
      <c r="L23">
        <f>(Tableau3[[#This Row],[iso_butyrate]]/Tableau3[[#This Row],[VFA totaux]])</f>
        <v>9.1243524296901121E-3</v>
      </c>
      <c r="M23">
        <f>(Tableau3[[#This Row],[iso_butyrate]]/Tableau3[[#This Row],[VFA totaux]])</f>
        <v>9.1243524296901121E-3</v>
      </c>
      <c r="N23">
        <f>(Tableau3[[#This Row],[iso_valerate]]/Tableau3[[#This Row],[VFA totaux]])</f>
        <v>1.544072641455858E-2</v>
      </c>
      <c r="O23">
        <f>(Tableau3[[#This Row],[Valerate]]/Tableau3[[#This Row],[VFA totaux]])</f>
        <v>6.4678155189712063E-3</v>
      </c>
      <c r="P23">
        <f>(Tableau3[[#This Row],[caproate]]/Tableau3[[#This Row],[VFA totaux]])</f>
        <v>3.7229377133590362E-4</v>
      </c>
      <c r="Q23" t="s">
        <v>174</v>
      </c>
      <c r="R23" t="s">
        <v>10</v>
      </c>
      <c r="S23" s="2">
        <v>13</v>
      </c>
    </row>
    <row r="24" spans="1:19" x14ac:dyDescent="0.3">
      <c r="A24">
        <v>9755</v>
      </c>
      <c r="B24" s="2">
        <v>52.486000000000004</v>
      </c>
      <c r="C24" s="2">
        <v>17.112000000000002</v>
      </c>
      <c r="D24" s="2">
        <v>0.41600000000000004</v>
      </c>
      <c r="E24" s="2">
        <v>4.8620000000000001</v>
      </c>
      <c r="F24" s="2">
        <v>0.53400000000000003</v>
      </c>
      <c r="G24" s="2">
        <v>0.59349999999999992</v>
      </c>
      <c r="H24" s="2">
        <v>0.114</v>
      </c>
      <c r="I24" s="2">
        <f>SUM(Tableau3[[#This Row],[Acetate]:[caproate]])</f>
        <v>76.117500000000021</v>
      </c>
      <c r="J24">
        <f>(Tableau3[[#This Row],[Acetate]]/Tableau3[[#This Row],[VFA totaux]])</f>
        <v>0.68953919926429519</v>
      </c>
      <c r="K24">
        <f>(Tableau3[[#This Row],[propionate]]/Tableau3[[#This Row],[VFA totaux]])</f>
        <v>0.22481032614050642</v>
      </c>
      <c r="L24">
        <f>(Tableau3[[#This Row],[iso_butyrate]]/Tableau3[[#This Row],[VFA totaux]])</f>
        <v>5.4652346700824377E-3</v>
      </c>
      <c r="M24">
        <f>(Tableau3[[#This Row],[iso_butyrate]]/Tableau3[[#This Row],[VFA totaux]])</f>
        <v>5.4652346700824377E-3</v>
      </c>
      <c r="N24">
        <f>(Tableau3[[#This Row],[iso_valerate]]/Tableau3[[#This Row],[VFA totaux]])</f>
        <v>7.0154695043846667E-3</v>
      </c>
      <c r="O24">
        <f>(Tableau3[[#This Row],[Valerate]]/Tableau3[[#This Row],[VFA totaux]])</f>
        <v>7.797155713206552E-3</v>
      </c>
      <c r="P24">
        <f>(Tableau3[[#This Row],[caproate]]/Tableau3[[#This Row],[VFA totaux]])</f>
        <v>1.4976845009360524E-3</v>
      </c>
      <c r="Q24" t="s">
        <v>174</v>
      </c>
      <c r="R24" t="s">
        <v>10</v>
      </c>
      <c r="S24" s="2">
        <v>13</v>
      </c>
    </row>
    <row r="25" spans="1:19" x14ac:dyDescent="0.3">
      <c r="A25">
        <v>9759</v>
      </c>
      <c r="B25" s="2">
        <v>67.311000000000007</v>
      </c>
      <c r="C25" s="2">
        <v>20.25</v>
      </c>
      <c r="D25" s="2">
        <v>0.61699999999999999</v>
      </c>
      <c r="E25" s="2">
        <v>8.8234999999999992</v>
      </c>
      <c r="F25" s="2">
        <v>0.752</v>
      </c>
      <c r="G25" s="2">
        <v>0.625</v>
      </c>
      <c r="H25" s="2">
        <v>6.9000000000000006E-2</v>
      </c>
      <c r="I25" s="2">
        <f>SUM(Tableau3[[#This Row],[Acetate]:[caproate]])</f>
        <v>98.447500000000005</v>
      </c>
      <c r="J25">
        <f>(Tableau3[[#This Row],[Acetate]]/Tableau3[[#This Row],[VFA totaux]])</f>
        <v>0.6837248279539857</v>
      </c>
      <c r="K25">
        <f>(Tableau3[[#This Row],[propionate]]/Tableau3[[#This Row],[VFA totaux]])</f>
        <v>0.20569338987785366</v>
      </c>
      <c r="L25">
        <f>(Tableau3[[#This Row],[iso_butyrate]]/Tableau3[[#This Row],[VFA totaux]])</f>
        <v>6.2672998298585539E-3</v>
      </c>
      <c r="M25">
        <f>(Tableau3[[#This Row],[iso_butyrate]]/Tableau3[[#This Row],[VFA totaux]])</f>
        <v>6.2672998298585539E-3</v>
      </c>
      <c r="N25">
        <f>(Tableau3[[#This Row],[iso_valerate]]/Tableau3[[#This Row],[VFA totaux]])</f>
        <v>7.6385890957109117E-3</v>
      </c>
      <c r="O25">
        <f>(Tableau3[[#This Row],[Valerate]]/Tableau3[[#This Row],[VFA totaux]])</f>
        <v>6.3485614159831377E-3</v>
      </c>
      <c r="P25">
        <f>(Tableau3[[#This Row],[caproate]]/Tableau3[[#This Row],[VFA totaux]])</f>
        <v>7.0088118032453849E-4</v>
      </c>
      <c r="Q25" t="s">
        <v>174</v>
      </c>
      <c r="R25" t="s">
        <v>10</v>
      </c>
      <c r="S25" s="2">
        <v>13</v>
      </c>
    </row>
    <row r="26" spans="1:19" x14ac:dyDescent="0.3">
      <c r="A26">
        <v>9764</v>
      </c>
      <c r="B26" s="2">
        <v>64.336500000000001</v>
      </c>
      <c r="C26" s="2">
        <v>17.503</v>
      </c>
      <c r="D26" s="2">
        <v>0.64900000000000002</v>
      </c>
      <c r="E26" s="2">
        <v>7.3849999999999998</v>
      </c>
      <c r="F26" s="2">
        <v>0.93450000000000011</v>
      </c>
      <c r="G26" s="2">
        <v>0.52500000000000002</v>
      </c>
      <c r="H26" s="2">
        <v>7.3499999999999996E-2</v>
      </c>
      <c r="I26" s="2">
        <f>SUM(Tableau3[[#This Row],[Acetate]:[caproate]])</f>
        <v>91.406500000000008</v>
      </c>
      <c r="J26">
        <f>(Tableau3[[#This Row],[Acetate]]/Tableau3[[#This Row],[VFA totaux]])</f>
        <v>0.70385038263143207</v>
      </c>
      <c r="K26">
        <f>(Tableau3[[#This Row],[propionate]]/Tableau3[[#This Row],[VFA totaux]])</f>
        <v>0.19148528824536545</v>
      </c>
      <c r="L26">
        <f>(Tableau3[[#This Row],[iso_butyrate]]/Tableau3[[#This Row],[VFA totaux]])</f>
        <v>7.1001515209531043E-3</v>
      </c>
      <c r="M26">
        <f>(Tableau3[[#This Row],[iso_butyrate]]/Tableau3[[#This Row],[VFA totaux]])</f>
        <v>7.1001515209531043E-3</v>
      </c>
      <c r="N26">
        <f>(Tableau3[[#This Row],[iso_valerate]]/Tableau3[[#This Row],[VFA totaux]])</f>
        <v>1.0223561781711367E-2</v>
      </c>
      <c r="O26">
        <f>(Tableau3[[#This Row],[Valerate]]/Tableau3[[#This Row],[VFA totaux]])</f>
        <v>5.7435740346693069E-3</v>
      </c>
      <c r="P26">
        <f>(Tableau3[[#This Row],[caproate]]/Tableau3[[#This Row],[VFA totaux]])</f>
        <v>8.0410036485370289E-4</v>
      </c>
      <c r="Q26" t="s">
        <v>174</v>
      </c>
      <c r="R26" t="s">
        <v>10</v>
      </c>
      <c r="S26" s="2">
        <v>13</v>
      </c>
    </row>
    <row r="27" spans="1:19" x14ac:dyDescent="0.3">
      <c r="A27">
        <v>9769</v>
      </c>
      <c r="B27" s="2">
        <v>34.585000000000001</v>
      </c>
      <c r="C27" s="2">
        <v>11.969999999999999</v>
      </c>
      <c r="D27" s="2">
        <v>0.1555</v>
      </c>
      <c r="E27" s="2">
        <v>2.0709999999999997</v>
      </c>
      <c r="F27" s="2">
        <v>0.184</v>
      </c>
      <c r="G27" s="2">
        <v>0.875</v>
      </c>
      <c r="H27" s="2">
        <v>4.1999999999999996E-2</v>
      </c>
      <c r="I27" s="2">
        <f>SUM(Tableau3[[#This Row],[Acetate]:[caproate]])</f>
        <v>49.8825</v>
      </c>
      <c r="J27">
        <f>(Tableau3[[#This Row],[Acetate]]/Tableau3[[#This Row],[VFA totaux]])</f>
        <v>0.69332932391119129</v>
      </c>
      <c r="K27">
        <f>(Tableau3[[#This Row],[propionate]]/Tableau3[[#This Row],[VFA totaux]])</f>
        <v>0.23996391520072166</v>
      </c>
      <c r="L27">
        <f>(Tableau3[[#This Row],[iso_butyrate]]/Tableau3[[#This Row],[VFA totaux]])</f>
        <v>3.1173257154312635E-3</v>
      </c>
      <c r="M27">
        <f>(Tableau3[[#This Row],[iso_butyrate]]/Tableau3[[#This Row],[VFA totaux]])</f>
        <v>3.1173257154312635E-3</v>
      </c>
      <c r="N27">
        <f>(Tableau3[[#This Row],[iso_valerate]]/Tableau3[[#This Row],[VFA totaux]])</f>
        <v>3.6886683706710771E-3</v>
      </c>
      <c r="O27">
        <f>(Tableau3[[#This Row],[Valerate]]/Tableau3[[#This Row],[VFA totaux]])</f>
        <v>1.7541221871397783E-2</v>
      </c>
      <c r="P27">
        <f>(Tableau3[[#This Row],[caproate]]/Tableau3[[#This Row],[VFA totaux]])</f>
        <v>8.4197864982709356E-4</v>
      </c>
      <c r="Q27" t="s">
        <v>174</v>
      </c>
      <c r="R27" t="s">
        <v>10</v>
      </c>
      <c r="S27" s="2">
        <v>13</v>
      </c>
    </row>
    <row r="28" spans="1:19" x14ac:dyDescent="0.3">
      <c r="A28">
        <v>9770</v>
      </c>
      <c r="B28" s="2">
        <v>83.697000000000003</v>
      </c>
      <c r="C28" s="2">
        <v>24.0335</v>
      </c>
      <c r="D28" s="2">
        <v>0.44750000000000001</v>
      </c>
      <c r="E28" s="2">
        <v>10.0025</v>
      </c>
      <c r="F28" s="2">
        <v>0.5665</v>
      </c>
      <c r="G28" s="2">
        <v>0.94000000000000006</v>
      </c>
      <c r="H28" s="2">
        <v>2.6000000000000002E-2</v>
      </c>
      <c r="I28" s="2">
        <f>SUM(Tableau3[[#This Row],[Acetate]:[caproate]])</f>
        <v>119.71300000000001</v>
      </c>
      <c r="J28">
        <f>(Tableau3[[#This Row],[Acetate]]/Tableau3[[#This Row],[VFA totaux]])</f>
        <v>0.69914712687845093</v>
      </c>
      <c r="K28">
        <f>(Tableau3[[#This Row],[propionate]]/Tableau3[[#This Row],[VFA totaux]])</f>
        <v>0.20075931603084041</v>
      </c>
      <c r="L28">
        <f>(Tableau3[[#This Row],[iso_butyrate]]/Tableau3[[#This Row],[VFA totaux]])</f>
        <v>3.7381069725092512E-3</v>
      </c>
      <c r="M28">
        <f>(Tableau3[[#This Row],[iso_butyrate]]/Tableau3[[#This Row],[VFA totaux]])</f>
        <v>3.7381069725092512E-3</v>
      </c>
      <c r="N28">
        <f>(Tableau3[[#This Row],[iso_valerate]]/Tableau3[[#This Row],[VFA totaux]])</f>
        <v>4.7321510612882475E-3</v>
      </c>
      <c r="O28">
        <f>(Tableau3[[#This Row],[Valerate]]/Tableau3[[#This Row],[VFA totaux]])</f>
        <v>7.852112970187031E-3</v>
      </c>
      <c r="P28">
        <f>(Tableau3[[#This Row],[caproate]]/Tableau3[[#This Row],[VFA totaux]])</f>
        <v>2.171861034307051E-4</v>
      </c>
      <c r="Q28" t="s">
        <v>174</v>
      </c>
      <c r="R28" t="s">
        <v>10</v>
      </c>
      <c r="S28" s="2">
        <v>13</v>
      </c>
    </row>
    <row r="29" spans="1:19" x14ac:dyDescent="0.3">
      <c r="A29">
        <v>9725</v>
      </c>
      <c r="B29" s="2">
        <v>36.933499999999995</v>
      </c>
      <c r="C29" s="2">
        <v>5.5259999999999998</v>
      </c>
      <c r="D29" s="2">
        <v>0.50850000000000006</v>
      </c>
      <c r="E29" s="2">
        <v>2.4670000000000001</v>
      </c>
      <c r="F29" s="2">
        <v>0.84400000000000008</v>
      </c>
      <c r="G29" s="2">
        <v>0.2455</v>
      </c>
      <c r="H29" s="2">
        <v>4.4499999999999998E-2</v>
      </c>
      <c r="I29" s="2">
        <f>SUM(Tableau3[[#This Row],[Acetate]:[caproate]])</f>
        <v>46.568999999999988</v>
      </c>
      <c r="J29">
        <f>(Tableau3[[#This Row],[Acetate]]/Tableau3[[#This Row],[VFA totaux]])</f>
        <v>0.79309197105370532</v>
      </c>
      <c r="K29">
        <f>(Tableau3[[#This Row],[propionate]]/Tableau3[[#This Row],[VFA totaux]])</f>
        <v>0.11866262964633127</v>
      </c>
      <c r="L29">
        <f>(Tableau3[[#This Row],[iso_butyrate]]/Tableau3[[#This Row],[VFA totaux]])</f>
        <v>1.0919281066804102E-2</v>
      </c>
      <c r="M29">
        <f>(Tableau3[[#This Row],[iso_butyrate]]/Tableau3[[#This Row],[VFA totaux]])</f>
        <v>1.0919281066804102E-2</v>
      </c>
      <c r="N29">
        <f>(Tableau3[[#This Row],[iso_valerate]]/Tableau3[[#This Row],[VFA totaux]])</f>
        <v>1.8123644484528342E-2</v>
      </c>
      <c r="O29">
        <f>(Tableau3[[#This Row],[Valerate]]/Tableau3[[#This Row],[VFA totaux]])</f>
        <v>5.2717472997058142E-3</v>
      </c>
      <c r="P29">
        <f>(Tableau3[[#This Row],[caproate]]/Tableau3[[#This Row],[VFA totaux]])</f>
        <v>9.5557130279799881E-4</v>
      </c>
      <c r="Q29" t="s">
        <v>175</v>
      </c>
      <c r="R29" t="s">
        <v>12</v>
      </c>
      <c r="S29" s="2">
        <v>3</v>
      </c>
    </row>
    <row r="30" spans="1:19" x14ac:dyDescent="0.3">
      <c r="A30">
        <v>9732</v>
      </c>
      <c r="B30" s="2">
        <v>26.486499999999999</v>
      </c>
      <c r="C30" s="2">
        <v>4.9414999999999996</v>
      </c>
      <c r="D30" s="2">
        <v>0.27200000000000002</v>
      </c>
      <c r="E30" s="2">
        <v>0.83400000000000007</v>
      </c>
      <c r="F30" s="2">
        <v>0.57000000000000006</v>
      </c>
      <c r="G30" s="2">
        <v>0.1255</v>
      </c>
      <c r="H30" s="2">
        <v>2.35E-2</v>
      </c>
      <c r="I30" s="2">
        <f>SUM(Tableau3[[#This Row],[Acetate]:[caproate]])</f>
        <v>33.253</v>
      </c>
      <c r="J30">
        <f>(Tableau3[[#This Row],[Acetate]]/Tableau3[[#This Row],[VFA totaux]])</f>
        <v>0.79651460018644937</v>
      </c>
      <c r="K30">
        <f>(Tableau3[[#This Row],[propionate]]/Tableau3[[#This Row],[VFA totaux]])</f>
        <v>0.14860313355185997</v>
      </c>
      <c r="L30">
        <f>(Tableau3[[#This Row],[iso_butyrate]]/Tableau3[[#This Row],[VFA totaux]])</f>
        <v>8.1797131085917067E-3</v>
      </c>
      <c r="M30">
        <f>(Tableau3[[#This Row],[iso_butyrate]]/Tableau3[[#This Row],[VFA totaux]])</f>
        <v>8.1797131085917067E-3</v>
      </c>
      <c r="N30">
        <f>(Tableau3[[#This Row],[iso_valerate]]/Tableau3[[#This Row],[VFA totaux]])</f>
        <v>1.7141310558445855E-2</v>
      </c>
      <c r="O30">
        <f>(Tableau3[[#This Row],[Valerate]]/Tableau3[[#This Row],[VFA totaux]])</f>
        <v>3.774095570324482E-3</v>
      </c>
      <c r="P30">
        <f>(Tableau3[[#This Row],[caproate]]/Tableau3[[#This Row],[VFA totaux]])</f>
        <v>7.0670315460259227E-4</v>
      </c>
      <c r="Q30" t="s">
        <v>175</v>
      </c>
      <c r="R30" t="s">
        <v>12</v>
      </c>
      <c r="S30" s="2">
        <v>3</v>
      </c>
    </row>
    <row r="31" spans="1:19" x14ac:dyDescent="0.3">
      <c r="A31">
        <v>9740</v>
      </c>
      <c r="B31" s="2">
        <v>19.060499999999998</v>
      </c>
      <c r="C31" s="2">
        <v>2.6180000000000003</v>
      </c>
      <c r="D31" s="2">
        <v>0.218</v>
      </c>
      <c r="E31" s="2">
        <v>0.31950000000000001</v>
      </c>
      <c r="F31" s="2">
        <v>0.35699999999999998</v>
      </c>
      <c r="G31" s="2">
        <v>3.5000000000000003E-2</v>
      </c>
      <c r="H31" s="2">
        <v>9.4999999999999998E-3</v>
      </c>
      <c r="I31" s="2">
        <f>SUM(Tableau3[[#This Row],[Acetate]:[caproate]])</f>
        <v>22.6175</v>
      </c>
      <c r="J31">
        <f>(Tableau3[[#This Row],[Acetate]]/Tableau3[[#This Row],[VFA totaux]])</f>
        <v>0.84273239747982742</v>
      </c>
      <c r="K31">
        <f>(Tableau3[[#This Row],[propionate]]/Tableau3[[#This Row],[VFA totaux]])</f>
        <v>0.1157510777053167</v>
      </c>
      <c r="L31">
        <f>(Tableau3[[#This Row],[iso_butyrate]]/Tableau3[[#This Row],[VFA totaux]])</f>
        <v>9.6385542168674707E-3</v>
      </c>
      <c r="M31">
        <f>(Tableau3[[#This Row],[iso_butyrate]]/Tableau3[[#This Row],[VFA totaux]])</f>
        <v>9.6385542168674707E-3</v>
      </c>
      <c r="N31">
        <f>(Tableau3[[#This Row],[iso_valerate]]/Tableau3[[#This Row],[VFA totaux]])</f>
        <v>1.5784237868906821E-2</v>
      </c>
      <c r="O31">
        <f>(Tableau3[[#This Row],[Valerate]]/Tableau3[[#This Row],[VFA totaux]])</f>
        <v>1.5474743008732179E-3</v>
      </c>
      <c r="P31">
        <f>(Tableau3[[#This Row],[caproate]]/Tableau3[[#This Row],[VFA totaux]])</f>
        <v>4.2002873880844479E-4</v>
      </c>
      <c r="Q31" t="s">
        <v>175</v>
      </c>
      <c r="R31" t="s">
        <v>12</v>
      </c>
      <c r="S31" s="2">
        <v>3</v>
      </c>
    </row>
    <row r="32" spans="1:19" x14ac:dyDescent="0.3">
      <c r="A32">
        <v>9744</v>
      </c>
      <c r="B32" s="2">
        <v>24.236499999999999</v>
      </c>
      <c r="C32" s="2">
        <v>6.9939999999999998</v>
      </c>
      <c r="D32" s="2">
        <v>0.16999999999999998</v>
      </c>
      <c r="E32" s="2">
        <v>0.59950000000000003</v>
      </c>
      <c r="F32" s="2">
        <v>0.28900000000000003</v>
      </c>
      <c r="G32" s="2">
        <v>0.13950000000000001</v>
      </c>
      <c r="H32" s="2">
        <v>7.0000000000000001E-3</v>
      </c>
      <c r="I32" s="2">
        <f>SUM(Tableau3[[#This Row],[Acetate]:[caproate]])</f>
        <v>32.435499999999998</v>
      </c>
      <c r="J32">
        <f>(Tableau3[[#This Row],[Acetate]]/Tableau3[[#This Row],[VFA totaux]])</f>
        <v>0.74722140864176601</v>
      </c>
      <c r="K32">
        <f>(Tableau3[[#This Row],[propionate]]/Tableau3[[#This Row],[VFA totaux]])</f>
        <v>0.21562793852414794</v>
      </c>
      <c r="L32">
        <f>(Tableau3[[#This Row],[iso_butyrate]]/Tableau3[[#This Row],[VFA totaux]])</f>
        <v>5.2411709392486631E-3</v>
      </c>
      <c r="M32">
        <f>(Tableau3[[#This Row],[iso_butyrate]]/Tableau3[[#This Row],[VFA totaux]])</f>
        <v>5.2411709392486631E-3</v>
      </c>
      <c r="N32">
        <f>(Tableau3[[#This Row],[iso_valerate]]/Tableau3[[#This Row],[VFA totaux]])</f>
        <v>8.9099905967227281E-3</v>
      </c>
      <c r="O32">
        <f>(Tableau3[[#This Row],[Valerate]]/Tableau3[[#This Row],[VFA totaux]])</f>
        <v>4.3008432119128739E-3</v>
      </c>
      <c r="P32">
        <f>(Tableau3[[#This Row],[caproate]]/Tableau3[[#This Row],[VFA totaux]])</f>
        <v>2.1581292102788613E-4</v>
      </c>
      <c r="Q32" t="s">
        <v>175</v>
      </c>
      <c r="R32" t="s">
        <v>12</v>
      </c>
      <c r="S32" s="2">
        <v>3</v>
      </c>
    </row>
    <row r="33" spans="1:19" x14ac:dyDescent="0.3">
      <c r="A33">
        <v>9748</v>
      </c>
      <c r="B33" s="2">
        <v>29.209499999999998</v>
      </c>
      <c r="C33" s="2">
        <v>5.0270000000000001</v>
      </c>
      <c r="D33" s="2">
        <v>0.36299999999999999</v>
      </c>
      <c r="E33" s="2">
        <v>1.0509999999999999</v>
      </c>
      <c r="F33" s="2">
        <v>0.58350000000000002</v>
      </c>
      <c r="G33" s="2">
        <v>0.16699999999999998</v>
      </c>
      <c r="H33" s="2">
        <v>1.2500000000000001E-2</v>
      </c>
      <c r="I33" s="2">
        <f>SUM(Tableau3[[#This Row],[Acetate]:[caproate]])</f>
        <v>36.413500000000006</v>
      </c>
      <c r="J33">
        <f>(Tableau3[[#This Row],[Acetate]]/Tableau3[[#This Row],[VFA totaux]])</f>
        <v>0.80216128633611139</v>
      </c>
      <c r="K33">
        <f>(Tableau3[[#This Row],[propionate]]/Tableau3[[#This Row],[VFA totaux]])</f>
        <v>0.13805319455696374</v>
      </c>
      <c r="L33">
        <f>(Tableau3[[#This Row],[iso_butyrate]]/Tableau3[[#This Row],[VFA totaux]])</f>
        <v>9.9688302415312981E-3</v>
      </c>
      <c r="M33">
        <f>(Tableau3[[#This Row],[iso_butyrate]]/Tableau3[[#This Row],[VFA totaux]])</f>
        <v>9.9688302415312981E-3</v>
      </c>
      <c r="N33">
        <f>(Tableau3[[#This Row],[iso_valerate]]/Tableau3[[#This Row],[VFA totaux]])</f>
        <v>1.6024276710560642E-2</v>
      </c>
      <c r="O33">
        <f>(Tableau3[[#This Row],[Valerate]]/Tableau3[[#This Row],[VFA totaux]])</f>
        <v>4.5862111579496601E-3</v>
      </c>
      <c r="P33">
        <f>(Tableau3[[#This Row],[caproate]]/Tableau3[[#This Row],[VFA totaux]])</f>
        <v>3.4327927828964528E-4</v>
      </c>
      <c r="Q33" t="s">
        <v>175</v>
      </c>
      <c r="R33" t="s">
        <v>12</v>
      </c>
      <c r="S33" s="2">
        <v>3</v>
      </c>
    </row>
    <row r="34" spans="1:19" x14ac:dyDescent="0.3">
      <c r="A34">
        <v>9750</v>
      </c>
      <c r="B34" s="2">
        <v>20.462499999999999</v>
      </c>
      <c r="C34" s="2">
        <v>9.9749999999999996</v>
      </c>
      <c r="D34" s="2">
        <v>0.376</v>
      </c>
      <c r="E34" s="2">
        <v>1.7015</v>
      </c>
      <c r="F34" s="2">
        <v>0.42649999999999999</v>
      </c>
      <c r="G34" s="2">
        <v>0.45550000000000002</v>
      </c>
      <c r="H34" s="2">
        <v>1.4500000000000001E-2</v>
      </c>
      <c r="I34" s="2">
        <f>SUM(Tableau3[[#This Row],[Acetate]:[caproate]])</f>
        <v>33.411499999999997</v>
      </c>
      <c r="J34">
        <f>(Tableau3[[#This Row],[Acetate]]/Tableau3[[#This Row],[VFA totaux]])</f>
        <v>0.61243883094144236</v>
      </c>
      <c r="K34">
        <f>(Tableau3[[#This Row],[propionate]]/Tableau3[[#This Row],[VFA totaux]])</f>
        <v>0.29854990048336655</v>
      </c>
      <c r="L34">
        <f>(Tableau3[[#This Row],[iso_butyrate]]/Tableau3[[#This Row],[VFA totaux]])</f>
        <v>1.1253610283884292E-2</v>
      </c>
      <c r="M34">
        <f>(Tableau3[[#This Row],[iso_butyrate]]/Tableau3[[#This Row],[VFA totaux]])</f>
        <v>1.1253610283884292E-2</v>
      </c>
      <c r="N34">
        <f>(Tableau3[[#This Row],[iso_valerate]]/Tableau3[[#This Row],[VFA totaux]])</f>
        <v>1.2765065920416624E-2</v>
      </c>
      <c r="O34">
        <f>(Tableau3[[#This Row],[Valerate]]/Tableau3[[#This Row],[VFA totaux]])</f>
        <v>1.3633030543375786E-2</v>
      </c>
      <c r="P34">
        <f>(Tableau3[[#This Row],[caproate]]/Tableau3[[#This Row],[VFA totaux]])</f>
        <v>4.3398231147958043E-4</v>
      </c>
      <c r="Q34" t="s">
        <v>175</v>
      </c>
      <c r="R34" t="s">
        <v>12</v>
      </c>
      <c r="S34" s="2">
        <v>3</v>
      </c>
    </row>
    <row r="35" spans="1:19" x14ac:dyDescent="0.3">
      <c r="A35">
        <v>9756</v>
      </c>
      <c r="B35" s="2">
        <v>26.0655</v>
      </c>
      <c r="C35" s="2">
        <v>2.649</v>
      </c>
      <c r="D35" s="2">
        <v>0.13500000000000001</v>
      </c>
      <c r="E35" s="2">
        <v>1.0394999999999999</v>
      </c>
      <c r="F35" s="2">
        <v>0.27700000000000002</v>
      </c>
      <c r="G35" s="2">
        <v>8.6999999999999994E-2</v>
      </c>
      <c r="H35" s="2">
        <v>0.02</v>
      </c>
      <c r="I35" s="2">
        <f>SUM(Tableau3[[#This Row],[Acetate]:[caproate]])</f>
        <v>30.273000000000003</v>
      </c>
      <c r="J35">
        <f>(Tableau3[[#This Row],[Acetate]]/Tableau3[[#This Row],[VFA totaux]])</f>
        <v>0.86101476563274193</v>
      </c>
      <c r="K35">
        <f>(Tableau3[[#This Row],[propionate]]/Tableau3[[#This Row],[VFA totaux]])</f>
        <v>8.7503716182737085E-2</v>
      </c>
      <c r="L35">
        <f>(Tableau3[[#This Row],[iso_butyrate]]/Tableau3[[#This Row],[VFA totaux]])</f>
        <v>4.4594192845109504E-3</v>
      </c>
      <c r="M35">
        <f>(Tableau3[[#This Row],[iso_butyrate]]/Tableau3[[#This Row],[VFA totaux]])</f>
        <v>4.4594192845109504E-3</v>
      </c>
      <c r="N35">
        <f>(Tableau3[[#This Row],[iso_valerate]]/Tableau3[[#This Row],[VFA totaux]])</f>
        <v>9.1500677171076541E-3</v>
      </c>
      <c r="O35">
        <f>(Tableau3[[#This Row],[Valerate]]/Tableau3[[#This Row],[VFA totaux]])</f>
        <v>2.873847983351501E-3</v>
      </c>
      <c r="P35">
        <f>(Tableau3[[#This Row],[caproate]]/Tableau3[[#This Row],[VFA totaux]])</f>
        <v>6.6065470881643707E-4</v>
      </c>
      <c r="Q35" t="s">
        <v>175</v>
      </c>
      <c r="R35" t="s">
        <v>12</v>
      </c>
      <c r="S35" s="2">
        <v>3</v>
      </c>
    </row>
    <row r="36" spans="1:19" x14ac:dyDescent="0.3">
      <c r="A36">
        <v>9757</v>
      </c>
      <c r="B36" s="2">
        <v>11.603</v>
      </c>
      <c r="C36" s="2">
        <v>1.4824999999999999</v>
      </c>
      <c r="D36" s="2">
        <v>3.7999999999999999E-2</v>
      </c>
      <c r="E36" s="2">
        <v>1.0665</v>
      </c>
      <c r="F36" s="2">
        <v>7.6000000000000012E-2</v>
      </c>
      <c r="G36" s="2">
        <v>5.5E-2</v>
      </c>
      <c r="H36" s="2">
        <v>0.01</v>
      </c>
      <c r="I36" s="2">
        <f>SUM(Tableau3[[#This Row],[Acetate]:[caproate]])</f>
        <v>14.331</v>
      </c>
      <c r="J36">
        <f>(Tableau3[[#This Row],[Acetate]]/Tableau3[[#This Row],[VFA totaux]])</f>
        <v>0.80964343032586705</v>
      </c>
      <c r="K36">
        <f>(Tableau3[[#This Row],[propionate]]/Tableau3[[#This Row],[VFA totaux]])</f>
        <v>0.10344707277928965</v>
      </c>
      <c r="L36">
        <f>(Tableau3[[#This Row],[iso_butyrate]]/Tableau3[[#This Row],[VFA totaux]])</f>
        <v>2.6515944456074244E-3</v>
      </c>
      <c r="M36">
        <f>(Tableau3[[#This Row],[iso_butyrate]]/Tableau3[[#This Row],[VFA totaux]])</f>
        <v>2.6515944456074244E-3</v>
      </c>
      <c r="N36">
        <f>(Tableau3[[#This Row],[iso_valerate]]/Tableau3[[#This Row],[VFA totaux]])</f>
        <v>5.3031888912148497E-3</v>
      </c>
      <c r="O36">
        <f>(Tableau3[[#This Row],[Valerate]]/Tableau3[[#This Row],[VFA totaux]])</f>
        <v>3.837834066010746E-3</v>
      </c>
      <c r="P36">
        <f>(Tableau3[[#This Row],[caproate]]/Tableau3[[#This Row],[VFA totaux]])</f>
        <v>6.9778801200195387E-4</v>
      </c>
      <c r="Q36" t="s">
        <v>175</v>
      </c>
      <c r="R36" t="s">
        <v>12</v>
      </c>
      <c r="S36" s="2">
        <v>3</v>
      </c>
    </row>
    <row r="37" spans="1:19" x14ac:dyDescent="0.3">
      <c r="A37">
        <v>9763</v>
      </c>
      <c r="B37" s="2">
        <v>57.621499999999997</v>
      </c>
      <c r="C37" s="2">
        <v>9.2435000000000009</v>
      </c>
      <c r="D37" s="2">
        <v>8.5499999999999993E-2</v>
      </c>
      <c r="E37" s="2">
        <v>2.9829999999999997</v>
      </c>
      <c r="F37" s="2">
        <v>0.14200000000000002</v>
      </c>
      <c r="G37" s="2">
        <v>0.20350000000000001</v>
      </c>
      <c r="H37" s="2">
        <v>6.9999999999999993E-3</v>
      </c>
      <c r="I37" s="2">
        <f>SUM(Tableau3[[#This Row],[Acetate]:[caproate]])</f>
        <v>70.286000000000001</v>
      </c>
      <c r="J37">
        <f>(Tableau3[[#This Row],[Acetate]]/Tableau3[[#This Row],[VFA totaux]])</f>
        <v>0.81981475685058181</v>
      </c>
      <c r="K37">
        <f>(Tableau3[[#This Row],[propionate]]/Tableau3[[#This Row],[VFA totaux]])</f>
        <v>0.13151267677773668</v>
      </c>
      <c r="L37">
        <f>(Tableau3[[#This Row],[iso_butyrate]]/Tableau3[[#This Row],[VFA totaux]])</f>
        <v>1.2164584696810175E-3</v>
      </c>
      <c r="M37">
        <f>(Tableau3[[#This Row],[iso_butyrate]]/Tableau3[[#This Row],[VFA totaux]])</f>
        <v>1.2164584696810175E-3</v>
      </c>
      <c r="N37">
        <f>(Tableau3[[#This Row],[iso_valerate]]/Tableau3[[#This Row],[VFA totaux]])</f>
        <v>2.0203169905813395E-3</v>
      </c>
      <c r="O37">
        <f>(Tableau3[[#This Row],[Valerate]]/Tableau3[[#This Row],[VFA totaux]])</f>
        <v>2.8953134336852293E-3</v>
      </c>
      <c r="P37">
        <f>(Tableau3[[#This Row],[caproate]]/Tableau3[[#This Row],[VFA totaux]])</f>
        <v>9.9593091084995578E-5</v>
      </c>
      <c r="Q37" t="s">
        <v>175</v>
      </c>
      <c r="R37" t="s">
        <v>12</v>
      </c>
      <c r="S37" s="2">
        <v>3</v>
      </c>
    </row>
    <row r="38" spans="1:19" x14ac:dyDescent="0.3">
      <c r="A38">
        <v>9725</v>
      </c>
      <c r="B38" s="2">
        <v>89.234000000000009</v>
      </c>
      <c r="C38" s="2">
        <v>15.932</v>
      </c>
      <c r="D38" s="2">
        <v>0.41800000000000004</v>
      </c>
      <c r="E38" s="2">
        <v>7.6539999999999999</v>
      </c>
      <c r="F38" s="2">
        <v>0.87</v>
      </c>
      <c r="G38" s="2">
        <v>0.39100000000000001</v>
      </c>
      <c r="H38" s="2">
        <v>9.6000000000000002E-2</v>
      </c>
      <c r="I38" s="2">
        <f>SUM(Tableau3[[#This Row],[Acetate]:[caproate]])</f>
        <v>114.59500000000003</v>
      </c>
      <c r="J38">
        <f>(Tableau3[[#This Row],[Acetate]]/Tableau3[[#This Row],[VFA totaux]])</f>
        <v>0.77869016972817306</v>
      </c>
      <c r="K38">
        <f>(Tableau3[[#This Row],[propionate]]/Tableau3[[#This Row],[VFA totaux]])</f>
        <v>0.13902875343601376</v>
      </c>
      <c r="L38">
        <f>(Tableau3[[#This Row],[iso_butyrate]]/Tableau3[[#This Row],[VFA totaux]])</f>
        <v>3.6476286050874814E-3</v>
      </c>
      <c r="M38">
        <f>(Tableau3[[#This Row],[iso_butyrate]]/Tableau3[[#This Row],[VFA totaux]])</f>
        <v>3.6476286050874814E-3</v>
      </c>
      <c r="N38">
        <f>(Tableau3[[#This Row],[iso_valerate]]/Tableau3[[#This Row],[VFA totaux]])</f>
        <v>7.5919542737466709E-3</v>
      </c>
      <c r="O38">
        <f>(Tableau3[[#This Row],[Valerate]]/Tableau3[[#This Row],[VFA totaux]])</f>
        <v>3.4120162310746537E-3</v>
      </c>
      <c r="P38">
        <f>(Tableau3[[#This Row],[caproate]]/Tableau3[[#This Row],[VFA totaux]])</f>
        <v>8.3773288537894301E-4</v>
      </c>
      <c r="Q38" t="s">
        <v>176</v>
      </c>
      <c r="R38" t="s">
        <v>12</v>
      </c>
      <c r="S38" s="2">
        <v>10</v>
      </c>
    </row>
    <row r="39" spans="1:19" x14ac:dyDescent="0.3">
      <c r="A39">
        <v>9732</v>
      </c>
      <c r="B39" s="2">
        <v>60.672499999999999</v>
      </c>
      <c r="C39" s="2">
        <v>11.682500000000001</v>
      </c>
      <c r="D39" s="2">
        <v>0.54649999999999999</v>
      </c>
      <c r="E39" s="2">
        <v>6.4369999999999994</v>
      </c>
      <c r="F39" s="2">
        <v>1.014</v>
      </c>
      <c r="G39" s="2">
        <v>0.32500000000000001</v>
      </c>
      <c r="H39" s="2">
        <v>9.9500000000000005E-2</v>
      </c>
      <c r="I39" s="2">
        <f>SUM(Tableau3[[#This Row],[Acetate]:[caproate]])</f>
        <v>80.777000000000001</v>
      </c>
      <c r="J39">
        <f>(Tableau3[[#This Row],[Acetate]]/Tableau3[[#This Row],[VFA totaux]])</f>
        <v>0.75111108360052981</v>
      </c>
      <c r="K39">
        <f>(Tableau3[[#This Row],[propionate]]/Tableau3[[#This Row],[VFA totaux]])</f>
        <v>0.14462656449236788</v>
      </c>
      <c r="L39">
        <f>(Tableau3[[#This Row],[iso_butyrate]]/Tableau3[[#This Row],[VFA totaux]])</f>
        <v>6.7655396957054604E-3</v>
      </c>
      <c r="M39">
        <f>(Tableau3[[#This Row],[iso_butyrate]]/Tableau3[[#This Row],[VFA totaux]])</f>
        <v>6.7655396957054604E-3</v>
      </c>
      <c r="N39">
        <f>(Tableau3[[#This Row],[iso_valerate]]/Tableau3[[#This Row],[VFA totaux]])</f>
        <v>1.2553078227713335E-2</v>
      </c>
      <c r="O39">
        <f>(Tableau3[[#This Row],[Valerate]]/Tableau3[[#This Row],[VFA totaux]])</f>
        <v>4.0234225088824791E-3</v>
      </c>
      <c r="P39">
        <f>(Tableau3[[#This Row],[caproate]]/Tableau3[[#This Row],[VFA totaux]])</f>
        <v>1.2317862757963282E-3</v>
      </c>
      <c r="Q39" t="s">
        <v>176</v>
      </c>
      <c r="R39" t="s">
        <v>12</v>
      </c>
      <c r="S39" s="2">
        <v>10</v>
      </c>
    </row>
    <row r="40" spans="1:19" x14ac:dyDescent="0.3">
      <c r="A40">
        <v>9740</v>
      </c>
      <c r="B40" s="2">
        <v>40.545000000000002</v>
      </c>
      <c r="C40" s="2">
        <v>8.6999999999999993</v>
      </c>
      <c r="D40" s="2">
        <v>0.28600000000000003</v>
      </c>
      <c r="E40" s="2">
        <v>2.3374999999999999</v>
      </c>
      <c r="F40" s="2">
        <v>0.34299999999999997</v>
      </c>
      <c r="G40" s="2">
        <v>0.192</v>
      </c>
      <c r="H40" s="2">
        <v>0</v>
      </c>
      <c r="I40" s="2">
        <f>SUM(Tableau3[[#This Row],[Acetate]:[caproate]])</f>
        <v>52.403500000000001</v>
      </c>
      <c r="J40">
        <f>(Tableau3[[#This Row],[Acetate]]/Tableau3[[#This Row],[VFA totaux]])</f>
        <v>0.7737078630244163</v>
      </c>
      <c r="K40">
        <f>(Tableau3[[#This Row],[propionate]]/Tableau3[[#This Row],[VFA totaux]])</f>
        <v>0.16601944526606047</v>
      </c>
      <c r="L40">
        <f>(Tableau3[[#This Row],[iso_butyrate]]/Tableau3[[#This Row],[VFA totaux]])</f>
        <v>5.4576507294360112E-3</v>
      </c>
      <c r="M40">
        <f>(Tableau3[[#This Row],[iso_butyrate]]/Tableau3[[#This Row],[VFA totaux]])</f>
        <v>5.4576507294360112E-3</v>
      </c>
      <c r="N40">
        <f>(Tableau3[[#This Row],[iso_valerate]]/Tableau3[[#This Row],[VFA totaux]])</f>
        <v>6.5453643363515791E-3</v>
      </c>
      <c r="O40">
        <f>(Tableau3[[#This Row],[Valerate]]/Tableau3[[#This Row],[VFA totaux]])</f>
        <v>3.6638774127682313E-3</v>
      </c>
      <c r="P40">
        <f>(Tableau3[[#This Row],[caproate]]/Tableau3[[#This Row],[VFA totaux]])</f>
        <v>0</v>
      </c>
      <c r="Q40" t="s">
        <v>176</v>
      </c>
      <c r="R40" t="s">
        <v>12</v>
      </c>
      <c r="S40" s="2">
        <v>10</v>
      </c>
    </row>
    <row r="41" spans="1:19" x14ac:dyDescent="0.3">
      <c r="A41">
        <v>9744</v>
      </c>
      <c r="B41" s="2">
        <v>50.601500000000001</v>
      </c>
      <c r="C41" s="2">
        <v>13.888999999999999</v>
      </c>
      <c r="D41" s="2">
        <v>0.50550000000000006</v>
      </c>
      <c r="E41" s="2">
        <v>9.7014999999999993</v>
      </c>
      <c r="F41" s="2">
        <v>0.72399999999999998</v>
      </c>
      <c r="G41" s="2">
        <v>0.69850000000000012</v>
      </c>
      <c r="H41" s="2">
        <v>0.156</v>
      </c>
      <c r="I41" s="2">
        <f>SUM(Tableau3[[#This Row],[Acetate]:[caproate]])</f>
        <v>76.275999999999996</v>
      </c>
      <c r="J41">
        <f>(Tableau3[[#This Row],[Acetate]]/Tableau3[[#This Row],[VFA totaux]])</f>
        <v>0.66340002097645401</v>
      </c>
      <c r="K41">
        <f>(Tableau3[[#This Row],[propionate]]/Tableau3[[#This Row],[VFA totaux]])</f>
        <v>0.18208873040012585</v>
      </c>
      <c r="L41">
        <f>(Tableau3[[#This Row],[iso_butyrate]]/Tableau3[[#This Row],[VFA totaux]])</f>
        <v>6.6272484136556727E-3</v>
      </c>
      <c r="M41">
        <f>(Tableau3[[#This Row],[iso_butyrate]]/Tableau3[[#This Row],[VFA totaux]])</f>
        <v>6.6272484136556727E-3</v>
      </c>
      <c r="N41">
        <f>(Tableau3[[#This Row],[iso_valerate]]/Tableau3[[#This Row],[VFA totaux]])</f>
        <v>9.4918454035345327E-3</v>
      </c>
      <c r="O41">
        <f>(Tableau3[[#This Row],[Valerate]]/Tableau3[[#This Row],[VFA totaux]])</f>
        <v>9.1575331690177796E-3</v>
      </c>
      <c r="P41">
        <f>(Tableau3[[#This Row],[caproate]]/Tableau3[[#This Row],[VFA totaux]])</f>
        <v>2.0452042582201481E-3</v>
      </c>
      <c r="Q41" t="s">
        <v>176</v>
      </c>
      <c r="R41" t="s">
        <v>12</v>
      </c>
      <c r="S41" s="2">
        <v>10</v>
      </c>
    </row>
    <row r="42" spans="1:19" x14ac:dyDescent="0.3">
      <c r="A42">
        <v>9748</v>
      </c>
      <c r="B42" s="2">
        <v>54.742999999999995</v>
      </c>
      <c r="C42" s="2">
        <v>12.4885</v>
      </c>
      <c r="D42" s="2">
        <v>0.41900000000000004</v>
      </c>
      <c r="E42" s="2">
        <v>8.3885000000000005</v>
      </c>
      <c r="F42" s="2">
        <v>0.58650000000000002</v>
      </c>
      <c r="G42" s="2">
        <v>0.53300000000000003</v>
      </c>
      <c r="H42" s="2">
        <v>4.7E-2</v>
      </c>
      <c r="I42" s="2">
        <f>SUM(Tableau3[[#This Row],[Acetate]:[caproate]])</f>
        <v>77.205499999999986</v>
      </c>
      <c r="J42">
        <f>(Tableau3[[#This Row],[Acetate]]/Tableau3[[#This Row],[VFA totaux]])</f>
        <v>0.70905570199014323</v>
      </c>
      <c r="K42">
        <f>(Tableau3[[#This Row],[propionate]]/Tableau3[[#This Row],[VFA totaux]])</f>
        <v>0.16175661060416682</v>
      </c>
      <c r="L42">
        <f>(Tableau3[[#This Row],[iso_butyrate]]/Tableau3[[#This Row],[VFA totaux]])</f>
        <v>5.4270744959879812E-3</v>
      </c>
      <c r="M42">
        <f>(Tableau3[[#This Row],[iso_butyrate]]/Tableau3[[#This Row],[VFA totaux]])</f>
        <v>5.4270744959879812E-3</v>
      </c>
      <c r="N42">
        <f>(Tableau3[[#This Row],[iso_valerate]]/Tableau3[[#This Row],[VFA totaux]])</f>
        <v>7.5966090498733917E-3</v>
      </c>
      <c r="O42">
        <f>(Tableau3[[#This Row],[Valerate]]/Tableau3[[#This Row],[VFA totaux]])</f>
        <v>6.9036532371398425E-3</v>
      </c>
      <c r="P42">
        <f>(Tableau3[[#This Row],[caproate]]/Tableau3[[#This Row],[VFA totaux]])</f>
        <v>6.0876491959769717E-4</v>
      </c>
      <c r="Q42" t="s">
        <v>176</v>
      </c>
      <c r="R42" t="s">
        <v>12</v>
      </c>
      <c r="S42" s="2">
        <v>10</v>
      </c>
    </row>
    <row r="43" spans="1:19" x14ac:dyDescent="0.3">
      <c r="A43">
        <v>9750</v>
      </c>
      <c r="B43" s="2">
        <v>75.541499999999999</v>
      </c>
      <c r="C43" s="2">
        <v>17.475000000000001</v>
      </c>
      <c r="D43" s="2">
        <v>0.4415</v>
      </c>
      <c r="E43" s="2">
        <v>12.134499999999999</v>
      </c>
      <c r="F43" s="2">
        <v>0.79100000000000004</v>
      </c>
      <c r="G43" s="2">
        <v>0.6915</v>
      </c>
      <c r="H43" s="2">
        <v>4.65E-2</v>
      </c>
      <c r="I43" s="2">
        <f>SUM(Tableau3[[#This Row],[Acetate]:[caproate]])</f>
        <v>107.12150000000001</v>
      </c>
      <c r="J43">
        <f>(Tableau3[[#This Row],[Acetate]]/Tableau3[[#This Row],[VFA totaux]])</f>
        <v>0.70519456878404418</v>
      </c>
      <c r="K43">
        <f>(Tableau3[[#This Row],[propionate]]/Tableau3[[#This Row],[VFA totaux]])</f>
        <v>0.16313251774853788</v>
      </c>
      <c r="L43">
        <f>(Tableau3[[#This Row],[iso_butyrate]]/Tableau3[[#This Row],[VFA totaux]])</f>
        <v>4.1214882166511852E-3</v>
      </c>
      <c r="M43">
        <f>(Tableau3[[#This Row],[iso_butyrate]]/Tableau3[[#This Row],[VFA totaux]])</f>
        <v>4.1214882166511852E-3</v>
      </c>
      <c r="N43">
        <f>(Tableau3[[#This Row],[iso_valerate]]/Tableau3[[#This Row],[VFA totaux]])</f>
        <v>7.3841385716219426E-3</v>
      </c>
      <c r="O43">
        <f>(Tableau3[[#This Row],[Valerate]]/Tableau3[[#This Row],[VFA totaux]])</f>
        <v>6.455286753826262E-3</v>
      </c>
      <c r="P43">
        <f>(Tableau3[[#This Row],[caproate]]/Tableau3[[#This Row],[VFA totaux]])</f>
        <v>4.3408652791456425E-4</v>
      </c>
      <c r="Q43" t="s">
        <v>176</v>
      </c>
      <c r="R43" t="s">
        <v>12</v>
      </c>
      <c r="S43" s="2">
        <v>10</v>
      </c>
    </row>
    <row r="44" spans="1:19" x14ac:dyDescent="0.3">
      <c r="A44">
        <v>9756</v>
      </c>
      <c r="B44" s="2">
        <v>58.774500000000003</v>
      </c>
      <c r="C44" s="2">
        <v>11.455</v>
      </c>
      <c r="D44" s="2">
        <v>0.30249999999999999</v>
      </c>
      <c r="E44" s="2">
        <v>7.2665000000000006</v>
      </c>
      <c r="F44" s="2">
        <v>0.67849999999999999</v>
      </c>
      <c r="G44" s="2">
        <v>0.37150000000000005</v>
      </c>
      <c r="H44" s="2">
        <v>0.10400000000000001</v>
      </c>
      <c r="I44" s="2">
        <f>SUM(Tableau3[[#This Row],[Acetate]:[caproate]])</f>
        <v>78.952499999999986</v>
      </c>
      <c r="J44">
        <f>(Tableau3[[#This Row],[Acetate]]/Tableau3[[#This Row],[VFA totaux]])</f>
        <v>0.74442861214021105</v>
      </c>
      <c r="K44">
        <f>(Tableau3[[#This Row],[propionate]]/Tableau3[[#This Row],[VFA totaux]])</f>
        <v>0.14508723599632692</v>
      </c>
      <c r="L44">
        <f>(Tableau3[[#This Row],[iso_butyrate]]/Tableau3[[#This Row],[VFA totaux]])</f>
        <v>3.8314176245210735E-3</v>
      </c>
      <c r="M44">
        <f>(Tableau3[[#This Row],[iso_butyrate]]/Tableau3[[#This Row],[VFA totaux]])</f>
        <v>3.8314176245210735E-3</v>
      </c>
      <c r="N44">
        <f>(Tableau3[[#This Row],[iso_valerate]]/Tableau3[[#This Row],[VFA totaux]])</f>
        <v>8.5937747379753668E-3</v>
      </c>
      <c r="O44">
        <f>(Tableau3[[#This Row],[Valerate]]/Tableau3[[#This Row],[VFA totaux]])</f>
        <v>4.7053608182134844E-3</v>
      </c>
      <c r="P44">
        <f>(Tableau3[[#This Row],[caproate]]/Tableau3[[#This Row],[VFA totaux]])</f>
        <v>1.3172477122320387E-3</v>
      </c>
      <c r="Q44" t="s">
        <v>176</v>
      </c>
      <c r="R44" t="s">
        <v>12</v>
      </c>
      <c r="S44" s="2">
        <v>10</v>
      </c>
    </row>
    <row r="45" spans="1:19" x14ac:dyDescent="0.3">
      <c r="A45">
        <v>9757</v>
      </c>
      <c r="B45" s="2">
        <v>51.036500000000004</v>
      </c>
      <c r="C45" s="2">
        <v>10.471</v>
      </c>
      <c r="D45" s="2">
        <v>0.69000000000000006</v>
      </c>
      <c r="E45" s="2">
        <v>7.3330000000000002</v>
      </c>
      <c r="F45" s="2">
        <v>0.995</v>
      </c>
      <c r="G45" s="2">
        <v>0.41900000000000004</v>
      </c>
      <c r="H45" s="2">
        <v>5.4500000000000007E-2</v>
      </c>
      <c r="I45" s="2">
        <f>SUM(Tableau3[[#This Row],[Acetate]:[caproate]])</f>
        <v>70.999000000000009</v>
      </c>
      <c r="J45">
        <f>(Tableau3[[#This Row],[Acetate]]/Tableau3[[#This Row],[VFA totaux]])</f>
        <v>0.7188340680854659</v>
      </c>
      <c r="K45">
        <f>(Tableau3[[#This Row],[propionate]]/Tableau3[[#This Row],[VFA totaux]])</f>
        <v>0.1474809504359216</v>
      </c>
      <c r="L45">
        <f>(Tableau3[[#This Row],[iso_butyrate]]/Tableau3[[#This Row],[VFA totaux]])</f>
        <v>9.7184467386864596E-3</v>
      </c>
      <c r="M45">
        <f>(Tableau3[[#This Row],[iso_butyrate]]/Tableau3[[#This Row],[VFA totaux]])</f>
        <v>9.7184467386864596E-3</v>
      </c>
      <c r="N45">
        <f>(Tableau3[[#This Row],[iso_valerate]]/Tableau3[[#This Row],[VFA totaux]])</f>
        <v>1.4014281891294241E-2</v>
      </c>
      <c r="O45">
        <f>(Tableau3[[#This Row],[Valerate]]/Tableau3[[#This Row],[VFA totaux]])</f>
        <v>5.9014915703038068E-3</v>
      </c>
      <c r="P45">
        <f>(Tableau3[[#This Row],[caproate]]/Tableau3[[#This Row],[VFA totaux]])</f>
        <v>7.6761644530204648E-4</v>
      </c>
      <c r="Q45" t="s">
        <v>176</v>
      </c>
      <c r="R45" t="s">
        <v>12</v>
      </c>
      <c r="S45" s="2">
        <v>10</v>
      </c>
    </row>
    <row r="46" spans="1:19" x14ac:dyDescent="0.3">
      <c r="A46">
        <v>9763</v>
      </c>
      <c r="B46" s="2">
        <v>62.3735</v>
      </c>
      <c r="C46" s="2">
        <v>12.551500000000001</v>
      </c>
      <c r="D46" s="2">
        <v>0.77449999999999997</v>
      </c>
      <c r="E46" s="2">
        <v>13.3065</v>
      </c>
      <c r="F46" s="2">
        <v>1.1465000000000001</v>
      </c>
      <c r="G46" s="2">
        <v>0.94399999999999995</v>
      </c>
      <c r="H46" s="2">
        <v>0.29799999999999999</v>
      </c>
      <c r="I46" s="2">
        <f>SUM(Tableau3[[#This Row],[Acetate]:[caproate]])</f>
        <v>91.394500000000008</v>
      </c>
      <c r="J46">
        <f>(Tableau3[[#This Row],[Acetate]]/Tableau3[[#This Row],[VFA totaux]])</f>
        <v>0.68246448090421186</v>
      </c>
      <c r="K46">
        <f>(Tableau3[[#This Row],[propionate]]/Tableau3[[#This Row],[VFA totaux]])</f>
        <v>0.13733320932878892</v>
      </c>
      <c r="L46">
        <f>(Tableau3[[#This Row],[iso_butyrate]]/Tableau3[[#This Row],[VFA totaux]])</f>
        <v>8.4742517328723274E-3</v>
      </c>
      <c r="M46">
        <f>(Tableau3[[#This Row],[iso_butyrate]]/Tableau3[[#This Row],[VFA totaux]])</f>
        <v>8.4742517328723274E-3</v>
      </c>
      <c r="N46">
        <f>(Tableau3[[#This Row],[iso_valerate]]/Tableau3[[#This Row],[VFA totaux]])</f>
        <v>1.2544518543238379E-2</v>
      </c>
      <c r="O46">
        <f>(Tableau3[[#This Row],[Valerate]]/Tableau3[[#This Row],[VFA totaux]])</f>
        <v>1.0328849110176213E-2</v>
      </c>
      <c r="P46">
        <f>(Tableau3[[#This Row],[caproate]]/Tableau3[[#This Row],[VFA totaux]])</f>
        <v>3.2605900792717283E-3</v>
      </c>
      <c r="Q46" t="s">
        <v>176</v>
      </c>
      <c r="R46" t="s">
        <v>12</v>
      </c>
      <c r="S46" s="2">
        <v>10</v>
      </c>
    </row>
    <row r="47" spans="1:19" x14ac:dyDescent="0.3">
      <c r="A47">
        <v>9725</v>
      </c>
      <c r="B47" s="2">
        <v>36.3125</v>
      </c>
      <c r="C47" s="2">
        <v>9.6850000000000005</v>
      </c>
      <c r="D47" s="2">
        <v>0.27350000000000002</v>
      </c>
      <c r="E47" s="2">
        <v>3.7919999999999998</v>
      </c>
      <c r="F47" s="2">
        <v>0.251</v>
      </c>
      <c r="G47" s="2">
        <v>0.247</v>
      </c>
      <c r="H47" s="2">
        <v>7.0000000000000001E-3</v>
      </c>
      <c r="I47" s="2">
        <f>SUM(Tableau3[[#This Row],[Acetate]:[caproate]])</f>
        <v>50.567999999999998</v>
      </c>
      <c r="J47">
        <f>(Tableau3[[#This Row],[Acetate]]/Tableau3[[#This Row],[VFA totaux]])</f>
        <v>0.71809246954595796</v>
      </c>
      <c r="K47">
        <f>(Tableau3[[#This Row],[propionate]]/Tableau3[[#This Row],[VFA totaux]])</f>
        <v>0.19152428413225758</v>
      </c>
      <c r="L47">
        <f>(Tableau3[[#This Row],[iso_butyrate]]/Tableau3[[#This Row],[VFA totaux]])</f>
        <v>5.4085587723461488E-3</v>
      </c>
      <c r="M47">
        <f>(Tableau3[[#This Row],[iso_butyrate]]/Tableau3[[#This Row],[VFA totaux]])</f>
        <v>5.4085587723461488E-3</v>
      </c>
      <c r="N47">
        <f>(Tableau3[[#This Row],[iso_valerate]]/Tableau3[[#This Row],[VFA totaux]])</f>
        <v>4.9636133523176711E-3</v>
      </c>
      <c r="O47">
        <f>(Tableau3[[#This Row],[Valerate]]/Tableau3[[#This Row],[VFA totaux]])</f>
        <v>4.8845119443126092E-3</v>
      </c>
      <c r="P47">
        <f>(Tableau3[[#This Row],[caproate]]/Tableau3[[#This Row],[VFA totaux]])</f>
        <v>1.3842746400885938E-4</v>
      </c>
      <c r="Q47" t="s">
        <v>177</v>
      </c>
      <c r="R47" t="s">
        <v>12</v>
      </c>
      <c r="S47" s="2">
        <v>13</v>
      </c>
    </row>
    <row r="48" spans="1:19" x14ac:dyDescent="0.3">
      <c r="A48">
        <v>9732</v>
      </c>
      <c r="B48" s="2">
        <v>69.598500000000001</v>
      </c>
      <c r="C48" s="2">
        <v>13.820499999999999</v>
      </c>
      <c r="D48" s="2">
        <v>0.56299999999999994</v>
      </c>
      <c r="E48" s="2">
        <v>7.7675000000000001</v>
      </c>
      <c r="F48" s="2">
        <v>0.65900000000000003</v>
      </c>
      <c r="G48" s="2">
        <v>0.38650000000000001</v>
      </c>
      <c r="H48" s="2">
        <v>0.13200000000000001</v>
      </c>
      <c r="I48" s="2">
        <f>SUM(Tableau3[[#This Row],[Acetate]:[caproate]])</f>
        <v>92.927000000000007</v>
      </c>
      <c r="J48">
        <f>(Tableau3[[#This Row],[Acetate]]/Tableau3[[#This Row],[VFA totaux]])</f>
        <v>0.74895886018057178</v>
      </c>
      <c r="K48">
        <f>(Tableau3[[#This Row],[propionate]]/Tableau3[[#This Row],[VFA totaux]])</f>
        <v>0.14872426743572911</v>
      </c>
      <c r="L48">
        <f>(Tableau3[[#This Row],[iso_butyrate]]/Tableau3[[#This Row],[VFA totaux]])</f>
        <v>6.0585190525896662E-3</v>
      </c>
      <c r="M48">
        <f>(Tableau3[[#This Row],[iso_butyrate]]/Tableau3[[#This Row],[VFA totaux]])</f>
        <v>6.0585190525896662E-3</v>
      </c>
      <c r="N48">
        <f>(Tableau3[[#This Row],[iso_valerate]]/Tableau3[[#This Row],[VFA totaux]])</f>
        <v>7.0915880207044237E-3</v>
      </c>
      <c r="O48">
        <f>(Tableau3[[#This Row],[Valerate]]/Tableau3[[#This Row],[VFA totaux]])</f>
        <v>4.1591787101703482E-3</v>
      </c>
      <c r="P48">
        <f>(Tableau3[[#This Row],[caproate]]/Tableau3[[#This Row],[VFA totaux]])</f>
        <v>1.4204698311577905E-3</v>
      </c>
      <c r="Q48" t="s">
        <v>177</v>
      </c>
      <c r="R48" t="s">
        <v>12</v>
      </c>
      <c r="S48" s="2">
        <v>13</v>
      </c>
    </row>
    <row r="49" spans="1:19" x14ac:dyDescent="0.3">
      <c r="A49">
        <v>9740</v>
      </c>
      <c r="B49" s="2">
        <v>50.969499999999996</v>
      </c>
      <c r="C49" s="2">
        <v>13.587499999999999</v>
      </c>
      <c r="D49" s="2">
        <v>0.40200000000000002</v>
      </c>
      <c r="E49" s="2">
        <v>5.5504999999999995</v>
      </c>
      <c r="F49" s="2">
        <v>0.60549999999999993</v>
      </c>
      <c r="G49" s="2">
        <v>0.46850000000000003</v>
      </c>
      <c r="H49" s="2">
        <v>6.9000000000000006E-2</v>
      </c>
      <c r="I49" s="2">
        <f>SUM(Tableau3[[#This Row],[Acetate]:[caproate]])</f>
        <v>71.652500000000003</v>
      </c>
      <c r="J49">
        <f>(Tableau3[[#This Row],[Acetate]]/Tableau3[[#This Row],[VFA totaux]])</f>
        <v>0.71134293988346531</v>
      </c>
      <c r="K49">
        <f>(Tableau3[[#This Row],[propionate]]/Tableau3[[#This Row],[VFA totaux]])</f>
        <v>0.18963050835630296</v>
      </c>
      <c r="L49">
        <f>(Tableau3[[#This Row],[iso_butyrate]]/Tableau3[[#This Row],[VFA totaux]])</f>
        <v>5.6104113603851922E-3</v>
      </c>
      <c r="M49">
        <f>(Tableau3[[#This Row],[iso_butyrate]]/Tableau3[[#This Row],[VFA totaux]])</f>
        <v>5.6104113603851922E-3</v>
      </c>
      <c r="N49">
        <f>(Tableau3[[#This Row],[iso_valerate]]/Tableau3[[#This Row],[VFA totaux]])</f>
        <v>8.4505076584906313E-3</v>
      </c>
      <c r="O49">
        <f>(Tableau3[[#This Row],[Valerate]]/Tableau3[[#This Row],[VFA totaux]])</f>
        <v>6.5385017968668229E-3</v>
      </c>
      <c r="P49">
        <f>(Tableau3[[#This Row],[caproate]]/Tableau3[[#This Row],[VFA totaux]])</f>
        <v>9.6298105439447332E-4</v>
      </c>
      <c r="Q49" t="s">
        <v>177</v>
      </c>
      <c r="R49" t="s">
        <v>12</v>
      </c>
      <c r="S49" s="2">
        <v>13</v>
      </c>
    </row>
    <row r="50" spans="1:19" x14ac:dyDescent="0.3">
      <c r="A50">
        <v>9744</v>
      </c>
      <c r="B50" s="2">
        <v>51.468999999999994</v>
      </c>
      <c r="C50" s="2">
        <v>10.1075</v>
      </c>
      <c r="D50" s="2">
        <v>0.317</v>
      </c>
      <c r="E50" s="2">
        <v>6.7305000000000001</v>
      </c>
      <c r="F50" s="2">
        <v>0.53600000000000003</v>
      </c>
      <c r="G50" s="2">
        <v>0.46250000000000002</v>
      </c>
      <c r="H50" s="2">
        <v>6.25E-2</v>
      </c>
      <c r="I50" s="2">
        <f>SUM(Tableau3[[#This Row],[Acetate]:[caproate]])</f>
        <v>69.685000000000002</v>
      </c>
      <c r="J50">
        <f>(Tableau3[[#This Row],[Acetate]]/Tableau3[[#This Row],[VFA totaux]])</f>
        <v>0.73859510655090754</v>
      </c>
      <c r="K50">
        <f>(Tableau3[[#This Row],[propionate]]/Tableau3[[#This Row],[VFA totaux]])</f>
        <v>0.14504556217263398</v>
      </c>
      <c r="L50">
        <f>(Tableau3[[#This Row],[iso_butyrate]]/Tableau3[[#This Row],[VFA totaux]])</f>
        <v>4.5490421181028917E-3</v>
      </c>
      <c r="M50">
        <f>(Tableau3[[#This Row],[iso_butyrate]]/Tableau3[[#This Row],[VFA totaux]])</f>
        <v>4.5490421181028917E-3</v>
      </c>
      <c r="N50">
        <f>(Tableau3[[#This Row],[iso_valerate]]/Tableau3[[#This Row],[VFA totaux]])</f>
        <v>7.691755758054101E-3</v>
      </c>
      <c r="O50">
        <f>(Tableau3[[#This Row],[Valerate]]/Tableau3[[#This Row],[VFA totaux]])</f>
        <v>6.6370093994403386E-3</v>
      </c>
      <c r="P50">
        <f>(Tableau3[[#This Row],[caproate]]/Tableau3[[#This Row],[VFA totaux]])</f>
        <v>8.9689316208653219E-4</v>
      </c>
      <c r="Q50" t="s">
        <v>177</v>
      </c>
      <c r="R50" t="s">
        <v>12</v>
      </c>
      <c r="S50" s="2">
        <v>13</v>
      </c>
    </row>
    <row r="51" spans="1:19" x14ac:dyDescent="0.3">
      <c r="A51">
        <v>9748</v>
      </c>
      <c r="B51" s="2">
        <v>17.820999999999998</v>
      </c>
      <c r="C51" s="2">
        <v>4.1364999999999998</v>
      </c>
      <c r="D51" s="2">
        <v>9.1999999999999998E-2</v>
      </c>
      <c r="E51" s="2">
        <v>2.129</v>
      </c>
      <c r="F51" s="2">
        <v>8.7999999999999995E-2</v>
      </c>
      <c r="G51" s="2">
        <v>0.10750000000000001</v>
      </c>
      <c r="H51" s="2">
        <v>2.4E-2</v>
      </c>
      <c r="I51" s="2">
        <f>SUM(Tableau3[[#This Row],[Acetate]:[caproate]])</f>
        <v>24.398</v>
      </c>
      <c r="J51">
        <f>(Tableau3[[#This Row],[Acetate]]/Tableau3[[#This Row],[VFA totaux]])</f>
        <v>0.73042872366587419</v>
      </c>
      <c r="K51">
        <f>(Tableau3[[#This Row],[propionate]]/Tableau3[[#This Row],[VFA totaux]])</f>
        <v>0.16954258545782441</v>
      </c>
      <c r="L51">
        <f>(Tableau3[[#This Row],[iso_butyrate]]/Tableau3[[#This Row],[VFA totaux]])</f>
        <v>3.7708008853184686E-3</v>
      </c>
      <c r="M51">
        <f>(Tableau3[[#This Row],[iso_butyrate]]/Tableau3[[#This Row],[VFA totaux]])</f>
        <v>3.7708008853184686E-3</v>
      </c>
      <c r="N51">
        <f>(Tableau3[[#This Row],[iso_valerate]]/Tableau3[[#This Row],[VFA totaux]])</f>
        <v>3.6068530207394047E-3</v>
      </c>
      <c r="O51">
        <f>(Tableau3[[#This Row],[Valerate]]/Tableau3[[#This Row],[VFA totaux]])</f>
        <v>4.4060988605623417E-3</v>
      </c>
      <c r="P51">
        <f>(Tableau3[[#This Row],[caproate]]/Tableau3[[#This Row],[VFA totaux]])</f>
        <v>9.8368718747438326E-4</v>
      </c>
      <c r="Q51" t="s">
        <v>177</v>
      </c>
      <c r="R51" t="s">
        <v>12</v>
      </c>
      <c r="S51" s="2">
        <v>13</v>
      </c>
    </row>
    <row r="52" spans="1:19" x14ac:dyDescent="0.3">
      <c r="A52">
        <v>9750</v>
      </c>
      <c r="B52" s="2">
        <v>61.835499999999996</v>
      </c>
      <c r="C52" s="2">
        <v>14.919</v>
      </c>
      <c r="D52" s="2">
        <v>0.47699999999999998</v>
      </c>
      <c r="E52" s="2">
        <v>8.6804999999999986</v>
      </c>
      <c r="F52" s="2">
        <v>0.59199999999999997</v>
      </c>
      <c r="G52" s="2">
        <v>0.47450000000000003</v>
      </c>
      <c r="H52" s="2">
        <v>7.9000000000000001E-2</v>
      </c>
      <c r="I52" s="2">
        <f>SUM(Tableau3[[#This Row],[Acetate]:[caproate]])</f>
        <v>87.05749999999999</v>
      </c>
      <c r="J52">
        <f>(Tableau3[[#This Row],[Acetate]]/Tableau3[[#This Row],[VFA totaux]])</f>
        <v>0.71028343336300725</v>
      </c>
      <c r="K52">
        <f>(Tableau3[[#This Row],[propionate]]/Tableau3[[#This Row],[VFA totaux]])</f>
        <v>0.17136949717140973</v>
      </c>
      <c r="L52">
        <f>(Tableau3[[#This Row],[iso_butyrate]]/Tableau3[[#This Row],[VFA totaux]])</f>
        <v>5.4791373517502802E-3</v>
      </c>
      <c r="M52">
        <f>(Tableau3[[#This Row],[iso_butyrate]]/Tableau3[[#This Row],[VFA totaux]])</f>
        <v>5.4791373517502802E-3</v>
      </c>
      <c r="N52">
        <f>(Tableau3[[#This Row],[iso_valerate]]/Tableau3[[#This Row],[VFA totaux]])</f>
        <v>6.8001033799500333E-3</v>
      </c>
      <c r="O52">
        <f>(Tableau3[[#This Row],[Valerate]]/Tableau3[[#This Row],[VFA totaux]])</f>
        <v>5.45042069896333E-3</v>
      </c>
      <c r="P52">
        <f>(Tableau3[[#This Row],[caproate]]/Tableau3[[#This Row],[VFA totaux]])</f>
        <v>9.0744622806765657E-4</v>
      </c>
      <c r="Q52" t="s">
        <v>177</v>
      </c>
      <c r="R52" t="s">
        <v>12</v>
      </c>
      <c r="S52" s="2">
        <v>13</v>
      </c>
    </row>
    <row r="53" spans="1:19" x14ac:dyDescent="0.3">
      <c r="A53">
        <v>9756</v>
      </c>
      <c r="B53" s="2">
        <v>78.808999999999997</v>
      </c>
      <c r="C53" s="2">
        <v>20.560499999999998</v>
      </c>
      <c r="D53" s="2">
        <v>0.67399999999999993</v>
      </c>
      <c r="E53" s="2">
        <v>11.963999999999999</v>
      </c>
      <c r="F53" s="2">
        <v>0.746</v>
      </c>
      <c r="G53" s="2">
        <v>0.89349999999999996</v>
      </c>
      <c r="H53" s="2">
        <v>0.14650000000000002</v>
      </c>
      <c r="I53" s="2">
        <f>SUM(Tableau3[[#This Row],[Acetate]:[caproate]])</f>
        <v>113.79349999999999</v>
      </c>
      <c r="J53">
        <f>(Tableau3[[#This Row],[Acetate]]/Tableau3[[#This Row],[VFA totaux]])</f>
        <v>0.69256152592195508</v>
      </c>
      <c r="K53">
        <f>(Tableau3[[#This Row],[propionate]]/Tableau3[[#This Row],[VFA totaux]])</f>
        <v>0.18068255216686366</v>
      </c>
      <c r="L53">
        <f>(Tableau3[[#This Row],[iso_butyrate]]/Tableau3[[#This Row],[VFA totaux]])</f>
        <v>5.9230096622390552E-3</v>
      </c>
      <c r="M53">
        <f>(Tableau3[[#This Row],[iso_butyrate]]/Tableau3[[#This Row],[VFA totaux]])</f>
        <v>5.9230096622390552E-3</v>
      </c>
      <c r="N53">
        <f>(Tableau3[[#This Row],[iso_valerate]]/Tableau3[[#This Row],[VFA totaux]])</f>
        <v>6.5557347300153352E-3</v>
      </c>
      <c r="O53">
        <f>(Tableau3[[#This Row],[Valerate]]/Tableau3[[#This Row],[VFA totaux]])</f>
        <v>7.8519423341403514E-3</v>
      </c>
      <c r="P53">
        <f>(Tableau3[[#This Row],[caproate]]/Tableau3[[#This Row],[VFA totaux]])</f>
        <v>1.2874197559614568E-3</v>
      </c>
      <c r="Q53" t="s">
        <v>177</v>
      </c>
      <c r="R53" t="s">
        <v>12</v>
      </c>
      <c r="S53" s="2">
        <v>13</v>
      </c>
    </row>
    <row r="54" spans="1:19" x14ac:dyDescent="0.3">
      <c r="A54">
        <v>9757</v>
      </c>
      <c r="B54" s="2">
        <v>42.168999999999997</v>
      </c>
      <c r="C54" s="2">
        <v>9.6589999999999989</v>
      </c>
      <c r="D54" s="2">
        <v>0.3165</v>
      </c>
      <c r="E54" s="2">
        <v>5.8354999999999997</v>
      </c>
      <c r="F54" s="2">
        <v>0.41000000000000003</v>
      </c>
      <c r="G54" s="2">
        <v>0.30500000000000005</v>
      </c>
      <c r="H54" s="2">
        <v>6.2E-2</v>
      </c>
      <c r="I54" s="2">
        <f>SUM(Tableau3[[#This Row],[Acetate]:[caproate]])</f>
        <v>58.756999999999984</v>
      </c>
      <c r="J54">
        <f>(Tableau3[[#This Row],[Acetate]]/Tableau3[[#This Row],[VFA totaux]])</f>
        <v>0.71768470139728047</v>
      </c>
      <c r="K54">
        <f>(Tableau3[[#This Row],[propionate]]/Tableau3[[#This Row],[VFA totaux]])</f>
        <v>0.16438892387290027</v>
      </c>
      <c r="L54">
        <f>(Tableau3[[#This Row],[iso_butyrate]]/Tableau3[[#This Row],[VFA totaux]])</f>
        <v>5.3865922358187126E-3</v>
      </c>
      <c r="M54">
        <f>(Tableau3[[#This Row],[iso_butyrate]]/Tableau3[[#This Row],[VFA totaux]])</f>
        <v>5.3865922358187126E-3</v>
      </c>
      <c r="N54">
        <f>(Tableau3[[#This Row],[iso_valerate]]/Tableau3[[#This Row],[VFA totaux]])</f>
        <v>6.9778919958473056E-3</v>
      </c>
      <c r="O54">
        <f>(Tableau3[[#This Row],[Valerate]]/Tableau3[[#This Row],[VFA totaux]])</f>
        <v>5.1908708749595816E-3</v>
      </c>
      <c r="P54">
        <f>(Tableau3[[#This Row],[caproate]]/Tableau3[[#This Row],[VFA totaux]])</f>
        <v>1.0551934237622753E-3</v>
      </c>
      <c r="Q54" t="s">
        <v>177</v>
      </c>
      <c r="R54" t="s">
        <v>12</v>
      </c>
      <c r="S54" s="2">
        <v>13</v>
      </c>
    </row>
    <row r="55" spans="1:19" x14ac:dyDescent="0.3">
      <c r="A55">
        <v>9763</v>
      </c>
      <c r="B55" s="2">
        <v>67.607500000000002</v>
      </c>
      <c r="C55" s="2">
        <v>16.038</v>
      </c>
      <c r="D55" s="2">
        <v>0.95300000000000007</v>
      </c>
      <c r="E55" s="2">
        <v>8.8994999999999997</v>
      </c>
      <c r="F55" s="2">
        <v>1.1045</v>
      </c>
      <c r="G55" s="2">
        <v>0.64100000000000001</v>
      </c>
      <c r="H55" s="2">
        <v>0.1215</v>
      </c>
      <c r="I55" s="2">
        <f>SUM(Tableau3[[#This Row],[Acetate]:[caproate]])</f>
        <v>95.365000000000009</v>
      </c>
      <c r="J55">
        <f>(Tableau3[[#This Row],[Acetate]]/Tableau3[[#This Row],[VFA totaux]])</f>
        <v>0.70893409531798868</v>
      </c>
      <c r="K55">
        <f>(Tableau3[[#This Row],[propionate]]/Tableau3[[#This Row],[VFA totaux]])</f>
        <v>0.16817490693650708</v>
      </c>
      <c r="L55">
        <f>(Tableau3[[#This Row],[iso_butyrate]]/Tableau3[[#This Row],[VFA totaux]])</f>
        <v>9.9931840822104542E-3</v>
      </c>
      <c r="M55">
        <f>(Tableau3[[#This Row],[iso_butyrate]]/Tableau3[[#This Row],[VFA totaux]])</f>
        <v>9.9931840822104542E-3</v>
      </c>
      <c r="N55">
        <f>(Tableau3[[#This Row],[iso_valerate]]/Tableau3[[#This Row],[VFA totaux]])</f>
        <v>1.1581817228542965E-2</v>
      </c>
      <c r="O55">
        <f>(Tableau3[[#This Row],[Valerate]]/Tableau3[[#This Row],[VFA totaux]])</f>
        <v>6.7215435432286469E-3</v>
      </c>
      <c r="P55">
        <f>(Tableau3[[#This Row],[caproate]]/Tableau3[[#This Row],[VFA totaux]])</f>
        <v>1.2740523252765688E-3</v>
      </c>
      <c r="Q55" t="s">
        <v>177</v>
      </c>
      <c r="R55" t="s">
        <v>12</v>
      </c>
      <c r="S55" s="2">
        <v>13</v>
      </c>
    </row>
    <row r="56" spans="1:19" x14ac:dyDescent="0.3">
      <c r="A56">
        <v>2342</v>
      </c>
      <c r="B56" s="2">
        <v>25.378999999999998</v>
      </c>
      <c r="C56" s="2">
        <v>3.6215000000000002</v>
      </c>
      <c r="D56" s="2">
        <v>0.1885</v>
      </c>
      <c r="E56" s="2">
        <v>0.70500000000000007</v>
      </c>
      <c r="F56" s="2">
        <v>0.29349999999999998</v>
      </c>
      <c r="G56" s="2">
        <v>0.1055</v>
      </c>
      <c r="H56" s="2">
        <v>0</v>
      </c>
      <c r="I56" s="2">
        <f>SUM(Tableau3[[#This Row],[Acetate]:[caproate]])</f>
        <v>30.292999999999999</v>
      </c>
      <c r="J56">
        <f>(Tableau3[[#This Row],[Acetate]]/Tableau3[[#This Row],[VFA totaux]])</f>
        <v>0.83778430660548642</v>
      </c>
      <c r="K56">
        <f>(Tableau3[[#This Row],[propionate]]/Tableau3[[#This Row],[VFA totaux]])</f>
        <v>0.11954907074241575</v>
      </c>
      <c r="L56">
        <f>(Tableau3[[#This Row],[iso_butyrate]]/Tableau3[[#This Row],[VFA totaux]])</f>
        <v>6.2225596672498603E-3</v>
      </c>
      <c r="M56">
        <f>(Tableau3[[#This Row],[iso_butyrate]]/Tableau3[[#This Row],[VFA totaux]])</f>
        <v>6.2225596672498603E-3</v>
      </c>
      <c r="N56">
        <f>(Tableau3[[#This Row],[iso_valerate]]/Tableau3[[#This Row],[VFA totaux]])</f>
        <v>9.6887069620044224E-3</v>
      </c>
      <c r="O56">
        <f>(Tableau3[[#This Row],[Valerate]]/Tableau3[[#This Row],[VFA totaux]])</f>
        <v>3.482652758062919E-3</v>
      </c>
      <c r="P56">
        <f>(Tableau3[[#This Row],[caproate]]/Tableau3[[#This Row],[VFA totaux]])</f>
        <v>0</v>
      </c>
      <c r="Q56" t="s">
        <v>171</v>
      </c>
      <c r="R56" t="s">
        <v>8</v>
      </c>
      <c r="S56" s="2">
        <v>3</v>
      </c>
    </row>
    <row r="57" spans="1:19" x14ac:dyDescent="0.3">
      <c r="A57" s="1">
        <v>9721</v>
      </c>
      <c r="B57" s="2">
        <v>21.777000000000001</v>
      </c>
      <c r="C57" s="2">
        <v>2.3780000000000001</v>
      </c>
      <c r="D57" s="2">
        <v>0.24149999999999999</v>
      </c>
      <c r="E57" s="2">
        <v>1.143</v>
      </c>
      <c r="F57" s="2">
        <v>0.3785</v>
      </c>
      <c r="G57" s="2">
        <v>0.156</v>
      </c>
      <c r="H57" s="2">
        <v>7.1500000000000008E-2</v>
      </c>
      <c r="I57" s="2">
        <f>SUM(Tableau3[[#This Row],[Acetate]:[caproate]])</f>
        <v>26.145499999999998</v>
      </c>
      <c r="J57">
        <f>(Tableau3[[#This Row],[Acetate]]/Tableau3[[#This Row],[VFA totaux]])</f>
        <v>0.8329157981296974</v>
      </c>
      <c r="K57">
        <f>(Tableau3[[#This Row],[propionate]]/Tableau3[[#This Row],[VFA totaux]])</f>
        <v>9.0952553976783784E-2</v>
      </c>
      <c r="L57">
        <f>(Tableau3[[#This Row],[iso_butyrate]]/Tableau3[[#This Row],[VFA totaux]])</f>
        <v>9.2367711460863249E-3</v>
      </c>
      <c r="M57">
        <f>(Tableau3[[#This Row],[iso_butyrate]]/Tableau3[[#This Row],[VFA totaux]])</f>
        <v>9.2367711460863249E-3</v>
      </c>
      <c r="N57">
        <f>(Tableau3[[#This Row],[iso_valerate]]/Tableau3[[#This Row],[VFA totaux]])</f>
        <v>1.4476678587137366E-2</v>
      </c>
      <c r="O57">
        <f>(Tableau3[[#This Row],[Valerate]]/Tableau3[[#This Row],[VFA totaux]])</f>
        <v>5.966609932875639E-3</v>
      </c>
      <c r="P57">
        <f>(Tableau3[[#This Row],[caproate]]/Tableau3[[#This Row],[VFA totaux]])</f>
        <v>2.7346962192346682E-3</v>
      </c>
      <c r="Q57" t="s">
        <v>171</v>
      </c>
      <c r="R57" t="s">
        <v>8</v>
      </c>
      <c r="S57" s="2">
        <v>3</v>
      </c>
    </row>
    <row r="58" spans="1:19" x14ac:dyDescent="0.3">
      <c r="A58">
        <v>9741</v>
      </c>
      <c r="B58" s="2">
        <v>43.780500000000004</v>
      </c>
      <c r="C58" s="2">
        <v>7.3915000000000006</v>
      </c>
      <c r="D58" s="2">
        <v>0.35650000000000004</v>
      </c>
      <c r="E58" s="2">
        <v>1.4504999999999999</v>
      </c>
      <c r="F58" s="2">
        <v>0.4355</v>
      </c>
      <c r="G58" s="2">
        <v>0.27200000000000002</v>
      </c>
      <c r="H58" s="2">
        <v>5.6500000000000002E-2</v>
      </c>
      <c r="I58" s="2">
        <f>SUM(Tableau3[[#This Row],[Acetate]:[caproate]])</f>
        <v>53.742999999999995</v>
      </c>
      <c r="J58">
        <f>(Tableau3[[#This Row],[Acetate]]/Tableau3[[#This Row],[VFA totaux]])</f>
        <v>0.81462702119345787</v>
      </c>
      <c r="K58">
        <f>(Tableau3[[#This Row],[propionate]]/Tableau3[[#This Row],[VFA totaux]])</f>
        <v>0.13753419049922783</v>
      </c>
      <c r="L58">
        <f>(Tableau3[[#This Row],[iso_butyrate]]/Tableau3[[#This Row],[VFA totaux]])</f>
        <v>6.6334220270546874E-3</v>
      </c>
      <c r="M58">
        <f>(Tableau3[[#This Row],[iso_butyrate]]/Tableau3[[#This Row],[VFA totaux]])</f>
        <v>6.6334220270546874E-3</v>
      </c>
      <c r="N58">
        <f>(Tableau3[[#This Row],[iso_valerate]]/Tableau3[[#This Row],[VFA totaux]])</f>
        <v>8.1033809054202408E-3</v>
      </c>
      <c r="O58">
        <f>(Tableau3[[#This Row],[Valerate]]/Tableau3[[#This Row],[VFA totaux]])</f>
        <v>5.0611242394358342E-3</v>
      </c>
      <c r="P58">
        <f>(Tableau3[[#This Row],[caproate]]/Tableau3[[#This Row],[VFA totaux]])</f>
        <v>1.0512997041475171E-3</v>
      </c>
      <c r="Q58" t="s">
        <v>171</v>
      </c>
      <c r="R58" t="s">
        <v>8</v>
      </c>
      <c r="S58" s="2">
        <v>3</v>
      </c>
    </row>
    <row r="59" spans="1:19" x14ac:dyDescent="0.3">
      <c r="A59">
        <v>9743</v>
      </c>
      <c r="B59" s="2">
        <v>46.626999999999995</v>
      </c>
      <c r="C59" s="2">
        <v>21.442499999999999</v>
      </c>
      <c r="D59" s="2">
        <v>1.8305</v>
      </c>
      <c r="E59" s="2">
        <v>39.271999999999998</v>
      </c>
      <c r="F59" s="2">
        <v>2.355</v>
      </c>
      <c r="G59" s="2">
        <v>13.641500000000001</v>
      </c>
      <c r="H59" s="2">
        <v>1.0720000000000001</v>
      </c>
      <c r="I59" s="2">
        <f>SUM(Tableau3[[#This Row],[Acetate]:[caproate]])</f>
        <v>126.2405</v>
      </c>
      <c r="J59">
        <f>(Tableau3[[#This Row],[Acetate]]/Tableau3[[#This Row],[VFA totaux]])</f>
        <v>0.36935056499300933</v>
      </c>
      <c r="K59">
        <f>(Tableau3[[#This Row],[propionate]]/Tableau3[[#This Row],[VFA totaux]])</f>
        <v>0.16985436527897149</v>
      </c>
      <c r="L59">
        <f>(Tableau3[[#This Row],[iso_butyrate]]/Tableau3[[#This Row],[VFA totaux]])</f>
        <v>1.4500100997698837E-2</v>
      </c>
      <c r="M59">
        <f>(Tableau3[[#This Row],[iso_butyrate]]/Tableau3[[#This Row],[VFA totaux]])</f>
        <v>1.4500100997698837E-2</v>
      </c>
      <c r="N59">
        <f>(Tableau3[[#This Row],[iso_valerate]]/Tableau3[[#This Row],[VFA totaux]])</f>
        <v>1.8654869079257449E-2</v>
      </c>
      <c r="O59">
        <f>(Tableau3[[#This Row],[Valerate]]/Tableau3[[#This Row],[VFA totaux]])</f>
        <v>0.10805961636717219</v>
      </c>
      <c r="P59">
        <f>(Tableau3[[#This Row],[caproate]]/Tableau3[[#This Row],[VFA totaux]])</f>
        <v>8.491728090430568E-3</v>
      </c>
      <c r="Q59" t="s">
        <v>171</v>
      </c>
      <c r="R59" t="s">
        <v>8</v>
      </c>
      <c r="S59" s="2">
        <v>3</v>
      </c>
    </row>
    <row r="60" spans="1:19" x14ac:dyDescent="0.3">
      <c r="A60">
        <v>9745</v>
      </c>
      <c r="B60" s="2">
        <v>31.5015</v>
      </c>
      <c r="C60" s="2">
        <v>12.365</v>
      </c>
      <c r="D60" s="2">
        <v>0.80149999999999999</v>
      </c>
      <c r="E60" s="2">
        <v>3.7195</v>
      </c>
      <c r="F60" s="2">
        <v>1.002</v>
      </c>
      <c r="G60" s="2">
        <v>0.69850000000000001</v>
      </c>
      <c r="H60" s="2">
        <v>0.05</v>
      </c>
      <c r="I60" s="2">
        <f>SUM(Tableau3[[#This Row],[Acetate]:[caproate]])</f>
        <v>50.138000000000005</v>
      </c>
      <c r="J60">
        <f>(Tableau3[[#This Row],[Acetate]]/Tableau3[[#This Row],[VFA totaux]])</f>
        <v>0.62829590330687302</v>
      </c>
      <c r="K60">
        <f>(Tableau3[[#This Row],[propionate]]/Tableau3[[#This Row],[VFA totaux]])</f>
        <v>0.24661933064741312</v>
      </c>
      <c r="L60">
        <f>(Tableau3[[#This Row],[iso_butyrate]]/Tableau3[[#This Row],[VFA totaux]])</f>
        <v>1.598587897403167E-2</v>
      </c>
      <c r="M60">
        <f>(Tableau3[[#This Row],[iso_butyrate]]/Tableau3[[#This Row],[VFA totaux]])</f>
        <v>1.598587897403167E-2</v>
      </c>
      <c r="N60">
        <f>(Tableau3[[#This Row],[iso_valerate]]/Tableau3[[#This Row],[VFA totaux]])</f>
        <v>1.998484183653117E-2</v>
      </c>
      <c r="O60">
        <f>(Tableau3[[#This Row],[Valerate]]/Tableau3[[#This Row],[VFA totaux]])</f>
        <v>1.3931548924967089E-2</v>
      </c>
      <c r="P60">
        <f>(Tableau3[[#This Row],[caproate]]/Tableau3[[#This Row],[VFA totaux]])</f>
        <v>9.9724759663329197E-4</v>
      </c>
      <c r="Q60" t="s">
        <v>171</v>
      </c>
      <c r="R60" t="s">
        <v>8</v>
      </c>
      <c r="S60" s="2">
        <v>3</v>
      </c>
    </row>
    <row r="61" spans="1:19" x14ac:dyDescent="0.3">
      <c r="A61">
        <v>9746</v>
      </c>
      <c r="B61" s="2">
        <v>16.195499999999999</v>
      </c>
      <c r="C61" s="2">
        <v>3.5149999999999997</v>
      </c>
      <c r="D61" s="2">
        <v>0.48399999999999999</v>
      </c>
      <c r="E61" s="2">
        <v>2.0289999999999999</v>
      </c>
      <c r="F61" s="2">
        <v>1.0685</v>
      </c>
      <c r="G61" s="2">
        <v>0.55699999999999994</v>
      </c>
      <c r="H61" s="2">
        <v>0.185</v>
      </c>
      <c r="I61" s="2">
        <f>SUM(Tableau3[[#This Row],[Acetate]:[caproate]])</f>
        <v>24.033999999999995</v>
      </c>
      <c r="J61">
        <f>(Tableau3[[#This Row],[Acetate]]/Tableau3[[#This Row],[VFA totaux]])</f>
        <v>0.67385786802030467</v>
      </c>
      <c r="K61">
        <f>(Tableau3[[#This Row],[propionate]]/Tableau3[[#This Row],[VFA totaux]])</f>
        <v>0.14625114421236582</v>
      </c>
      <c r="L61">
        <f>(Tableau3[[#This Row],[iso_butyrate]]/Tableau3[[#This Row],[VFA totaux]])</f>
        <v>2.0138137638345679E-2</v>
      </c>
      <c r="M61">
        <f>(Tableau3[[#This Row],[iso_butyrate]]/Tableau3[[#This Row],[VFA totaux]])</f>
        <v>2.0138137638345679E-2</v>
      </c>
      <c r="N61">
        <f>(Tableau3[[#This Row],[iso_valerate]]/Tableau3[[#This Row],[VFA totaux]])</f>
        <v>4.4457851377215619E-2</v>
      </c>
      <c r="O61">
        <f>(Tableau3[[#This Row],[Valerate]]/Tableau3[[#This Row],[VFA totaux]])</f>
        <v>2.3175501373054842E-2</v>
      </c>
      <c r="P61">
        <f>(Tableau3[[#This Row],[caproate]]/Tableau3[[#This Row],[VFA totaux]])</f>
        <v>7.6974286427560967E-3</v>
      </c>
      <c r="Q61" t="s">
        <v>171</v>
      </c>
      <c r="R61" t="s">
        <v>8</v>
      </c>
      <c r="S61" s="2">
        <v>3</v>
      </c>
    </row>
    <row r="62" spans="1:19" x14ac:dyDescent="0.3">
      <c r="A62">
        <v>9749</v>
      </c>
      <c r="B62" s="2">
        <v>33.685000000000002</v>
      </c>
      <c r="C62" s="2">
        <v>4.6240000000000006</v>
      </c>
      <c r="D62" s="2">
        <v>0.27550000000000002</v>
      </c>
      <c r="E62" s="2">
        <v>1.6575</v>
      </c>
      <c r="F62" s="2">
        <v>0.38400000000000001</v>
      </c>
      <c r="G62" s="2">
        <v>0.1855</v>
      </c>
      <c r="H62" s="2">
        <v>3.7500000000000006E-2</v>
      </c>
      <c r="I62" s="2">
        <f>SUM(Tableau3[[#This Row],[Acetate]:[caproate]])</f>
        <v>40.849000000000004</v>
      </c>
      <c r="J62">
        <f>(Tableau3[[#This Row],[Acetate]]/Tableau3[[#This Row],[VFA totaux]])</f>
        <v>0.82462238977698354</v>
      </c>
      <c r="K62">
        <f>(Tableau3[[#This Row],[propionate]]/Tableau3[[#This Row],[VFA totaux]])</f>
        <v>0.11319738549291293</v>
      </c>
      <c r="L62">
        <f>(Tableau3[[#This Row],[iso_butyrate]]/Tableau3[[#This Row],[VFA totaux]])</f>
        <v>6.7443511469069007E-3</v>
      </c>
      <c r="M62">
        <f>(Tableau3[[#This Row],[iso_butyrate]]/Tableau3[[#This Row],[VFA totaux]])</f>
        <v>6.7443511469069007E-3</v>
      </c>
      <c r="N62">
        <f>(Tableau3[[#This Row],[iso_valerate]]/Tableau3[[#This Row],[VFA totaux]])</f>
        <v>9.4004749198266773E-3</v>
      </c>
      <c r="O62">
        <f>(Tableau3[[#This Row],[Valerate]]/Tableau3[[#This Row],[VFA totaux]])</f>
        <v>4.5411148375725224E-3</v>
      </c>
      <c r="P62">
        <f>(Tableau3[[#This Row],[caproate]]/Tableau3[[#This Row],[VFA totaux]])</f>
        <v>9.1801512888932413E-4</v>
      </c>
      <c r="Q62" t="s">
        <v>171</v>
      </c>
      <c r="R62" t="s">
        <v>8</v>
      </c>
      <c r="S62" s="2">
        <v>3</v>
      </c>
    </row>
    <row r="63" spans="1:19" x14ac:dyDescent="0.3">
      <c r="A63">
        <v>9751</v>
      </c>
      <c r="B63" s="2">
        <v>23.6235</v>
      </c>
      <c r="C63" s="2">
        <v>5.3249999999999993</v>
      </c>
      <c r="D63" s="2">
        <v>0.32799999999999996</v>
      </c>
      <c r="E63" s="2">
        <v>0.79749999999999999</v>
      </c>
      <c r="F63" s="2">
        <v>0.623</v>
      </c>
      <c r="G63" s="2">
        <v>0.17199999999999999</v>
      </c>
      <c r="H63" s="2">
        <v>2.8499999999999998E-2</v>
      </c>
      <c r="I63" s="2">
        <f>SUM(Tableau3[[#This Row],[Acetate]:[caproate]])</f>
        <v>30.897500000000001</v>
      </c>
      <c r="J63">
        <f>(Tableau3[[#This Row],[Acetate]]/Tableau3[[#This Row],[VFA totaux]])</f>
        <v>0.76457642204061815</v>
      </c>
      <c r="K63">
        <f>(Tableau3[[#This Row],[propionate]]/Tableau3[[#This Row],[VFA totaux]])</f>
        <v>0.17234404077999835</v>
      </c>
      <c r="L63">
        <f>(Tableau3[[#This Row],[iso_butyrate]]/Tableau3[[#This Row],[VFA totaux]])</f>
        <v>1.0615745610486284E-2</v>
      </c>
      <c r="M63">
        <f>(Tableau3[[#This Row],[iso_butyrate]]/Tableau3[[#This Row],[VFA totaux]])</f>
        <v>1.0615745610486284E-2</v>
      </c>
      <c r="N63">
        <f>(Tableau3[[#This Row],[iso_valerate]]/Tableau3[[#This Row],[VFA totaux]])</f>
        <v>2.0163443644307791E-2</v>
      </c>
      <c r="O63">
        <f>(Tableau3[[#This Row],[Valerate]]/Tableau3[[#This Row],[VFA totaux]])</f>
        <v>5.566793429889149E-3</v>
      </c>
      <c r="P63">
        <f>(Tableau3[[#This Row],[caproate]]/Tableau3[[#This Row],[VFA totaux]])</f>
        <v>9.2240472530139971E-4</v>
      </c>
      <c r="Q63" t="s">
        <v>171</v>
      </c>
      <c r="R63" t="s">
        <v>8</v>
      </c>
      <c r="S63" s="2">
        <v>3</v>
      </c>
    </row>
    <row r="64" spans="1:19" x14ac:dyDescent="0.3">
      <c r="A64">
        <v>9774</v>
      </c>
      <c r="B64" s="2">
        <v>35.423999999999999</v>
      </c>
      <c r="C64" s="2">
        <v>6.5809999999999995</v>
      </c>
      <c r="D64" s="2">
        <v>0.35449999999999998</v>
      </c>
      <c r="E64" s="2">
        <v>2.004</v>
      </c>
      <c r="F64" s="2">
        <v>0.496</v>
      </c>
      <c r="G64" s="2">
        <v>0.29549999999999998</v>
      </c>
      <c r="H64" s="2">
        <v>4.65E-2</v>
      </c>
      <c r="I64" s="2">
        <f>SUM(Tableau3[[#This Row],[Acetate]:[caproate]])</f>
        <v>45.201499999999996</v>
      </c>
      <c r="J64">
        <f>(Tableau3[[#This Row],[Acetate]]/Tableau3[[#This Row],[VFA totaux]])</f>
        <v>0.78369080672101599</v>
      </c>
      <c r="K64">
        <f>(Tableau3[[#This Row],[propionate]]/Tableau3[[#This Row],[VFA totaux]])</f>
        <v>0.14559251352278132</v>
      </c>
      <c r="L64">
        <f>(Tableau3[[#This Row],[iso_butyrate]]/Tableau3[[#This Row],[VFA totaux]])</f>
        <v>7.8426600887138709E-3</v>
      </c>
      <c r="M64">
        <f>(Tableau3[[#This Row],[iso_butyrate]]/Tableau3[[#This Row],[VFA totaux]])</f>
        <v>7.8426600887138709E-3</v>
      </c>
      <c r="N64">
        <f>(Tableau3[[#This Row],[iso_valerate]]/Tableau3[[#This Row],[VFA totaux]])</f>
        <v>1.0973087176310521E-2</v>
      </c>
      <c r="O64">
        <f>(Tableau3[[#This Row],[Valerate]]/Tableau3[[#This Row],[VFA totaux]])</f>
        <v>6.5373936705640304E-3</v>
      </c>
      <c r="P64">
        <f>(Tableau3[[#This Row],[caproate]]/Tableau3[[#This Row],[VFA totaux]])</f>
        <v>1.0287269227791114E-3</v>
      </c>
      <c r="Q64" t="s">
        <v>171</v>
      </c>
      <c r="R64" t="s">
        <v>8</v>
      </c>
      <c r="S64" s="2">
        <v>3</v>
      </c>
    </row>
    <row r="65" spans="1:19" x14ac:dyDescent="0.3">
      <c r="A65">
        <v>2342</v>
      </c>
      <c r="B65" s="2">
        <v>44.417999999999999</v>
      </c>
      <c r="C65" s="2">
        <v>9.5135000000000005</v>
      </c>
      <c r="D65" s="2">
        <v>0.47699999999999998</v>
      </c>
      <c r="E65" s="2">
        <v>6.6844999999999999</v>
      </c>
      <c r="F65" s="2">
        <v>0.67700000000000005</v>
      </c>
      <c r="G65" s="2">
        <v>0.54300000000000004</v>
      </c>
      <c r="H65" s="2">
        <v>0.06</v>
      </c>
      <c r="I65" s="2">
        <f>SUM(Tableau3[[#This Row],[Acetate]:[caproate]])</f>
        <v>62.372999999999998</v>
      </c>
      <c r="J65">
        <f>(Tableau3[[#This Row],[Acetate]]/Tableau3[[#This Row],[VFA totaux]])</f>
        <v>0.71213505843874758</v>
      </c>
      <c r="K65">
        <f>(Tableau3[[#This Row],[propionate]]/Tableau3[[#This Row],[VFA totaux]])</f>
        <v>0.15252593269523673</v>
      </c>
      <c r="L65">
        <f>(Tableau3[[#This Row],[iso_butyrate]]/Tableau3[[#This Row],[VFA totaux]])</f>
        <v>7.6475398008753791E-3</v>
      </c>
      <c r="M65">
        <f>(Tableau3[[#This Row],[iso_butyrate]]/Tableau3[[#This Row],[VFA totaux]])</f>
        <v>7.6475398008753791E-3</v>
      </c>
      <c r="N65">
        <f>(Tableau3[[#This Row],[iso_valerate]]/Tableau3[[#This Row],[VFA totaux]])</f>
        <v>1.0854055440655413E-2</v>
      </c>
      <c r="O65">
        <f>(Tableau3[[#This Row],[Valerate]]/Tableau3[[#This Row],[VFA totaux]])</f>
        <v>8.7056899620027908E-3</v>
      </c>
      <c r="P65">
        <f>(Tableau3[[#This Row],[caproate]]/Tableau3[[#This Row],[VFA totaux]])</f>
        <v>9.6195469193400987E-4</v>
      </c>
      <c r="Q65" t="s">
        <v>178</v>
      </c>
      <c r="R65" t="s">
        <v>8</v>
      </c>
      <c r="S65" s="2">
        <v>10</v>
      </c>
    </row>
    <row r="66" spans="1:19" x14ac:dyDescent="0.3">
      <c r="A66">
        <v>9721</v>
      </c>
      <c r="B66" s="2">
        <v>32.379999999999995</v>
      </c>
      <c r="C66" s="2">
        <v>8.3425000000000011</v>
      </c>
      <c r="D66" s="2">
        <v>0.40600000000000003</v>
      </c>
      <c r="E66" s="2">
        <v>3.9750000000000001</v>
      </c>
      <c r="F66" s="2">
        <v>0.50249999999999995</v>
      </c>
      <c r="G66" s="2">
        <v>0.40050000000000002</v>
      </c>
      <c r="H66" s="2">
        <v>0.09</v>
      </c>
      <c r="I66" s="2">
        <f>SUM(Tableau3[[#This Row],[Acetate]:[caproate]])</f>
        <v>46.096499999999999</v>
      </c>
      <c r="J66">
        <f>(Tableau3[[#This Row],[Acetate]]/Tableau3[[#This Row],[VFA totaux]])</f>
        <v>0.70243944768040945</v>
      </c>
      <c r="K66">
        <f>(Tableau3[[#This Row],[propionate]]/Tableau3[[#This Row],[VFA totaux]])</f>
        <v>0.18097903311531247</v>
      </c>
      <c r="L66">
        <f>(Tableau3[[#This Row],[iso_butyrate]]/Tableau3[[#This Row],[VFA totaux]])</f>
        <v>8.8076101222435543E-3</v>
      </c>
      <c r="M66">
        <f>(Tableau3[[#This Row],[iso_butyrate]]/Tableau3[[#This Row],[VFA totaux]])</f>
        <v>8.8076101222435543E-3</v>
      </c>
      <c r="N66">
        <f>(Tableau3[[#This Row],[iso_valerate]]/Tableau3[[#This Row],[VFA totaux]])</f>
        <v>1.0901044547850704E-2</v>
      </c>
      <c r="O66">
        <f>(Tableau3[[#This Row],[Valerate]]/Tableau3[[#This Row],[VFA totaux]])</f>
        <v>8.6882952067944431E-3</v>
      </c>
      <c r="P66">
        <f>(Tableau3[[#This Row],[caproate]]/Tableau3[[#This Row],[VFA totaux]])</f>
        <v>1.9524258891672904E-3</v>
      </c>
      <c r="Q66" t="s">
        <v>178</v>
      </c>
      <c r="R66" t="s">
        <v>8</v>
      </c>
      <c r="S66" s="2">
        <v>10</v>
      </c>
    </row>
    <row r="67" spans="1:19" x14ac:dyDescent="0.3">
      <c r="A67">
        <v>9741</v>
      </c>
      <c r="B67" s="2">
        <v>28.271000000000001</v>
      </c>
      <c r="C67" s="2">
        <v>7.2795000000000005</v>
      </c>
      <c r="D67" s="2">
        <v>0.22550000000000001</v>
      </c>
      <c r="E67" s="2">
        <v>2.8374999999999999</v>
      </c>
      <c r="F67" s="2">
        <v>0.29399999999999998</v>
      </c>
      <c r="G67" s="2">
        <v>0.27349999999999997</v>
      </c>
      <c r="H67" s="2">
        <v>6.0000000000000001E-3</v>
      </c>
      <c r="I67" s="2">
        <f>SUM(Tableau3[[#This Row],[Acetate]:[caproate]])</f>
        <v>39.186999999999991</v>
      </c>
      <c r="J67">
        <f>(Tableau3[[#This Row],[Acetate]]/Tableau3[[#This Row],[VFA totaux]])</f>
        <v>0.72143823206675706</v>
      </c>
      <c r="K67">
        <f>(Tableau3[[#This Row],[propionate]]/Tableau3[[#This Row],[VFA totaux]])</f>
        <v>0.18576313573378933</v>
      </c>
      <c r="L67">
        <f>(Tableau3[[#This Row],[iso_butyrate]]/Tableau3[[#This Row],[VFA totaux]])</f>
        <v>5.7544593870416227E-3</v>
      </c>
      <c r="M67">
        <f>(Tableau3[[#This Row],[iso_butyrate]]/Tableau3[[#This Row],[VFA totaux]])</f>
        <v>5.7544593870416227E-3</v>
      </c>
      <c r="N67">
        <f>(Tableau3[[#This Row],[iso_valerate]]/Tableau3[[#This Row],[VFA totaux]])</f>
        <v>7.5024880700232232E-3</v>
      </c>
      <c r="O67">
        <f>(Tableau3[[#This Row],[Valerate]]/Tableau3[[#This Row],[VFA totaux]])</f>
        <v>6.9793553984739843E-3</v>
      </c>
      <c r="P67">
        <f>(Tableau3[[#This Row],[caproate]]/Tableau3[[#This Row],[VFA totaux]])</f>
        <v>1.5311200142904539E-4</v>
      </c>
      <c r="Q67" t="s">
        <v>178</v>
      </c>
      <c r="R67" t="s">
        <v>8</v>
      </c>
      <c r="S67" s="2">
        <v>10</v>
      </c>
    </row>
    <row r="68" spans="1:19" x14ac:dyDescent="0.3">
      <c r="A68">
        <v>9743</v>
      </c>
      <c r="B68" s="2">
        <v>18.378499999999999</v>
      </c>
      <c r="C68" s="2">
        <v>6.4715000000000007</v>
      </c>
      <c r="D68" s="2">
        <v>0.40800000000000003</v>
      </c>
      <c r="E68" s="2">
        <v>1.7694999999999999</v>
      </c>
      <c r="F68" s="2">
        <v>0.76800000000000002</v>
      </c>
      <c r="G68" s="2">
        <v>1.0914999999999999</v>
      </c>
      <c r="H68" s="2">
        <v>0.1885</v>
      </c>
      <c r="I68" s="2">
        <f>SUM(Tableau3[[#This Row],[Acetate]:[caproate]])</f>
        <v>29.075500000000005</v>
      </c>
      <c r="J68">
        <f>(Tableau3[[#This Row],[Acetate]]/Tableau3[[#This Row],[VFA totaux]])</f>
        <v>0.63209575071795832</v>
      </c>
      <c r="K68">
        <f>(Tableau3[[#This Row],[propionate]]/Tableau3[[#This Row],[VFA totaux]])</f>
        <v>0.2225757080703685</v>
      </c>
      <c r="L68">
        <f>(Tableau3[[#This Row],[iso_butyrate]]/Tableau3[[#This Row],[VFA totaux]])</f>
        <v>1.4032432804251E-2</v>
      </c>
      <c r="M68">
        <f>(Tableau3[[#This Row],[iso_butyrate]]/Tableau3[[#This Row],[VFA totaux]])</f>
        <v>1.4032432804251E-2</v>
      </c>
      <c r="N68">
        <f>(Tableau3[[#This Row],[iso_valerate]]/Tableau3[[#This Row],[VFA totaux]])</f>
        <v>2.6413991160943059E-2</v>
      </c>
      <c r="O68">
        <f>(Tableau3[[#This Row],[Valerate]]/Tableau3[[#This Row],[VFA totaux]])</f>
        <v>3.7540197073137167E-2</v>
      </c>
      <c r="P68">
        <f>(Tableau3[[#This Row],[caproate]]/Tableau3[[#This Row],[VFA totaux]])</f>
        <v>6.4831215284345918E-3</v>
      </c>
      <c r="Q68" t="s">
        <v>178</v>
      </c>
      <c r="R68" t="s">
        <v>8</v>
      </c>
      <c r="S68" s="2">
        <v>10</v>
      </c>
    </row>
    <row r="69" spans="1:19" x14ac:dyDescent="0.3">
      <c r="A69">
        <v>9745</v>
      </c>
      <c r="B69" s="2">
        <v>51.305500000000002</v>
      </c>
      <c r="C69" s="2">
        <v>12.3705</v>
      </c>
      <c r="D69" s="2">
        <v>0.50049999999999994</v>
      </c>
      <c r="E69" s="2">
        <v>5.0794999999999995</v>
      </c>
      <c r="F69" s="2">
        <v>0.60599999999999998</v>
      </c>
      <c r="G69" s="2">
        <v>0.69300000000000006</v>
      </c>
      <c r="H69" s="2">
        <v>9.9000000000000005E-2</v>
      </c>
      <c r="I69" s="2">
        <f>SUM(Tableau3[[#This Row],[Acetate]:[caproate]])</f>
        <v>70.653999999999996</v>
      </c>
      <c r="J69">
        <f>(Tableau3[[#This Row],[Acetate]]/Tableau3[[#This Row],[VFA totaux]])</f>
        <v>0.72615138562572545</v>
      </c>
      <c r="K69">
        <f>(Tableau3[[#This Row],[propionate]]/Tableau3[[#This Row],[VFA totaux]])</f>
        <v>0.17508562855606194</v>
      </c>
      <c r="L69">
        <f>(Tableau3[[#This Row],[iso_butyrate]]/Tableau3[[#This Row],[VFA totaux]])</f>
        <v>7.0838169105783104E-3</v>
      </c>
      <c r="M69">
        <f>(Tableau3[[#This Row],[iso_butyrate]]/Tableau3[[#This Row],[VFA totaux]])</f>
        <v>7.0838169105783104E-3</v>
      </c>
      <c r="N69">
        <f>(Tableau3[[#This Row],[iso_valerate]]/Tableau3[[#This Row],[VFA totaux]])</f>
        <v>8.5770090865343786E-3</v>
      </c>
      <c r="O69">
        <f>(Tableau3[[#This Row],[Valerate]]/Tableau3[[#This Row],[VFA totaux]])</f>
        <v>9.808361876185355E-3</v>
      </c>
      <c r="P69">
        <f>(Tableau3[[#This Row],[caproate]]/Tableau3[[#This Row],[VFA totaux]])</f>
        <v>1.401194553740765E-3</v>
      </c>
      <c r="Q69" t="s">
        <v>178</v>
      </c>
      <c r="R69" t="s">
        <v>8</v>
      </c>
      <c r="S69" s="2">
        <v>10</v>
      </c>
    </row>
    <row r="70" spans="1:19" x14ac:dyDescent="0.3">
      <c r="A70">
        <v>9746</v>
      </c>
      <c r="B70" s="2">
        <v>52.4925</v>
      </c>
      <c r="C70" s="2">
        <v>14.202</v>
      </c>
      <c r="D70" s="2">
        <v>0.99550000000000005</v>
      </c>
      <c r="E70" s="2">
        <v>5.1274999999999995</v>
      </c>
      <c r="F70" s="2">
        <v>1.5455000000000001</v>
      </c>
      <c r="G70" s="2">
        <v>0.54900000000000004</v>
      </c>
      <c r="H70" s="2">
        <v>5.5500000000000001E-2</v>
      </c>
      <c r="I70" s="2">
        <f>SUM(Tableau3[[#This Row],[Acetate]:[caproate]])</f>
        <v>74.967500000000015</v>
      </c>
      <c r="J70">
        <f>(Tableau3[[#This Row],[Acetate]]/Tableau3[[#This Row],[VFA totaux]])</f>
        <v>0.70020342148264236</v>
      </c>
      <c r="K70">
        <f>(Tableau3[[#This Row],[propionate]]/Tableau3[[#This Row],[VFA totaux]])</f>
        <v>0.18944209157301492</v>
      </c>
      <c r="L70">
        <f>(Tableau3[[#This Row],[iso_butyrate]]/Tableau3[[#This Row],[VFA totaux]])</f>
        <v>1.327908760462867E-2</v>
      </c>
      <c r="M70">
        <f>(Tableau3[[#This Row],[iso_butyrate]]/Tableau3[[#This Row],[VFA totaux]])</f>
        <v>1.327908760462867E-2</v>
      </c>
      <c r="N70">
        <f>(Tableau3[[#This Row],[iso_valerate]]/Tableau3[[#This Row],[VFA totaux]])</f>
        <v>2.0615600093373793E-2</v>
      </c>
      <c r="O70">
        <f>(Tableau3[[#This Row],[Valerate]]/Tableau3[[#This Row],[VFA totaux]])</f>
        <v>7.3231733751292216E-3</v>
      </c>
      <c r="P70">
        <f>(Tableau3[[#This Row],[caproate]]/Tableau3[[#This Row],[VFA totaux]])</f>
        <v>7.403208056824623E-4</v>
      </c>
      <c r="Q70" t="s">
        <v>178</v>
      </c>
      <c r="R70" t="s">
        <v>8</v>
      </c>
      <c r="S70" s="2">
        <v>10</v>
      </c>
    </row>
    <row r="71" spans="1:19" x14ac:dyDescent="0.3">
      <c r="A71">
        <v>9749</v>
      </c>
      <c r="B71" s="2">
        <v>41.484000000000002</v>
      </c>
      <c r="C71" s="2">
        <v>11.3835</v>
      </c>
      <c r="D71" s="2">
        <v>0.25950000000000001</v>
      </c>
      <c r="E71" s="2">
        <v>6.109</v>
      </c>
      <c r="F71" s="2">
        <v>0.27349999999999997</v>
      </c>
      <c r="G71" s="2">
        <v>0.64050000000000007</v>
      </c>
      <c r="H71" s="2">
        <v>4.2499999999999996E-2</v>
      </c>
      <c r="I71" s="2">
        <f>SUM(Tableau3[[#This Row],[Acetate]:[caproate]])</f>
        <v>60.192500000000003</v>
      </c>
      <c r="J71">
        <f>(Tableau3[[#This Row],[Acetate]]/Tableau3[[#This Row],[VFA totaux]])</f>
        <v>0.68918885243178141</v>
      </c>
      <c r="K71">
        <f>(Tableau3[[#This Row],[propionate]]/Tableau3[[#This Row],[VFA totaux]])</f>
        <v>0.18911824562860821</v>
      </c>
      <c r="L71">
        <f>(Tableau3[[#This Row],[iso_butyrate]]/Tableau3[[#This Row],[VFA totaux]])</f>
        <v>4.3111683349254474E-3</v>
      </c>
      <c r="M71">
        <f>(Tableau3[[#This Row],[iso_butyrate]]/Tableau3[[#This Row],[VFA totaux]])</f>
        <v>4.3111683349254474E-3</v>
      </c>
      <c r="N71">
        <f>(Tableau3[[#This Row],[iso_valerate]]/Tableau3[[#This Row],[VFA totaux]])</f>
        <v>4.5437554512605385E-3</v>
      </c>
      <c r="O71">
        <f>(Tableau3[[#This Row],[Valerate]]/Tableau3[[#This Row],[VFA totaux]])</f>
        <v>1.064086057233044E-2</v>
      </c>
      <c r="P71">
        <f>(Tableau3[[#This Row],[caproate]]/Tableau3[[#This Row],[VFA totaux]])</f>
        <v>7.060680317315279E-4</v>
      </c>
      <c r="Q71" t="s">
        <v>178</v>
      </c>
      <c r="R71" t="s">
        <v>8</v>
      </c>
      <c r="S71" s="2">
        <v>10</v>
      </c>
    </row>
    <row r="72" spans="1:19" x14ac:dyDescent="0.3">
      <c r="A72">
        <v>9751</v>
      </c>
      <c r="B72" s="2">
        <v>50.390500000000003</v>
      </c>
      <c r="C72" s="2">
        <v>20.028500000000001</v>
      </c>
      <c r="D72" s="2">
        <v>0.315</v>
      </c>
      <c r="E72" s="2">
        <v>3.5750000000000002</v>
      </c>
      <c r="F72" s="2">
        <v>0.26300000000000001</v>
      </c>
      <c r="G72" s="2">
        <v>0.66050000000000009</v>
      </c>
      <c r="H72" s="2">
        <v>3.85E-2</v>
      </c>
      <c r="I72" s="2">
        <f>SUM(Tableau3[[#This Row],[Acetate]:[caproate]])</f>
        <v>75.271000000000015</v>
      </c>
      <c r="J72">
        <f>(Tableau3[[#This Row],[Acetate]]/Tableau3[[#This Row],[VFA totaux]])</f>
        <v>0.66945437153751108</v>
      </c>
      <c r="K72">
        <f>(Tableau3[[#This Row],[propionate]]/Tableau3[[#This Row],[VFA totaux]])</f>
        <v>0.26608521210027763</v>
      </c>
      <c r="L72">
        <f>(Tableau3[[#This Row],[iso_butyrate]]/Tableau3[[#This Row],[VFA totaux]])</f>
        <v>4.1848786385194825E-3</v>
      </c>
      <c r="M72">
        <f>(Tableau3[[#This Row],[iso_butyrate]]/Tableau3[[#This Row],[VFA totaux]])</f>
        <v>4.1848786385194825E-3</v>
      </c>
      <c r="N72">
        <f>(Tableau3[[#This Row],[iso_valerate]]/Tableau3[[#This Row],[VFA totaux]])</f>
        <v>3.4940415299384883E-3</v>
      </c>
      <c r="O72">
        <f>(Tableau3[[#This Row],[Valerate]]/Tableau3[[#This Row],[VFA totaux]])</f>
        <v>8.7749598118797411E-3</v>
      </c>
      <c r="P72">
        <f>(Tableau3[[#This Row],[caproate]]/Tableau3[[#This Row],[VFA totaux]])</f>
        <v>5.1148516693015893E-4</v>
      </c>
      <c r="Q72" t="s">
        <v>178</v>
      </c>
      <c r="R72" t="s">
        <v>8</v>
      </c>
      <c r="S72" s="2">
        <v>10</v>
      </c>
    </row>
    <row r="73" spans="1:19" x14ac:dyDescent="0.3">
      <c r="A73">
        <v>9774</v>
      </c>
      <c r="B73" s="2">
        <v>54.823</v>
      </c>
      <c r="C73" s="2">
        <v>11.358000000000001</v>
      </c>
      <c r="D73" s="2">
        <v>0.45050000000000001</v>
      </c>
      <c r="E73" s="2">
        <v>10.364000000000001</v>
      </c>
      <c r="F73" s="2">
        <v>0.84149999999999991</v>
      </c>
      <c r="G73" s="2">
        <v>0.71599999999999997</v>
      </c>
      <c r="H73" s="2">
        <v>4.7500000000000001E-2</v>
      </c>
      <c r="I73" s="2">
        <f>SUM(Tableau3[[#This Row],[Acetate]:[caproate]])</f>
        <v>78.600499999999997</v>
      </c>
      <c r="J73">
        <f>(Tableau3[[#This Row],[Acetate]]/Tableau3[[#This Row],[VFA totaux]])</f>
        <v>0.6974892017226354</v>
      </c>
      <c r="K73">
        <f>(Tableau3[[#This Row],[propionate]]/Tableau3[[#This Row],[VFA totaux]])</f>
        <v>0.14450289756426488</v>
      </c>
      <c r="L73">
        <f>(Tableau3[[#This Row],[iso_butyrate]]/Tableau3[[#This Row],[VFA totaux]])</f>
        <v>5.7315157028263184E-3</v>
      </c>
      <c r="M73">
        <f>(Tableau3[[#This Row],[iso_butyrate]]/Tableau3[[#This Row],[VFA totaux]])</f>
        <v>5.7315157028263184E-3</v>
      </c>
      <c r="N73">
        <f>(Tableau3[[#This Row],[iso_valerate]]/Tableau3[[#This Row],[VFA totaux]])</f>
        <v>1.0706038765656706E-2</v>
      </c>
      <c r="O73">
        <f>(Tableau3[[#This Row],[Valerate]]/Tableau3[[#This Row],[VFA totaux]])</f>
        <v>9.1093568107073111E-3</v>
      </c>
      <c r="P73">
        <f>(Tableau3[[#This Row],[caproate]]/Tableau3[[#This Row],[VFA totaux]])</f>
        <v>6.0432185545893481E-4</v>
      </c>
      <c r="Q73" t="s">
        <v>178</v>
      </c>
      <c r="R73" t="s">
        <v>8</v>
      </c>
      <c r="S73" s="2">
        <v>10</v>
      </c>
    </row>
    <row r="74" spans="1:19" x14ac:dyDescent="0.3">
      <c r="A74">
        <v>2342</v>
      </c>
      <c r="B74" s="2">
        <v>50.35</v>
      </c>
      <c r="C74" s="2">
        <v>12.035</v>
      </c>
      <c r="D74" s="2">
        <v>0.22999999999999998</v>
      </c>
      <c r="E74" s="2">
        <v>7.4714999999999998</v>
      </c>
      <c r="F74" s="2">
        <v>0.2475</v>
      </c>
      <c r="G74" s="2">
        <v>0.53550000000000009</v>
      </c>
      <c r="H74" s="2">
        <v>7.3499999999999996E-2</v>
      </c>
      <c r="I74" s="2">
        <f>SUM(Tableau3[[#This Row],[Acetate]:[caproate]])</f>
        <v>70.942999999999998</v>
      </c>
      <c r="J74">
        <f>(Tableau3[[#This Row],[Acetate]]/Tableau3[[#This Row],[VFA totaux]])</f>
        <v>0.70972470856885106</v>
      </c>
      <c r="K74">
        <f>(Tableau3[[#This Row],[propionate]]/Tableau3[[#This Row],[VFA totaux]])</f>
        <v>0.16964323470955556</v>
      </c>
      <c r="L74">
        <f>(Tableau3[[#This Row],[iso_butyrate]]/Tableau3[[#This Row],[VFA totaux]])</f>
        <v>3.2420393837306006E-3</v>
      </c>
      <c r="M74">
        <f>(Tableau3[[#This Row],[iso_butyrate]]/Tableau3[[#This Row],[VFA totaux]])</f>
        <v>3.2420393837306006E-3</v>
      </c>
      <c r="N74">
        <f>(Tableau3[[#This Row],[iso_valerate]]/Tableau3[[#This Row],[VFA totaux]])</f>
        <v>3.488716293362277E-3</v>
      </c>
      <c r="O74">
        <f>(Tableau3[[#This Row],[Valerate]]/Tableau3[[#This Row],[VFA totaux]])</f>
        <v>7.5483134347292908E-3</v>
      </c>
      <c r="P74">
        <f>(Tableau3[[#This Row],[caproate]]/Tableau3[[#This Row],[VFA totaux]])</f>
        <v>1.0360430204530398E-3</v>
      </c>
      <c r="Q74" t="s">
        <v>179</v>
      </c>
      <c r="R74" t="s">
        <v>8</v>
      </c>
      <c r="S74" s="2">
        <v>13</v>
      </c>
    </row>
    <row r="75" spans="1:19" x14ac:dyDescent="0.3">
      <c r="A75">
        <v>9721</v>
      </c>
      <c r="B75" s="2">
        <v>79.501000000000005</v>
      </c>
      <c r="C75" s="2">
        <v>19.647500000000001</v>
      </c>
      <c r="D75" s="2">
        <v>0.5605</v>
      </c>
      <c r="E75" s="2">
        <v>12.5</v>
      </c>
      <c r="F75" s="2">
        <v>0.74449999999999994</v>
      </c>
      <c r="G75" s="2">
        <v>0.83450000000000002</v>
      </c>
      <c r="H75" s="2">
        <v>0.129</v>
      </c>
      <c r="I75" s="2">
        <f>SUM(Tableau3[[#This Row],[Acetate]:[caproate]])</f>
        <v>113.91700000000003</v>
      </c>
      <c r="J75">
        <f>(Tableau3[[#This Row],[Acetate]]/Tableau3[[#This Row],[VFA totaux]])</f>
        <v>0.69788530245705194</v>
      </c>
      <c r="K75">
        <f>(Tableau3[[#This Row],[propionate]]/Tableau3[[#This Row],[VFA totaux]])</f>
        <v>0.17247206299323187</v>
      </c>
      <c r="L75">
        <f>(Tableau3[[#This Row],[iso_butyrate]]/Tableau3[[#This Row],[VFA totaux]])</f>
        <v>4.9202489531852125E-3</v>
      </c>
      <c r="M75">
        <f>(Tableau3[[#This Row],[iso_butyrate]]/Tableau3[[#This Row],[VFA totaux]])</f>
        <v>4.9202489531852125E-3</v>
      </c>
      <c r="N75">
        <f>(Tableau3[[#This Row],[iso_valerate]]/Tableau3[[#This Row],[VFA totaux]])</f>
        <v>6.535460027915059E-3</v>
      </c>
      <c r="O75">
        <f>(Tableau3[[#This Row],[Valerate]]/Tableau3[[#This Row],[VFA totaux]])</f>
        <v>7.3255089231633536E-3</v>
      </c>
      <c r="P75">
        <f>(Tableau3[[#This Row],[caproate]]/Tableau3[[#This Row],[VFA totaux]])</f>
        <v>1.1324034165225555E-3</v>
      </c>
      <c r="Q75" t="s">
        <v>179</v>
      </c>
      <c r="R75" t="s">
        <v>8</v>
      </c>
      <c r="S75" s="2">
        <v>13</v>
      </c>
    </row>
    <row r="76" spans="1:19" x14ac:dyDescent="0.3">
      <c r="A76">
        <v>9741</v>
      </c>
      <c r="B76" s="2">
        <v>67.796500000000009</v>
      </c>
      <c r="C76" s="2">
        <v>22.497</v>
      </c>
      <c r="D76" s="2">
        <v>0.6785000000000001</v>
      </c>
      <c r="E76" s="2">
        <v>6.7385000000000002</v>
      </c>
      <c r="F76" s="2">
        <v>0.72449999999999992</v>
      </c>
      <c r="G76" s="2">
        <v>0.83299999999999996</v>
      </c>
      <c r="H76" s="2">
        <v>1.7000000000000001E-2</v>
      </c>
      <c r="I76" s="2">
        <f>SUM(Tableau3[[#This Row],[Acetate]:[caproate]])</f>
        <v>99.285000000000011</v>
      </c>
      <c r="J76">
        <f>(Tableau3[[#This Row],[Acetate]]/Tableau3[[#This Row],[VFA totaux]])</f>
        <v>0.68284735861409074</v>
      </c>
      <c r="K76">
        <f>(Tableau3[[#This Row],[propionate]]/Tableau3[[#This Row],[VFA totaux]])</f>
        <v>0.22659011935337661</v>
      </c>
      <c r="L76">
        <f>(Tableau3[[#This Row],[iso_butyrate]]/Tableau3[[#This Row],[VFA totaux]])</f>
        <v>6.833862114115929E-3</v>
      </c>
      <c r="M76">
        <f>(Tableau3[[#This Row],[iso_butyrate]]/Tableau3[[#This Row],[VFA totaux]])</f>
        <v>6.833862114115929E-3</v>
      </c>
      <c r="N76">
        <f>(Tableau3[[#This Row],[iso_valerate]]/Tableau3[[#This Row],[VFA totaux]])</f>
        <v>7.2971747998187017E-3</v>
      </c>
      <c r="O76">
        <f>(Tableau3[[#This Row],[Valerate]]/Tableau3[[#This Row],[VFA totaux]])</f>
        <v>8.389988417182857E-3</v>
      </c>
      <c r="P76">
        <f>(Tableau3[[#This Row],[caproate]]/Tableau3[[#This Row],[VFA totaux]])</f>
        <v>1.7122425341189505E-4</v>
      </c>
      <c r="Q76" t="s">
        <v>179</v>
      </c>
      <c r="R76" t="s">
        <v>8</v>
      </c>
      <c r="S76" s="2">
        <v>13</v>
      </c>
    </row>
    <row r="77" spans="1:19" x14ac:dyDescent="0.3">
      <c r="A77">
        <v>9743</v>
      </c>
      <c r="B77" s="2">
        <v>48.518000000000001</v>
      </c>
      <c r="C77" s="2">
        <v>17.792999999999999</v>
      </c>
      <c r="D77" s="2">
        <v>0.83750000000000002</v>
      </c>
      <c r="E77" s="2">
        <v>9.7594999999999992</v>
      </c>
      <c r="F77" s="2">
        <v>1.2240000000000002</v>
      </c>
      <c r="G77" s="2">
        <v>3.1085000000000003</v>
      </c>
      <c r="H77" s="2">
        <v>1.151</v>
      </c>
      <c r="I77" s="2">
        <f>SUM(Tableau3[[#This Row],[Acetate]:[caproate]])</f>
        <v>82.391500000000022</v>
      </c>
      <c r="J77">
        <f>(Tableau3[[#This Row],[Acetate]]/Tableau3[[#This Row],[VFA totaux]])</f>
        <v>0.58887142484358201</v>
      </c>
      <c r="K77">
        <f>(Tableau3[[#This Row],[propionate]]/Tableau3[[#This Row],[VFA totaux]])</f>
        <v>0.21595674311063634</v>
      </c>
      <c r="L77">
        <f>(Tableau3[[#This Row],[iso_butyrate]]/Tableau3[[#This Row],[VFA totaux]])</f>
        <v>1.0164883513469227E-2</v>
      </c>
      <c r="M77">
        <f>(Tableau3[[#This Row],[iso_butyrate]]/Tableau3[[#This Row],[VFA totaux]])</f>
        <v>1.0164883513469227E-2</v>
      </c>
      <c r="N77">
        <f>(Tableau3[[#This Row],[iso_valerate]]/Tableau3[[#This Row],[VFA totaux]])</f>
        <v>1.4855901397595624E-2</v>
      </c>
      <c r="O77">
        <f>(Tableau3[[#This Row],[Valerate]]/Tableau3[[#This Row],[VFA totaux]])</f>
        <v>3.772840644969444E-2</v>
      </c>
      <c r="P77">
        <f>(Tableau3[[#This Row],[caproate]]/Tableau3[[#This Row],[VFA totaux]])</f>
        <v>1.3969887670451439E-2</v>
      </c>
      <c r="Q77" t="s">
        <v>179</v>
      </c>
      <c r="R77" t="s">
        <v>8</v>
      </c>
      <c r="S77" s="2">
        <v>13</v>
      </c>
    </row>
    <row r="78" spans="1:19" x14ac:dyDescent="0.3">
      <c r="A78">
        <v>9745</v>
      </c>
      <c r="B78" s="2">
        <v>45.811999999999998</v>
      </c>
      <c r="C78" s="2">
        <v>10.6965</v>
      </c>
      <c r="D78" s="2">
        <v>0.45700000000000002</v>
      </c>
      <c r="E78" s="2">
        <v>6.0184999999999995</v>
      </c>
      <c r="F78" s="2">
        <v>0.4965</v>
      </c>
      <c r="G78" s="2">
        <v>0.28400000000000003</v>
      </c>
      <c r="H78" s="2">
        <v>5.1000000000000004E-2</v>
      </c>
      <c r="I78" s="2">
        <f>SUM(Tableau3[[#This Row],[Acetate]:[caproate]])</f>
        <v>63.815499999999993</v>
      </c>
      <c r="J78">
        <f>(Tableau3[[#This Row],[Acetate]]/Tableau3[[#This Row],[VFA totaux]])</f>
        <v>0.71788201925864414</v>
      </c>
      <c r="K78">
        <f>(Tableau3[[#This Row],[propionate]]/Tableau3[[#This Row],[VFA totaux]])</f>
        <v>0.16761601805204068</v>
      </c>
      <c r="L78">
        <f>(Tableau3[[#This Row],[iso_butyrate]]/Tableau3[[#This Row],[VFA totaux]])</f>
        <v>7.1612695975115772E-3</v>
      </c>
      <c r="M78">
        <f>(Tableau3[[#This Row],[iso_butyrate]]/Tableau3[[#This Row],[VFA totaux]])</f>
        <v>7.1612695975115772E-3</v>
      </c>
      <c r="N78">
        <f>(Tableau3[[#This Row],[iso_valerate]]/Tableau3[[#This Row],[VFA totaux]])</f>
        <v>7.7802414773840223E-3</v>
      </c>
      <c r="O78">
        <f>(Tableau3[[#This Row],[Valerate]]/Tableau3[[#This Row],[VFA totaux]])</f>
        <v>4.4503294654120087E-3</v>
      </c>
      <c r="P78">
        <f>(Tableau3[[#This Row],[caproate]]/Tableau3[[#This Row],[VFA totaux]])</f>
        <v>7.9917888287328327E-4</v>
      </c>
      <c r="Q78" t="s">
        <v>179</v>
      </c>
      <c r="R78" t="s">
        <v>8</v>
      </c>
      <c r="S78" s="2">
        <v>13</v>
      </c>
    </row>
    <row r="79" spans="1:19" x14ac:dyDescent="0.3">
      <c r="A79">
        <v>9746</v>
      </c>
      <c r="B79" s="2">
        <v>51.783000000000001</v>
      </c>
      <c r="C79" s="2">
        <v>11.337499999999999</v>
      </c>
      <c r="D79" s="2">
        <v>0.36150000000000004</v>
      </c>
      <c r="E79" s="2">
        <v>8.9510000000000005</v>
      </c>
      <c r="F79" s="2">
        <v>0.49350000000000005</v>
      </c>
      <c r="G79" s="2">
        <v>0.4995</v>
      </c>
      <c r="H79" s="2">
        <v>7.6000000000000012E-2</v>
      </c>
      <c r="I79" s="2">
        <f>SUM(Tableau3[[#This Row],[Acetate]:[caproate]])</f>
        <v>73.501999999999981</v>
      </c>
      <c r="J79">
        <f>(Tableau3[[#This Row],[Acetate]]/Tableau3[[#This Row],[VFA totaux]])</f>
        <v>0.70451144186552772</v>
      </c>
      <c r="K79">
        <f>(Tableau3[[#This Row],[propionate]]/Tableau3[[#This Row],[VFA totaux]])</f>
        <v>0.15424750346929336</v>
      </c>
      <c r="L79">
        <f>(Tableau3[[#This Row],[iso_butyrate]]/Tableau3[[#This Row],[VFA totaux]])</f>
        <v>4.9182335174553088E-3</v>
      </c>
      <c r="M79">
        <f>(Tableau3[[#This Row],[iso_butyrate]]/Tableau3[[#This Row],[VFA totaux]])</f>
        <v>4.9182335174553088E-3</v>
      </c>
      <c r="N79">
        <f>(Tableau3[[#This Row],[iso_valerate]]/Tableau3[[#This Row],[VFA totaux]])</f>
        <v>6.7141030176049651E-3</v>
      </c>
      <c r="O79">
        <f>(Tableau3[[#This Row],[Valerate]]/Tableau3[[#This Row],[VFA totaux]])</f>
        <v>6.795733449429949E-3</v>
      </c>
      <c r="P79">
        <f>(Tableau3[[#This Row],[caproate]]/Tableau3[[#This Row],[VFA totaux]])</f>
        <v>1.0339854697831356E-3</v>
      </c>
      <c r="Q79" t="s">
        <v>179</v>
      </c>
      <c r="R79" t="s">
        <v>8</v>
      </c>
      <c r="S79" s="2">
        <v>13</v>
      </c>
    </row>
    <row r="80" spans="1:19" x14ac:dyDescent="0.3">
      <c r="A80">
        <v>9749</v>
      </c>
      <c r="B80" s="2">
        <v>52.027000000000001</v>
      </c>
      <c r="C80" s="2">
        <v>14.132</v>
      </c>
      <c r="D80" s="2">
        <v>0.33899999999999997</v>
      </c>
      <c r="E80" s="2">
        <v>5.2639999999999993</v>
      </c>
      <c r="F80" s="2">
        <v>0.65100000000000002</v>
      </c>
      <c r="G80" s="2">
        <v>0.41849999999999998</v>
      </c>
      <c r="H80" s="2">
        <v>2.0500000000000001E-2</v>
      </c>
      <c r="I80" s="2">
        <f>SUM(Tableau3[[#This Row],[Acetate]:[caproate]])</f>
        <v>72.85199999999999</v>
      </c>
      <c r="J80">
        <f>(Tableau3[[#This Row],[Acetate]]/Tableau3[[#This Row],[VFA totaux]])</f>
        <v>0.71414648877175657</v>
      </c>
      <c r="K80">
        <f>(Tableau3[[#This Row],[propionate]]/Tableau3[[#This Row],[VFA totaux]])</f>
        <v>0.1939823203206501</v>
      </c>
      <c r="L80">
        <f>(Tableau3[[#This Row],[iso_butyrate]]/Tableau3[[#This Row],[VFA totaux]])</f>
        <v>4.6532696425630043E-3</v>
      </c>
      <c r="M80">
        <f>(Tableau3[[#This Row],[iso_butyrate]]/Tableau3[[#This Row],[VFA totaux]])</f>
        <v>4.6532696425630043E-3</v>
      </c>
      <c r="N80">
        <f>(Tableau3[[#This Row],[iso_valerate]]/Tableau3[[#This Row],[VFA totaux]])</f>
        <v>8.9359248888156821E-3</v>
      </c>
      <c r="O80">
        <f>(Tableau3[[#This Row],[Valerate]]/Tableau3[[#This Row],[VFA totaux]])</f>
        <v>5.7445231428100811E-3</v>
      </c>
      <c r="P80">
        <f>(Tableau3[[#This Row],[caproate]]/Tableau3[[#This Row],[VFA totaux]])</f>
        <v>2.8139241201339708E-4</v>
      </c>
      <c r="Q80" t="s">
        <v>179</v>
      </c>
      <c r="R80" t="s">
        <v>8</v>
      </c>
      <c r="S80" s="2">
        <v>13</v>
      </c>
    </row>
    <row r="81" spans="1:19" x14ac:dyDescent="0.3">
      <c r="A81">
        <v>9751</v>
      </c>
      <c r="B81" s="2">
        <v>24.648499999999999</v>
      </c>
      <c r="C81" s="2">
        <v>7.3390000000000004</v>
      </c>
      <c r="D81" s="2">
        <v>0.16999999999999998</v>
      </c>
      <c r="E81" s="2">
        <v>2.6859999999999999</v>
      </c>
      <c r="F81" s="2">
        <v>0.2465</v>
      </c>
      <c r="G81" s="2">
        <v>0.22550000000000001</v>
      </c>
      <c r="H81" s="2">
        <v>5.0000000000000001E-3</v>
      </c>
      <c r="I81" s="2">
        <f>SUM(Tableau3[[#This Row],[Acetate]:[caproate]])</f>
        <v>35.320499999999996</v>
      </c>
      <c r="J81">
        <f>(Tableau3[[#This Row],[Acetate]]/Tableau3[[#This Row],[VFA totaux]])</f>
        <v>0.69785252190654157</v>
      </c>
      <c r="K81">
        <f>(Tableau3[[#This Row],[propionate]]/Tableau3[[#This Row],[VFA totaux]])</f>
        <v>0.20778301552922526</v>
      </c>
      <c r="L81">
        <f>(Tableau3[[#This Row],[iso_butyrate]]/Tableau3[[#This Row],[VFA totaux]])</f>
        <v>4.8130688976656616E-3</v>
      </c>
      <c r="M81">
        <f>(Tableau3[[#This Row],[iso_butyrate]]/Tableau3[[#This Row],[VFA totaux]])</f>
        <v>4.8130688976656616E-3</v>
      </c>
      <c r="N81">
        <f>(Tableau3[[#This Row],[iso_valerate]]/Tableau3[[#This Row],[VFA totaux]])</f>
        <v>6.9789499016152104E-3</v>
      </c>
      <c r="O81">
        <f>(Tableau3[[#This Row],[Valerate]]/Tableau3[[#This Row],[VFA totaux]])</f>
        <v>6.3843943319035696E-3</v>
      </c>
      <c r="P81">
        <f>(Tableau3[[#This Row],[caproate]]/Tableau3[[#This Row],[VFA totaux]])</f>
        <v>1.4156084993134302E-4</v>
      </c>
      <c r="Q81" t="s">
        <v>179</v>
      </c>
      <c r="R81" t="s">
        <v>8</v>
      </c>
      <c r="S81" s="2">
        <v>13</v>
      </c>
    </row>
    <row r="82" spans="1:19" x14ac:dyDescent="0.3">
      <c r="A82">
        <v>9774</v>
      </c>
      <c r="B82" s="2">
        <v>77.09</v>
      </c>
      <c r="C82" s="2">
        <v>17.459499999999998</v>
      </c>
      <c r="D82" s="2">
        <v>0.58050000000000002</v>
      </c>
      <c r="E82" s="2">
        <v>10.583</v>
      </c>
      <c r="F82" s="2">
        <v>0.89400000000000002</v>
      </c>
      <c r="G82" s="2">
        <v>0.72300000000000009</v>
      </c>
      <c r="H82" s="2">
        <v>9.4500000000000001E-2</v>
      </c>
      <c r="I82" s="2">
        <f>SUM(Tableau3[[#This Row],[Acetate]:[caproate]])</f>
        <v>107.42449999999999</v>
      </c>
      <c r="J82">
        <f>(Tableau3[[#This Row],[Acetate]]/Tableau3[[#This Row],[VFA totaux]])</f>
        <v>0.71762028215165075</v>
      </c>
      <c r="K82">
        <f>(Tableau3[[#This Row],[propionate]]/Tableau3[[#This Row],[VFA totaux]])</f>
        <v>0.16252810113149235</v>
      </c>
      <c r="L82">
        <f>(Tableau3[[#This Row],[iso_butyrate]]/Tableau3[[#This Row],[VFA totaux]])</f>
        <v>5.4037952236221723E-3</v>
      </c>
      <c r="M82">
        <f>(Tableau3[[#This Row],[iso_butyrate]]/Tableau3[[#This Row],[VFA totaux]])</f>
        <v>5.4037952236221723E-3</v>
      </c>
      <c r="N82">
        <f>(Tableau3[[#This Row],[iso_valerate]]/Tableau3[[#This Row],[VFA totaux]])</f>
        <v>8.3221239102811741E-3</v>
      </c>
      <c r="O82">
        <f>(Tableau3[[#This Row],[Valerate]]/Tableau3[[#This Row],[VFA totaux]])</f>
        <v>6.730308263012629E-3</v>
      </c>
      <c r="P82">
        <f>(Tableau3[[#This Row],[caproate]]/Tableau3[[#This Row],[VFA totaux]])</f>
        <v>8.796875945431443E-4</v>
      </c>
      <c r="Q82" t="s">
        <v>179</v>
      </c>
      <c r="R82" t="s">
        <v>8</v>
      </c>
      <c r="S82" s="2">
        <v>13</v>
      </c>
    </row>
    <row r="83" spans="1:19" x14ac:dyDescent="0.3">
      <c r="B83" s="2"/>
      <c r="C83" s="2"/>
      <c r="D83" s="2"/>
      <c r="E83" s="2"/>
      <c r="F83" s="2"/>
      <c r="G83" s="2"/>
      <c r="H83" s="2"/>
      <c r="I83" s="2"/>
      <c r="S83" s="2"/>
    </row>
    <row r="84" spans="1:19" x14ac:dyDescent="0.3">
      <c r="B84" s="2"/>
      <c r="C84" s="2"/>
      <c r="D84" s="2"/>
      <c r="E84" s="2"/>
      <c r="F84" s="2"/>
      <c r="G84" s="2"/>
      <c r="H84" s="2"/>
      <c r="I84" s="2"/>
      <c r="S84" s="2"/>
    </row>
    <row r="85" spans="1:19" x14ac:dyDescent="0.3">
      <c r="A85" s="3"/>
      <c r="B85" s="2"/>
      <c r="C85" s="2"/>
      <c r="D85" s="2"/>
      <c r="E85" s="2"/>
      <c r="F85" s="2"/>
      <c r="G85" s="2"/>
      <c r="H85" s="2"/>
    </row>
    <row r="86" spans="1:19" x14ac:dyDescent="0.3">
      <c r="A86" s="3"/>
      <c r="B86" s="2"/>
      <c r="C86" s="2"/>
      <c r="D86" s="2"/>
      <c r="E86" s="2"/>
      <c r="F86" s="2"/>
      <c r="G86" s="2"/>
      <c r="H86" s="2"/>
    </row>
    <row r="87" spans="1:19" x14ac:dyDescent="0.3">
      <c r="A87" s="3"/>
      <c r="B87" s="2"/>
      <c r="C87" s="2"/>
      <c r="D87" s="2"/>
      <c r="E87" s="2"/>
      <c r="F87" s="2"/>
      <c r="G87" s="2"/>
      <c r="H87" s="2"/>
    </row>
    <row r="88" spans="1:19" x14ac:dyDescent="0.3">
      <c r="A88" s="3"/>
      <c r="B88" s="2"/>
      <c r="C88" s="2"/>
      <c r="D88" s="2"/>
      <c r="E88" s="2"/>
      <c r="F88" s="2"/>
      <c r="G88" s="2"/>
      <c r="H88" s="2"/>
    </row>
    <row r="89" spans="1:19" x14ac:dyDescent="0.3">
      <c r="A89" s="3"/>
      <c r="B89" s="2"/>
      <c r="C89" s="2"/>
      <c r="D89" s="2"/>
      <c r="E89" s="2"/>
      <c r="F89" s="2"/>
      <c r="G89" s="2"/>
      <c r="H89" s="2"/>
    </row>
    <row r="90" spans="1:19" x14ac:dyDescent="0.3">
      <c r="A90" s="3"/>
      <c r="B90" s="2"/>
      <c r="C90" s="2"/>
      <c r="D90" s="2"/>
      <c r="E90" s="2"/>
      <c r="F90" s="2"/>
      <c r="G90" s="2"/>
      <c r="H90" s="2"/>
    </row>
    <row r="91" spans="1:19" x14ac:dyDescent="0.3">
      <c r="A91" s="3"/>
      <c r="B91" s="2"/>
      <c r="C91" s="2"/>
      <c r="D91" s="2"/>
      <c r="E91" s="2"/>
      <c r="F91" s="2"/>
      <c r="G91" s="2"/>
      <c r="H91" s="2"/>
    </row>
    <row r="92" spans="1:19" x14ac:dyDescent="0.3">
      <c r="A92" s="3"/>
      <c r="B92" s="2"/>
      <c r="C92" s="2"/>
      <c r="D92" s="2"/>
      <c r="E92" s="2"/>
      <c r="F92" s="2"/>
      <c r="G92" s="2"/>
      <c r="H92" s="2"/>
    </row>
    <row r="93" spans="1:19" x14ac:dyDescent="0.3">
      <c r="A93" s="3"/>
      <c r="B93" s="2"/>
      <c r="C93" s="2"/>
      <c r="D93" s="2"/>
      <c r="E93" s="2"/>
      <c r="F93" s="2"/>
      <c r="G93" s="2"/>
      <c r="H93" s="2"/>
    </row>
    <row r="94" spans="1:19" x14ac:dyDescent="0.3">
      <c r="A94" s="3"/>
      <c r="B94" s="2"/>
      <c r="C94" s="2"/>
      <c r="D94" s="2"/>
      <c r="E94" s="2"/>
      <c r="F94" s="2"/>
      <c r="G94" s="2"/>
      <c r="H94" s="2"/>
    </row>
    <row r="95" spans="1:19" x14ac:dyDescent="0.3">
      <c r="A95" s="3"/>
      <c r="B95" s="2"/>
      <c r="C95" s="2"/>
      <c r="D95" s="2"/>
      <c r="E95" s="2"/>
      <c r="F95" s="2"/>
      <c r="G95" s="2"/>
      <c r="H95" s="2"/>
    </row>
    <row r="96" spans="1:19" x14ac:dyDescent="0.3">
      <c r="A96" s="3"/>
      <c r="B96" s="2"/>
      <c r="C96" s="2"/>
      <c r="D96" s="2"/>
      <c r="E96" s="2"/>
      <c r="F96" s="2"/>
      <c r="G96" s="2"/>
      <c r="H96" s="2"/>
    </row>
    <row r="97" spans="1:8" x14ac:dyDescent="0.3">
      <c r="A97" s="3"/>
      <c r="B97" s="2"/>
      <c r="C97" s="2"/>
      <c r="D97" s="2"/>
      <c r="E97" s="2"/>
      <c r="F97" s="2"/>
      <c r="G97" s="2"/>
      <c r="H97" s="2"/>
    </row>
    <row r="98" spans="1:8" x14ac:dyDescent="0.3">
      <c r="A98" s="3"/>
      <c r="B98" s="2"/>
      <c r="C98" s="2"/>
      <c r="D98" s="2"/>
      <c r="E98" s="2"/>
      <c r="F98" s="2"/>
      <c r="G98" s="2"/>
      <c r="H98" s="2"/>
    </row>
    <row r="99" spans="1:8" x14ac:dyDescent="0.3">
      <c r="A99" s="3"/>
      <c r="B99" s="2"/>
      <c r="C99" s="2"/>
      <c r="D99" s="2"/>
      <c r="E99" s="2"/>
      <c r="F99" s="2"/>
      <c r="G99" s="2"/>
      <c r="H99" s="2"/>
    </row>
    <row r="100" spans="1:8" x14ac:dyDescent="0.3">
      <c r="A100" s="3"/>
      <c r="B100" s="2"/>
      <c r="C100" s="2"/>
      <c r="D100" s="2"/>
      <c r="E100" s="2"/>
      <c r="F100" s="2"/>
      <c r="G100" s="2"/>
      <c r="H100" s="2"/>
    </row>
    <row r="101" spans="1:8" x14ac:dyDescent="0.3">
      <c r="A101" s="3"/>
      <c r="B101" s="2"/>
      <c r="C101" s="2"/>
      <c r="D101" s="2"/>
      <c r="E101" s="2"/>
      <c r="F101" s="2"/>
      <c r="G101" s="2"/>
      <c r="H101" s="2"/>
    </row>
    <row r="102" spans="1:8" x14ac:dyDescent="0.3">
      <c r="A102" s="3"/>
      <c r="B102" s="2"/>
      <c r="C102" s="2"/>
      <c r="D102" s="2"/>
      <c r="E102" s="2"/>
      <c r="F102" s="2"/>
      <c r="G102" s="2"/>
      <c r="H102" s="2"/>
    </row>
    <row r="103" spans="1:8" x14ac:dyDescent="0.3">
      <c r="A103" s="3"/>
      <c r="B103" s="2"/>
      <c r="C103" s="2"/>
      <c r="D103" s="2"/>
      <c r="E103" s="2"/>
      <c r="F103" s="2"/>
      <c r="G103" s="2"/>
      <c r="H103" s="2"/>
    </row>
    <row r="104" spans="1:8" x14ac:dyDescent="0.3">
      <c r="A104" s="3"/>
      <c r="B104" s="2"/>
      <c r="C104" s="2"/>
      <c r="D104" s="2"/>
      <c r="E104" s="2"/>
      <c r="F104" s="2"/>
      <c r="G104" s="2"/>
      <c r="H104" s="2"/>
    </row>
  </sheetData>
  <sortState xmlns:xlrd2="http://schemas.microsoft.com/office/spreadsheetml/2017/richdata2" ref="A2:Q82">
    <sortCondition descending="1" ref="J2:J82"/>
  </sortState>
  <phoneticPr fontId="1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9B01-2A9C-4CDE-91C6-404B95E8BEE5}">
  <dimension ref="A1:D104"/>
  <sheetViews>
    <sheetView topLeftCell="A27" workbookViewId="0">
      <selection sqref="A1:D1048576"/>
    </sheetView>
  </sheetViews>
  <sheetFormatPr baseColWidth="10" defaultRowHeight="14.4" x14ac:dyDescent="0.3"/>
  <cols>
    <col min="1" max="4" width="10.77734375" customWidth="1"/>
  </cols>
  <sheetData>
    <row r="1" spans="1:4" x14ac:dyDescent="0.3">
      <c r="A1" t="s">
        <v>180</v>
      </c>
      <c r="B1" t="s">
        <v>170</v>
      </c>
      <c r="C1" t="s">
        <v>169</v>
      </c>
      <c r="D1" t="s">
        <v>168</v>
      </c>
    </row>
    <row r="2" spans="1:4" x14ac:dyDescent="0.3">
      <c r="A2" s="1">
        <v>9722</v>
      </c>
      <c r="B2" t="s">
        <v>172</v>
      </c>
      <c r="C2" t="s">
        <v>10</v>
      </c>
      <c r="D2" s="2">
        <v>3</v>
      </c>
    </row>
    <row r="3" spans="1:4" x14ac:dyDescent="0.3">
      <c r="A3">
        <v>9727</v>
      </c>
      <c r="B3" t="s">
        <v>172</v>
      </c>
      <c r="C3" t="s">
        <v>10</v>
      </c>
      <c r="D3" s="2">
        <v>3</v>
      </c>
    </row>
    <row r="4" spans="1:4" x14ac:dyDescent="0.3">
      <c r="A4">
        <v>9728</v>
      </c>
      <c r="B4" t="s">
        <v>172</v>
      </c>
      <c r="C4" t="s">
        <v>10</v>
      </c>
      <c r="D4" s="2">
        <v>3</v>
      </c>
    </row>
    <row r="5" spans="1:4" x14ac:dyDescent="0.3">
      <c r="A5">
        <v>9747</v>
      </c>
      <c r="B5" t="s">
        <v>172</v>
      </c>
      <c r="C5" t="s">
        <v>10</v>
      </c>
      <c r="D5" s="2">
        <v>3</v>
      </c>
    </row>
    <row r="6" spans="1:4" x14ac:dyDescent="0.3">
      <c r="A6">
        <v>9755</v>
      </c>
      <c r="B6" t="s">
        <v>172</v>
      </c>
      <c r="C6" t="s">
        <v>10</v>
      </c>
      <c r="D6" s="2">
        <v>3</v>
      </c>
    </row>
    <row r="7" spans="1:4" x14ac:dyDescent="0.3">
      <c r="A7">
        <v>9759</v>
      </c>
      <c r="B7" t="s">
        <v>172</v>
      </c>
      <c r="C7" t="s">
        <v>10</v>
      </c>
      <c r="D7" s="2">
        <v>3</v>
      </c>
    </row>
    <row r="8" spans="1:4" x14ac:dyDescent="0.3">
      <c r="A8">
        <v>9764</v>
      </c>
      <c r="B8" t="s">
        <v>172</v>
      </c>
      <c r="C8" t="s">
        <v>10</v>
      </c>
      <c r="D8" s="2">
        <v>3</v>
      </c>
    </row>
    <row r="9" spans="1:4" x14ac:dyDescent="0.3">
      <c r="A9">
        <v>9769</v>
      </c>
      <c r="B9" t="s">
        <v>172</v>
      </c>
      <c r="C9" t="s">
        <v>10</v>
      </c>
      <c r="D9" s="2">
        <v>3</v>
      </c>
    </row>
    <row r="10" spans="1:4" x14ac:dyDescent="0.3">
      <c r="A10">
        <v>9770</v>
      </c>
      <c r="B10" t="s">
        <v>172</v>
      </c>
      <c r="C10" t="s">
        <v>10</v>
      </c>
      <c r="D10" s="2">
        <v>3</v>
      </c>
    </row>
    <row r="11" spans="1:4" x14ac:dyDescent="0.3">
      <c r="A11">
        <v>9722</v>
      </c>
      <c r="B11" t="s">
        <v>173</v>
      </c>
      <c r="C11" t="s">
        <v>10</v>
      </c>
      <c r="D11" s="2">
        <v>10</v>
      </c>
    </row>
    <row r="12" spans="1:4" x14ac:dyDescent="0.3">
      <c r="A12">
        <v>9727</v>
      </c>
      <c r="B12" t="s">
        <v>173</v>
      </c>
      <c r="C12" t="s">
        <v>10</v>
      </c>
      <c r="D12" s="2">
        <v>10</v>
      </c>
    </row>
    <row r="13" spans="1:4" x14ac:dyDescent="0.3">
      <c r="A13">
        <v>9728</v>
      </c>
      <c r="B13" t="s">
        <v>173</v>
      </c>
      <c r="C13" t="s">
        <v>10</v>
      </c>
      <c r="D13" s="2">
        <v>10</v>
      </c>
    </row>
    <row r="14" spans="1:4" x14ac:dyDescent="0.3">
      <c r="A14">
        <v>9747</v>
      </c>
      <c r="B14" t="s">
        <v>173</v>
      </c>
      <c r="C14" t="s">
        <v>10</v>
      </c>
      <c r="D14" s="2">
        <v>10</v>
      </c>
    </row>
    <row r="15" spans="1:4" x14ac:dyDescent="0.3">
      <c r="A15">
        <v>9755</v>
      </c>
      <c r="B15" t="s">
        <v>173</v>
      </c>
      <c r="C15" t="s">
        <v>10</v>
      </c>
      <c r="D15" s="2">
        <v>10</v>
      </c>
    </row>
    <row r="16" spans="1:4" x14ac:dyDescent="0.3">
      <c r="A16">
        <v>9759</v>
      </c>
      <c r="B16" t="s">
        <v>173</v>
      </c>
      <c r="C16" t="s">
        <v>10</v>
      </c>
      <c r="D16" s="2">
        <v>10</v>
      </c>
    </row>
    <row r="17" spans="1:4" x14ac:dyDescent="0.3">
      <c r="A17">
        <v>9764</v>
      </c>
      <c r="B17" t="s">
        <v>173</v>
      </c>
      <c r="C17" t="s">
        <v>10</v>
      </c>
      <c r="D17" s="2">
        <v>10</v>
      </c>
    </row>
    <row r="18" spans="1:4" x14ac:dyDescent="0.3">
      <c r="A18">
        <v>9769</v>
      </c>
      <c r="B18" t="s">
        <v>173</v>
      </c>
      <c r="C18" t="s">
        <v>10</v>
      </c>
      <c r="D18" s="2">
        <v>10</v>
      </c>
    </row>
    <row r="19" spans="1:4" x14ac:dyDescent="0.3">
      <c r="A19">
        <v>9770</v>
      </c>
      <c r="B19" t="s">
        <v>173</v>
      </c>
      <c r="C19" t="s">
        <v>10</v>
      </c>
      <c r="D19" s="2">
        <v>10</v>
      </c>
    </row>
    <row r="20" spans="1:4" x14ac:dyDescent="0.3">
      <c r="A20">
        <v>9722</v>
      </c>
      <c r="B20" t="s">
        <v>174</v>
      </c>
      <c r="C20" t="s">
        <v>10</v>
      </c>
      <c r="D20" s="2">
        <v>13</v>
      </c>
    </row>
    <row r="21" spans="1:4" x14ac:dyDescent="0.3">
      <c r="A21">
        <v>9727</v>
      </c>
      <c r="B21" t="s">
        <v>174</v>
      </c>
      <c r="C21" t="s">
        <v>10</v>
      </c>
      <c r="D21" s="2">
        <v>13</v>
      </c>
    </row>
    <row r="22" spans="1:4" x14ac:dyDescent="0.3">
      <c r="A22">
        <v>9728</v>
      </c>
      <c r="B22" t="s">
        <v>174</v>
      </c>
      <c r="C22" t="s">
        <v>10</v>
      </c>
      <c r="D22" s="2">
        <v>13</v>
      </c>
    </row>
    <row r="23" spans="1:4" x14ac:dyDescent="0.3">
      <c r="A23">
        <v>9747</v>
      </c>
      <c r="B23" t="s">
        <v>174</v>
      </c>
      <c r="C23" t="s">
        <v>10</v>
      </c>
      <c r="D23" s="2">
        <v>13</v>
      </c>
    </row>
    <row r="24" spans="1:4" x14ac:dyDescent="0.3">
      <c r="A24">
        <v>9755</v>
      </c>
      <c r="B24" t="s">
        <v>174</v>
      </c>
      <c r="C24" t="s">
        <v>10</v>
      </c>
      <c r="D24" s="2">
        <v>13</v>
      </c>
    </row>
    <row r="25" spans="1:4" x14ac:dyDescent="0.3">
      <c r="A25">
        <v>9759</v>
      </c>
      <c r="B25" t="s">
        <v>174</v>
      </c>
      <c r="C25" t="s">
        <v>10</v>
      </c>
      <c r="D25" s="2">
        <v>13</v>
      </c>
    </row>
    <row r="26" spans="1:4" x14ac:dyDescent="0.3">
      <c r="A26">
        <v>9764</v>
      </c>
      <c r="B26" t="s">
        <v>174</v>
      </c>
      <c r="C26" t="s">
        <v>10</v>
      </c>
      <c r="D26" s="2">
        <v>13</v>
      </c>
    </row>
    <row r="27" spans="1:4" x14ac:dyDescent="0.3">
      <c r="A27">
        <v>9769</v>
      </c>
      <c r="B27" t="s">
        <v>174</v>
      </c>
      <c r="C27" t="s">
        <v>10</v>
      </c>
      <c r="D27" s="2">
        <v>13</v>
      </c>
    </row>
    <row r="28" spans="1:4" x14ac:dyDescent="0.3">
      <c r="A28">
        <v>9770</v>
      </c>
      <c r="B28" t="s">
        <v>174</v>
      </c>
      <c r="C28" t="s">
        <v>10</v>
      </c>
      <c r="D28" s="2">
        <v>13</v>
      </c>
    </row>
    <row r="29" spans="1:4" x14ac:dyDescent="0.3">
      <c r="A29">
        <v>9725</v>
      </c>
      <c r="B29" t="s">
        <v>175</v>
      </c>
      <c r="C29" t="s">
        <v>12</v>
      </c>
      <c r="D29" s="2">
        <v>3</v>
      </c>
    </row>
    <row r="30" spans="1:4" x14ac:dyDescent="0.3">
      <c r="A30">
        <v>9732</v>
      </c>
      <c r="B30" t="s">
        <v>175</v>
      </c>
      <c r="C30" t="s">
        <v>12</v>
      </c>
      <c r="D30" s="2">
        <v>3</v>
      </c>
    </row>
    <row r="31" spans="1:4" x14ac:dyDescent="0.3">
      <c r="A31">
        <v>9740</v>
      </c>
      <c r="B31" t="s">
        <v>175</v>
      </c>
      <c r="C31" t="s">
        <v>12</v>
      </c>
      <c r="D31" s="2">
        <v>3</v>
      </c>
    </row>
    <row r="32" spans="1:4" x14ac:dyDescent="0.3">
      <c r="A32">
        <v>9744</v>
      </c>
      <c r="B32" t="s">
        <v>175</v>
      </c>
      <c r="C32" t="s">
        <v>12</v>
      </c>
      <c r="D32" s="2">
        <v>3</v>
      </c>
    </row>
    <row r="33" spans="1:4" x14ac:dyDescent="0.3">
      <c r="A33">
        <v>9748</v>
      </c>
      <c r="B33" t="s">
        <v>175</v>
      </c>
      <c r="C33" t="s">
        <v>12</v>
      </c>
      <c r="D33" s="2">
        <v>3</v>
      </c>
    </row>
    <row r="34" spans="1:4" x14ac:dyDescent="0.3">
      <c r="A34">
        <v>9750</v>
      </c>
      <c r="B34" t="s">
        <v>175</v>
      </c>
      <c r="C34" t="s">
        <v>12</v>
      </c>
      <c r="D34" s="2">
        <v>3</v>
      </c>
    </row>
    <row r="35" spans="1:4" x14ac:dyDescent="0.3">
      <c r="A35">
        <v>9756</v>
      </c>
      <c r="B35" t="s">
        <v>175</v>
      </c>
      <c r="C35" t="s">
        <v>12</v>
      </c>
      <c r="D35" s="2">
        <v>3</v>
      </c>
    </row>
    <row r="36" spans="1:4" x14ac:dyDescent="0.3">
      <c r="A36">
        <v>9757</v>
      </c>
      <c r="B36" t="s">
        <v>175</v>
      </c>
      <c r="C36" t="s">
        <v>12</v>
      </c>
      <c r="D36" s="2">
        <v>3</v>
      </c>
    </row>
    <row r="37" spans="1:4" x14ac:dyDescent="0.3">
      <c r="A37">
        <v>9763</v>
      </c>
      <c r="B37" t="s">
        <v>175</v>
      </c>
      <c r="C37" t="s">
        <v>12</v>
      </c>
      <c r="D37" s="2">
        <v>3</v>
      </c>
    </row>
    <row r="38" spans="1:4" x14ac:dyDescent="0.3">
      <c r="A38">
        <v>9725</v>
      </c>
      <c r="B38" t="s">
        <v>176</v>
      </c>
      <c r="C38" t="s">
        <v>12</v>
      </c>
      <c r="D38" s="2">
        <v>10</v>
      </c>
    </row>
    <row r="39" spans="1:4" x14ac:dyDescent="0.3">
      <c r="A39">
        <v>9732</v>
      </c>
      <c r="B39" t="s">
        <v>176</v>
      </c>
      <c r="C39" t="s">
        <v>12</v>
      </c>
      <c r="D39" s="2">
        <v>10</v>
      </c>
    </row>
    <row r="40" spans="1:4" x14ac:dyDescent="0.3">
      <c r="A40">
        <v>9740</v>
      </c>
      <c r="B40" t="s">
        <v>176</v>
      </c>
      <c r="C40" t="s">
        <v>12</v>
      </c>
      <c r="D40" s="2">
        <v>10</v>
      </c>
    </row>
    <row r="41" spans="1:4" x14ac:dyDescent="0.3">
      <c r="A41">
        <v>9744</v>
      </c>
      <c r="B41" t="s">
        <v>176</v>
      </c>
      <c r="C41" t="s">
        <v>12</v>
      </c>
      <c r="D41" s="2">
        <v>10</v>
      </c>
    </row>
    <row r="42" spans="1:4" x14ac:dyDescent="0.3">
      <c r="A42">
        <v>9748</v>
      </c>
      <c r="B42" t="s">
        <v>176</v>
      </c>
      <c r="C42" t="s">
        <v>12</v>
      </c>
      <c r="D42" s="2">
        <v>10</v>
      </c>
    </row>
    <row r="43" spans="1:4" x14ac:dyDescent="0.3">
      <c r="A43">
        <v>9750</v>
      </c>
      <c r="B43" t="s">
        <v>176</v>
      </c>
      <c r="C43" t="s">
        <v>12</v>
      </c>
      <c r="D43" s="2">
        <v>10</v>
      </c>
    </row>
    <row r="44" spans="1:4" x14ac:dyDescent="0.3">
      <c r="A44">
        <v>9756</v>
      </c>
      <c r="B44" t="s">
        <v>176</v>
      </c>
      <c r="C44" t="s">
        <v>12</v>
      </c>
      <c r="D44" s="2">
        <v>10</v>
      </c>
    </row>
    <row r="45" spans="1:4" x14ac:dyDescent="0.3">
      <c r="A45">
        <v>9757</v>
      </c>
      <c r="B45" t="s">
        <v>176</v>
      </c>
      <c r="C45" t="s">
        <v>12</v>
      </c>
      <c r="D45" s="2">
        <v>10</v>
      </c>
    </row>
    <row r="46" spans="1:4" x14ac:dyDescent="0.3">
      <c r="A46">
        <v>9763</v>
      </c>
      <c r="B46" t="s">
        <v>176</v>
      </c>
      <c r="C46" t="s">
        <v>12</v>
      </c>
      <c r="D46" s="2">
        <v>10</v>
      </c>
    </row>
    <row r="47" spans="1:4" x14ac:dyDescent="0.3">
      <c r="A47">
        <v>9725</v>
      </c>
      <c r="B47" t="s">
        <v>177</v>
      </c>
      <c r="C47" t="s">
        <v>12</v>
      </c>
      <c r="D47" s="2">
        <v>13</v>
      </c>
    </row>
    <row r="48" spans="1:4" x14ac:dyDescent="0.3">
      <c r="A48">
        <v>9732</v>
      </c>
      <c r="B48" t="s">
        <v>177</v>
      </c>
      <c r="C48" t="s">
        <v>12</v>
      </c>
      <c r="D48" s="2">
        <v>13</v>
      </c>
    </row>
    <row r="49" spans="1:4" x14ac:dyDescent="0.3">
      <c r="A49">
        <v>9740</v>
      </c>
      <c r="B49" t="s">
        <v>177</v>
      </c>
      <c r="C49" t="s">
        <v>12</v>
      </c>
      <c r="D49" s="2">
        <v>13</v>
      </c>
    </row>
    <row r="50" spans="1:4" x14ac:dyDescent="0.3">
      <c r="A50">
        <v>9744</v>
      </c>
      <c r="B50" t="s">
        <v>177</v>
      </c>
      <c r="C50" t="s">
        <v>12</v>
      </c>
      <c r="D50" s="2">
        <v>13</v>
      </c>
    </row>
    <row r="51" spans="1:4" x14ac:dyDescent="0.3">
      <c r="A51">
        <v>9748</v>
      </c>
      <c r="B51" t="s">
        <v>177</v>
      </c>
      <c r="C51" t="s">
        <v>12</v>
      </c>
      <c r="D51" s="2">
        <v>13</v>
      </c>
    </row>
    <row r="52" spans="1:4" x14ac:dyDescent="0.3">
      <c r="A52">
        <v>9750</v>
      </c>
      <c r="B52" t="s">
        <v>177</v>
      </c>
      <c r="C52" t="s">
        <v>12</v>
      </c>
      <c r="D52" s="2">
        <v>13</v>
      </c>
    </row>
    <row r="53" spans="1:4" x14ac:dyDescent="0.3">
      <c r="A53">
        <v>9756</v>
      </c>
      <c r="B53" t="s">
        <v>177</v>
      </c>
      <c r="C53" t="s">
        <v>12</v>
      </c>
      <c r="D53" s="2">
        <v>13</v>
      </c>
    </row>
    <row r="54" spans="1:4" x14ac:dyDescent="0.3">
      <c r="A54">
        <v>9757</v>
      </c>
      <c r="B54" t="s">
        <v>177</v>
      </c>
      <c r="C54" t="s">
        <v>12</v>
      </c>
      <c r="D54" s="2">
        <v>13</v>
      </c>
    </row>
    <row r="55" spans="1:4" x14ac:dyDescent="0.3">
      <c r="A55">
        <v>9763</v>
      </c>
      <c r="B55" t="s">
        <v>177</v>
      </c>
      <c r="C55" t="s">
        <v>12</v>
      </c>
      <c r="D55" s="2">
        <v>13</v>
      </c>
    </row>
    <row r="56" spans="1:4" x14ac:dyDescent="0.3">
      <c r="A56">
        <v>2342</v>
      </c>
      <c r="B56" t="s">
        <v>171</v>
      </c>
      <c r="C56" t="s">
        <v>8</v>
      </c>
      <c r="D56" s="2">
        <v>3</v>
      </c>
    </row>
    <row r="57" spans="1:4" x14ac:dyDescent="0.3">
      <c r="A57" s="1">
        <v>9721</v>
      </c>
      <c r="B57" t="s">
        <v>171</v>
      </c>
      <c r="C57" t="s">
        <v>8</v>
      </c>
      <c r="D57" s="2">
        <v>3</v>
      </c>
    </row>
    <row r="58" spans="1:4" x14ac:dyDescent="0.3">
      <c r="A58">
        <v>9741</v>
      </c>
      <c r="B58" t="s">
        <v>171</v>
      </c>
      <c r="C58" t="s">
        <v>8</v>
      </c>
      <c r="D58" s="2">
        <v>3</v>
      </c>
    </row>
    <row r="59" spans="1:4" x14ac:dyDescent="0.3">
      <c r="A59">
        <v>9743</v>
      </c>
      <c r="B59" t="s">
        <v>171</v>
      </c>
      <c r="C59" t="s">
        <v>8</v>
      </c>
      <c r="D59" s="2">
        <v>3</v>
      </c>
    </row>
    <row r="60" spans="1:4" x14ac:dyDescent="0.3">
      <c r="A60">
        <v>9745</v>
      </c>
      <c r="B60" t="s">
        <v>171</v>
      </c>
      <c r="C60" t="s">
        <v>8</v>
      </c>
      <c r="D60" s="2">
        <v>3</v>
      </c>
    </row>
    <row r="61" spans="1:4" x14ac:dyDescent="0.3">
      <c r="A61">
        <v>9746</v>
      </c>
      <c r="B61" t="s">
        <v>171</v>
      </c>
      <c r="C61" t="s">
        <v>8</v>
      </c>
      <c r="D61" s="2">
        <v>3</v>
      </c>
    </row>
    <row r="62" spans="1:4" x14ac:dyDescent="0.3">
      <c r="A62">
        <v>9749</v>
      </c>
      <c r="B62" t="s">
        <v>171</v>
      </c>
      <c r="C62" t="s">
        <v>8</v>
      </c>
      <c r="D62" s="2">
        <v>3</v>
      </c>
    </row>
    <row r="63" spans="1:4" x14ac:dyDescent="0.3">
      <c r="A63">
        <v>9751</v>
      </c>
      <c r="B63" t="s">
        <v>171</v>
      </c>
      <c r="C63" t="s">
        <v>8</v>
      </c>
      <c r="D63" s="2">
        <v>3</v>
      </c>
    </row>
    <row r="64" spans="1:4" x14ac:dyDescent="0.3">
      <c r="A64">
        <v>9774</v>
      </c>
      <c r="B64" t="s">
        <v>171</v>
      </c>
      <c r="C64" t="s">
        <v>8</v>
      </c>
      <c r="D64" s="2">
        <v>3</v>
      </c>
    </row>
    <row r="65" spans="1:4" x14ac:dyDescent="0.3">
      <c r="A65">
        <v>2342</v>
      </c>
      <c r="B65" t="s">
        <v>178</v>
      </c>
      <c r="C65" t="s">
        <v>8</v>
      </c>
      <c r="D65" s="2">
        <v>10</v>
      </c>
    </row>
    <row r="66" spans="1:4" x14ac:dyDescent="0.3">
      <c r="A66">
        <v>9721</v>
      </c>
      <c r="B66" t="s">
        <v>178</v>
      </c>
      <c r="C66" t="s">
        <v>8</v>
      </c>
      <c r="D66" s="2">
        <v>10</v>
      </c>
    </row>
    <row r="67" spans="1:4" x14ac:dyDescent="0.3">
      <c r="A67">
        <v>9741</v>
      </c>
      <c r="B67" t="s">
        <v>178</v>
      </c>
      <c r="C67" t="s">
        <v>8</v>
      </c>
      <c r="D67" s="2">
        <v>10</v>
      </c>
    </row>
    <row r="68" spans="1:4" x14ac:dyDescent="0.3">
      <c r="A68">
        <v>9743</v>
      </c>
      <c r="B68" t="s">
        <v>178</v>
      </c>
      <c r="C68" t="s">
        <v>8</v>
      </c>
      <c r="D68" s="2">
        <v>10</v>
      </c>
    </row>
    <row r="69" spans="1:4" x14ac:dyDescent="0.3">
      <c r="A69">
        <v>9745</v>
      </c>
      <c r="B69" t="s">
        <v>178</v>
      </c>
      <c r="C69" t="s">
        <v>8</v>
      </c>
      <c r="D69" s="2">
        <v>10</v>
      </c>
    </row>
    <row r="70" spans="1:4" x14ac:dyDescent="0.3">
      <c r="A70">
        <v>9746</v>
      </c>
      <c r="B70" t="s">
        <v>178</v>
      </c>
      <c r="C70" t="s">
        <v>8</v>
      </c>
      <c r="D70" s="2">
        <v>10</v>
      </c>
    </row>
    <row r="71" spans="1:4" x14ac:dyDescent="0.3">
      <c r="A71">
        <v>9749</v>
      </c>
      <c r="B71" t="s">
        <v>178</v>
      </c>
      <c r="C71" t="s">
        <v>8</v>
      </c>
      <c r="D71" s="2">
        <v>10</v>
      </c>
    </row>
    <row r="72" spans="1:4" x14ac:dyDescent="0.3">
      <c r="A72">
        <v>9751</v>
      </c>
      <c r="B72" t="s">
        <v>178</v>
      </c>
      <c r="C72" t="s">
        <v>8</v>
      </c>
      <c r="D72" s="2">
        <v>10</v>
      </c>
    </row>
    <row r="73" spans="1:4" x14ac:dyDescent="0.3">
      <c r="A73">
        <v>9774</v>
      </c>
      <c r="B73" t="s">
        <v>178</v>
      </c>
      <c r="C73" t="s">
        <v>8</v>
      </c>
      <c r="D73" s="2">
        <v>10</v>
      </c>
    </row>
    <row r="74" spans="1:4" x14ac:dyDescent="0.3">
      <c r="A74">
        <v>2342</v>
      </c>
      <c r="B74" t="s">
        <v>179</v>
      </c>
      <c r="C74" t="s">
        <v>8</v>
      </c>
      <c r="D74" s="2">
        <v>13</v>
      </c>
    </row>
    <row r="75" spans="1:4" x14ac:dyDescent="0.3">
      <c r="A75">
        <v>9721</v>
      </c>
      <c r="B75" t="s">
        <v>179</v>
      </c>
      <c r="C75" t="s">
        <v>8</v>
      </c>
      <c r="D75" s="2">
        <v>13</v>
      </c>
    </row>
    <row r="76" spans="1:4" x14ac:dyDescent="0.3">
      <c r="A76">
        <v>9741</v>
      </c>
      <c r="B76" t="s">
        <v>179</v>
      </c>
      <c r="C76" t="s">
        <v>8</v>
      </c>
      <c r="D76" s="2">
        <v>13</v>
      </c>
    </row>
    <row r="77" spans="1:4" x14ac:dyDescent="0.3">
      <c r="A77">
        <v>9743</v>
      </c>
      <c r="B77" t="s">
        <v>179</v>
      </c>
      <c r="C77" t="s">
        <v>8</v>
      </c>
      <c r="D77" s="2">
        <v>13</v>
      </c>
    </row>
    <row r="78" spans="1:4" x14ac:dyDescent="0.3">
      <c r="A78">
        <v>9745</v>
      </c>
      <c r="B78" t="s">
        <v>179</v>
      </c>
      <c r="C78" t="s">
        <v>8</v>
      </c>
      <c r="D78" s="2">
        <v>13</v>
      </c>
    </row>
    <row r="79" spans="1:4" x14ac:dyDescent="0.3">
      <c r="A79">
        <v>9746</v>
      </c>
      <c r="B79" t="s">
        <v>179</v>
      </c>
      <c r="C79" t="s">
        <v>8</v>
      </c>
      <c r="D79" s="2">
        <v>13</v>
      </c>
    </row>
    <row r="80" spans="1:4" x14ac:dyDescent="0.3">
      <c r="A80">
        <v>9749</v>
      </c>
      <c r="B80" t="s">
        <v>179</v>
      </c>
      <c r="C80" t="s">
        <v>8</v>
      </c>
      <c r="D80" s="2">
        <v>13</v>
      </c>
    </row>
    <row r="81" spans="1:4" x14ac:dyDescent="0.3">
      <c r="A81">
        <v>9751</v>
      </c>
      <c r="B81" t="s">
        <v>179</v>
      </c>
      <c r="C81" t="s">
        <v>8</v>
      </c>
      <c r="D81" s="2">
        <v>13</v>
      </c>
    </row>
    <row r="82" spans="1:4" x14ac:dyDescent="0.3">
      <c r="A82">
        <v>9774</v>
      </c>
      <c r="B82" t="s">
        <v>179</v>
      </c>
      <c r="C82" t="s">
        <v>8</v>
      </c>
      <c r="D82" s="2">
        <v>13</v>
      </c>
    </row>
    <row r="83" spans="1:4" x14ac:dyDescent="0.3">
      <c r="D83" s="2"/>
    </row>
    <row r="84" spans="1:4" x14ac:dyDescent="0.3">
      <c r="D84" s="2"/>
    </row>
    <row r="85" spans="1:4" x14ac:dyDescent="0.3">
      <c r="A85" s="3"/>
    </row>
    <row r="86" spans="1:4" x14ac:dyDescent="0.3">
      <c r="A86" s="3"/>
    </row>
    <row r="87" spans="1:4" x14ac:dyDescent="0.3">
      <c r="A87" s="3"/>
    </row>
    <row r="88" spans="1:4" x14ac:dyDescent="0.3">
      <c r="A88" s="3"/>
    </row>
    <row r="89" spans="1:4" x14ac:dyDescent="0.3">
      <c r="A89" s="3"/>
    </row>
    <row r="90" spans="1:4" x14ac:dyDescent="0.3">
      <c r="A90" s="3"/>
    </row>
    <row r="91" spans="1:4" x14ac:dyDescent="0.3">
      <c r="A91" s="3"/>
    </row>
    <row r="92" spans="1:4" x14ac:dyDescent="0.3">
      <c r="A92" s="3"/>
    </row>
    <row r="93" spans="1:4" x14ac:dyDescent="0.3">
      <c r="A93" s="3"/>
    </row>
    <row r="94" spans="1:4" x14ac:dyDescent="0.3">
      <c r="A94" s="3"/>
    </row>
    <row r="95" spans="1:4" x14ac:dyDescent="0.3">
      <c r="A95" s="3"/>
    </row>
    <row r="96" spans="1:4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6D61-A40C-4918-84B7-5646D9582CBF}">
  <dimension ref="A1:S82"/>
  <sheetViews>
    <sheetView workbookViewId="0">
      <selection sqref="A1:XFD1048576"/>
    </sheetView>
  </sheetViews>
  <sheetFormatPr baseColWidth="10" defaultRowHeight="14.4" x14ac:dyDescent="0.3"/>
  <cols>
    <col min="10" max="16" width="11.5546875" style="71"/>
    <col min="18" max="18" width="6.5546875" customWidth="1"/>
    <col min="19" max="19" width="5.5546875" customWidth="1"/>
  </cols>
  <sheetData>
    <row r="1" spans="1:19" x14ac:dyDescent="0.3">
      <c r="A1" t="s">
        <v>180</v>
      </c>
      <c r="B1" t="s">
        <v>0</v>
      </c>
      <c r="C1" t="s">
        <v>1</v>
      </c>
      <c r="D1" t="s">
        <v>39</v>
      </c>
      <c r="E1" t="s">
        <v>2</v>
      </c>
      <c r="F1" t="s">
        <v>38</v>
      </c>
      <c r="G1" t="s">
        <v>3</v>
      </c>
      <c r="H1" t="s">
        <v>4</v>
      </c>
      <c r="I1" t="s">
        <v>189</v>
      </c>
      <c r="J1" s="71" t="s">
        <v>182</v>
      </c>
      <c r="K1" s="71" t="s">
        <v>183</v>
      </c>
      <c r="L1" s="71" t="s">
        <v>184</v>
      </c>
      <c r="M1" s="71" t="s">
        <v>185</v>
      </c>
      <c r="N1" s="71" t="s">
        <v>186</v>
      </c>
      <c r="O1" s="71" t="s">
        <v>187</v>
      </c>
      <c r="P1" s="71" t="s">
        <v>188</v>
      </c>
      <c r="Q1" t="s">
        <v>170</v>
      </c>
      <c r="R1" t="s">
        <v>169</v>
      </c>
      <c r="S1" t="s">
        <v>168</v>
      </c>
    </row>
    <row r="2" spans="1:19" x14ac:dyDescent="0.3">
      <c r="A2">
        <v>9722</v>
      </c>
      <c r="B2">
        <v>20.497500000000002</v>
      </c>
      <c r="C2">
        <v>3.1124999999999998</v>
      </c>
      <c r="D2">
        <v>0.19900000000000001</v>
      </c>
      <c r="E2">
        <v>0.746</v>
      </c>
      <c r="F2">
        <v>0.28449999999999998</v>
      </c>
      <c r="G2">
        <v>6.8500000000000005E-2</v>
      </c>
      <c r="H2">
        <v>3.9E-2</v>
      </c>
      <c r="I2">
        <v>24.947000000000006</v>
      </c>
      <c r="J2" s="71">
        <v>0.82164188078726885</v>
      </c>
      <c r="K2" s="71">
        <v>0.1247645007415721</v>
      </c>
      <c r="L2" s="71">
        <v>7.9769110514290274E-3</v>
      </c>
      <c r="M2" s="71">
        <v>7.9769110514290274E-3</v>
      </c>
      <c r="N2" s="71">
        <v>1.1404176854932453E-2</v>
      </c>
      <c r="O2" s="71">
        <v>8.3369654835955626E-2</v>
      </c>
      <c r="P2" s="71">
        <v>0.31258891566265068</v>
      </c>
      <c r="Q2" t="s">
        <v>172</v>
      </c>
      <c r="R2" t="s">
        <v>10</v>
      </c>
      <c r="S2">
        <v>3</v>
      </c>
    </row>
    <row r="3" spans="1:19" x14ac:dyDescent="0.3">
      <c r="A3">
        <v>9727</v>
      </c>
      <c r="B3">
        <v>14.193</v>
      </c>
      <c r="C3">
        <v>1.4279999999999999</v>
      </c>
      <c r="D3">
        <v>0.129</v>
      </c>
      <c r="E3">
        <v>0.42499999999999999</v>
      </c>
      <c r="F3">
        <v>0.17899999999999999</v>
      </c>
      <c r="G3">
        <v>3.85E-2</v>
      </c>
      <c r="H3">
        <v>1.2500000000000001E-2</v>
      </c>
      <c r="I3">
        <v>16.404999999999994</v>
      </c>
      <c r="J3" s="71">
        <v>0.86516306004267018</v>
      </c>
      <c r="K3" s="71">
        <v>8.7046632124352361E-2</v>
      </c>
      <c r="L3" s="71">
        <v>7.8634562633343522E-3</v>
      </c>
      <c r="M3" s="71">
        <v>7.8634562633343522E-3</v>
      </c>
      <c r="N3" s="71">
        <v>1.0911307528192627E-2</v>
      </c>
      <c r="O3" s="71">
        <v>4.4500281829070655E-2</v>
      </c>
      <c r="P3" s="71">
        <v>0.14360119047619044</v>
      </c>
      <c r="Q3" t="s">
        <v>172</v>
      </c>
      <c r="R3" t="s">
        <v>10</v>
      </c>
      <c r="S3">
        <v>3</v>
      </c>
    </row>
    <row r="4" spans="1:19" x14ac:dyDescent="0.3">
      <c r="A4">
        <v>9728</v>
      </c>
      <c r="B4">
        <v>34.519500000000001</v>
      </c>
      <c r="C4">
        <v>5.8904999999999994</v>
      </c>
      <c r="D4">
        <v>0.32950000000000002</v>
      </c>
      <c r="E4">
        <v>1.5750000000000002</v>
      </c>
      <c r="F4">
        <v>0.54499999999999993</v>
      </c>
      <c r="G4">
        <v>0.17649999999999999</v>
      </c>
      <c r="H4">
        <v>9.4999999999999998E-3</v>
      </c>
      <c r="I4">
        <v>43.045500000000004</v>
      </c>
      <c r="J4" s="71">
        <v>0.80193051538488336</v>
      </c>
      <c r="K4" s="71">
        <v>0.13684357249886744</v>
      </c>
      <c r="L4" s="71">
        <v>7.6546909665354095E-3</v>
      </c>
      <c r="M4" s="71">
        <v>7.6546909665354095E-3</v>
      </c>
      <c r="N4" s="71">
        <v>1.2661021477274045E-2</v>
      </c>
      <c r="O4" s="71">
        <v>0.22009388171902838</v>
      </c>
      <c r="P4" s="71">
        <v>6.9422332569391412E-2</v>
      </c>
      <c r="Q4" t="s">
        <v>172</v>
      </c>
      <c r="R4" t="s">
        <v>10</v>
      </c>
      <c r="S4">
        <v>3</v>
      </c>
    </row>
    <row r="5" spans="1:19" x14ac:dyDescent="0.3">
      <c r="A5">
        <v>9747</v>
      </c>
      <c r="B5">
        <v>32.506500000000003</v>
      </c>
      <c r="C5">
        <v>5.3155000000000001</v>
      </c>
      <c r="D5">
        <v>0.36249999999999999</v>
      </c>
      <c r="E5">
        <v>1.2515000000000001</v>
      </c>
      <c r="F5">
        <v>0.53249999999999997</v>
      </c>
      <c r="G5">
        <v>0.16999999999999998</v>
      </c>
      <c r="H5">
        <v>2E-3</v>
      </c>
      <c r="I5">
        <v>40.140500000000003</v>
      </c>
      <c r="J5" s="71">
        <v>0.80981801422503452</v>
      </c>
      <c r="K5" s="71">
        <v>0.13242236643788691</v>
      </c>
      <c r="L5" s="71">
        <v>9.0307793874017505E-3</v>
      </c>
      <c r="M5" s="71">
        <v>9.0307793874017505E-3</v>
      </c>
      <c r="N5" s="71">
        <v>1.3265903513907398E-2</v>
      </c>
      <c r="O5" s="71">
        <v>0.20992370756617906</v>
      </c>
      <c r="P5" s="71">
        <v>1.5103188787508232E-2</v>
      </c>
      <c r="Q5" t="s">
        <v>172</v>
      </c>
      <c r="R5" t="s">
        <v>10</v>
      </c>
      <c r="S5">
        <v>3</v>
      </c>
    </row>
    <row r="6" spans="1:19" x14ac:dyDescent="0.3">
      <c r="A6">
        <v>9755</v>
      </c>
      <c r="B6">
        <v>24.825499999999998</v>
      </c>
      <c r="C6">
        <v>3.694</v>
      </c>
      <c r="D6">
        <v>0.25900000000000001</v>
      </c>
      <c r="E6">
        <v>0.64250000000000007</v>
      </c>
      <c r="F6">
        <v>0.26300000000000001</v>
      </c>
      <c r="G6">
        <v>0.10500000000000001</v>
      </c>
      <c r="H6">
        <v>4.0000000000000001E-3</v>
      </c>
      <c r="I6">
        <v>29.793000000000003</v>
      </c>
      <c r="J6" s="71">
        <v>0.83326620347061375</v>
      </c>
      <c r="K6" s="71">
        <v>0.12398885644278856</v>
      </c>
      <c r="L6" s="71">
        <v>8.6933172221662809E-3</v>
      </c>
      <c r="M6" s="71">
        <v>8.6933172221662809E-3</v>
      </c>
      <c r="N6" s="71">
        <v>8.8275769476051421E-3</v>
      </c>
      <c r="O6" s="71">
        <v>0.12601015085295364</v>
      </c>
      <c r="P6" s="71">
        <v>3.2260963724959395E-2</v>
      </c>
      <c r="Q6" t="s">
        <v>172</v>
      </c>
      <c r="R6" t="s">
        <v>10</v>
      </c>
      <c r="S6">
        <v>3</v>
      </c>
    </row>
    <row r="7" spans="1:19" x14ac:dyDescent="0.3">
      <c r="A7">
        <v>9759</v>
      </c>
      <c r="B7">
        <v>42.414999999999999</v>
      </c>
      <c r="C7">
        <v>5.8985000000000003</v>
      </c>
      <c r="D7">
        <v>0.39900000000000002</v>
      </c>
      <c r="E7">
        <v>1.4300000000000002</v>
      </c>
      <c r="F7">
        <v>0.53049999999999997</v>
      </c>
      <c r="G7">
        <v>0.125</v>
      </c>
      <c r="H7">
        <v>5.0000000000000001E-3</v>
      </c>
      <c r="I7">
        <v>50.803000000000004</v>
      </c>
      <c r="J7" s="71">
        <v>0.83489164025746498</v>
      </c>
      <c r="K7" s="71">
        <v>0.11610534810936361</v>
      </c>
      <c r="L7" s="71">
        <v>7.8538668976241566E-3</v>
      </c>
      <c r="M7" s="71">
        <v>7.8538668976241566E-3</v>
      </c>
      <c r="N7" s="71">
        <v>1.0442296714760938E-2</v>
      </c>
      <c r="O7" s="71">
        <v>0.14972002829187789</v>
      </c>
      <c r="P7" s="71">
        <v>4.306433839111639E-2</v>
      </c>
      <c r="Q7" t="s">
        <v>172</v>
      </c>
      <c r="R7" t="s">
        <v>10</v>
      </c>
      <c r="S7">
        <v>3</v>
      </c>
    </row>
    <row r="8" spans="1:19" x14ac:dyDescent="0.3">
      <c r="A8">
        <v>9764</v>
      </c>
      <c r="B8">
        <v>38.368499999999997</v>
      </c>
      <c r="C8">
        <v>5.5045000000000002</v>
      </c>
      <c r="D8">
        <v>0.32400000000000001</v>
      </c>
      <c r="E8">
        <v>1.274</v>
      </c>
      <c r="F8">
        <v>0.42849999999999999</v>
      </c>
      <c r="G8">
        <v>0.154</v>
      </c>
      <c r="H8">
        <v>1.7000000000000001E-2</v>
      </c>
      <c r="I8">
        <v>46.070500000000003</v>
      </c>
      <c r="J8" s="71">
        <v>0.83282143671112741</v>
      </c>
      <c r="K8" s="71">
        <v>0.11947992750241478</v>
      </c>
      <c r="L8" s="71">
        <v>7.0326998838736287E-3</v>
      </c>
      <c r="M8" s="71">
        <v>7.0326998838736287E-3</v>
      </c>
      <c r="N8" s="71">
        <v>9.3009626550612633E-3</v>
      </c>
      <c r="O8" s="71">
        <v>0.18491358796929774</v>
      </c>
      <c r="P8" s="71">
        <v>0.14228331365246619</v>
      </c>
      <c r="Q8" t="s">
        <v>172</v>
      </c>
      <c r="R8" t="s">
        <v>10</v>
      </c>
      <c r="S8">
        <v>3</v>
      </c>
    </row>
    <row r="9" spans="1:19" x14ac:dyDescent="0.3">
      <c r="A9">
        <v>9769</v>
      </c>
      <c r="B9">
        <v>23.518000000000001</v>
      </c>
      <c r="C9">
        <v>4.0284999999999993</v>
      </c>
      <c r="D9">
        <v>0.19450000000000001</v>
      </c>
      <c r="E9">
        <v>0.99499999999999988</v>
      </c>
      <c r="F9">
        <v>0.379</v>
      </c>
      <c r="G9">
        <v>0.112</v>
      </c>
      <c r="H9">
        <v>8.5000000000000006E-3</v>
      </c>
      <c r="I9">
        <v>29.235500000000005</v>
      </c>
      <c r="J9" s="71">
        <v>0.80443296676985154</v>
      </c>
      <c r="K9" s="71">
        <v>0.13779480426194177</v>
      </c>
      <c r="L9" s="71">
        <v>6.6528706538283924E-3</v>
      </c>
      <c r="M9" s="71">
        <v>6.6528706538283924E-3</v>
      </c>
      <c r="N9" s="71">
        <v>1.2963691402575634E-2</v>
      </c>
      <c r="O9" s="71">
        <v>0.13922850582532531</v>
      </c>
      <c r="P9" s="71">
        <v>6.1685925282363191E-2</v>
      </c>
      <c r="Q9" t="s">
        <v>172</v>
      </c>
      <c r="R9" t="s">
        <v>10</v>
      </c>
      <c r="S9">
        <v>3</v>
      </c>
    </row>
    <row r="10" spans="1:19" x14ac:dyDescent="0.3">
      <c r="A10">
        <v>9770</v>
      </c>
      <c r="B10">
        <v>30.703000000000003</v>
      </c>
      <c r="C10">
        <v>4.3155000000000001</v>
      </c>
      <c r="D10">
        <v>0.26100000000000001</v>
      </c>
      <c r="E10">
        <v>1.0455000000000001</v>
      </c>
      <c r="F10">
        <v>0.42300000000000004</v>
      </c>
      <c r="G10">
        <v>0.1</v>
      </c>
      <c r="H10">
        <v>3.5000000000000001E-3</v>
      </c>
      <c r="I10">
        <v>36.851500000000009</v>
      </c>
      <c r="J10" s="71">
        <v>0.83315468841159779</v>
      </c>
      <c r="K10" s="71">
        <v>0.11710513818976159</v>
      </c>
      <c r="L10" s="71">
        <v>7.0824796819668112E-3</v>
      </c>
      <c r="M10" s="71">
        <v>7.0824796819668112E-3</v>
      </c>
      <c r="N10" s="71">
        <v>1.147850155353242E-2</v>
      </c>
      <c r="O10" s="71">
        <v>0.12002573038465299</v>
      </c>
      <c r="P10" s="71">
        <v>2.988767234387673E-2</v>
      </c>
      <c r="Q10" t="s">
        <v>172</v>
      </c>
      <c r="R10" t="s">
        <v>10</v>
      </c>
      <c r="S10">
        <v>3</v>
      </c>
    </row>
    <row r="11" spans="1:19" x14ac:dyDescent="0.3">
      <c r="A11">
        <v>9722</v>
      </c>
      <c r="B11">
        <v>12.226500000000001</v>
      </c>
      <c r="C11">
        <v>5.2234999999999996</v>
      </c>
      <c r="D11">
        <v>0.42099999999999999</v>
      </c>
      <c r="E11">
        <v>1.0859999999999999</v>
      </c>
      <c r="F11">
        <v>0.45500000000000002</v>
      </c>
      <c r="G11">
        <v>0.30049999999999999</v>
      </c>
      <c r="H11">
        <v>1.2500000000000001E-2</v>
      </c>
      <c r="I11">
        <v>19.724999999999998</v>
      </c>
      <c r="J11" s="71">
        <v>0.61984790874524731</v>
      </c>
      <c r="K11" s="71">
        <v>0.26481622306717367</v>
      </c>
      <c r="L11" s="71">
        <v>2.1343472750316859E-2</v>
      </c>
      <c r="M11" s="71">
        <v>2.1343472750316859E-2</v>
      </c>
      <c r="N11" s="71">
        <v>2.3067173637515846E-2</v>
      </c>
      <c r="O11" s="71">
        <v>0.48479634400687016</v>
      </c>
      <c r="P11" s="71">
        <v>4.7202546185507795E-2</v>
      </c>
      <c r="Q11" t="s">
        <v>173</v>
      </c>
      <c r="R11" t="s">
        <v>10</v>
      </c>
      <c r="S11">
        <v>10</v>
      </c>
    </row>
    <row r="12" spans="1:19" x14ac:dyDescent="0.3">
      <c r="A12">
        <v>9727</v>
      </c>
      <c r="B12">
        <v>34.780500000000004</v>
      </c>
      <c r="C12">
        <v>7.1564999999999994</v>
      </c>
      <c r="D12">
        <v>0.51700000000000002</v>
      </c>
      <c r="E12">
        <v>2.2925</v>
      </c>
      <c r="F12">
        <v>1.0095000000000001</v>
      </c>
      <c r="G12">
        <v>0.19900000000000001</v>
      </c>
      <c r="H12">
        <v>9.0000000000000011E-3</v>
      </c>
      <c r="I12">
        <v>45.964000000000006</v>
      </c>
      <c r="J12" s="71">
        <v>0.75669001827517191</v>
      </c>
      <c r="K12" s="71">
        <v>0.15569793751631708</v>
      </c>
      <c r="L12" s="71">
        <v>1.1247933165085718E-2</v>
      </c>
      <c r="M12" s="71">
        <v>1.1247933165085718E-2</v>
      </c>
      <c r="N12" s="71">
        <v>2.1962840483856931E-2</v>
      </c>
      <c r="O12" s="71">
        <v>0.26298747861589111</v>
      </c>
      <c r="P12" s="71">
        <v>5.7804233913225762E-2</v>
      </c>
      <c r="Q12" t="s">
        <v>173</v>
      </c>
      <c r="R12" t="s">
        <v>10</v>
      </c>
      <c r="S12">
        <v>10</v>
      </c>
    </row>
    <row r="13" spans="1:19" x14ac:dyDescent="0.3">
      <c r="A13">
        <v>9728</v>
      </c>
      <c r="B13">
        <v>33.299000000000007</v>
      </c>
      <c r="C13">
        <v>5.6680000000000001</v>
      </c>
      <c r="D13">
        <v>0.27900000000000003</v>
      </c>
      <c r="E13">
        <v>1.7755000000000001</v>
      </c>
      <c r="F13">
        <v>0.42099999999999999</v>
      </c>
      <c r="G13">
        <v>0.13800000000000001</v>
      </c>
      <c r="H13">
        <v>3.1E-2</v>
      </c>
      <c r="I13">
        <v>41.611500000000007</v>
      </c>
      <c r="J13" s="71">
        <v>0.80023551181764663</v>
      </c>
      <c r="K13" s="71">
        <v>0.13621234514497194</v>
      </c>
      <c r="L13" s="71">
        <v>6.7048772574889145E-3</v>
      </c>
      <c r="M13" s="71">
        <v>6.7048772574889145E-3</v>
      </c>
      <c r="N13" s="71">
        <v>1.0117395431551372E-2</v>
      </c>
      <c r="O13" s="71">
        <v>0.17244923270969098</v>
      </c>
      <c r="P13" s="71">
        <v>0.22758583274523642</v>
      </c>
      <c r="Q13" t="s">
        <v>173</v>
      </c>
      <c r="R13" t="s">
        <v>10</v>
      </c>
      <c r="S13">
        <v>10</v>
      </c>
    </row>
    <row r="14" spans="1:19" x14ac:dyDescent="0.3">
      <c r="A14">
        <v>9747</v>
      </c>
      <c r="B14">
        <v>38.7455</v>
      </c>
      <c r="C14">
        <v>10.003</v>
      </c>
      <c r="D14">
        <v>0.38650000000000001</v>
      </c>
      <c r="E14">
        <v>2.63</v>
      </c>
      <c r="F14">
        <v>0.46050000000000002</v>
      </c>
      <c r="G14">
        <v>0.23699999999999999</v>
      </c>
      <c r="H14">
        <v>0</v>
      </c>
      <c r="I14">
        <v>52.462500000000006</v>
      </c>
      <c r="J14" s="71">
        <v>0.73853705027400518</v>
      </c>
      <c r="K14" s="71">
        <v>0.19066952585179889</v>
      </c>
      <c r="L14" s="71">
        <v>7.3671670240648074E-3</v>
      </c>
      <c r="M14" s="71">
        <v>7.3671670240648074E-3</v>
      </c>
      <c r="N14" s="71">
        <v>8.7776983559685485E-3</v>
      </c>
      <c r="O14" s="71">
        <v>0.32090468570543679</v>
      </c>
      <c r="P14" s="71">
        <v>0</v>
      </c>
      <c r="Q14" t="s">
        <v>173</v>
      </c>
      <c r="R14" t="s">
        <v>10</v>
      </c>
      <c r="S14">
        <v>10</v>
      </c>
    </row>
    <row r="15" spans="1:19" x14ac:dyDescent="0.3">
      <c r="A15">
        <v>9755</v>
      </c>
      <c r="B15">
        <v>4.3849999999999998</v>
      </c>
      <c r="C15">
        <v>1.1659999999999999</v>
      </c>
      <c r="D15">
        <v>5.0000000000000001E-3</v>
      </c>
      <c r="E15">
        <v>0.2205</v>
      </c>
      <c r="F15">
        <v>1.7500000000000002E-2</v>
      </c>
      <c r="G15">
        <v>3.1E-2</v>
      </c>
      <c r="H15">
        <v>0</v>
      </c>
      <c r="I15">
        <v>5.8250000000000002</v>
      </c>
      <c r="J15" s="71">
        <v>0.75278969957081543</v>
      </c>
      <c r="K15" s="71">
        <v>0.20017167381974246</v>
      </c>
      <c r="L15" s="71">
        <v>8.5836909871244631E-4</v>
      </c>
      <c r="M15" s="71">
        <v>8.5836909871244631E-4</v>
      </c>
      <c r="N15" s="71">
        <v>3.0042918454935624E-3</v>
      </c>
      <c r="O15" s="71">
        <v>4.1180159635119729E-2</v>
      </c>
      <c r="P15" s="71">
        <v>0</v>
      </c>
      <c r="Q15" t="s">
        <v>173</v>
      </c>
      <c r="R15" t="s">
        <v>10</v>
      </c>
      <c r="S15">
        <v>10</v>
      </c>
    </row>
    <row r="16" spans="1:19" x14ac:dyDescent="0.3">
      <c r="A16">
        <v>9759</v>
      </c>
      <c r="B16">
        <v>40.567999999999998</v>
      </c>
      <c r="C16">
        <v>10.090499999999999</v>
      </c>
      <c r="D16">
        <v>0.42299999999999999</v>
      </c>
      <c r="E16">
        <v>3.0164999999999997</v>
      </c>
      <c r="F16">
        <v>0.45550000000000002</v>
      </c>
      <c r="G16">
        <v>0.26100000000000001</v>
      </c>
      <c r="H16">
        <v>1E-3</v>
      </c>
      <c r="I16">
        <v>54.8155</v>
      </c>
      <c r="J16" s="71">
        <v>0.74008264085888109</v>
      </c>
      <c r="K16" s="71">
        <v>0.18408114493163427</v>
      </c>
      <c r="L16" s="71">
        <v>7.7167954319489925E-3</v>
      </c>
      <c r="M16" s="71">
        <v>7.7167954319489925E-3</v>
      </c>
      <c r="N16" s="71">
        <v>8.3096934261294702E-3</v>
      </c>
      <c r="O16" s="71">
        <v>0.35266331837901799</v>
      </c>
      <c r="P16" s="71">
        <v>5.4323868985679613E-3</v>
      </c>
      <c r="Q16" t="s">
        <v>173</v>
      </c>
      <c r="R16" t="s">
        <v>10</v>
      </c>
      <c r="S16">
        <v>10</v>
      </c>
    </row>
    <row r="17" spans="1:19" x14ac:dyDescent="0.3">
      <c r="A17">
        <v>9764</v>
      </c>
      <c r="B17">
        <v>21.7165</v>
      </c>
      <c r="C17">
        <v>5.5280000000000005</v>
      </c>
      <c r="D17">
        <v>0.23150000000000001</v>
      </c>
      <c r="E17">
        <v>1.5634999999999999</v>
      </c>
      <c r="F17">
        <v>0.28749999999999998</v>
      </c>
      <c r="G17">
        <v>0.16800000000000001</v>
      </c>
      <c r="H17">
        <v>6.0000000000000001E-3</v>
      </c>
      <c r="I17">
        <v>29.501000000000005</v>
      </c>
      <c r="J17" s="71">
        <v>0.73612758889529162</v>
      </c>
      <c r="K17" s="71">
        <v>0.18738347852615164</v>
      </c>
      <c r="L17" s="71">
        <v>7.8471916206230286E-3</v>
      </c>
      <c r="M17" s="71">
        <v>7.8471916206230286E-3</v>
      </c>
      <c r="N17" s="71">
        <v>9.7454323582251423E-3</v>
      </c>
      <c r="O17" s="71">
        <v>0.22822130637994156</v>
      </c>
      <c r="P17" s="71">
        <v>3.2019898697539802E-2</v>
      </c>
      <c r="Q17" t="s">
        <v>173</v>
      </c>
      <c r="R17" t="s">
        <v>10</v>
      </c>
      <c r="S17">
        <v>10</v>
      </c>
    </row>
    <row r="18" spans="1:19" x14ac:dyDescent="0.3">
      <c r="A18">
        <v>9769</v>
      </c>
      <c r="B18">
        <v>73.5595</v>
      </c>
      <c r="C18">
        <v>16.701499999999999</v>
      </c>
      <c r="D18">
        <v>0.4975</v>
      </c>
      <c r="E18">
        <v>9.9254999999999995</v>
      </c>
      <c r="F18">
        <v>0.58199999999999996</v>
      </c>
      <c r="G18">
        <v>0.51049999999999995</v>
      </c>
      <c r="H18">
        <v>9.7500000000000003E-2</v>
      </c>
      <c r="I18">
        <v>101.87399999999998</v>
      </c>
      <c r="J18" s="71">
        <v>0.72206352945795804</v>
      </c>
      <c r="K18" s="71">
        <v>0.16394271354810847</v>
      </c>
      <c r="L18" s="71">
        <v>4.8834835188566279E-3</v>
      </c>
      <c r="M18" s="71">
        <v>4.8834835188566279E-3</v>
      </c>
      <c r="N18" s="71">
        <v>5.7129395135166981E-3</v>
      </c>
      <c r="O18" s="71">
        <v>0.70700150218530555</v>
      </c>
      <c r="P18" s="71">
        <v>0.59471993533514944</v>
      </c>
      <c r="Q18" t="s">
        <v>173</v>
      </c>
      <c r="R18" t="s">
        <v>10</v>
      </c>
      <c r="S18">
        <v>10</v>
      </c>
    </row>
    <row r="19" spans="1:19" x14ac:dyDescent="0.3">
      <c r="A19">
        <v>9770</v>
      </c>
      <c r="B19">
        <v>23.731999999999999</v>
      </c>
      <c r="C19">
        <v>8.0794999999999995</v>
      </c>
      <c r="D19">
        <v>8.1000000000000003E-2</v>
      </c>
      <c r="E19">
        <v>2.3674999999999997</v>
      </c>
      <c r="F19">
        <v>3.6500000000000005E-2</v>
      </c>
      <c r="G19">
        <v>0.24249999999999999</v>
      </c>
      <c r="H19">
        <v>0</v>
      </c>
      <c r="I19">
        <v>34.538999999999994</v>
      </c>
      <c r="J19" s="71">
        <v>0.68710732794811669</v>
      </c>
      <c r="K19" s="71">
        <v>0.23392397000492199</v>
      </c>
      <c r="L19" s="71">
        <v>2.3451750195431255E-3</v>
      </c>
      <c r="M19" s="71">
        <v>2.3451750195431255E-3</v>
      </c>
      <c r="N19" s="71">
        <v>1.0567763976953592E-3</v>
      </c>
      <c r="O19" s="71">
        <v>0.35292885133996288</v>
      </c>
      <c r="P19" s="71">
        <v>0</v>
      </c>
      <c r="Q19" t="s">
        <v>173</v>
      </c>
      <c r="R19" t="s">
        <v>10</v>
      </c>
      <c r="S19">
        <v>10</v>
      </c>
    </row>
    <row r="20" spans="1:19" x14ac:dyDescent="0.3">
      <c r="A20">
        <v>9722</v>
      </c>
      <c r="B20">
        <v>58.376999999999995</v>
      </c>
      <c r="C20">
        <v>14.05</v>
      </c>
      <c r="D20">
        <v>0.67500000000000004</v>
      </c>
      <c r="E20">
        <v>7.7119999999999997</v>
      </c>
      <c r="F20">
        <v>1.2225000000000001</v>
      </c>
      <c r="G20">
        <v>1.0125</v>
      </c>
      <c r="H20">
        <v>0.67749999999999999</v>
      </c>
      <c r="I20">
        <v>83.726499999999987</v>
      </c>
      <c r="J20" s="71">
        <v>0.69723444787492617</v>
      </c>
      <c r="K20" s="71">
        <v>0.16780828053244795</v>
      </c>
      <c r="L20" s="71">
        <v>8.0619636554734777E-3</v>
      </c>
      <c r="M20" s="71">
        <v>8.0619636554734777E-3</v>
      </c>
      <c r="N20" s="71">
        <v>1.4601111953801966E-2</v>
      </c>
      <c r="O20" s="71">
        <v>1.4521657716223852</v>
      </c>
      <c r="P20" s="71">
        <v>4.0373454626334508</v>
      </c>
      <c r="Q20" t="s">
        <v>174</v>
      </c>
      <c r="R20" t="s">
        <v>10</v>
      </c>
      <c r="S20">
        <v>13</v>
      </c>
    </row>
    <row r="21" spans="1:19" x14ac:dyDescent="0.3">
      <c r="A21">
        <v>9727</v>
      </c>
      <c r="B21">
        <v>63.076999999999998</v>
      </c>
      <c r="C21">
        <v>16.076999999999998</v>
      </c>
      <c r="D21">
        <v>0.44950000000000001</v>
      </c>
      <c r="E21">
        <v>8.4089999999999989</v>
      </c>
      <c r="F21">
        <v>0.81550000000000011</v>
      </c>
      <c r="G21">
        <v>0.84250000000000003</v>
      </c>
      <c r="H21">
        <v>0.1275</v>
      </c>
      <c r="I21">
        <v>89.797999999999988</v>
      </c>
      <c r="J21" s="71">
        <v>0.70243212543709221</v>
      </c>
      <c r="K21" s="71">
        <v>0.17903516782110962</v>
      </c>
      <c r="L21" s="71">
        <v>5.0056794137954084E-3</v>
      </c>
      <c r="M21" s="71">
        <v>5.0056794137954084E-3</v>
      </c>
      <c r="N21" s="71">
        <v>9.0814940199113597E-3</v>
      </c>
      <c r="O21" s="71">
        <v>1.1994041409705598</v>
      </c>
      <c r="P21" s="71">
        <v>0.71215058779623053</v>
      </c>
      <c r="Q21" t="s">
        <v>174</v>
      </c>
      <c r="R21" t="s">
        <v>10</v>
      </c>
      <c r="S21">
        <v>13</v>
      </c>
    </row>
    <row r="22" spans="1:19" x14ac:dyDescent="0.3">
      <c r="A22">
        <v>9728</v>
      </c>
      <c r="B22">
        <v>73.483499999999992</v>
      </c>
      <c r="C22">
        <v>25.553000000000001</v>
      </c>
      <c r="D22">
        <v>0.39350000000000002</v>
      </c>
      <c r="E22">
        <v>10.995000000000001</v>
      </c>
      <c r="F22">
        <v>1.0075000000000001</v>
      </c>
      <c r="G22">
        <v>1.0625</v>
      </c>
      <c r="H22">
        <v>0.26600000000000001</v>
      </c>
      <c r="I22">
        <v>112.761</v>
      </c>
      <c r="J22" s="71">
        <v>0.65167478117434219</v>
      </c>
      <c r="K22" s="71">
        <v>0.22661203784996586</v>
      </c>
      <c r="L22" s="71">
        <v>3.4896817161962027E-3</v>
      </c>
      <c r="M22" s="71">
        <v>3.4896817161962027E-3</v>
      </c>
      <c r="N22" s="71">
        <v>8.9348267574782068E-3</v>
      </c>
      <c r="O22" s="71">
        <v>1.6304144808018126</v>
      </c>
      <c r="P22" s="71">
        <v>1.1738123116659491</v>
      </c>
      <c r="Q22" t="s">
        <v>174</v>
      </c>
      <c r="R22" t="s">
        <v>10</v>
      </c>
      <c r="S22">
        <v>13</v>
      </c>
    </row>
    <row r="23" spans="1:19" x14ac:dyDescent="0.3">
      <c r="A23">
        <v>9747</v>
      </c>
      <c r="B23">
        <v>55.862499999999997</v>
      </c>
      <c r="C23">
        <v>16.368500000000001</v>
      </c>
      <c r="D23">
        <v>0.72299999999999998</v>
      </c>
      <c r="E23">
        <v>4.5190000000000001</v>
      </c>
      <c r="F23">
        <v>1.2235</v>
      </c>
      <c r="G23">
        <v>0.51249999999999996</v>
      </c>
      <c r="H23">
        <v>2.9499999999999998E-2</v>
      </c>
      <c r="I23">
        <v>79.238500000000002</v>
      </c>
      <c r="J23" s="71">
        <v>0.70499189156786157</v>
      </c>
      <c r="K23" s="71">
        <v>0.20657256258005893</v>
      </c>
      <c r="L23" s="71">
        <v>9.1243524296901121E-3</v>
      </c>
      <c r="M23" s="71">
        <v>9.1243524296901121E-3</v>
      </c>
      <c r="N23" s="71">
        <v>1.544072641455858E-2</v>
      </c>
      <c r="O23" s="71">
        <v>0.72695871559633018</v>
      </c>
      <c r="P23" s="71">
        <v>0.14280696154198613</v>
      </c>
      <c r="Q23" t="s">
        <v>174</v>
      </c>
      <c r="R23" t="s">
        <v>10</v>
      </c>
      <c r="S23">
        <v>13</v>
      </c>
    </row>
    <row r="24" spans="1:19" x14ac:dyDescent="0.3">
      <c r="A24">
        <v>9755</v>
      </c>
      <c r="B24">
        <v>52.486000000000004</v>
      </c>
      <c r="C24">
        <v>17.112000000000002</v>
      </c>
      <c r="D24">
        <v>0.41600000000000004</v>
      </c>
      <c r="E24">
        <v>4.8620000000000001</v>
      </c>
      <c r="F24">
        <v>0.53400000000000003</v>
      </c>
      <c r="G24">
        <v>0.59349999999999992</v>
      </c>
      <c r="H24">
        <v>0.114</v>
      </c>
      <c r="I24">
        <v>76.117500000000021</v>
      </c>
      <c r="J24" s="71">
        <v>0.68953919926429519</v>
      </c>
      <c r="K24" s="71">
        <v>0.22481032614050642</v>
      </c>
      <c r="L24" s="71">
        <v>5.4652346700824377E-3</v>
      </c>
      <c r="M24" s="71">
        <v>5.4652346700824377E-3</v>
      </c>
      <c r="N24" s="71">
        <v>7.0154695043846667E-3</v>
      </c>
      <c r="O24" s="71">
        <v>0.86071973954959424</v>
      </c>
      <c r="P24" s="71">
        <v>0.50709414446002821</v>
      </c>
      <c r="Q24" t="s">
        <v>174</v>
      </c>
      <c r="R24" t="s">
        <v>10</v>
      </c>
      <c r="S24">
        <v>13</v>
      </c>
    </row>
    <row r="25" spans="1:19" x14ac:dyDescent="0.3">
      <c r="A25">
        <v>9759</v>
      </c>
      <c r="B25">
        <v>67.311000000000007</v>
      </c>
      <c r="C25">
        <v>20.25</v>
      </c>
      <c r="D25">
        <v>0.61699999999999999</v>
      </c>
      <c r="E25">
        <v>8.8234999999999992</v>
      </c>
      <c r="F25">
        <v>0.752</v>
      </c>
      <c r="G25">
        <v>0.625</v>
      </c>
      <c r="H25">
        <v>6.9000000000000006E-2</v>
      </c>
      <c r="I25">
        <v>98.447500000000005</v>
      </c>
      <c r="J25" s="71">
        <v>0.6837248279539857</v>
      </c>
      <c r="K25" s="71">
        <v>0.20569338987785366</v>
      </c>
      <c r="L25" s="71">
        <v>6.2672998298585539E-3</v>
      </c>
      <c r="M25" s="71">
        <v>6.2672998298585539E-3</v>
      </c>
      <c r="N25" s="71">
        <v>7.6385890957109117E-3</v>
      </c>
      <c r="O25" s="71">
        <v>0.91411043514432999</v>
      </c>
      <c r="P25" s="71">
        <v>0.33545074074074083</v>
      </c>
      <c r="Q25" t="s">
        <v>174</v>
      </c>
      <c r="R25" t="s">
        <v>10</v>
      </c>
      <c r="S25">
        <v>13</v>
      </c>
    </row>
    <row r="26" spans="1:19" x14ac:dyDescent="0.3">
      <c r="A26">
        <v>9764</v>
      </c>
      <c r="B26">
        <v>64.336500000000001</v>
      </c>
      <c r="C26">
        <v>17.503</v>
      </c>
      <c r="D26">
        <v>0.64900000000000002</v>
      </c>
      <c r="E26">
        <v>7.3849999999999998</v>
      </c>
      <c r="F26">
        <v>0.93450000000000011</v>
      </c>
      <c r="G26">
        <v>0.52500000000000002</v>
      </c>
      <c r="H26">
        <v>7.3499999999999996E-2</v>
      </c>
      <c r="I26">
        <v>91.406500000000008</v>
      </c>
      <c r="J26" s="71">
        <v>0.70385038263143207</v>
      </c>
      <c r="K26" s="71">
        <v>0.19148528824536545</v>
      </c>
      <c r="L26" s="71">
        <v>7.1001515209531043E-3</v>
      </c>
      <c r="M26" s="71">
        <v>7.1001515209531043E-3</v>
      </c>
      <c r="N26" s="71">
        <v>1.0223561781711367E-2</v>
      </c>
      <c r="O26" s="71">
        <v>0.74589715791191635</v>
      </c>
      <c r="P26" s="71">
        <v>0.38384149860023997</v>
      </c>
      <c r="Q26" t="s">
        <v>174</v>
      </c>
      <c r="R26" t="s">
        <v>10</v>
      </c>
      <c r="S26">
        <v>13</v>
      </c>
    </row>
    <row r="27" spans="1:19" x14ac:dyDescent="0.3">
      <c r="A27">
        <v>9769</v>
      </c>
      <c r="B27">
        <v>34.585000000000001</v>
      </c>
      <c r="C27">
        <v>11.969999999999999</v>
      </c>
      <c r="D27">
        <v>0.1555</v>
      </c>
      <c r="E27">
        <v>2.0709999999999997</v>
      </c>
      <c r="F27">
        <v>0.184</v>
      </c>
      <c r="G27">
        <v>0.875</v>
      </c>
      <c r="H27">
        <v>4.1999999999999996E-2</v>
      </c>
      <c r="I27">
        <v>49.8825</v>
      </c>
      <c r="J27" s="71">
        <v>0.69332932391119129</v>
      </c>
      <c r="K27" s="71">
        <v>0.23996391520072166</v>
      </c>
      <c r="L27" s="71">
        <v>3.1173257154312635E-3</v>
      </c>
      <c r="M27" s="71">
        <v>3.1173257154312635E-3</v>
      </c>
      <c r="N27" s="71">
        <v>3.6886683706710771E-3</v>
      </c>
      <c r="O27" s="71">
        <v>1.2620265288419836</v>
      </c>
      <c r="P27" s="71">
        <v>0.1750263157894737</v>
      </c>
      <c r="Q27" t="s">
        <v>174</v>
      </c>
      <c r="R27" t="s">
        <v>10</v>
      </c>
      <c r="S27">
        <v>13</v>
      </c>
    </row>
    <row r="28" spans="1:19" x14ac:dyDescent="0.3">
      <c r="A28">
        <v>9770</v>
      </c>
      <c r="B28">
        <v>83.697000000000003</v>
      </c>
      <c r="C28">
        <v>24.0335</v>
      </c>
      <c r="D28">
        <v>0.44750000000000001</v>
      </c>
      <c r="E28">
        <v>10.0025</v>
      </c>
      <c r="F28">
        <v>0.5665</v>
      </c>
      <c r="G28">
        <v>0.94000000000000006</v>
      </c>
      <c r="H28">
        <v>2.6000000000000002E-2</v>
      </c>
      <c r="I28">
        <v>119.71300000000001</v>
      </c>
      <c r="J28" s="71">
        <v>0.69914712687845093</v>
      </c>
      <c r="K28" s="71">
        <v>0.20075931603084041</v>
      </c>
      <c r="L28" s="71">
        <v>3.7381069725092512E-3</v>
      </c>
      <c r="M28" s="71">
        <v>3.7381069725092512E-3</v>
      </c>
      <c r="N28" s="71">
        <v>4.7321510612882475E-3</v>
      </c>
      <c r="O28" s="71">
        <v>1.3444952626736921</v>
      </c>
      <c r="P28" s="71">
        <v>0.12950831131545554</v>
      </c>
      <c r="Q28" t="s">
        <v>174</v>
      </c>
      <c r="R28" t="s">
        <v>10</v>
      </c>
      <c r="S28">
        <v>13</v>
      </c>
    </row>
    <row r="29" spans="1:19" x14ac:dyDescent="0.3">
      <c r="A29">
        <v>9725</v>
      </c>
      <c r="B29">
        <v>36.933499999999995</v>
      </c>
      <c r="C29">
        <v>5.5259999999999998</v>
      </c>
      <c r="D29">
        <v>0.50850000000000006</v>
      </c>
      <c r="E29">
        <v>2.4670000000000001</v>
      </c>
      <c r="F29">
        <v>0.84400000000000008</v>
      </c>
      <c r="G29">
        <v>0.2455</v>
      </c>
      <c r="H29">
        <v>4.4499999999999998E-2</v>
      </c>
      <c r="I29">
        <v>46.568999999999988</v>
      </c>
      <c r="J29" s="71">
        <v>0.79309197105370532</v>
      </c>
      <c r="K29" s="71">
        <v>0.11866262964633127</v>
      </c>
      <c r="L29" s="71">
        <v>1.0919281066804102E-2</v>
      </c>
      <c r="M29" s="71">
        <v>1.0919281066804102E-2</v>
      </c>
      <c r="N29" s="71">
        <v>1.8123644484528342E-2</v>
      </c>
      <c r="O29" s="71">
        <v>0.3095479578160748</v>
      </c>
      <c r="P29" s="71">
        <v>0.37501275787187832</v>
      </c>
      <c r="Q29" t="s">
        <v>175</v>
      </c>
      <c r="R29" t="s">
        <v>12</v>
      </c>
      <c r="S29">
        <v>3</v>
      </c>
    </row>
    <row r="30" spans="1:19" x14ac:dyDescent="0.3">
      <c r="A30">
        <v>9732</v>
      </c>
      <c r="B30">
        <v>26.486499999999999</v>
      </c>
      <c r="C30">
        <v>4.9414999999999996</v>
      </c>
      <c r="D30">
        <v>0.27200000000000002</v>
      </c>
      <c r="E30">
        <v>0.83400000000000007</v>
      </c>
      <c r="F30">
        <v>0.57000000000000006</v>
      </c>
      <c r="G30">
        <v>0.1255</v>
      </c>
      <c r="H30">
        <v>2.35E-2</v>
      </c>
      <c r="I30">
        <v>33.253</v>
      </c>
      <c r="J30" s="71">
        <v>0.79651460018644937</v>
      </c>
      <c r="K30" s="71">
        <v>0.14860313355185997</v>
      </c>
      <c r="L30" s="71">
        <v>8.1797131085917067E-3</v>
      </c>
      <c r="M30" s="71">
        <v>8.1797131085917067E-3</v>
      </c>
      <c r="N30" s="71">
        <v>1.7141310558445855E-2</v>
      </c>
      <c r="O30" s="71">
        <v>0.1575614558359919</v>
      </c>
      <c r="P30" s="71">
        <v>0.15813933016290602</v>
      </c>
      <c r="Q30" t="s">
        <v>175</v>
      </c>
      <c r="R30" t="s">
        <v>12</v>
      </c>
      <c r="S30">
        <v>3</v>
      </c>
    </row>
    <row r="31" spans="1:19" x14ac:dyDescent="0.3">
      <c r="A31">
        <v>9740</v>
      </c>
      <c r="B31">
        <v>19.060499999999998</v>
      </c>
      <c r="C31">
        <v>2.6180000000000003</v>
      </c>
      <c r="D31">
        <v>0.218</v>
      </c>
      <c r="E31">
        <v>0.31950000000000001</v>
      </c>
      <c r="F31">
        <v>0.35699999999999998</v>
      </c>
      <c r="G31">
        <v>3.5000000000000003E-2</v>
      </c>
      <c r="H31">
        <v>9.4999999999999998E-3</v>
      </c>
      <c r="I31">
        <v>22.6175</v>
      </c>
      <c r="J31" s="71">
        <v>0.84273239747982742</v>
      </c>
      <c r="K31" s="71">
        <v>0.1157510777053167</v>
      </c>
      <c r="L31" s="71">
        <v>9.6385542168674707E-3</v>
      </c>
      <c r="M31" s="71">
        <v>9.6385542168674707E-3</v>
      </c>
      <c r="N31" s="71">
        <v>1.5784237868906821E-2</v>
      </c>
      <c r="O31" s="71">
        <v>4.1531570525432188E-2</v>
      </c>
      <c r="P31" s="71">
        <v>8.2072669977081722E-2</v>
      </c>
      <c r="Q31" t="s">
        <v>175</v>
      </c>
      <c r="R31" t="s">
        <v>12</v>
      </c>
      <c r="S31">
        <v>3</v>
      </c>
    </row>
    <row r="32" spans="1:19" x14ac:dyDescent="0.3">
      <c r="A32">
        <v>9744</v>
      </c>
      <c r="B32">
        <v>24.236499999999999</v>
      </c>
      <c r="C32">
        <v>6.9939999999999998</v>
      </c>
      <c r="D32">
        <v>0.16999999999999998</v>
      </c>
      <c r="E32">
        <v>0.59950000000000003</v>
      </c>
      <c r="F32">
        <v>0.28900000000000003</v>
      </c>
      <c r="G32">
        <v>0.13950000000000001</v>
      </c>
      <c r="H32">
        <v>7.0000000000000001E-3</v>
      </c>
      <c r="I32">
        <v>32.435499999999998</v>
      </c>
      <c r="J32" s="71">
        <v>0.74722140864176601</v>
      </c>
      <c r="K32" s="71">
        <v>0.21562793852414794</v>
      </c>
      <c r="L32" s="71">
        <v>5.2411709392486631E-3</v>
      </c>
      <c r="M32" s="71">
        <v>5.2411709392486631E-3</v>
      </c>
      <c r="N32" s="71">
        <v>8.9099905967227281E-3</v>
      </c>
      <c r="O32" s="71">
        <v>0.1866916530852227</v>
      </c>
      <c r="P32" s="71">
        <v>3.2463325707749499E-2</v>
      </c>
      <c r="Q32" t="s">
        <v>175</v>
      </c>
      <c r="R32" t="s">
        <v>12</v>
      </c>
      <c r="S32">
        <v>3</v>
      </c>
    </row>
    <row r="33" spans="1:19" x14ac:dyDescent="0.3">
      <c r="A33">
        <v>9748</v>
      </c>
      <c r="B33">
        <v>29.209499999999998</v>
      </c>
      <c r="C33">
        <v>5.0270000000000001</v>
      </c>
      <c r="D33">
        <v>0.36299999999999999</v>
      </c>
      <c r="E33">
        <v>1.0509999999999999</v>
      </c>
      <c r="F33">
        <v>0.58350000000000002</v>
      </c>
      <c r="G33">
        <v>0.16699999999999998</v>
      </c>
      <c r="H33">
        <v>1.2500000000000001E-2</v>
      </c>
      <c r="I33">
        <v>36.413500000000006</v>
      </c>
      <c r="J33" s="71">
        <v>0.80216128633611139</v>
      </c>
      <c r="K33" s="71">
        <v>0.13805319455696374</v>
      </c>
      <c r="L33" s="71">
        <v>9.9688302415312981E-3</v>
      </c>
      <c r="M33" s="71">
        <v>9.9688302415312981E-3</v>
      </c>
      <c r="N33" s="71">
        <v>1.6024276710560642E-2</v>
      </c>
      <c r="O33" s="71">
        <v>0.20818755884215756</v>
      </c>
      <c r="P33" s="71">
        <v>9.0544808036602364E-2</v>
      </c>
      <c r="Q33" t="s">
        <v>175</v>
      </c>
      <c r="R33" t="s">
        <v>12</v>
      </c>
      <c r="S33">
        <v>3</v>
      </c>
    </row>
    <row r="34" spans="1:19" x14ac:dyDescent="0.3">
      <c r="A34">
        <v>9750</v>
      </c>
      <c r="B34">
        <v>20.462499999999999</v>
      </c>
      <c r="C34">
        <v>9.9749999999999996</v>
      </c>
      <c r="D34">
        <v>0.376</v>
      </c>
      <c r="E34">
        <v>1.7015</v>
      </c>
      <c r="F34">
        <v>0.42649999999999999</v>
      </c>
      <c r="G34">
        <v>0.45550000000000002</v>
      </c>
      <c r="H34">
        <v>1.4500000000000001E-2</v>
      </c>
      <c r="I34">
        <v>33.411499999999997</v>
      </c>
      <c r="J34" s="71">
        <v>0.61243883094144236</v>
      </c>
      <c r="K34" s="71">
        <v>0.29854990048336655</v>
      </c>
      <c r="L34" s="71">
        <v>1.1253610283884292E-2</v>
      </c>
      <c r="M34" s="71">
        <v>1.1253610283884292E-2</v>
      </c>
      <c r="N34" s="71">
        <v>1.2765065920416624E-2</v>
      </c>
      <c r="O34" s="71">
        <v>0.74374774587660353</v>
      </c>
      <c r="P34" s="71">
        <v>4.8568095238095237E-2</v>
      </c>
      <c r="Q34" t="s">
        <v>175</v>
      </c>
      <c r="R34" t="s">
        <v>12</v>
      </c>
      <c r="S34">
        <v>3</v>
      </c>
    </row>
    <row r="35" spans="1:19" x14ac:dyDescent="0.3">
      <c r="A35">
        <v>9756</v>
      </c>
      <c r="B35">
        <v>26.0655</v>
      </c>
      <c r="C35">
        <v>2.649</v>
      </c>
      <c r="D35">
        <v>0.13500000000000001</v>
      </c>
      <c r="E35">
        <v>1.0394999999999999</v>
      </c>
      <c r="F35">
        <v>0.27700000000000002</v>
      </c>
      <c r="G35">
        <v>8.6999999999999994E-2</v>
      </c>
      <c r="H35">
        <v>0.02</v>
      </c>
      <c r="I35">
        <v>30.273000000000003</v>
      </c>
      <c r="J35" s="71">
        <v>0.86101476563274193</v>
      </c>
      <c r="K35" s="71">
        <v>8.7503716182737085E-2</v>
      </c>
      <c r="L35" s="71">
        <v>4.4594192845109504E-3</v>
      </c>
      <c r="M35" s="71">
        <v>4.4594192845109504E-3</v>
      </c>
      <c r="N35" s="71">
        <v>9.1500677171076541E-3</v>
      </c>
      <c r="O35" s="71">
        <v>0.10104356333083962</v>
      </c>
      <c r="P35" s="71">
        <v>0.22856172140430353</v>
      </c>
      <c r="Q35" t="s">
        <v>175</v>
      </c>
      <c r="R35" t="s">
        <v>12</v>
      </c>
      <c r="S35">
        <v>3</v>
      </c>
    </row>
    <row r="36" spans="1:19" x14ac:dyDescent="0.3">
      <c r="A36">
        <v>9757</v>
      </c>
      <c r="B36">
        <v>11.603</v>
      </c>
      <c r="C36">
        <v>1.4824999999999999</v>
      </c>
      <c r="D36">
        <v>3.7999999999999999E-2</v>
      </c>
      <c r="E36">
        <v>1.0665</v>
      </c>
      <c r="F36">
        <v>7.6000000000000012E-2</v>
      </c>
      <c r="G36">
        <v>5.5E-2</v>
      </c>
      <c r="H36">
        <v>0.01</v>
      </c>
      <c r="I36">
        <v>14.331</v>
      </c>
      <c r="J36" s="71">
        <v>0.80964343032586705</v>
      </c>
      <c r="K36" s="71">
        <v>0.10344707277928965</v>
      </c>
      <c r="L36" s="71">
        <v>2.6515944456074244E-3</v>
      </c>
      <c r="M36" s="71">
        <v>2.6515944456074244E-3</v>
      </c>
      <c r="N36" s="71">
        <v>5.3031888912148497E-3</v>
      </c>
      <c r="O36" s="71">
        <v>6.793113849866414E-2</v>
      </c>
      <c r="P36" s="71">
        <v>9.6667790893760541E-2</v>
      </c>
      <c r="Q36" t="s">
        <v>175</v>
      </c>
      <c r="R36" t="s">
        <v>12</v>
      </c>
      <c r="S36">
        <v>3</v>
      </c>
    </row>
    <row r="37" spans="1:19" x14ac:dyDescent="0.3">
      <c r="A37">
        <v>9763</v>
      </c>
      <c r="B37">
        <v>57.621499999999997</v>
      </c>
      <c r="C37">
        <v>9.2435000000000009</v>
      </c>
      <c r="D37">
        <v>8.5499999999999993E-2</v>
      </c>
      <c r="E37">
        <v>2.9829999999999997</v>
      </c>
      <c r="F37">
        <v>0.14200000000000002</v>
      </c>
      <c r="G37">
        <v>0.20350000000000001</v>
      </c>
      <c r="H37">
        <v>6.9999999999999993E-3</v>
      </c>
      <c r="I37">
        <v>70.286000000000001</v>
      </c>
      <c r="J37" s="71">
        <v>0.81981475685058181</v>
      </c>
      <c r="K37" s="71">
        <v>0.13151267677773668</v>
      </c>
      <c r="L37" s="71">
        <v>1.2164584696810175E-3</v>
      </c>
      <c r="M37" s="71">
        <v>1.2164584696810175E-3</v>
      </c>
      <c r="N37" s="71">
        <v>2.0203169905813395E-3</v>
      </c>
      <c r="O37" s="71">
        <v>0.2482268077019863</v>
      </c>
      <c r="P37" s="71">
        <v>5.3226808027262394E-2</v>
      </c>
      <c r="Q37" t="s">
        <v>175</v>
      </c>
      <c r="R37" t="s">
        <v>12</v>
      </c>
      <c r="S37">
        <v>3</v>
      </c>
    </row>
    <row r="38" spans="1:19" x14ac:dyDescent="0.3">
      <c r="A38">
        <v>9725</v>
      </c>
      <c r="B38">
        <v>89.234000000000009</v>
      </c>
      <c r="C38">
        <v>15.932</v>
      </c>
      <c r="D38">
        <v>0.41800000000000004</v>
      </c>
      <c r="E38">
        <v>7.6539999999999999</v>
      </c>
      <c r="F38">
        <v>0.87</v>
      </c>
      <c r="G38">
        <v>0.39100000000000001</v>
      </c>
      <c r="H38">
        <v>9.6000000000000002E-2</v>
      </c>
      <c r="I38">
        <v>114.59500000000003</v>
      </c>
      <c r="J38" s="71">
        <v>0.77869016972817306</v>
      </c>
      <c r="K38" s="71">
        <v>0.13902875343601376</v>
      </c>
      <c r="L38" s="71">
        <v>3.6476286050874814E-3</v>
      </c>
      <c r="M38" s="71">
        <v>3.6476286050874814E-3</v>
      </c>
      <c r="N38" s="71">
        <v>7.5919542737466709E-3</v>
      </c>
      <c r="O38" s="71">
        <v>0.5021252549476658</v>
      </c>
      <c r="P38" s="71">
        <v>0.69050464474014583</v>
      </c>
      <c r="Q38" t="s">
        <v>176</v>
      </c>
      <c r="R38" t="s">
        <v>12</v>
      </c>
      <c r="S38">
        <v>10</v>
      </c>
    </row>
    <row r="39" spans="1:19" x14ac:dyDescent="0.3">
      <c r="A39">
        <v>9732</v>
      </c>
      <c r="B39">
        <v>60.672499999999999</v>
      </c>
      <c r="C39">
        <v>11.682500000000001</v>
      </c>
      <c r="D39">
        <v>0.54649999999999999</v>
      </c>
      <c r="E39">
        <v>6.4369999999999994</v>
      </c>
      <c r="F39">
        <v>1.014</v>
      </c>
      <c r="G39">
        <v>0.32500000000000001</v>
      </c>
      <c r="H39">
        <v>9.9500000000000005E-2</v>
      </c>
      <c r="I39">
        <v>80.777000000000001</v>
      </c>
      <c r="J39" s="71">
        <v>0.75111108360052981</v>
      </c>
      <c r="K39" s="71">
        <v>0.14462656449236788</v>
      </c>
      <c r="L39" s="71">
        <v>6.7655396957054604E-3</v>
      </c>
      <c r="M39" s="71">
        <v>6.7655396957054604E-3</v>
      </c>
      <c r="N39" s="71">
        <v>1.2553078227713335E-2</v>
      </c>
      <c r="O39" s="71">
        <v>0.43269232354031895</v>
      </c>
      <c r="P39" s="71">
        <v>0.68797872886796496</v>
      </c>
      <c r="Q39" t="s">
        <v>176</v>
      </c>
      <c r="R39" t="s">
        <v>12</v>
      </c>
      <c r="S39">
        <v>10</v>
      </c>
    </row>
    <row r="40" spans="1:19" x14ac:dyDescent="0.3">
      <c r="A40">
        <v>9740</v>
      </c>
      <c r="B40">
        <v>40.545000000000002</v>
      </c>
      <c r="C40">
        <v>8.6999999999999993</v>
      </c>
      <c r="D40">
        <v>0.28600000000000003</v>
      </c>
      <c r="E40">
        <v>2.3374999999999999</v>
      </c>
      <c r="F40">
        <v>0.34299999999999997</v>
      </c>
      <c r="G40">
        <v>0.192</v>
      </c>
      <c r="H40">
        <v>0</v>
      </c>
      <c r="I40">
        <v>52.403500000000001</v>
      </c>
      <c r="J40" s="71">
        <v>0.7737078630244163</v>
      </c>
      <c r="K40" s="71">
        <v>0.16601944526606047</v>
      </c>
      <c r="L40" s="71">
        <v>5.4576507294360112E-3</v>
      </c>
      <c r="M40" s="71">
        <v>5.4576507294360112E-3</v>
      </c>
      <c r="N40" s="71">
        <v>6.5453643363515791E-3</v>
      </c>
      <c r="O40" s="71">
        <v>0.24815567887532372</v>
      </c>
      <c r="P40" s="71">
        <v>0</v>
      </c>
      <c r="Q40" t="s">
        <v>176</v>
      </c>
      <c r="R40" t="s">
        <v>12</v>
      </c>
      <c r="S40">
        <v>10</v>
      </c>
    </row>
    <row r="41" spans="1:19" x14ac:dyDescent="0.3">
      <c r="A41">
        <v>9744</v>
      </c>
      <c r="B41">
        <v>50.601500000000001</v>
      </c>
      <c r="C41">
        <v>13.888999999999999</v>
      </c>
      <c r="D41">
        <v>0.50550000000000006</v>
      </c>
      <c r="E41">
        <v>9.7014999999999993</v>
      </c>
      <c r="F41">
        <v>0.72399999999999998</v>
      </c>
      <c r="G41">
        <v>0.69850000000000012</v>
      </c>
      <c r="H41">
        <v>0.156</v>
      </c>
      <c r="I41">
        <v>76.275999999999996</v>
      </c>
      <c r="J41" s="71">
        <v>0.66340002097645401</v>
      </c>
      <c r="K41" s="71">
        <v>0.18208873040012585</v>
      </c>
      <c r="L41" s="71">
        <v>6.6272484136556727E-3</v>
      </c>
      <c r="M41" s="71">
        <v>6.6272484136556727E-3</v>
      </c>
      <c r="N41" s="71">
        <v>9.4918454035345327E-3</v>
      </c>
      <c r="O41" s="71">
        <v>1.0529092220586347</v>
      </c>
      <c r="P41" s="71">
        <v>0.85672517819857441</v>
      </c>
      <c r="Q41" t="s">
        <v>176</v>
      </c>
      <c r="R41" t="s">
        <v>12</v>
      </c>
      <c r="S41">
        <v>10</v>
      </c>
    </row>
    <row r="42" spans="1:19" x14ac:dyDescent="0.3">
      <c r="A42">
        <v>9748</v>
      </c>
      <c r="B42">
        <v>54.742999999999995</v>
      </c>
      <c r="C42">
        <v>12.4885</v>
      </c>
      <c r="D42">
        <v>0.41900000000000004</v>
      </c>
      <c r="E42">
        <v>8.3885000000000005</v>
      </c>
      <c r="F42">
        <v>0.58650000000000002</v>
      </c>
      <c r="G42">
        <v>0.53300000000000003</v>
      </c>
      <c r="H42">
        <v>4.7E-2</v>
      </c>
      <c r="I42">
        <v>77.205499999999986</v>
      </c>
      <c r="J42" s="71">
        <v>0.70905570199014323</v>
      </c>
      <c r="K42" s="71">
        <v>0.16175661060416682</v>
      </c>
      <c r="L42" s="71">
        <v>5.4270744959879812E-3</v>
      </c>
      <c r="M42" s="71">
        <v>5.4270744959879812E-3</v>
      </c>
      <c r="N42" s="71">
        <v>7.5966090498733917E-3</v>
      </c>
      <c r="O42" s="71">
        <v>0.75170398955117546</v>
      </c>
      <c r="P42" s="71">
        <v>0.2905599951955799</v>
      </c>
      <c r="Q42" t="s">
        <v>176</v>
      </c>
      <c r="R42" t="s">
        <v>12</v>
      </c>
      <c r="S42">
        <v>10</v>
      </c>
    </row>
    <row r="43" spans="1:19" x14ac:dyDescent="0.3">
      <c r="A43">
        <v>9750</v>
      </c>
      <c r="B43">
        <v>75.541499999999999</v>
      </c>
      <c r="C43">
        <v>17.475000000000001</v>
      </c>
      <c r="D43">
        <v>0.4415</v>
      </c>
      <c r="E43">
        <v>12.134499999999999</v>
      </c>
      <c r="F43">
        <v>0.79100000000000004</v>
      </c>
      <c r="G43">
        <v>0.6915</v>
      </c>
      <c r="H43">
        <v>4.65E-2</v>
      </c>
      <c r="I43">
        <v>107.12150000000001</v>
      </c>
      <c r="J43" s="71">
        <v>0.70519456878404418</v>
      </c>
      <c r="K43" s="71">
        <v>0.16313251774853788</v>
      </c>
      <c r="L43" s="71">
        <v>4.1214882166511852E-3</v>
      </c>
      <c r="M43" s="71">
        <v>4.1214882166511852E-3</v>
      </c>
      <c r="N43" s="71">
        <v>7.3841385716219426E-3</v>
      </c>
      <c r="O43" s="71">
        <v>0.98058043922876847</v>
      </c>
      <c r="P43" s="71">
        <v>0.28504433476394847</v>
      </c>
      <c r="Q43" t="s">
        <v>176</v>
      </c>
      <c r="R43" t="s">
        <v>12</v>
      </c>
      <c r="S43">
        <v>10</v>
      </c>
    </row>
    <row r="44" spans="1:19" x14ac:dyDescent="0.3">
      <c r="A44">
        <v>9756</v>
      </c>
      <c r="B44">
        <v>58.774500000000003</v>
      </c>
      <c r="C44">
        <v>11.455</v>
      </c>
      <c r="D44">
        <v>0.30249999999999999</v>
      </c>
      <c r="E44">
        <v>7.2665000000000006</v>
      </c>
      <c r="F44">
        <v>0.67849999999999999</v>
      </c>
      <c r="G44">
        <v>0.37150000000000005</v>
      </c>
      <c r="H44">
        <v>0.10400000000000001</v>
      </c>
      <c r="I44">
        <v>78.952499999999986</v>
      </c>
      <c r="J44" s="71">
        <v>0.74442861214021105</v>
      </c>
      <c r="K44" s="71">
        <v>0.14508723599632692</v>
      </c>
      <c r="L44" s="71">
        <v>3.8314176245210735E-3</v>
      </c>
      <c r="M44" s="71">
        <v>3.8314176245210735E-3</v>
      </c>
      <c r="N44" s="71">
        <v>8.5937747379753668E-3</v>
      </c>
      <c r="O44" s="71">
        <v>0.49904046397672458</v>
      </c>
      <c r="P44" s="71">
        <v>0.7168101265822785</v>
      </c>
      <c r="Q44" t="s">
        <v>176</v>
      </c>
      <c r="R44" t="s">
        <v>12</v>
      </c>
      <c r="S44">
        <v>10</v>
      </c>
    </row>
    <row r="45" spans="1:19" x14ac:dyDescent="0.3">
      <c r="A45">
        <v>9757</v>
      </c>
      <c r="B45">
        <v>51.036500000000004</v>
      </c>
      <c r="C45">
        <v>10.471</v>
      </c>
      <c r="D45">
        <v>0.69000000000000006</v>
      </c>
      <c r="E45">
        <v>7.3330000000000002</v>
      </c>
      <c r="F45">
        <v>0.995</v>
      </c>
      <c r="G45">
        <v>0.41900000000000004</v>
      </c>
      <c r="H45">
        <v>5.4500000000000007E-2</v>
      </c>
      <c r="I45">
        <v>70.999000000000009</v>
      </c>
      <c r="J45" s="71">
        <v>0.7188340680854659</v>
      </c>
      <c r="K45" s="71">
        <v>0.1474809504359216</v>
      </c>
      <c r="L45" s="71">
        <v>9.7184467386864596E-3</v>
      </c>
      <c r="M45" s="71">
        <v>9.7184467386864596E-3</v>
      </c>
      <c r="N45" s="71">
        <v>1.4014281891294241E-2</v>
      </c>
      <c r="O45" s="71">
        <v>0.58288834461610817</v>
      </c>
      <c r="P45" s="71">
        <v>0.36953925126539977</v>
      </c>
      <c r="Q45" t="s">
        <v>176</v>
      </c>
      <c r="R45" t="s">
        <v>12</v>
      </c>
      <c r="S45">
        <v>10</v>
      </c>
    </row>
    <row r="46" spans="1:19" x14ac:dyDescent="0.3">
      <c r="A46">
        <v>9763</v>
      </c>
      <c r="B46">
        <v>62.3735</v>
      </c>
      <c r="C46">
        <v>12.551500000000001</v>
      </c>
      <c r="D46">
        <v>0.77449999999999997</v>
      </c>
      <c r="E46">
        <v>13.3065</v>
      </c>
      <c r="F46">
        <v>1.1465000000000001</v>
      </c>
      <c r="G46">
        <v>0.94399999999999995</v>
      </c>
      <c r="H46">
        <v>0.29799999999999999</v>
      </c>
      <c r="I46">
        <v>91.394500000000008</v>
      </c>
      <c r="J46" s="71">
        <v>0.68246448090421186</v>
      </c>
      <c r="K46" s="71">
        <v>0.13733320932878892</v>
      </c>
      <c r="L46" s="71">
        <v>8.4742517328723274E-3</v>
      </c>
      <c r="M46" s="71">
        <v>8.4742517328723274E-3</v>
      </c>
      <c r="N46" s="71">
        <v>1.2544518543238379E-2</v>
      </c>
      <c r="O46" s="71">
        <v>1.3832221696714151</v>
      </c>
      <c r="P46" s="71">
        <v>2.1699048719276579</v>
      </c>
      <c r="Q46" t="s">
        <v>176</v>
      </c>
      <c r="R46" t="s">
        <v>12</v>
      </c>
      <c r="S46">
        <v>10</v>
      </c>
    </row>
    <row r="47" spans="1:19" x14ac:dyDescent="0.3">
      <c r="A47">
        <v>9725</v>
      </c>
      <c r="B47">
        <v>36.3125</v>
      </c>
      <c r="C47">
        <v>9.6850000000000005</v>
      </c>
      <c r="D47">
        <v>0.27350000000000002</v>
      </c>
      <c r="E47">
        <v>3.7919999999999998</v>
      </c>
      <c r="F47">
        <v>0.251</v>
      </c>
      <c r="G47">
        <v>0.247</v>
      </c>
      <c r="H47">
        <v>7.0000000000000001E-3</v>
      </c>
      <c r="I47">
        <v>50.567999999999998</v>
      </c>
      <c r="J47" s="71">
        <v>0.71809246954595796</v>
      </c>
      <c r="K47" s="71">
        <v>0.19152428413225758</v>
      </c>
      <c r="L47" s="71">
        <v>5.4085587723461488E-3</v>
      </c>
      <c r="M47" s="71">
        <v>5.4085587723461488E-3</v>
      </c>
      <c r="N47" s="71">
        <v>4.9636133523176711E-3</v>
      </c>
      <c r="O47" s="71">
        <v>0.34396684337349398</v>
      </c>
      <c r="P47" s="71">
        <v>3.6548890036138357E-2</v>
      </c>
      <c r="Q47" t="s">
        <v>177</v>
      </c>
      <c r="R47" t="s">
        <v>12</v>
      </c>
      <c r="S47">
        <v>13</v>
      </c>
    </row>
    <row r="48" spans="1:19" x14ac:dyDescent="0.3">
      <c r="A48">
        <v>9732</v>
      </c>
      <c r="B48">
        <v>69.598500000000001</v>
      </c>
      <c r="C48">
        <v>13.820499999999999</v>
      </c>
      <c r="D48">
        <v>0.56299999999999994</v>
      </c>
      <c r="E48">
        <v>7.7675000000000001</v>
      </c>
      <c r="F48">
        <v>0.65900000000000003</v>
      </c>
      <c r="G48">
        <v>0.38650000000000001</v>
      </c>
      <c r="H48">
        <v>0.13200000000000001</v>
      </c>
      <c r="I48">
        <v>92.927000000000007</v>
      </c>
      <c r="J48" s="71">
        <v>0.74895886018057178</v>
      </c>
      <c r="K48" s="71">
        <v>0.14872426743572911</v>
      </c>
      <c r="L48" s="71">
        <v>6.0585190525896662E-3</v>
      </c>
      <c r="M48" s="71">
        <v>6.0585190525896662E-3</v>
      </c>
      <c r="N48" s="71">
        <v>7.0915880207044237E-3</v>
      </c>
      <c r="O48" s="71">
        <v>0.51604970653103166</v>
      </c>
      <c r="P48" s="71">
        <v>0.88754849679823455</v>
      </c>
      <c r="Q48" t="s">
        <v>177</v>
      </c>
      <c r="R48" t="s">
        <v>12</v>
      </c>
      <c r="S48">
        <v>13</v>
      </c>
    </row>
    <row r="49" spans="1:19" x14ac:dyDescent="0.3">
      <c r="A49">
        <v>9740</v>
      </c>
      <c r="B49">
        <v>50.969499999999996</v>
      </c>
      <c r="C49">
        <v>13.587499999999999</v>
      </c>
      <c r="D49">
        <v>0.40200000000000002</v>
      </c>
      <c r="E49">
        <v>5.5504999999999995</v>
      </c>
      <c r="F49">
        <v>0.60549999999999993</v>
      </c>
      <c r="G49">
        <v>0.46850000000000003</v>
      </c>
      <c r="H49">
        <v>6.9000000000000006E-2</v>
      </c>
      <c r="I49">
        <v>71.652500000000003</v>
      </c>
      <c r="J49" s="71">
        <v>0.71134293988346531</v>
      </c>
      <c r="K49" s="71">
        <v>0.18963050835630296</v>
      </c>
      <c r="L49" s="71">
        <v>5.6104113603851922E-3</v>
      </c>
      <c r="M49" s="71">
        <v>5.6104113603851922E-3</v>
      </c>
      <c r="N49" s="71">
        <v>8.4505076584906313E-3</v>
      </c>
      <c r="O49" s="71">
        <v>0.65861341096145742</v>
      </c>
      <c r="P49" s="71">
        <v>0.36386550137994489</v>
      </c>
      <c r="Q49" t="s">
        <v>177</v>
      </c>
      <c r="R49" t="s">
        <v>12</v>
      </c>
      <c r="S49">
        <v>13</v>
      </c>
    </row>
    <row r="50" spans="1:19" x14ac:dyDescent="0.3">
      <c r="A50">
        <v>9744</v>
      </c>
      <c r="B50">
        <v>51.468999999999994</v>
      </c>
      <c r="C50">
        <v>10.1075</v>
      </c>
      <c r="D50">
        <v>0.317</v>
      </c>
      <c r="E50">
        <v>6.7305000000000001</v>
      </c>
      <c r="F50">
        <v>0.53600000000000003</v>
      </c>
      <c r="G50">
        <v>0.46250000000000002</v>
      </c>
      <c r="H50">
        <v>6.25E-2</v>
      </c>
      <c r="I50">
        <v>69.685000000000002</v>
      </c>
      <c r="J50" s="71">
        <v>0.73859510655090754</v>
      </c>
      <c r="K50" s="71">
        <v>0.14504556217263398</v>
      </c>
      <c r="L50" s="71">
        <v>4.5490421181028917E-3</v>
      </c>
      <c r="M50" s="71">
        <v>4.5490421181028917E-3</v>
      </c>
      <c r="N50" s="71">
        <v>7.691755758054101E-3</v>
      </c>
      <c r="O50" s="71">
        <v>0.62618882239794837</v>
      </c>
      <c r="P50" s="71">
        <v>0.43089908483799166</v>
      </c>
      <c r="Q50" t="s">
        <v>177</v>
      </c>
      <c r="R50" t="s">
        <v>12</v>
      </c>
      <c r="S50">
        <v>13</v>
      </c>
    </row>
    <row r="51" spans="1:19" x14ac:dyDescent="0.3">
      <c r="A51">
        <v>9748</v>
      </c>
      <c r="B51">
        <v>17.820999999999998</v>
      </c>
      <c r="C51">
        <v>4.1364999999999998</v>
      </c>
      <c r="D51">
        <v>9.1999999999999998E-2</v>
      </c>
      <c r="E51">
        <v>2.129</v>
      </c>
      <c r="F51">
        <v>8.7999999999999995E-2</v>
      </c>
      <c r="G51">
        <v>0.10750000000000001</v>
      </c>
      <c r="H51">
        <v>2.4E-2</v>
      </c>
      <c r="I51">
        <v>24.398</v>
      </c>
      <c r="J51" s="71">
        <v>0.73042872366587419</v>
      </c>
      <c r="K51" s="71">
        <v>0.16954258545782441</v>
      </c>
      <c r="L51" s="71">
        <v>3.7708008853184686E-3</v>
      </c>
      <c r="M51" s="71">
        <v>3.7708008853184686E-3</v>
      </c>
      <c r="N51" s="71">
        <v>3.6068530207394047E-3</v>
      </c>
      <c r="O51" s="71">
        <v>0.14717383985186019</v>
      </c>
      <c r="P51" s="71">
        <v>0.14155735525202465</v>
      </c>
      <c r="Q51" t="s">
        <v>177</v>
      </c>
      <c r="R51" t="s">
        <v>12</v>
      </c>
      <c r="S51">
        <v>13</v>
      </c>
    </row>
    <row r="52" spans="1:19" x14ac:dyDescent="0.3">
      <c r="A52">
        <v>9750</v>
      </c>
      <c r="B52">
        <v>61.835499999999996</v>
      </c>
      <c r="C52">
        <v>14.919</v>
      </c>
      <c r="D52">
        <v>0.47699999999999998</v>
      </c>
      <c r="E52">
        <v>8.6804999999999986</v>
      </c>
      <c r="F52">
        <v>0.59199999999999997</v>
      </c>
      <c r="G52">
        <v>0.47450000000000003</v>
      </c>
      <c r="H52">
        <v>7.9000000000000001E-2</v>
      </c>
      <c r="I52">
        <v>87.05749999999999</v>
      </c>
      <c r="J52" s="71">
        <v>0.71028343336300725</v>
      </c>
      <c r="K52" s="71">
        <v>0.17136949717140973</v>
      </c>
      <c r="L52" s="71">
        <v>5.4791373517502802E-3</v>
      </c>
      <c r="M52" s="71">
        <v>5.4791373517502802E-3</v>
      </c>
      <c r="N52" s="71">
        <v>6.8001033799500333E-3</v>
      </c>
      <c r="O52" s="71">
        <v>0.66804317503699329</v>
      </c>
      <c r="P52" s="71">
        <v>0.46099219116562767</v>
      </c>
      <c r="Q52" t="s">
        <v>177</v>
      </c>
      <c r="R52" t="s">
        <v>12</v>
      </c>
      <c r="S52">
        <v>13</v>
      </c>
    </row>
    <row r="53" spans="1:19" x14ac:dyDescent="0.3">
      <c r="A53">
        <v>9756</v>
      </c>
      <c r="B53">
        <v>78.808999999999997</v>
      </c>
      <c r="C53">
        <v>20.560499999999998</v>
      </c>
      <c r="D53">
        <v>0.67399999999999993</v>
      </c>
      <c r="E53">
        <v>11.963999999999999</v>
      </c>
      <c r="F53">
        <v>0.746</v>
      </c>
      <c r="G53">
        <v>0.89349999999999996</v>
      </c>
      <c r="H53">
        <v>0.14650000000000002</v>
      </c>
      <c r="I53">
        <v>113.79349999999999</v>
      </c>
      <c r="J53" s="71">
        <v>0.69256152592195508</v>
      </c>
      <c r="K53" s="71">
        <v>0.18068255216686366</v>
      </c>
      <c r="L53" s="71">
        <v>5.9230096622390552E-3</v>
      </c>
      <c r="M53" s="71">
        <v>5.9230096622390552E-3</v>
      </c>
      <c r="N53" s="71">
        <v>6.5557347300153352E-3</v>
      </c>
      <c r="O53" s="71">
        <v>1.2901380838482914</v>
      </c>
      <c r="P53" s="71">
        <v>0.81081431628608269</v>
      </c>
      <c r="Q53" t="s">
        <v>177</v>
      </c>
      <c r="R53" t="s">
        <v>12</v>
      </c>
      <c r="S53">
        <v>13</v>
      </c>
    </row>
    <row r="54" spans="1:19" x14ac:dyDescent="0.3">
      <c r="A54">
        <v>9757</v>
      </c>
      <c r="B54">
        <v>42.168999999999997</v>
      </c>
      <c r="C54">
        <v>9.6589999999999989</v>
      </c>
      <c r="D54">
        <v>0.3165</v>
      </c>
      <c r="E54">
        <v>5.8354999999999997</v>
      </c>
      <c r="F54">
        <v>0.41000000000000003</v>
      </c>
      <c r="G54">
        <v>0.30500000000000005</v>
      </c>
      <c r="H54">
        <v>6.2E-2</v>
      </c>
      <c r="I54">
        <v>58.756999999999984</v>
      </c>
      <c r="J54" s="71">
        <v>0.71768470139728047</v>
      </c>
      <c r="K54" s="71">
        <v>0.16438892387290027</v>
      </c>
      <c r="L54" s="71">
        <v>5.3865922358187126E-3</v>
      </c>
      <c r="M54" s="71">
        <v>5.3865922358187126E-3</v>
      </c>
      <c r="N54" s="71">
        <v>6.9778919958473056E-3</v>
      </c>
      <c r="O54" s="71">
        <v>0.42497770874338969</v>
      </c>
      <c r="P54" s="71">
        <v>0.37715436380577694</v>
      </c>
      <c r="Q54" t="s">
        <v>177</v>
      </c>
      <c r="R54" t="s">
        <v>12</v>
      </c>
      <c r="S54">
        <v>13</v>
      </c>
    </row>
    <row r="55" spans="1:19" x14ac:dyDescent="0.3">
      <c r="A55">
        <v>9763</v>
      </c>
      <c r="B55">
        <v>67.607500000000002</v>
      </c>
      <c r="C55">
        <v>16.038</v>
      </c>
      <c r="D55">
        <v>0.95300000000000007</v>
      </c>
      <c r="E55">
        <v>8.8994999999999997</v>
      </c>
      <c r="F55">
        <v>1.1045</v>
      </c>
      <c r="G55">
        <v>0.64100000000000001</v>
      </c>
      <c r="H55">
        <v>0.1215</v>
      </c>
      <c r="I55">
        <v>95.365000000000009</v>
      </c>
      <c r="J55" s="71">
        <v>0.70893409531798868</v>
      </c>
      <c r="K55" s="71">
        <v>0.16817490693650708</v>
      </c>
      <c r="L55" s="71">
        <v>9.9931840822104542E-3</v>
      </c>
      <c r="M55" s="71">
        <v>9.9931840822104542E-3</v>
      </c>
      <c r="N55" s="71">
        <v>1.1581817228542965E-2</v>
      </c>
      <c r="O55" s="71">
        <v>0.90417431497984702</v>
      </c>
      <c r="P55" s="71">
        <v>0.72246212121212128</v>
      </c>
      <c r="Q55" t="s">
        <v>177</v>
      </c>
      <c r="R55" t="s">
        <v>12</v>
      </c>
      <c r="S55">
        <v>13</v>
      </c>
    </row>
    <row r="56" spans="1:19" x14ac:dyDescent="0.3">
      <c r="A56">
        <v>2342</v>
      </c>
      <c r="B56">
        <v>25.378999999999998</v>
      </c>
      <c r="C56">
        <v>3.6215000000000002</v>
      </c>
      <c r="D56">
        <v>0.1885</v>
      </c>
      <c r="E56">
        <v>0.70500000000000007</v>
      </c>
      <c r="F56">
        <v>0.29349999999999998</v>
      </c>
      <c r="G56">
        <v>0.1055</v>
      </c>
      <c r="H56">
        <v>0</v>
      </c>
      <c r="I56">
        <v>30.292999999999999</v>
      </c>
      <c r="J56" s="71">
        <v>0.83778430660548642</v>
      </c>
      <c r="K56" s="71">
        <v>0.11954907074241575</v>
      </c>
      <c r="L56" s="71">
        <v>6.2225596672498603E-3</v>
      </c>
      <c r="M56" s="71">
        <v>6.2225596672498603E-3</v>
      </c>
      <c r="N56" s="71">
        <v>9.6887069620044224E-3</v>
      </c>
      <c r="O56" s="71">
        <v>0.12592740060680088</v>
      </c>
      <c r="P56" s="71">
        <v>0</v>
      </c>
      <c r="Q56" t="s">
        <v>171</v>
      </c>
      <c r="R56" t="s">
        <v>8</v>
      </c>
      <c r="S56">
        <v>3</v>
      </c>
    </row>
    <row r="57" spans="1:19" x14ac:dyDescent="0.3">
      <c r="A57">
        <v>9721</v>
      </c>
      <c r="B57">
        <v>21.777000000000001</v>
      </c>
      <c r="C57">
        <v>2.3780000000000001</v>
      </c>
      <c r="D57">
        <v>0.24149999999999999</v>
      </c>
      <c r="E57">
        <v>1.143</v>
      </c>
      <c r="F57">
        <v>0.3785</v>
      </c>
      <c r="G57">
        <v>0.156</v>
      </c>
      <c r="H57">
        <v>7.1500000000000008E-2</v>
      </c>
      <c r="I57">
        <v>26.145499999999998</v>
      </c>
      <c r="J57" s="71">
        <v>0.8329157981296974</v>
      </c>
      <c r="K57" s="71">
        <v>9.0952553976783784E-2</v>
      </c>
      <c r="L57" s="71">
        <v>9.2367711460863249E-3</v>
      </c>
      <c r="M57" s="71">
        <v>9.2367711460863249E-3</v>
      </c>
      <c r="N57" s="71">
        <v>1.4476678587137366E-2</v>
      </c>
      <c r="O57" s="71">
        <v>0.18729384212701472</v>
      </c>
      <c r="P57" s="71">
        <v>0.78612415895710674</v>
      </c>
      <c r="Q57" t="s">
        <v>171</v>
      </c>
      <c r="R57" t="s">
        <v>8</v>
      </c>
      <c r="S57">
        <v>3</v>
      </c>
    </row>
    <row r="58" spans="1:19" x14ac:dyDescent="0.3">
      <c r="A58">
        <v>9741</v>
      </c>
      <c r="B58">
        <v>43.780500000000004</v>
      </c>
      <c r="C58">
        <v>7.3915000000000006</v>
      </c>
      <c r="D58">
        <v>0.35650000000000004</v>
      </c>
      <c r="E58">
        <v>1.4504999999999999</v>
      </c>
      <c r="F58">
        <v>0.4355</v>
      </c>
      <c r="G58">
        <v>0.27200000000000002</v>
      </c>
      <c r="H58">
        <v>5.6500000000000002E-2</v>
      </c>
      <c r="I58">
        <v>53.742999999999995</v>
      </c>
      <c r="J58" s="71">
        <v>0.81462702119345787</v>
      </c>
      <c r="K58" s="71">
        <v>0.13753419049922783</v>
      </c>
      <c r="L58" s="71">
        <v>6.6334220270546874E-3</v>
      </c>
      <c r="M58" s="71">
        <v>6.6334220270546874E-3</v>
      </c>
      <c r="N58" s="71">
        <v>8.1033809054202408E-3</v>
      </c>
      <c r="O58" s="71">
        <v>0.33389513596235765</v>
      </c>
      <c r="P58" s="71">
        <v>0.41080694040451865</v>
      </c>
      <c r="Q58" t="s">
        <v>171</v>
      </c>
      <c r="R58" t="s">
        <v>8</v>
      </c>
      <c r="S58">
        <v>3</v>
      </c>
    </row>
    <row r="59" spans="1:19" x14ac:dyDescent="0.3">
      <c r="A59">
        <v>9743</v>
      </c>
      <c r="B59">
        <v>46.626999999999995</v>
      </c>
      <c r="C59">
        <v>21.442499999999999</v>
      </c>
      <c r="D59">
        <v>1.8305</v>
      </c>
      <c r="E59">
        <v>39.271999999999998</v>
      </c>
      <c r="F59">
        <v>2.355</v>
      </c>
      <c r="G59">
        <v>13.641500000000001</v>
      </c>
      <c r="H59">
        <v>1.0720000000000001</v>
      </c>
      <c r="I59">
        <v>126.2405</v>
      </c>
      <c r="J59" s="71">
        <v>0.36935056499300933</v>
      </c>
      <c r="K59" s="71">
        <v>0.16985436527897149</v>
      </c>
      <c r="L59" s="71">
        <v>1.4500100997698837E-2</v>
      </c>
      <c r="M59" s="71">
        <v>1.4500100997698837E-2</v>
      </c>
      <c r="N59" s="71">
        <v>1.8654869079257449E-2</v>
      </c>
      <c r="O59" s="71">
        <v>36.933746128852384</v>
      </c>
      <c r="P59" s="71">
        <v>6.311289075434301</v>
      </c>
      <c r="Q59" t="s">
        <v>171</v>
      </c>
      <c r="R59" t="s">
        <v>8</v>
      </c>
      <c r="S59">
        <v>3</v>
      </c>
    </row>
    <row r="60" spans="1:19" x14ac:dyDescent="0.3">
      <c r="A60">
        <v>9745</v>
      </c>
      <c r="B60">
        <v>31.5015</v>
      </c>
      <c r="C60">
        <v>12.365</v>
      </c>
      <c r="D60">
        <v>0.80149999999999999</v>
      </c>
      <c r="E60">
        <v>3.7195</v>
      </c>
      <c r="F60">
        <v>1.002</v>
      </c>
      <c r="G60">
        <v>0.69850000000000001</v>
      </c>
      <c r="H60">
        <v>0.05</v>
      </c>
      <c r="I60">
        <v>50.138000000000005</v>
      </c>
      <c r="J60" s="71">
        <v>0.62829590330687302</v>
      </c>
      <c r="K60" s="71">
        <v>0.24661933064741312</v>
      </c>
      <c r="L60" s="71">
        <v>1.598587897403167E-2</v>
      </c>
      <c r="M60" s="71">
        <v>1.598587897403167E-2</v>
      </c>
      <c r="N60" s="71">
        <v>1.998484183653117E-2</v>
      </c>
      <c r="O60" s="71">
        <v>1.1117373140961542</v>
      </c>
      <c r="P60" s="71">
        <v>0.20274160938131827</v>
      </c>
      <c r="Q60" t="s">
        <v>171</v>
      </c>
      <c r="R60" t="s">
        <v>8</v>
      </c>
      <c r="S60">
        <v>3</v>
      </c>
    </row>
    <row r="61" spans="1:19" x14ac:dyDescent="0.3">
      <c r="A61">
        <v>9746</v>
      </c>
      <c r="B61">
        <v>16.195499999999999</v>
      </c>
      <c r="C61">
        <v>3.5149999999999997</v>
      </c>
      <c r="D61">
        <v>0.48399999999999999</v>
      </c>
      <c r="E61">
        <v>2.0289999999999999</v>
      </c>
      <c r="F61">
        <v>1.0685</v>
      </c>
      <c r="G61">
        <v>0.55699999999999994</v>
      </c>
      <c r="H61">
        <v>0.185</v>
      </c>
      <c r="I61">
        <v>24.033999999999995</v>
      </c>
      <c r="J61" s="71">
        <v>0.67385786802030467</v>
      </c>
      <c r="K61" s="71">
        <v>0.14625114421236582</v>
      </c>
      <c r="L61" s="71">
        <v>2.0138137638345679E-2</v>
      </c>
      <c r="M61" s="71">
        <v>2.0138137638345679E-2</v>
      </c>
      <c r="N61" s="71">
        <v>4.4457851377215619E-2</v>
      </c>
      <c r="O61" s="71">
        <v>0.82658380414312593</v>
      </c>
      <c r="P61" s="71">
        <v>1.2649473684210526</v>
      </c>
      <c r="Q61" t="s">
        <v>171</v>
      </c>
      <c r="R61" t="s">
        <v>8</v>
      </c>
      <c r="S61">
        <v>3</v>
      </c>
    </row>
    <row r="62" spans="1:19" x14ac:dyDescent="0.3">
      <c r="A62">
        <v>9749</v>
      </c>
      <c r="B62">
        <v>33.685000000000002</v>
      </c>
      <c r="C62">
        <v>4.6240000000000006</v>
      </c>
      <c r="D62">
        <v>0.27550000000000002</v>
      </c>
      <c r="E62">
        <v>1.6575</v>
      </c>
      <c r="F62">
        <v>0.38400000000000001</v>
      </c>
      <c r="G62">
        <v>0.1855</v>
      </c>
      <c r="H62">
        <v>3.7500000000000006E-2</v>
      </c>
      <c r="I62">
        <v>40.849000000000004</v>
      </c>
      <c r="J62" s="71">
        <v>0.82462238977698354</v>
      </c>
      <c r="K62" s="71">
        <v>0.11319738549291293</v>
      </c>
      <c r="L62" s="71">
        <v>6.7443511469069007E-3</v>
      </c>
      <c r="M62" s="71">
        <v>6.7443511469069007E-3</v>
      </c>
      <c r="N62" s="71">
        <v>9.4004749198266773E-3</v>
      </c>
      <c r="O62" s="71">
        <v>0.22495144723170549</v>
      </c>
      <c r="P62" s="71">
        <v>0.33127973615916956</v>
      </c>
      <c r="Q62" t="s">
        <v>171</v>
      </c>
      <c r="R62" t="s">
        <v>8</v>
      </c>
      <c r="S62">
        <v>3</v>
      </c>
    </row>
    <row r="63" spans="1:19" x14ac:dyDescent="0.3">
      <c r="A63">
        <v>9751</v>
      </c>
      <c r="B63">
        <v>23.6235</v>
      </c>
      <c r="C63">
        <v>5.3249999999999993</v>
      </c>
      <c r="D63">
        <v>0.32799999999999996</v>
      </c>
      <c r="E63">
        <v>0.79749999999999999</v>
      </c>
      <c r="F63">
        <v>0.623</v>
      </c>
      <c r="G63">
        <v>0.17199999999999999</v>
      </c>
      <c r="H63">
        <v>2.8499999999999998E-2</v>
      </c>
      <c r="I63">
        <v>30.897500000000001</v>
      </c>
      <c r="J63" s="71">
        <v>0.76457642204061815</v>
      </c>
      <c r="K63" s="71">
        <v>0.17234404077999835</v>
      </c>
      <c r="L63" s="71">
        <v>1.0615745610486284E-2</v>
      </c>
      <c r="M63" s="71">
        <v>1.0615745610486284E-2</v>
      </c>
      <c r="N63" s="71">
        <v>2.0163443644307791E-2</v>
      </c>
      <c r="O63" s="71">
        <v>0.22496116155523102</v>
      </c>
      <c r="P63" s="71">
        <v>0.16536690140845073</v>
      </c>
      <c r="Q63" t="s">
        <v>171</v>
      </c>
      <c r="R63" t="s">
        <v>8</v>
      </c>
      <c r="S63">
        <v>3</v>
      </c>
    </row>
    <row r="64" spans="1:19" x14ac:dyDescent="0.3">
      <c r="A64">
        <v>9774</v>
      </c>
      <c r="B64">
        <v>35.423999999999999</v>
      </c>
      <c r="C64">
        <v>6.5809999999999995</v>
      </c>
      <c r="D64">
        <v>0.35449999999999998</v>
      </c>
      <c r="E64">
        <v>2.004</v>
      </c>
      <c r="F64">
        <v>0.496</v>
      </c>
      <c r="G64">
        <v>0.29549999999999998</v>
      </c>
      <c r="H64">
        <v>4.65E-2</v>
      </c>
      <c r="I64">
        <v>45.201499999999996</v>
      </c>
      <c r="J64" s="71">
        <v>0.78369080672101599</v>
      </c>
      <c r="K64" s="71">
        <v>0.14559251352278132</v>
      </c>
      <c r="L64" s="71">
        <v>7.8426600887138709E-3</v>
      </c>
      <c r="M64" s="71">
        <v>7.8426600887138709E-3</v>
      </c>
      <c r="N64" s="71">
        <v>1.0973087176310521E-2</v>
      </c>
      <c r="O64" s="71">
        <v>0.37706197069783193</v>
      </c>
      <c r="P64" s="71">
        <v>0.31938455401914601</v>
      </c>
      <c r="Q64" t="s">
        <v>171</v>
      </c>
      <c r="R64" t="s">
        <v>8</v>
      </c>
      <c r="S64">
        <v>3</v>
      </c>
    </row>
    <row r="65" spans="1:19" x14ac:dyDescent="0.3">
      <c r="A65">
        <v>2342</v>
      </c>
      <c r="B65">
        <v>44.417999999999999</v>
      </c>
      <c r="C65">
        <v>9.5135000000000005</v>
      </c>
      <c r="D65">
        <v>0.47699999999999998</v>
      </c>
      <c r="E65">
        <v>6.6844999999999999</v>
      </c>
      <c r="F65">
        <v>0.67700000000000005</v>
      </c>
      <c r="G65">
        <v>0.54300000000000004</v>
      </c>
      <c r="H65">
        <v>0.06</v>
      </c>
      <c r="I65">
        <v>62.372999999999998</v>
      </c>
      <c r="J65" s="71">
        <v>0.71213505843874758</v>
      </c>
      <c r="K65" s="71">
        <v>0.15252593269523673</v>
      </c>
      <c r="L65" s="71">
        <v>7.6475398008753791E-3</v>
      </c>
      <c r="M65" s="71">
        <v>7.6475398008753791E-3</v>
      </c>
      <c r="N65" s="71">
        <v>1.0854055440655413E-2</v>
      </c>
      <c r="O65" s="71">
        <v>0.76249581250844256</v>
      </c>
      <c r="P65" s="71">
        <v>0.39337572922688807</v>
      </c>
      <c r="Q65" t="s">
        <v>178</v>
      </c>
      <c r="R65" t="s">
        <v>8</v>
      </c>
      <c r="S65">
        <v>10</v>
      </c>
    </row>
    <row r="66" spans="1:19" x14ac:dyDescent="0.3">
      <c r="A66">
        <v>9721</v>
      </c>
      <c r="B66">
        <v>32.379999999999995</v>
      </c>
      <c r="C66">
        <v>8.3425000000000011</v>
      </c>
      <c r="D66">
        <v>0.40600000000000003</v>
      </c>
      <c r="E66">
        <v>3.9750000000000001</v>
      </c>
      <c r="F66">
        <v>0.50249999999999995</v>
      </c>
      <c r="G66">
        <v>0.40050000000000002</v>
      </c>
      <c r="H66">
        <v>0.09</v>
      </c>
      <c r="I66">
        <v>46.096499999999999</v>
      </c>
      <c r="J66" s="71">
        <v>0.70243944768040945</v>
      </c>
      <c r="K66" s="71">
        <v>0.18097903311531247</v>
      </c>
      <c r="L66" s="71">
        <v>8.8076101222435543E-3</v>
      </c>
      <c r="M66" s="71">
        <v>8.8076101222435543E-3</v>
      </c>
      <c r="N66" s="71">
        <v>1.0901044547850704E-2</v>
      </c>
      <c r="O66" s="71">
        <v>0.57015590642371849</v>
      </c>
      <c r="P66" s="71">
        <v>0.49729517530716205</v>
      </c>
      <c r="Q66" t="s">
        <v>178</v>
      </c>
      <c r="R66" t="s">
        <v>8</v>
      </c>
      <c r="S66">
        <v>10</v>
      </c>
    </row>
    <row r="67" spans="1:19" x14ac:dyDescent="0.3">
      <c r="A67">
        <v>9741</v>
      </c>
      <c r="B67">
        <v>28.271000000000001</v>
      </c>
      <c r="C67">
        <v>7.2795000000000005</v>
      </c>
      <c r="D67">
        <v>0.22550000000000001</v>
      </c>
      <c r="E67">
        <v>2.8374999999999999</v>
      </c>
      <c r="F67">
        <v>0.29399999999999998</v>
      </c>
      <c r="G67">
        <v>0.27349999999999997</v>
      </c>
      <c r="H67">
        <v>6.0000000000000001E-3</v>
      </c>
      <c r="I67">
        <v>39.186999999999991</v>
      </c>
      <c r="J67" s="71">
        <v>0.72143823206675706</v>
      </c>
      <c r="K67" s="71">
        <v>0.18576313573378933</v>
      </c>
      <c r="L67" s="71">
        <v>5.7544593870416227E-3</v>
      </c>
      <c r="M67" s="71">
        <v>5.7544593870416227E-3</v>
      </c>
      <c r="N67" s="71">
        <v>7.5024880700232232E-3</v>
      </c>
      <c r="O67" s="71">
        <v>0.37910383431785205</v>
      </c>
      <c r="P67" s="71">
        <v>3.2299196373377283E-2</v>
      </c>
      <c r="Q67" t="s">
        <v>178</v>
      </c>
      <c r="R67" t="s">
        <v>8</v>
      </c>
      <c r="S67">
        <v>10</v>
      </c>
    </row>
    <row r="68" spans="1:19" x14ac:dyDescent="0.3">
      <c r="A68">
        <v>9743</v>
      </c>
      <c r="B68">
        <v>18.378499999999999</v>
      </c>
      <c r="C68">
        <v>6.4715000000000007</v>
      </c>
      <c r="D68">
        <v>0.40800000000000003</v>
      </c>
      <c r="E68">
        <v>1.7694999999999999</v>
      </c>
      <c r="F68">
        <v>0.76800000000000002</v>
      </c>
      <c r="G68">
        <v>1.0914999999999999</v>
      </c>
      <c r="H68">
        <v>0.1885</v>
      </c>
      <c r="I68">
        <v>29.075500000000005</v>
      </c>
      <c r="J68" s="71">
        <v>0.63209575071795832</v>
      </c>
      <c r="K68" s="71">
        <v>0.2225757080703685</v>
      </c>
      <c r="L68" s="71">
        <v>1.4032432804251E-2</v>
      </c>
      <c r="M68" s="71">
        <v>1.4032432804251E-2</v>
      </c>
      <c r="N68" s="71">
        <v>2.6413991160943059E-2</v>
      </c>
      <c r="O68" s="71">
        <v>1.7267953451043341</v>
      </c>
      <c r="P68" s="71">
        <v>0.84690284323572596</v>
      </c>
      <c r="Q68" t="s">
        <v>178</v>
      </c>
      <c r="R68" t="s">
        <v>8</v>
      </c>
      <c r="S68">
        <v>10</v>
      </c>
    </row>
    <row r="69" spans="1:19" x14ac:dyDescent="0.3">
      <c r="A69">
        <v>9745</v>
      </c>
      <c r="B69">
        <v>51.305500000000002</v>
      </c>
      <c r="C69">
        <v>12.3705</v>
      </c>
      <c r="D69">
        <v>0.50049999999999994</v>
      </c>
      <c r="E69">
        <v>5.0794999999999995</v>
      </c>
      <c r="F69">
        <v>0.60599999999999998</v>
      </c>
      <c r="G69">
        <v>0.69300000000000006</v>
      </c>
      <c r="H69">
        <v>9.9000000000000005E-2</v>
      </c>
      <c r="I69">
        <v>70.653999999999996</v>
      </c>
      <c r="J69" s="71">
        <v>0.72615138562572545</v>
      </c>
      <c r="K69" s="71">
        <v>0.17508562855606194</v>
      </c>
      <c r="L69" s="71">
        <v>7.0838169105783104E-3</v>
      </c>
      <c r="M69" s="71">
        <v>7.0838169105783104E-3</v>
      </c>
      <c r="N69" s="71">
        <v>8.5770090865343786E-3</v>
      </c>
      <c r="O69" s="71">
        <v>0.95434645408387009</v>
      </c>
      <c r="P69" s="71">
        <v>0.56543761367770096</v>
      </c>
      <c r="Q69" t="s">
        <v>178</v>
      </c>
      <c r="R69" t="s">
        <v>8</v>
      </c>
      <c r="S69">
        <v>10</v>
      </c>
    </row>
    <row r="70" spans="1:19" x14ac:dyDescent="0.3">
      <c r="A70">
        <v>9746</v>
      </c>
      <c r="B70">
        <v>52.4925</v>
      </c>
      <c r="C70">
        <v>14.202</v>
      </c>
      <c r="D70">
        <v>0.99550000000000005</v>
      </c>
      <c r="E70">
        <v>5.1274999999999995</v>
      </c>
      <c r="F70">
        <v>1.5455000000000001</v>
      </c>
      <c r="G70">
        <v>0.54900000000000004</v>
      </c>
      <c r="H70">
        <v>5.5500000000000001E-2</v>
      </c>
      <c r="I70">
        <v>74.967500000000015</v>
      </c>
      <c r="J70" s="71">
        <v>0.70020342148264236</v>
      </c>
      <c r="K70" s="71">
        <v>0.18944209157301492</v>
      </c>
      <c r="L70" s="71">
        <v>1.327908760462867E-2</v>
      </c>
      <c r="M70" s="71">
        <v>1.327908760462867E-2</v>
      </c>
      <c r="N70" s="71">
        <v>2.0615600093373793E-2</v>
      </c>
      <c r="O70" s="71">
        <v>0.78405786540934441</v>
      </c>
      <c r="P70" s="71">
        <v>0.29296551542036342</v>
      </c>
      <c r="Q70" t="s">
        <v>178</v>
      </c>
      <c r="R70" t="s">
        <v>8</v>
      </c>
      <c r="S70">
        <v>10</v>
      </c>
    </row>
    <row r="71" spans="1:19" x14ac:dyDescent="0.3">
      <c r="A71">
        <v>9749</v>
      </c>
      <c r="B71">
        <v>41.484000000000002</v>
      </c>
      <c r="C71">
        <v>11.3835</v>
      </c>
      <c r="D71">
        <v>0.25950000000000001</v>
      </c>
      <c r="E71">
        <v>6.109</v>
      </c>
      <c r="F71">
        <v>0.27349999999999997</v>
      </c>
      <c r="G71">
        <v>0.64050000000000007</v>
      </c>
      <c r="H71">
        <v>4.2499999999999996E-2</v>
      </c>
      <c r="I71">
        <v>60.192500000000003</v>
      </c>
      <c r="J71" s="71">
        <v>0.68918885243178141</v>
      </c>
      <c r="K71" s="71">
        <v>0.18911824562860821</v>
      </c>
      <c r="L71" s="71">
        <v>4.3111683349254474E-3</v>
      </c>
      <c r="M71" s="71">
        <v>4.3111683349254474E-3</v>
      </c>
      <c r="N71" s="71">
        <v>4.5437554512605385E-3</v>
      </c>
      <c r="O71" s="71">
        <v>0.92935339528492922</v>
      </c>
      <c r="P71" s="71">
        <v>0.2247271269820354</v>
      </c>
      <c r="Q71" t="s">
        <v>178</v>
      </c>
      <c r="R71" t="s">
        <v>8</v>
      </c>
      <c r="S71">
        <v>10</v>
      </c>
    </row>
    <row r="72" spans="1:19" x14ac:dyDescent="0.3">
      <c r="A72">
        <v>9751</v>
      </c>
      <c r="B72">
        <v>50.390500000000003</v>
      </c>
      <c r="C72">
        <v>20.028500000000001</v>
      </c>
      <c r="D72">
        <v>0.315</v>
      </c>
      <c r="E72">
        <v>3.5750000000000002</v>
      </c>
      <c r="F72">
        <v>0.26300000000000001</v>
      </c>
      <c r="G72">
        <v>0.66050000000000009</v>
      </c>
      <c r="H72">
        <v>3.85E-2</v>
      </c>
      <c r="I72">
        <v>75.271000000000015</v>
      </c>
      <c r="J72" s="71">
        <v>0.66945437153751108</v>
      </c>
      <c r="K72" s="71">
        <v>0.26608521210027763</v>
      </c>
      <c r="L72" s="71">
        <v>4.1848786385194825E-3</v>
      </c>
      <c r="M72" s="71">
        <v>4.1848786385194825E-3</v>
      </c>
      <c r="N72" s="71">
        <v>3.4940415299384883E-3</v>
      </c>
      <c r="O72" s="71">
        <v>0.98662437364185729</v>
      </c>
      <c r="P72" s="71">
        <v>0.14469049105025339</v>
      </c>
      <c r="Q72" t="s">
        <v>178</v>
      </c>
      <c r="R72" t="s">
        <v>8</v>
      </c>
      <c r="S72">
        <v>10</v>
      </c>
    </row>
    <row r="73" spans="1:19" x14ac:dyDescent="0.3">
      <c r="A73">
        <v>9774</v>
      </c>
      <c r="B73">
        <v>54.823</v>
      </c>
      <c r="C73">
        <v>11.358000000000001</v>
      </c>
      <c r="D73">
        <v>0.45050000000000001</v>
      </c>
      <c r="E73">
        <v>10.364000000000001</v>
      </c>
      <c r="F73">
        <v>0.84149999999999991</v>
      </c>
      <c r="G73">
        <v>0.71599999999999997</v>
      </c>
      <c r="H73">
        <v>4.7500000000000001E-2</v>
      </c>
      <c r="I73">
        <v>78.600499999999997</v>
      </c>
      <c r="J73" s="71">
        <v>0.6974892017226354</v>
      </c>
      <c r="K73" s="71">
        <v>0.14450289756426488</v>
      </c>
      <c r="L73" s="71">
        <v>5.7315157028263184E-3</v>
      </c>
      <c r="M73" s="71">
        <v>5.7315157028263184E-3</v>
      </c>
      <c r="N73" s="71">
        <v>1.0706038765656706E-2</v>
      </c>
      <c r="O73" s="71">
        <v>1.0265391897561242</v>
      </c>
      <c r="P73" s="71">
        <v>0.32871313171332978</v>
      </c>
      <c r="Q73" t="s">
        <v>178</v>
      </c>
      <c r="R73" t="s">
        <v>8</v>
      </c>
      <c r="S73">
        <v>10</v>
      </c>
    </row>
    <row r="74" spans="1:19" x14ac:dyDescent="0.3">
      <c r="A74">
        <v>2342</v>
      </c>
      <c r="B74">
        <v>50.35</v>
      </c>
      <c r="C74">
        <v>12.035</v>
      </c>
      <c r="D74">
        <v>0.22999999999999998</v>
      </c>
      <c r="E74">
        <v>7.4714999999999998</v>
      </c>
      <c r="F74">
        <v>0.2475</v>
      </c>
      <c r="G74">
        <v>0.53550000000000009</v>
      </c>
      <c r="H74">
        <v>7.3499999999999996E-2</v>
      </c>
      <c r="I74">
        <v>70.942999999999998</v>
      </c>
      <c r="J74" s="71">
        <v>0.70972470856885106</v>
      </c>
      <c r="K74" s="71">
        <v>0.16964323470955556</v>
      </c>
      <c r="L74" s="71">
        <v>3.2420393837306006E-3</v>
      </c>
      <c r="M74" s="71">
        <v>3.2420393837306006E-3</v>
      </c>
      <c r="N74" s="71">
        <v>3.488716293362277E-3</v>
      </c>
      <c r="O74" s="71">
        <v>0.75451790466732882</v>
      </c>
      <c r="P74" s="71">
        <v>0.43326219360199414</v>
      </c>
      <c r="Q74" t="s">
        <v>179</v>
      </c>
      <c r="R74" t="s">
        <v>8</v>
      </c>
      <c r="S74">
        <v>13</v>
      </c>
    </row>
    <row r="75" spans="1:19" x14ac:dyDescent="0.3">
      <c r="A75">
        <v>9721</v>
      </c>
      <c r="B75">
        <v>79.501000000000005</v>
      </c>
      <c r="C75">
        <v>19.647500000000001</v>
      </c>
      <c r="D75">
        <v>0.5605</v>
      </c>
      <c r="E75">
        <v>12.5</v>
      </c>
      <c r="F75">
        <v>0.74449999999999994</v>
      </c>
      <c r="G75">
        <v>0.83450000000000002</v>
      </c>
      <c r="H75">
        <v>0.129</v>
      </c>
      <c r="I75">
        <v>113.91700000000003</v>
      </c>
      <c r="J75" s="71">
        <v>0.69788530245705194</v>
      </c>
      <c r="K75" s="71">
        <v>0.17247206299323187</v>
      </c>
      <c r="L75" s="71">
        <v>4.9202489531852125E-3</v>
      </c>
      <c r="M75" s="71">
        <v>4.9202489531852125E-3</v>
      </c>
      <c r="N75" s="71">
        <v>6.535460027915059E-3</v>
      </c>
      <c r="O75" s="71">
        <v>1.1957552294939688</v>
      </c>
      <c r="P75" s="71">
        <v>0.74794721974805978</v>
      </c>
      <c r="Q75" t="s">
        <v>179</v>
      </c>
      <c r="R75" t="s">
        <v>8</v>
      </c>
      <c r="S75">
        <v>13</v>
      </c>
    </row>
    <row r="76" spans="1:19" x14ac:dyDescent="0.3">
      <c r="A76">
        <v>9741</v>
      </c>
      <c r="B76">
        <v>67.796500000000009</v>
      </c>
      <c r="C76">
        <v>22.497</v>
      </c>
      <c r="D76">
        <v>0.6785000000000001</v>
      </c>
      <c r="E76">
        <v>6.7385000000000002</v>
      </c>
      <c r="F76">
        <v>0.72449999999999992</v>
      </c>
      <c r="G76">
        <v>0.83299999999999996</v>
      </c>
      <c r="H76">
        <v>1.7000000000000001E-2</v>
      </c>
      <c r="I76">
        <v>99.285000000000011</v>
      </c>
      <c r="J76" s="71">
        <v>0.68284735861409074</v>
      </c>
      <c r="K76" s="71">
        <v>0.22659011935337661</v>
      </c>
      <c r="L76" s="71">
        <v>6.833862114115929E-3</v>
      </c>
      <c r="M76" s="71">
        <v>6.833862114115929E-3</v>
      </c>
      <c r="N76" s="71">
        <v>7.2971747998187017E-3</v>
      </c>
      <c r="O76" s="71">
        <v>1.2198919560744286</v>
      </c>
      <c r="P76" s="71">
        <v>7.5025336711561558E-2</v>
      </c>
      <c r="Q76" t="s">
        <v>179</v>
      </c>
      <c r="R76" t="s">
        <v>8</v>
      </c>
      <c r="S76">
        <v>13</v>
      </c>
    </row>
    <row r="77" spans="1:19" x14ac:dyDescent="0.3">
      <c r="A77">
        <v>9743</v>
      </c>
      <c r="B77">
        <v>48.518000000000001</v>
      </c>
      <c r="C77">
        <v>17.792999999999999</v>
      </c>
      <c r="D77">
        <v>0.83750000000000002</v>
      </c>
      <c r="E77">
        <v>9.7594999999999992</v>
      </c>
      <c r="F77">
        <v>1.2240000000000002</v>
      </c>
      <c r="G77">
        <v>3.1085000000000003</v>
      </c>
      <c r="H77">
        <v>1.151</v>
      </c>
      <c r="I77">
        <v>82.391500000000022</v>
      </c>
      <c r="J77" s="71">
        <v>0.58887142484358201</v>
      </c>
      <c r="K77" s="71">
        <v>0.21595674311063634</v>
      </c>
      <c r="L77" s="71">
        <v>1.0164883513469227E-2</v>
      </c>
      <c r="M77" s="71">
        <v>1.0164883513469227E-2</v>
      </c>
      <c r="N77" s="71">
        <v>1.4855901397595624E-2</v>
      </c>
      <c r="O77" s="71">
        <v>5.2787414516262023</v>
      </c>
      <c r="P77" s="71">
        <v>5.329771061653461</v>
      </c>
      <c r="Q77" t="s">
        <v>179</v>
      </c>
      <c r="R77" t="s">
        <v>8</v>
      </c>
      <c r="S77">
        <v>13</v>
      </c>
    </row>
    <row r="78" spans="1:19" x14ac:dyDescent="0.3">
      <c r="A78">
        <v>9745</v>
      </c>
      <c r="B78">
        <v>45.811999999999998</v>
      </c>
      <c r="C78">
        <v>10.6965</v>
      </c>
      <c r="D78">
        <v>0.45700000000000002</v>
      </c>
      <c r="E78">
        <v>6.0184999999999995</v>
      </c>
      <c r="F78">
        <v>0.4965</v>
      </c>
      <c r="G78">
        <v>0.28400000000000003</v>
      </c>
      <c r="H78">
        <v>5.1000000000000004E-2</v>
      </c>
      <c r="I78">
        <v>63.815499999999993</v>
      </c>
      <c r="J78" s="71">
        <v>0.71788201925864414</v>
      </c>
      <c r="K78" s="71">
        <v>0.16761601805204068</v>
      </c>
      <c r="L78" s="71">
        <v>7.1612695975115772E-3</v>
      </c>
      <c r="M78" s="71">
        <v>7.1612695975115772E-3</v>
      </c>
      <c r="N78" s="71">
        <v>7.7802414773840223E-3</v>
      </c>
      <c r="O78" s="71">
        <v>0.39560818126255132</v>
      </c>
      <c r="P78" s="71">
        <v>0.30426686299256761</v>
      </c>
      <c r="Q78" t="s">
        <v>179</v>
      </c>
      <c r="R78" t="s">
        <v>8</v>
      </c>
      <c r="S78">
        <v>13</v>
      </c>
    </row>
    <row r="79" spans="1:19" x14ac:dyDescent="0.3">
      <c r="A79">
        <v>9746</v>
      </c>
      <c r="B79">
        <v>51.783000000000001</v>
      </c>
      <c r="C79">
        <v>11.337499999999999</v>
      </c>
      <c r="D79">
        <v>0.36150000000000004</v>
      </c>
      <c r="E79">
        <v>8.9510000000000005</v>
      </c>
      <c r="F79">
        <v>0.49350000000000005</v>
      </c>
      <c r="G79">
        <v>0.4995</v>
      </c>
      <c r="H79">
        <v>7.6000000000000012E-2</v>
      </c>
      <c r="I79">
        <v>73.501999999999981</v>
      </c>
      <c r="J79" s="71">
        <v>0.70451144186552772</v>
      </c>
      <c r="K79" s="71">
        <v>0.15424750346929336</v>
      </c>
      <c r="L79" s="71">
        <v>4.9182335174553088E-3</v>
      </c>
      <c r="M79" s="71">
        <v>4.9182335174553088E-3</v>
      </c>
      <c r="N79" s="71">
        <v>6.7141030176049651E-3</v>
      </c>
      <c r="O79" s="71">
        <v>0.70900196975841467</v>
      </c>
      <c r="P79" s="71">
        <v>0.49271461962513785</v>
      </c>
      <c r="Q79" t="s">
        <v>179</v>
      </c>
      <c r="R79" t="s">
        <v>8</v>
      </c>
      <c r="S79">
        <v>13</v>
      </c>
    </row>
    <row r="80" spans="1:19" x14ac:dyDescent="0.3">
      <c r="A80">
        <v>9749</v>
      </c>
      <c r="B80">
        <v>52.027000000000001</v>
      </c>
      <c r="C80">
        <v>14.132</v>
      </c>
      <c r="D80">
        <v>0.33899999999999997</v>
      </c>
      <c r="E80">
        <v>5.2639999999999993</v>
      </c>
      <c r="F80">
        <v>0.65100000000000002</v>
      </c>
      <c r="G80">
        <v>0.41849999999999998</v>
      </c>
      <c r="H80">
        <v>2.0500000000000001E-2</v>
      </c>
      <c r="I80">
        <v>72.85199999999999</v>
      </c>
      <c r="J80" s="71">
        <v>0.71414648877175657</v>
      </c>
      <c r="K80" s="71">
        <v>0.1939823203206501</v>
      </c>
      <c r="L80" s="71">
        <v>4.6532696425630043E-3</v>
      </c>
      <c r="M80" s="71">
        <v>4.6532696425630043E-3</v>
      </c>
      <c r="N80" s="71">
        <v>8.9359248888156821E-3</v>
      </c>
      <c r="O80" s="71">
        <v>0.58601422338401199</v>
      </c>
      <c r="P80" s="71">
        <v>0.10567973393716387</v>
      </c>
      <c r="Q80" t="s">
        <v>179</v>
      </c>
      <c r="R80" t="s">
        <v>8</v>
      </c>
      <c r="S80">
        <v>13</v>
      </c>
    </row>
    <row r="81" spans="1:19" x14ac:dyDescent="0.3">
      <c r="A81">
        <v>9751</v>
      </c>
      <c r="B81">
        <v>24.648499999999999</v>
      </c>
      <c r="C81">
        <v>7.3390000000000004</v>
      </c>
      <c r="D81">
        <v>0.16999999999999998</v>
      </c>
      <c r="E81">
        <v>2.6859999999999999</v>
      </c>
      <c r="F81">
        <v>0.2465</v>
      </c>
      <c r="G81">
        <v>0.22550000000000001</v>
      </c>
      <c r="H81">
        <v>5.0000000000000001E-3</v>
      </c>
      <c r="I81">
        <v>35.320499999999996</v>
      </c>
      <c r="J81" s="71">
        <v>0.69785252190654157</v>
      </c>
      <c r="K81" s="71">
        <v>0.20778301552922526</v>
      </c>
      <c r="L81" s="71">
        <v>4.8130688976656616E-3</v>
      </c>
      <c r="M81" s="71">
        <v>4.8130688976656616E-3</v>
      </c>
      <c r="N81" s="71">
        <v>6.9789499016152104E-3</v>
      </c>
      <c r="O81" s="71">
        <v>0.32313417652189785</v>
      </c>
      <c r="P81" s="71">
        <v>2.4063564518326745E-2</v>
      </c>
      <c r="Q81" t="s">
        <v>179</v>
      </c>
      <c r="R81" t="s">
        <v>8</v>
      </c>
      <c r="S81">
        <v>13</v>
      </c>
    </row>
    <row r="82" spans="1:19" x14ac:dyDescent="0.3">
      <c r="A82">
        <v>9774</v>
      </c>
      <c r="B82">
        <v>77.09</v>
      </c>
      <c r="C82">
        <v>17.459499999999998</v>
      </c>
      <c r="D82">
        <v>0.58050000000000002</v>
      </c>
      <c r="E82">
        <v>10.583</v>
      </c>
      <c r="F82">
        <v>0.89400000000000002</v>
      </c>
      <c r="G82">
        <v>0.72300000000000009</v>
      </c>
      <c r="H82">
        <v>9.4500000000000001E-2</v>
      </c>
      <c r="I82">
        <v>107.42449999999999</v>
      </c>
      <c r="J82" s="71">
        <v>0.71762028215165075</v>
      </c>
      <c r="K82" s="71">
        <v>0.16252810113149235</v>
      </c>
      <c r="L82" s="71">
        <v>5.4037952236221723E-3</v>
      </c>
      <c r="M82" s="71">
        <v>5.4037952236221723E-3</v>
      </c>
      <c r="N82" s="71">
        <v>8.3221239102811741E-3</v>
      </c>
      <c r="O82" s="71">
        <v>1.0074966078609418</v>
      </c>
      <c r="P82" s="71">
        <v>0.58143791345685725</v>
      </c>
      <c r="Q82" t="s">
        <v>179</v>
      </c>
      <c r="R82" t="s">
        <v>8</v>
      </c>
      <c r="S8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76A0-1190-4A2A-AB9D-DD1C058CF4F8}">
  <dimension ref="A1:H104"/>
  <sheetViews>
    <sheetView topLeftCell="A4" workbookViewId="0">
      <selection activeCell="I56" sqref="I56"/>
    </sheetView>
  </sheetViews>
  <sheetFormatPr baseColWidth="10" defaultRowHeight="14.4" x14ac:dyDescent="0.3"/>
  <cols>
    <col min="1" max="1" width="15.6640625" bestFit="1" customWidth="1"/>
    <col min="4" max="4" width="18.44140625" customWidth="1"/>
    <col min="5" max="5" width="71.88671875" customWidth="1"/>
    <col min="6" max="6" width="11.6640625" customWidth="1"/>
  </cols>
  <sheetData>
    <row r="1" spans="1:8" x14ac:dyDescent="0.3">
      <c r="A1" t="s">
        <v>37</v>
      </c>
      <c r="B1" t="s">
        <v>5</v>
      </c>
      <c r="C1" t="s">
        <v>6</v>
      </c>
      <c r="D1" t="s">
        <v>40</v>
      </c>
      <c r="E1" t="s">
        <v>41</v>
      </c>
      <c r="F1" t="s">
        <v>49</v>
      </c>
      <c r="G1" t="s">
        <v>50</v>
      </c>
      <c r="H1" t="s">
        <v>167</v>
      </c>
    </row>
    <row r="2" spans="1:8" ht="15.6" x14ac:dyDescent="0.3">
      <c r="A2" t="s">
        <v>19</v>
      </c>
      <c r="B2" s="2">
        <v>3</v>
      </c>
      <c r="C2" t="s">
        <v>8</v>
      </c>
      <c r="D2" s="4">
        <v>43608</v>
      </c>
      <c r="F2" s="8">
        <v>43590</v>
      </c>
      <c r="G2" s="9" t="s">
        <v>51</v>
      </c>
      <c r="H2">
        <f>Tableau1[[#This Row],[date prélèvement]]-Tableau1[[#This Row],[date de naissance]]</f>
        <v>18</v>
      </c>
    </row>
    <row r="3" spans="1:8" ht="15.6" x14ac:dyDescent="0.3">
      <c r="A3" s="1" t="s">
        <v>7</v>
      </c>
      <c r="B3" s="2">
        <v>3</v>
      </c>
      <c r="C3" t="s">
        <v>8</v>
      </c>
      <c r="D3" s="4">
        <v>43531</v>
      </c>
      <c r="E3" t="s">
        <v>42</v>
      </c>
      <c r="F3" s="8">
        <v>43508</v>
      </c>
      <c r="G3" s="9" t="s">
        <v>52</v>
      </c>
      <c r="H3">
        <f>Tableau1[[#This Row],[date prélèvement]]-Tableau1[[#This Row],[date de naissance]]</f>
        <v>23</v>
      </c>
    </row>
    <row r="4" spans="1:8" ht="15.6" x14ac:dyDescent="0.3">
      <c r="A4" s="1" t="s">
        <v>9</v>
      </c>
      <c r="B4" s="2">
        <v>3</v>
      </c>
      <c r="C4" t="s">
        <v>10</v>
      </c>
      <c r="D4" s="4">
        <v>43531</v>
      </c>
      <c r="E4" t="s">
        <v>43</v>
      </c>
      <c r="F4" s="8">
        <v>43508</v>
      </c>
      <c r="G4" s="9" t="s">
        <v>52</v>
      </c>
      <c r="H4">
        <f>Tableau1[[#This Row],[date prélèvement]]-Tableau1[[#This Row],[date de naissance]]</f>
        <v>23</v>
      </c>
    </row>
    <row r="5" spans="1:8" ht="15.6" x14ac:dyDescent="0.3">
      <c r="A5" t="s">
        <v>11</v>
      </c>
      <c r="B5" s="2">
        <v>3</v>
      </c>
      <c r="C5" t="s">
        <v>12</v>
      </c>
      <c r="D5" s="4">
        <v>43538</v>
      </c>
      <c r="F5" s="8">
        <v>43518</v>
      </c>
      <c r="G5" s="9" t="s">
        <v>52</v>
      </c>
      <c r="H5">
        <f>Tableau1[[#This Row],[date prélèvement]]-Tableau1[[#This Row],[date de naissance]]</f>
        <v>20</v>
      </c>
    </row>
    <row r="6" spans="1:8" ht="15.6" x14ac:dyDescent="0.3">
      <c r="A6" t="s">
        <v>13</v>
      </c>
      <c r="B6" s="2">
        <v>3</v>
      </c>
      <c r="C6" t="s">
        <v>10</v>
      </c>
      <c r="D6" s="4">
        <v>43545</v>
      </c>
      <c r="F6" s="8">
        <v>43523</v>
      </c>
      <c r="G6" s="9" t="s">
        <v>52</v>
      </c>
      <c r="H6">
        <f>Tableau1[[#This Row],[date prélèvement]]-Tableau1[[#This Row],[date de naissance]]</f>
        <v>22</v>
      </c>
    </row>
    <row r="7" spans="1:8" ht="15.6" x14ac:dyDescent="0.3">
      <c r="A7" t="s">
        <v>14</v>
      </c>
      <c r="B7" s="2">
        <v>3</v>
      </c>
      <c r="C7" t="s">
        <v>10</v>
      </c>
      <c r="D7" s="4">
        <v>43545</v>
      </c>
      <c r="F7" s="8">
        <v>43523</v>
      </c>
      <c r="G7" s="9" t="s">
        <v>52</v>
      </c>
      <c r="H7">
        <f>Tableau1[[#This Row],[date prélèvement]]-Tableau1[[#This Row],[date de naissance]]</f>
        <v>22</v>
      </c>
    </row>
    <row r="8" spans="1:8" ht="15.6" x14ac:dyDescent="0.3">
      <c r="A8" t="s">
        <v>15</v>
      </c>
      <c r="B8" s="2">
        <v>3</v>
      </c>
      <c r="C8" t="s">
        <v>12</v>
      </c>
      <c r="D8" s="4">
        <v>43552</v>
      </c>
      <c r="F8" s="8">
        <v>43528</v>
      </c>
      <c r="G8" s="9" t="s">
        <v>52</v>
      </c>
      <c r="H8">
        <f>Tableau1[[#This Row],[date prélèvement]]-Tableau1[[#This Row],[date de naissance]]</f>
        <v>24</v>
      </c>
    </row>
    <row r="9" spans="1:8" ht="15.6" x14ac:dyDescent="0.3">
      <c r="A9" t="s">
        <v>16</v>
      </c>
      <c r="B9" s="2">
        <v>3</v>
      </c>
      <c r="C9" t="s">
        <v>12</v>
      </c>
      <c r="D9" s="4">
        <v>43559</v>
      </c>
      <c r="F9" s="8">
        <v>43539</v>
      </c>
      <c r="G9" s="9" t="s">
        <v>52</v>
      </c>
      <c r="H9">
        <f>Tableau1[[#This Row],[date prélèvement]]-Tableau1[[#This Row],[date de naissance]]</f>
        <v>20</v>
      </c>
    </row>
    <row r="10" spans="1:8" ht="15.6" x14ac:dyDescent="0.3">
      <c r="A10" t="s">
        <v>17</v>
      </c>
      <c r="B10" s="2">
        <v>3</v>
      </c>
      <c r="C10" t="s">
        <v>8</v>
      </c>
      <c r="D10" s="4">
        <v>43566</v>
      </c>
      <c r="F10" s="8">
        <v>43542</v>
      </c>
      <c r="G10" s="9" t="s">
        <v>53</v>
      </c>
      <c r="H10">
        <f>Tableau1[[#This Row],[date prélèvement]]-Tableau1[[#This Row],[date de naissance]]</f>
        <v>24</v>
      </c>
    </row>
    <row r="11" spans="1:8" ht="15.6" x14ac:dyDescent="0.3">
      <c r="A11" t="s">
        <v>18</v>
      </c>
      <c r="B11" s="2">
        <v>3</v>
      </c>
      <c r="C11" t="s">
        <v>8</v>
      </c>
      <c r="D11" s="4">
        <v>43566</v>
      </c>
      <c r="F11" s="8">
        <v>43543</v>
      </c>
      <c r="G11" s="9" t="s">
        <v>52</v>
      </c>
      <c r="H11">
        <f>Tableau1[[#This Row],[date prélèvement]]-Tableau1[[#This Row],[date de naissance]]</f>
        <v>23</v>
      </c>
    </row>
    <row r="12" spans="1:8" ht="15.6" x14ac:dyDescent="0.3">
      <c r="A12" t="s">
        <v>21</v>
      </c>
      <c r="B12" s="2">
        <v>3</v>
      </c>
      <c r="C12" t="s">
        <v>12</v>
      </c>
      <c r="D12" s="4">
        <v>43573</v>
      </c>
      <c r="F12" s="8">
        <v>43545</v>
      </c>
      <c r="G12" s="9" t="s">
        <v>53</v>
      </c>
      <c r="H12">
        <f>Tableau1[[#This Row],[date prélèvement]]-Tableau1[[#This Row],[date de naissance]]</f>
        <v>28</v>
      </c>
    </row>
    <row r="13" spans="1:8" ht="15.6" x14ac:dyDescent="0.3">
      <c r="A13" t="s">
        <v>20</v>
      </c>
      <c r="B13" s="2">
        <v>3</v>
      </c>
      <c r="C13" t="s">
        <v>8</v>
      </c>
      <c r="D13" s="4">
        <v>43573</v>
      </c>
      <c r="F13" s="8">
        <v>43548</v>
      </c>
      <c r="G13" s="9" t="s">
        <v>53</v>
      </c>
      <c r="H13">
        <f>Tableau1[[#This Row],[date prélèvement]]-Tableau1[[#This Row],[date de naissance]]</f>
        <v>25</v>
      </c>
    </row>
    <row r="14" spans="1:8" ht="15.6" x14ac:dyDescent="0.3">
      <c r="A14" t="s">
        <v>24</v>
      </c>
      <c r="B14" s="2">
        <v>3</v>
      </c>
      <c r="C14" t="s">
        <v>8</v>
      </c>
      <c r="D14" s="4">
        <v>43587</v>
      </c>
      <c r="F14" s="8">
        <v>43553</v>
      </c>
      <c r="G14" s="9" t="s">
        <v>53</v>
      </c>
      <c r="H14">
        <f>Tableau1[[#This Row],[date prélèvement]]-Tableau1[[#This Row],[date de naissance]]</f>
        <v>34</v>
      </c>
    </row>
    <row r="15" spans="1:8" ht="15.6" x14ac:dyDescent="0.3">
      <c r="A15" t="s">
        <v>23</v>
      </c>
      <c r="B15" s="2">
        <v>3</v>
      </c>
      <c r="C15" t="s">
        <v>10</v>
      </c>
      <c r="D15" s="4">
        <v>43580</v>
      </c>
      <c r="F15" s="8">
        <v>43555</v>
      </c>
      <c r="G15" s="9" t="s">
        <v>52</v>
      </c>
      <c r="H15">
        <f>Tableau1[[#This Row],[date prélèvement]]-Tableau1[[#This Row],[date de naissance]]</f>
        <v>25</v>
      </c>
    </row>
    <row r="16" spans="1:8" ht="15.6" x14ac:dyDescent="0.3">
      <c r="A16" t="s">
        <v>22</v>
      </c>
      <c r="B16" s="2">
        <v>3</v>
      </c>
      <c r="C16" t="s">
        <v>12</v>
      </c>
      <c r="D16" s="4">
        <v>43580</v>
      </c>
      <c r="F16" s="8">
        <v>43555</v>
      </c>
      <c r="G16" s="9" t="s">
        <v>52</v>
      </c>
      <c r="H16">
        <f>Tableau1[[#This Row],[date prélèvement]]-Tableau1[[#This Row],[date de naissance]]</f>
        <v>25</v>
      </c>
    </row>
    <row r="17" spans="1:8" ht="15.6" x14ac:dyDescent="0.3">
      <c r="A17" t="s">
        <v>25</v>
      </c>
      <c r="B17" s="2">
        <v>3</v>
      </c>
      <c r="C17" t="s">
        <v>8</v>
      </c>
      <c r="D17" s="4">
        <v>43581</v>
      </c>
      <c r="E17" s="7" t="s">
        <v>44</v>
      </c>
      <c r="F17" s="8">
        <v>43557</v>
      </c>
      <c r="G17" s="9" t="s">
        <v>52</v>
      </c>
      <c r="H17">
        <f>Tableau1[[#This Row],[date prélèvement]]-Tableau1[[#This Row],[date de naissance]]</f>
        <v>24</v>
      </c>
    </row>
    <row r="18" spans="1:8" ht="15.6" x14ac:dyDescent="0.3">
      <c r="A18" t="s">
        <v>26</v>
      </c>
      <c r="B18" s="2">
        <v>3</v>
      </c>
      <c r="C18" t="s">
        <v>12</v>
      </c>
      <c r="D18" s="4">
        <v>43581</v>
      </c>
      <c r="E18" s="7"/>
      <c r="F18" s="8">
        <v>43558</v>
      </c>
      <c r="G18" s="9" t="s">
        <v>52</v>
      </c>
      <c r="H18">
        <f>Tableau1[[#This Row],[date prélèvement]]-Tableau1[[#This Row],[date de naissance]]</f>
        <v>23</v>
      </c>
    </row>
    <row r="19" spans="1:8" ht="15.6" x14ac:dyDescent="0.3">
      <c r="A19" t="s">
        <v>27</v>
      </c>
      <c r="B19" s="2">
        <v>3</v>
      </c>
      <c r="C19" t="s">
        <v>8</v>
      </c>
      <c r="D19" s="4">
        <v>43587</v>
      </c>
      <c r="F19" s="8">
        <v>43561</v>
      </c>
      <c r="G19" s="9" t="s">
        <v>53</v>
      </c>
      <c r="H19">
        <f>Tableau1[[#This Row],[date prélèvement]]-Tableau1[[#This Row],[date de naissance]]</f>
        <v>26</v>
      </c>
    </row>
    <row r="20" spans="1:8" ht="15.6" x14ac:dyDescent="0.3">
      <c r="A20" t="s">
        <v>28</v>
      </c>
      <c r="B20" s="2">
        <v>3</v>
      </c>
      <c r="C20" t="s">
        <v>10</v>
      </c>
      <c r="D20" s="4">
        <v>43587</v>
      </c>
      <c r="F20" s="8">
        <v>43564</v>
      </c>
      <c r="G20" s="9" t="s">
        <v>52</v>
      </c>
      <c r="H20">
        <f>Tableau1[[#This Row],[date prélèvement]]-Tableau1[[#This Row],[date de naissance]]</f>
        <v>23</v>
      </c>
    </row>
    <row r="21" spans="1:8" ht="15.6" x14ac:dyDescent="0.3">
      <c r="A21" t="s">
        <v>29</v>
      </c>
      <c r="B21" s="2">
        <v>3</v>
      </c>
      <c r="C21" t="s">
        <v>12</v>
      </c>
      <c r="D21" s="4">
        <v>43587</v>
      </c>
      <c r="F21" s="8">
        <v>43566</v>
      </c>
      <c r="G21" s="9" t="s">
        <v>52</v>
      </c>
      <c r="H21">
        <f>Tableau1[[#This Row],[date prélèvement]]-Tableau1[[#This Row],[date de naissance]]</f>
        <v>21</v>
      </c>
    </row>
    <row r="22" spans="1:8" ht="15.6" x14ac:dyDescent="0.3">
      <c r="A22" t="s">
        <v>30</v>
      </c>
      <c r="B22" s="2">
        <v>3</v>
      </c>
      <c r="C22" t="s">
        <v>12</v>
      </c>
      <c r="D22" s="4">
        <v>43587</v>
      </c>
      <c r="F22" s="8">
        <v>43566</v>
      </c>
      <c r="G22" s="9" t="s">
        <v>52</v>
      </c>
      <c r="H22">
        <f>Tableau1[[#This Row],[date prélèvement]]-Tableau1[[#This Row],[date de naissance]]</f>
        <v>21</v>
      </c>
    </row>
    <row r="23" spans="1:8" ht="15.6" x14ac:dyDescent="0.3">
      <c r="A23" t="s">
        <v>31</v>
      </c>
      <c r="B23" s="2">
        <v>3</v>
      </c>
      <c r="C23" t="s">
        <v>10</v>
      </c>
      <c r="D23" s="4">
        <v>43594</v>
      </c>
      <c r="F23" s="8">
        <v>43569</v>
      </c>
      <c r="G23" s="9" t="s">
        <v>52</v>
      </c>
      <c r="H23">
        <f>Tableau1[[#This Row],[date prélèvement]]-Tableau1[[#This Row],[date de naissance]]</f>
        <v>25</v>
      </c>
    </row>
    <row r="24" spans="1:8" ht="15.6" x14ac:dyDescent="0.3">
      <c r="A24" t="s">
        <v>32</v>
      </c>
      <c r="B24" s="2">
        <v>3</v>
      </c>
      <c r="C24" t="s">
        <v>12</v>
      </c>
      <c r="D24" s="4">
        <v>43601</v>
      </c>
      <c r="F24" s="8">
        <v>43573</v>
      </c>
      <c r="G24" s="9" t="s">
        <v>52</v>
      </c>
      <c r="H24">
        <f>Tableau1[[#This Row],[date prélèvement]]-Tableau1[[#This Row],[date de naissance]]</f>
        <v>28</v>
      </c>
    </row>
    <row r="25" spans="1:8" ht="15.6" x14ac:dyDescent="0.3">
      <c r="A25" t="s">
        <v>33</v>
      </c>
      <c r="B25" s="2">
        <v>3</v>
      </c>
      <c r="C25" t="s">
        <v>10</v>
      </c>
      <c r="D25" s="4">
        <v>43594</v>
      </c>
      <c r="F25" s="8">
        <v>43574</v>
      </c>
      <c r="G25" s="9" t="s">
        <v>52</v>
      </c>
      <c r="H25">
        <f>Tableau1[[#This Row],[date prélèvement]]-Tableau1[[#This Row],[date de naissance]]</f>
        <v>20</v>
      </c>
    </row>
    <row r="26" spans="1:8" ht="15.6" x14ac:dyDescent="0.3">
      <c r="A26" t="s">
        <v>34</v>
      </c>
      <c r="B26" s="2">
        <v>3</v>
      </c>
      <c r="C26" t="s">
        <v>10</v>
      </c>
      <c r="D26" s="4">
        <v>43601</v>
      </c>
      <c r="F26" s="8">
        <v>43577</v>
      </c>
      <c r="G26" s="9" t="s">
        <v>53</v>
      </c>
      <c r="H26">
        <f>Tableau1[[#This Row],[date prélèvement]]-Tableau1[[#This Row],[date de naissance]]</f>
        <v>24</v>
      </c>
    </row>
    <row r="27" spans="1:8" ht="15.6" x14ac:dyDescent="0.3">
      <c r="A27" t="s">
        <v>35</v>
      </c>
      <c r="B27" s="2">
        <v>3</v>
      </c>
      <c r="C27" t="s">
        <v>10</v>
      </c>
      <c r="D27" s="4">
        <v>43601</v>
      </c>
      <c r="F27" s="8">
        <v>43577</v>
      </c>
      <c r="G27" s="9" t="s">
        <v>52</v>
      </c>
      <c r="H27">
        <f>Tableau1[[#This Row],[date prélèvement]]-Tableau1[[#This Row],[date de naissance]]</f>
        <v>24</v>
      </c>
    </row>
    <row r="28" spans="1:8" ht="15.6" x14ac:dyDescent="0.3">
      <c r="A28" t="s">
        <v>36</v>
      </c>
      <c r="B28" s="2">
        <v>3</v>
      </c>
      <c r="C28" t="s">
        <v>8</v>
      </c>
      <c r="D28" s="4">
        <v>43608</v>
      </c>
      <c r="F28" s="8">
        <v>43581</v>
      </c>
      <c r="G28" s="9" t="s">
        <v>53</v>
      </c>
      <c r="H28">
        <f>Tableau1[[#This Row],[date prélèvement]]-Tableau1[[#This Row],[date de naissance]]</f>
        <v>27</v>
      </c>
    </row>
    <row r="29" spans="1:8" ht="15.6" x14ac:dyDescent="0.3">
      <c r="A29" t="s">
        <v>19</v>
      </c>
      <c r="B29" s="2">
        <v>10</v>
      </c>
      <c r="C29" t="s">
        <v>8</v>
      </c>
      <c r="D29" s="4">
        <v>43650</v>
      </c>
      <c r="F29" s="8">
        <v>43590</v>
      </c>
      <c r="G29" s="9" t="s">
        <v>51</v>
      </c>
      <c r="H29">
        <f>Tableau1[[#This Row],[date prélèvement]]-Tableau1[[#This Row],[date de naissance]]</f>
        <v>60</v>
      </c>
    </row>
    <row r="30" spans="1:8" ht="15.6" x14ac:dyDescent="0.3">
      <c r="A30" t="s">
        <v>7</v>
      </c>
      <c r="B30" s="2">
        <v>10</v>
      </c>
      <c r="C30" t="s">
        <v>8</v>
      </c>
      <c r="D30" s="4">
        <v>43580</v>
      </c>
      <c r="F30" s="8">
        <v>43508</v>
      </c>
      <c r="G30" s="9" t="s">
        <v>52</v>
      </c>
      <c r="H30">
        <f>Tableau1[[#This Row],[date prélèvement]]-Tableau1[[#This Row],[date de naissance]]</f>
        <v>72</v>
      </c>
    </row>
    <row r="31" spans="1:8" ht="15.6" x14ac:dyDescent="0.3">
      <c r="A31" s="6" t="s">
        <v>9</v>
      </c>
      <c r="B31" s="2">
        <v>10</v>
      </c>
      <c r="C31" t="s">
        <v>10</v>
      </c>
      <c r="D31" s="4">
        <v>43580</v>
      </c>
      <c r="F31" s="8">
        <v>43508</v>
      </c>
      <c r="G31" s="9" t="s">
        <v>52</v>
      </c>
      <c r="H31">
        <f>Tableau1[[#This Row],[date prélèvement]]-Tableau1[[#This Row],[date de naissance]]</f>
        <v>72</v>
      </c>
    </row>
    <row r="32" spans="1:8" ht="15.6" x14ac:dyDescent="0.3">
      <c r="A32" t="s">
        <v>11</v>
      </c>
      <c r="B32" s="2">
        <v>10</v>
      </c>
      <c r="C32" t="s">
        <v>12</v>
      </c>
      <c r="D32" s="4">
        <v>43587</v>
      </c>
      <c r="F32" s="8">
        <v>43518</v>
      </c>
      <c r="G32" s="9" t="s">
        <v>52</v>
      </c>
      <c r="H32">
        <f>Tableau1[[#This Row],[date prélèvement]]-Tableau1[[#This Row],[date de naissance]]</f>
        <v>69</v>
      </c>
    </row>
    <row r="33" spans="1:8" ht="15.6" x14ac:dyDescent="0.3">
      <c r="A33" t="s">
        <v>13</v>
      </c>
      <c r="B33" s="2">
        <v>10</v>
      </c>
      <c r="C33" t="s">
        <v>10</v>
      </c>
      <c r="D33" s="4">
        <v>43594</v>
      </c>
      <c r="F33" s="8">
        <v>43523</v>
      </c>
      <c r="G33" s="9" t="s">
        <v>52</v>
      </c>
      <c r="H33">
        <f>Tableau1[[#This Row],[date prélèvement]]-Tableau1[[#This Row],[date de naissance]]</f>
        <v>71</v>
      </c>
    </row>
    <row r="34" spans="1:8" ht="15.6" x14ac:dyDescent="0.3">
      <c r="A34" t="s">
        <v>14</v>
      </c>
      <c r="B34" s="2">
        <v>10</v>
      </c>
      <c r="C34" t="s">
        <v>10</v>
      </c>
      <c r="D34" s="4">
        <v>43594</v>
      </c>
      <c r="F34" s="8">
        <v>43523</v>
      </c>
      <c r="G34" s="9" t="s">
        <v>52</v>
      </c>
      <c r="H34">
        <f>Tableau1[[#This Row],[date prélèvement]]-Tableau1[[#This Row],[date de naissance]]</f>
        <v>71</v>
      </c>
    </row>
    <row r="35" spans="1:8" ht="15.6" x14ac:dyDescent="0.3">
      <c r="A35" t="s">
        <v>15</v>
      </c>
      <c r="B35" s="2">
        <v>10</v>
      </c>
      <c r="C35" t="s">
        <v>12</v>
      </c>
      <c r="D35" s="4">
        <v>43601</v>
      </c>
      <c r="F35" s="8">
        <v>43528</v>
      </c>
      <c r="G35" s="9" t="s">
        <v>52</v>
      </c>
      <c r="H35">
        <f>Tableau1[[#This Row],[date prélèvement]]-Tableau1[[#This Row],[date de naissance]]</f>
        <v>73</v>
      </c>
    </row>
    <row r="36" spans="1:8" ht="15.6" x14ac:dyDescent="0.3">
      <c r="A36" t="s">
        <v>16</v>
      </c>
      <c r="B36" s="2">
        <v>10</v>
      </c>
      <c r="C36" t="s">
        <v>12</v>
      </c>
      <c r="D36" s="4">
        <v>43608</v>
      </c>
      <c r="F36" s="8">
        <v>43539</v>
      </c>
      <c r="G36" s="9" t="s">
        <v>52</v>
      </c>
      <c r="H36">
        <f>Tableau1[[#This Row],[date prélèvement]]-Tableau1[[#This Row],[date de naissance]]</f>
        <v>69</v>
      </c>
    </row>
    <row r="37" spans="1:8" ht="15.6" x14ac:dyDescent="0.3">
      <c r="A37" t="s">
        <v>17</v>
      </c>
      <c r="B37" s="2">
        <v>10</v>
      </c>
      <c r="C37" t="s">
        <v>8</v>
      </c>
      <c r="D37" s="4">
        <v>43608</v>
      </c>
      <c r="F37" s="8">
        <v>43542</v>
      </c>
      <c r="G37" s="9" t="s">
        <v>53</v>
      </c>
      <c r="H37">
        <f>Tableau1[[#This Row],[date prélèvement]]-Tableau1[[#This Row],[date de naissance]]</f>
        <v>66</v>
      </c>
    </row>
    <row r="38" spans="1:8" ht="15.6" x14ac:dyDescent="0.3">
      <c r="A38" t="s">
        <v>18</v>
      </c>
      <c r="B38" s="2">
        <v>10</v>
      </c>
      <c r="C38" t="s">
        <v>8</v>
      </c>
      <c r="D38" s="4">
        <v>43614</v>
      </c>
      <c r="F38" s="8">
        <v>43543</v>
      </c>
      <c r="G38" s="9" t="s">
        <v>52</v>
      </c>
      <c r="H38">
        <f>Tableau1[[#This Row],[date prélèvement]]-Tableau1[[#This Row],[date de naissance]]</f>
        <v>71</v>
      </c>
    </row>
    <row r="39" spans="1:8" ht="15.6" x14ac:dyDescent="0.3">
      <c r="A39" t="s">
        <v>21</v>
      </c>
      <c r="B39" s="2">
        <v>10</v>
      </c>
      <c r="C39" t="s">
        <v>12</v>
      </c>
      <c r="D39" s="4">
        <v>43608</v>
      </c>
      <c r="F39" s="8">
        <v>43545</v>
      </c>
      <c r="G39" s="9" t="s">
        <v>53</v>
      </c>
      <c r="H39">
        <f>Tableau1[[#This Row],[date prélèvement]]-Tableau1[[#This Row],[date de naissance]]</f>
        <v>63</v>
      </c>
    </row>
    <row r="40" spans="1:8" ht="15.6" x14ac:dyDescent="0.3">
      <c r="A40" t="s">
        <v>20</v>
      </c>
      <c r="B40" s="2">
        <v>10</v>
      </c>
      <c r="C40" t="s">
        <v>8</v>
      </c>
      <c r="D40" s="4">
        <v>43608</v>
      </c>
      <c r="F40" s="8">
        <v>43548</v>
      </c>
      <c r="G40" s="9" t="s">
        <v>53</v>
      </c>
      <c r="H40">
        <f>Tableau1[[#This Row],[date prélèvement]]-Tableau1[[#This Row],[date de naissance]]</f>
        <v>60</v>
      </c>
    </row>
    <row r="41" spans="1:8" ht="15.6" x14ac:dyDescent="0.3">
      <c r="A41" t="s">
        <v>24</v>
      </c>
      <c r="B41" s="2">
        <v>10</v>
      </c>
      <c r="C41" t="s">
        <v>8</v>
      </c>
      <c r="D41" s="4">
        <v>43622</v>
      </c>
      <c r="F41" s="8">
        <v>43553</v>
      </c>
      <c r="G41" s="9" t="s">
        <v>53</v>
      </c>
      <c r="H41">
        <f>Tableau1[[#This Row],[date prélèvement]]-Tableau1[[#This Row],[date de naissance]]</f>
        <v>69</v>
      </c>
    </row>
    <row r="42" spans="1:8" ht="15.6" x14ac:dyDescent="0.3">
      <c r="A42" t="s">
        <v>23</v>
      </c>
      <c r="B42" s="2">
        <v>10</v>
      </c>
      <c r="C42" t="s">
        <v>10</v>
      </c>
      <c r="D42" s="4">
        <v>43622</v>
      </c>
      <c r="F42" s="8">
        <v>43555</v>
      </c>
      <c r="G42" s="9" t="s">
        <v>52</v>
      </c>
      <c r="H42">
        <f>Tableau1[[#This Row],[date prélèvement]]-Tableau1[[#This Row],[date de naissance]]</f>
        <v>67</v>
      </c>
    </row>
    <row r="43" spans="1:8" ht="15.6" x14ac:dyDescent="0.3">
      <c r="A43" t="s">
        <v>22</v>
      </c>
      <c r="B43" s="2">
        <v>10</v>
      </c>
      <c r="C43" t="s">
        <v>12</v>
      </c>
      <c r="D43" s="4">
        <v>43622</v>
      </c>
      <c r="F43" s="8">
        <v>43555</v>
      </c>
      <c r="G43" s="9" t="s">
        <v>52</v>
      </c>
      <c r="H43">
        <f>Tableau1[[#This Row],[date prélèvement]]-Tableau1[[#This Row],[date de naissance]]</f>
        <v>67</v>
      </c>
    </row>
    <row r="44" spans="1:8" ht="15.6" x14ac:dyDescent="0.3">
      <c r="A44" t="s">
        <v>25</v>
      </c>
      <c r="B44" s="2">
        <v>10</v>
      </c>
      <c r="C44" t="s">
        <v>8</v>
      </c>
      <c r="D44" s="4">
        <v>43629</v>
      </c>
      <c r="F44" s="8">
        <v>43557</v>
      </c>
      <c r="G44" s="9" t="s">
        <v>52</v>
      </c>
      <c r="H44">
        <f>Tableau1[[#This Row],[date prélèvement]]-Tableau1[[#This Row],[date de naissance]]</f>
        <v>72</v>
      </c>
    </row>
    <row r="45" spans="1:8" ht="15.6" x14ac:dyDescent="0.3">
      <c r="A45" t="s">
        <v>26</v>
      </c>
      <c r="B45" s="2">
        <v>10</v>
      </c>
      <c r="C45" t="s">
        <v>12</v>
      </c>
      <c r="D45" s="4">
        <v>43622</v>
      </c>
      <c r="F45" s="8">
        <v>43558</v>
      </c>
      <c r="G45" s="9" t="s">
        <v>52</v>
      </c>
      <c r="H45">
        <f>Tableau1[[#This Row],[date prélèvement]]-Tableau1[[#This Row],[date de naissance]]</f>
        <v>64</v>
      </c>
    </row>
    <row r="46" spans="1:8" ht="15.6" x14ac:dyDescent="0.3">
      <c r="A46" t="s">
        <v>27</v>
      </c>
      <c r="B46" s="2">
        <v>10</v>
      </c>
      <c r="C46" t="s">
        <v>8</v>
      </c>
      <c r="D46" s="4">
        <v>43629</v>
      </c>
      <c r="F46" s="8">
        <v>43561</v>
      </c>
      <c r="G46" s="9" t="s">
        <v>53</v>
      </c>
      <c r="H46">
        <f>Tableau1[[#This Row],[date prélèvement]]-Tableau1[[#This Row],[date de naissance]]</f>
        <v>68</v>
      </c>
    </row>
    <row r="47" spans="1:8" ht="15.6" x14ac:dyDescent="0.3">
      <c r="A47" t="s">
        <v>28</v>
      </c>
      <c r="B47" s="2">
        <v>10</v>
      </c>
      <c r="C47" t="s">
        <v>10</v>
      </c>
      <c r="D47" s="4">
        <v>43636</v>
      </c>
      <c r="E47" t="s">
        <v>46</v>
      </c>
      <c r="F47" s="8">
        <v>43564</v>
      </c>
      <c r="G47" s="9" t="s">
        <v>52</v>
      </c>
      <c r="H47">
        <f>Tableau1[[#This Row],[date prélèvement]]-Tableau1[[#This Row],[date de naissance]]</f>
        <v>72</v>
      </c>
    </row>
    <row r="48" spans="1:8" ht="15.6" x14ac:dyDescent="0.3">
      <c r="A48" t="s">
        <v>29</v>
      </c>
      <c r="B48" s="2">
        <v>10</v>
      </c>
      <c r="C48" t="s">
        <v>12</v>
      </c>
      <c r="D48" s="4">
        <v>43636</v>
      </c>
      <c r="F48" s="8">
        <v>43566</v>
      </c>
      <c r="G48" s="9" t="s">
        <v>52</v>
      </c>
      <c r="H48">
        <f>Tableau1[[#This Row],[date prélèvement]]-Tableau1[[#This Row],[date de naissance]]</f>
        <v>70</v>
      </c>
    </row>
    <row r="49" spans="1:8" ht="15.6" x14ac:dyDescent="0.3">
      <c r="A49" t="s">
        <v>30</v>
      </c>
      <c r="B49" s="2">
        <v>10</v>
      </c>
      <c r="C49" t="s">
        <v>12</v>
      </c>
      <c r="D49" s="4">
        <v>43636</v>
      </c>
      <c r="F49" s="8">
        <v>43566</v>
      </c>
      <c r="G49" s="9" t="s">
        <v>52</v>
      </c>
      <c r="H49">
        <f>Tableau1[[#This Row],[date prélèvement]]-Tableau1[[#This Row],[date de naissance]]</f>
        <v>70</v>
      </c>
    </row>
    <row r="50" spans="1:8" ht="15.6" x14ac:dyDescent="0.3">
      <c r="A50" t="s">
        <v>31</v>
      </c>
      <c r="B50" s="2">
        <v>10</v>
      </c>
      <c r="C50" t="s">
        <v>10</v>
      </c>
      <c r="D50" s="4">
        <v>43636</v>
      </c>
      <c r="F50" s="8">
        <v>43569</v>
      </c>
      <c r="G50" s="9" t="s">
        <v>52</v>
      </c>
      <c r="H50">
        <f>Tableau1[[#This Row],[date prélèvement]]-Tableau1[[#This Row],[date de naissance]]</f>
        <v>67</v>
      </c>
    </row>
    <row r="51" spans="1:8" ht="15.6" x14ac:dyDescent="0.3">
      <c r="A51" s="6" t="s">
        <v>32</v>
      </c>
      <c r="B51" s="2">
        <v>10</v>
      </c>
      <c r="C51" t="s">
        <v>12</v>
      </c>
      <c r="D51" s="4">
        <v>43643</v>
      </c>
      <c r="E51" t="s">
        <v>48</v>
      </c>
      <c r="F51" s="8">
        <v>43573</v>
      </c>
      <c r="G51" s="9" t="s">
        <v>52</v>
      </c>
      <c r="H51">
        <f>Tableau1[[#This Row],[date prélèvement]]-Tableau1[[#This Row],[date de naissance]]</f>
        <v>70</v>
      </c>
    </row>
    <row r="52" spans="1:8" ht="15.6" x14ac:dyDescent="0.3">
      <c r="A52" t="s">
        <v>33</v>
      </c>
      <c r="B52" s="2">
        <v>10</v>
      </c>
      <c r="C52" t="s">
        <v>10</v>
      </c>
      <c r="D52" s="4">
        <v>43636</v>
      </c>
      <c r="F52" s="8">
        <v>43574</v>
      </c>
      <c r="G52" s="9" t="s">
        <v>52</v>
      </c>
      <c r="H52">
        <f>Tableau1[[#This Row],[date prélèvement]]-Tableau1[[#This Row],[date de naissance]]</f>
        <v>62</v>
      </c>
    </row>
    <row r="53" spans="1:8" ht="15.6" x14ac:dyDescent="0.3">
      <c r="A53" t="s">
        <v>34</v>
      </c>
      <c r="B53" s="2">
        <v>10</v>
      </c>
      <c r="C53" t="s">
        <v>10</v>
      </c>
      <c r="D53" s="4">
        <v>43651</v>
      </c>
      <c r="F53" s="8">
        <v>43577</v>
      </c>
      <c r="G53" s="9" t="s">
        <v>53</v>
      </c>
      <c r="H53">
        <f>Tableau1[[#This Row],[date prélèvement]]-Tableau1[[#This Row],[date de naissance]]</f>
        <v>74</v>
      </c>
    </row>
    <row r="54" spans="1:8" ht="15.6" x14ac:dyDescent="0.3">
      <c r="A54" t="s">
        <v>35</v>
      </c>
      <c r="B54" s="2">
        <v>10</v>
      </c>
      <c r="C54" t="s">
        <v>10</v>
      </c>
      <c r="D54" s="4">
        <v>43651</v>
      </c>
      <c r="E54" t="s">
        <v>48</v>
      </c>
      <c r="F54" s="8">
        <v>43577</v>
      </c>
      <c r="G54" s="9" t="s">
        <v>52</v>
      </c>
      <c r="H54">
        <f>Tableau1[[#This Row],[date prélèvement]]-Tableau1[[#This Row],[date de naissance]]</f>
        <v>74</v>
      </c>
    </row>
    <row r="55" spans="1:8" ht="15.6" x14ac:dyDescent="0.3">
      <c r="A55" t="s">
        <v>36</v>
      </c>
      <c r="B55" s="2">
        <v>10</v>
      </c>
      <c r="C55" t="s">
        <v>8</v>
      </c>
      <c r="D55" s="4">
        <v>43650</v>
      </c>
      <c r="F55" s="8">
        <v>43581</v>
      </c>
      <c r="G55" s="9" t="s">
        <v>53</v>
      </c>
      <c r="H55">
        <f>Tableau1[[#This Row],[date prélèvement]]-Tableau1[[#This Row],[date de naissance]]</f>
        <v>69</v>
      </c>
    </row>
    <row r="56" spans="1:8" ht="15.6" x14ac:dyDescent="0.3">
      <c r="A56" t="s">
        <v>19</v>
      </c>
      <c r="B56" s="2">
        <v>13</v>
      </c>
      <c r="C56" t="s">
        <v>8</v>
      </c>
      <c r="D56" s="4">
        <v>43676</v>
      </c>
      <c r="F56" s="8">
        <v>43590</v>
      </c>
      <c r="G56" s="9" t="s">
        <v>51</v>
      </c>
      <c r="H56">
        <f>Tableau1[[#This Row],[date prélèvement]]-Tableau1[[#This Row],[date de naissance]]</f>
        <v>86</v>
      </c>
    </row>
    <row r="57" spans="1:8" ht="15.6" x14ac:dyDescent="0.3">
      <c r="A57" t="s">
        <v>7</v>
      </c>
      <c r="B57" s="2">
        <v>13</v>
      </c>
      <c r="C57" t="s">
        <v>8</v>
      </c>
      <c r="D57" s="4">
        <v>43601</v>
      </c>
      <c r="F57" s="8">
        <v>43508</v>
      </c>
      <c r="G57" s="9" t="s">
        <v>52</v>
      </c>
      <c r="H57">
        <f>Tableau1[[#This Row],[date prélèvement]]-Tableau1[[#This Row],[date de naissance]]</f>
        <v>93</v>
      </c>
    </row>
    <row r="58" spans="1:8" ht="15.6" x14ac:dyDescent="0.3">
      <c r="A58" t="s">
        <v>9</v>
      </c>
      <c r="B58" s="2">
        <v>13</v>
      </c>
      <c r="C58" t="s">
        <v>10</v>
      </c>
      <c r="D58" s="4">
        <v>43601</v>
      </c>
      <c r="F58" s="8">
        <v>43508</v>
      </c>
      <c r="G58" s="9" t="s">
        <v>52</v>
      </c>
      <c r="H58">
        <f>Tableau1[[#This Row],[date prélèvement]]-Tableau1[[#This Row],[date de naissance]]</f>
        <v>93</v>
      </c>
    </row>
    <row r="59" spans="1:8" ht="15.6" x14ac:dyDescent="0.3">
      <c r="A59" t="s">
        <v>11</v>
      </c>
      <c r="B59" s="2">
        <v>13</v>
      </c>
      <c r="C59" t="s">
        <v>12</v>
      </c>
      <c r="D59" s="4">
        <v>43608</v>
      </c>
      <c r="F59" s="8">
        <v>43518</v>
      </c>
      <c r="G59" s="9" t="s">
        <v>52</v>
      </c>
      <c r="H59">
        <f>Tableau1[[#This Row],[date prélèvement]]-Tableau1[[#This Row],[date de naissance]]</f>
        <v>90</v>
      </c>
    </row>
    <row r="60" spans="1:8" ht="15.6" x14ac:dyDescent="0.3">
      <c r="A60" t="s">
        <v>13</v>
      </c>
      <c r="B60" s="2">
        <v>13</v>
      </c>
      <c r="C60" t="s">
        <v>10</v>
      </c>
      <c r="D60" s="4">
        <v>43614</v>
      </c>
      <c r="F60" s="8">
        <v>43523</v>
      </c>
      <c r="G60" s="9" t="s">
        <v>52</v>
      </c>
      <c r="H60">
        <f>Tableau1[[#This Row],[date prélèvement]]-Tableau1[[#This Row],[date de naissance]]</f>
        <v>91</v>
      </c>
    </row>
    <row r="61" spans="1:8" ht="15.6" x14ac:dyDescent="0.3">
      <c r="A61" t="s">
        <v>14</v>
      </c>
      <c r="B61" s="2">
        <v>13</v>
      </c>
      <c r="C61" t="s">
        <v>10</v>
      </c>
      <c r="D61" s="4">
        <v>43614</v>
      </c>
      <c r="F61" s="8">
        <v>43523</v>
      </c>
      <c r="G61" s="9" t="s">
        <v>52</v>
      </c>
      <c r="H61">
        <f>Tableau1[[#This Row],[date prélèvement]]-Tableau1[[#This Row],[date de naissance]]</f>
        <v>91</v>
      </c>
    </row>
    <row r="62" spans="1:8" ht="15.6" x14ac:dyDescent="0.3">
      <c r="A62" t="s">
        <v>15</v>
      </c>
      <c r="B62" s="2">
        <v>13</v>
      </c>
      <c r="C62" t="s">
        <v>12</v>
      </c>
      <c r="D62" s="4">
        <v>43629</v>
      </c>
      <c r="E62" t="s">
        <v>45</v>
      </c>
      <c r="F62" s="8">
        <v>43528</v>
      </c>
      <c r="G62" s="9" t="s">
        <v>52</v>
      </c>
      <c r="H62">
        <f>Tableau1[[#This Row],[date prélèvement]]-Tableau1[[#This Row],[date de naissance]]</f>
        <v>101</v>
      </c>
    </row>
    <row r="63" spans="1:8" ht="15.6" x14ac:dyDescent="0.3">
      <c r="A63" t="s">
        <v>16</v>
      </c>
      <c r="B63" s="2">
        <v>13</v>
      </c>
      <c r="C63" t="s">
        <v>12</v>
      </c>
      <c r="D63" s="4">
        <v>43629</v>
      </c>
      <c r="F63" s="8">
        <v>43539</v>
      </c>
      <c r="G63" s="9" t="s">
        <v>52</v>
      </c>
      <c r="H63">
        <f>Tableau1[[#This Row],[date prélèvement]]-Tableau1[[#This Row],[date de naissance]]</f>
        <v>90</v>
      </c>
    </row>
    <row r="64" spans="1:8" ht="15.6" x14ac:dyDescent="0.3">
      <c r="A64" s="6" t="s">
        <v>17</v>
      </c>
      <c r="B64" s="2">
        <v>13</v>
      </c>
      <c r="C64" t="s">
        <v>8</v>
      </c>
      <c r="D64" s="4">
        <v>43636</v>
      </c>
      <c r="F64" s="8">
        <v>43542</v>
      </c>
      <c r="G64" s="9" t="s">
        <v>53</v>
      </c>
      <c r="H64">
        <f>Tableau1[[#This Row],[date prélèvement]]-Tableau1[[#This Row],[date de naissance]]</f>
        <v>94</v>
      </c>
    </row>
    <row r="65" spans="1:8" ht="15.6" x14ac:dyDescent="0.3">
      <c r="A65" t="s">
        <v>18</v>
      </c>
      <c r="B65" s="2">
        <v>13</v>
      </c>
      <c r="C65" t="s">
        <v>8</v>
      </c>
      <c r="D65" s="4">
        <v>43636</v>
      </c>
      <c r="E65" t="s">
        <v>47</v>
      </c>
      <c r="F65" s="8">
        <v>43543</v>
      </c>
      <c r="G65" s="9" t="s">
        <v>52</v>
      </c>
      <c r="H65">
        <f>Tableau1[[#This Row],[date prélèvement]]-Tableau1[[#This Row],[date de naissance]]</f>
        <v>93</v>
      </c>
    </row>
    <row r="66" spans="1:8" ht="15.6" x14ac:dyDescent="0.3">
      <c r="A66" t="s">
        <v>21</v>
      </c>
      <c r="B66" s="2">
        <v>13</v>
      </c>
      <c r="C66" t="s">
        <v>12</v>
      </c>
      <c r="D66" s="4">
        <v>43643</v>
      </c>
      <c r="F66" s="8">
        <v>43545</v>
      </c>
      <c r="G66" s="9" t="s">
        <v>53</v>
      </c>
      <c r="H66">
        <f>Tableau1[[#This Row],[date prélèvement]]-Tableau1[[#This Row],[date de naissance]]</f>
        <v>98</v>
      </c>
    </row>
    <row r="67" spans="1:8" ht="15.6" x14ac:dyDescent="0.3">
      <c r="A67" t="s">
        <v>20</v>
      </c>
      <c r="B67" s="2">
        <v>13</v>
      </c>
      <c r="C67" t="s">
        <v>8</v>
      </c>
      <c r="D67" s="4">
        <v>43643</v>
      </c>
      <c r="F67" s="8">
        <v>43548</v>
      </c>
      <c r="G67" s="9" t="s">
        <v>53</v>
      </c>
      <c r="H67">
        <f>Tableau1[[#This Row],[date prélèvement]]-Tableau1[[#This Row],[date de naissance]]</f>
        <v>95</v>
      </c>
    </row>
    <row r="68" spans="1:8" ht="15.6" x14ac:dyDescent="0.3">
      <c r="A68" t="s">
        <v>24</v>
      </c>
      <c r="B68" s="2">
        <v>13</v>
      </c>
      <c r="C68" t="s">
        <v>8</v>
      </c>
      <c r="D68" s="4">
        <v>43657</v>
      </c>
      <c r="F68" s="8">
        <v>43553</v>
      </c>
      <c r="G68" s="9" t="s">
        <v>53</v>
      </c>
      <c r="H68">
        <f>Tableau1[[#This Row],[date prélèvement]]-Tableau1[[#This Row],[date de naissance]]</f>
        <v>104</v>
      </c>
    </row>
    <row r="69" spans="1:8" ht="15.6" x14ac:dyDescent="0.3">
      <c r="A69" t="s">
        <v>23</v>
      </c>
      <c r="B69" s="2">
        <v>13</v>
      </c>
      <c r="C69" t="s">
        <v>10</v>
      </c>
      <c r="D69" s="4">
        <v>43650</v>
      </c>
      <c r="F69" s="8">
        <v>43555</v>
      </c>
      <c r="G69" s="9" t="s">
        <v>52</v>
      </c>
      <c r="H69">
        <f>Tableau1[[#This Row],[date prélèvement]]-Tableau1[[#This Row],[date de naissance]]</f>
        <v>95</v>
      </c>
    </row>
    <row r="70" spans="1:8" ht="15.6" x14ac:dyDescent="0.3">
      <c r="A70" t="s">
        <v>22</v>
      </c>
      <c r="B70" s="2">
        <v>13</v>
      </c>
      <c r="C70" t="s">
        <v>12</v>
      </c>
      <c r="D70" s="4">
        <v>43657</v>
      </c>
      <c r="F70" s="8">
        <v>43555</v>
      </c>
      <c r="G70" s="9" t="s">
        <v>52</v>
      </c>
      <c r="H70">
        <f>Tableau1[[#This Row],[date prélèvement]]-Tableau1[[#This Row],[date de naissance]]</f>
        <v>102</v>
      </c>
    </row>
    <row r="71" spans="1:8" ht="15.6" x14ac:dyDescent="0.3">
      <c r="A71" t="s">
        <v>25</v>
      </c>
      <c r="B71" s="2">
        <v>13</v>
      </c>
      <c r="C71" t="s">
        <v>8</v>
      </c>
      <c r="D71" s="4">
        <v>43650</v>
      </c>
      <c r="F71" s="8">
        <v>43557</v>
      </c>
      <c r="G71" s="9" t="s">
        <v>52</v>
      </c>
      <c r="H71">
        <f>Tableau1[[#This Row],[date prélèvement]]-Tableau1[[#This Row],[date de naissance]]</f>
        <v>93</v>
      </c>
    </row>
    <row r="72" spans="1:8" ht="15.6" x14ac:dyDescent="0.3">
      <c r="A72" t="s">
        <v>26</v>
      </c>
      <c r="B72" s="2">
        <v>13</v>
      </c>
      <c r="C72" t="s">
        <v>12</v>
      </c>
      <c r="D72" s="4">
        <v>43650</v>
      </c>
      <c r="F72" s="8">
        <v>43558</v>
      </c>
      <c r="G72" s="9" t="s">
        <v>52</v>
      </c>
      <c r="H72">
        <f>Tableau1[[#This Row],[date prélèvement]]-Tableau1[[#This Row],[date de naissance]]</f>
        <v>92</v>
      </c>
    </row>
    <row r="73" spans="1:8" ht="15.6" x14ac:dyDescent="0.3">
      <c r="A73" t="s">
        <v>27</v>
      </c>
      <c r="B73" s="2">
        <v>13</v>
      </c>
      <c r="C73" t="s">
        <v>8</v>
      </c>
      <c r="D73" s="4">
        <v>43657</v>
      </c>
      <c r="F73" s="8">
        <v>43561</v>
      </c>
      <c r="G73" s="9" t="s">
        <v>53</v>
      </c>
      <c r="H73">
        <f>Tableau1[[#This Row],[date prélèvement]]-Tableau1[[#This Row],[date de naissance]]</f>
        <v>96</v>
      </c>
    </row>
    <row r="74" spans="1:8" ht="15.6" x14ac:dyDescent="0.3">
      <c r="A74" t="s">
        <v>28</v>
      </c>
      <c r="B74" s="2">
        <v>13</v>
      </c>
      <c r="C74" t="s">
        <v>10</v>
      </c>
      <c r="D74" s="4">
        <v>43657</v>
      </c>
      <c r="F74" s="8">
        <v>43564</v>
      </c>
      <c r="G74" s="9" t="s">
        <v>52</v>
      </c>
      <c r="H74">
        <f>Tableau1[[#This Row],[date prélèvement]]-Tableau1[[#This Row],[date de naissance]]</f>
        <v>93</v>
      </c>
    </row>
    <row r="75" spans="1:8" ht="15.6" x14ac:dyDescent="0.3">
      <c r="A75" t="s">
        <v>29</v>
      </c>
      <c r="B75" s="2">
        <v>13</v>
      </c>
      <c r="C75" t="s">
        <v>12</v>
      </c>
      <c r="D75" s="4">
        <v>43657</v>
      </c>
      <c r="F75" s="8">
        <v>43566</v>
      </c>
      <c r="G75" s="9" t="s">
        <v>52</v>
      </c>
      <c r="H75">
        <f>Tableau1[[#This Row],[date prélèvement]]-Tableau1[[#This Row],[date de naissance]]</f>
        <v>91</v>
      </c>
    </row>
    <row r="76" spans="1:8" ht="15.6" x14ac:dyDescent="0.3">
      <c r="A76" t="s">
        <v>30</v>
      </c>
      <c r="B76" s="2">
        <v>13</v>
      </c>
      <c r="C76" t="s">
        <v>12</v>
      </c>
      <c r="D76" s="4">
        <v>43657</v>
      </c>
      <c r="E76" t="s">
        <v>48</v>
      </c>
      <c r="F76" s="8">
        <v>43566</v>
      </c>
      <c r="G76" s="9" t="s">
        <v>52</v>
      </c>
      <c r="H76">
        <f>Tableau1[[#This Row],[date prélèvement]]-Tableau1[[#This Row],[date de naissance]]</f>
        <v>91</v>
      </c>
    </row>
    <row r="77" spans="1:8" ht="15.6" x14ac:dyDescent="0.3">
      <c r="A77" t="s">
        <v>31</v>
      </c>
      <c r="B77" s="2">
        <v>13</v>
      </c>
      <c r="C77" t="s">
        <v>10</v>
      </c>
      <c r="D77" s="4">
        <v>43664</v>
      </c>
      <c r="F77" s="8">
        <v>43569</v>
      </c>
      <c r="G77" s="9" t="s">
        <v>52</v>
      </c>
      <c r="H77">
        <f>Tableau1[[#This Row],[date prélèvement]]-Tableau1[[#This Row],[date de naissance]]</f>
        <v>95</v>
      </c>
    </row>
    <row r="78" spans="1:8" ht="15.6" x14ac:dyDescent="0.3">
      <c r="A78" t="s">
        <v>32</v>
      </c>
      <c r="B78" s="2">
        <v>13</v>
      </c>
      <c r="C78" t="s">
        <v>12</v>
      </c>
      <c r="D78" s="4">
        <v>43664</v>
      </c>
      <c r="E78" t="s">
        <v>48</v>
      </c>
      <c r="F78" s="8">
        <v>43573</v>
      </c>
      <c r="G78" s="9" t="s">
        <v>52</v>
      </c>
      <c r="H78">
        <f>Tableau1[[#This Row],[date prélèvement]]-Tableau1[[#This Row],[date de naissance]]</f>
        <v>91</v>
      </c>
    </row>
    <row r="79" spans="1:8" ht="15.6" x14ac:dyDescent="0.3">
      <c r="A79" t="s">
        <v>33</v>
      </c>
      <c r="B79" s="2">
        <v>13</v>
      </c>
      <c r="C79" t="s">
        <v>10</v>
      </c>
      <c r="D79" s="4">
        <v>43664</v>
      </c>
      <c r="F79" s="8">
        <v>43574</v>
      </c>
      <c r="G79" s="9" t="s">
        <v>52</v>
      </c>
      <c r="H79">
        <f>Tableau1[[#This Row],[date prélèvement]]-Tableau1[[#This Row],[date de naissance]]</f>
        <v>90</v>
      </c>
    </row>
    <row r="80" spans="1:8" ht="15.6" x14ac:dyDescent="0.3">
      <c r="A80" t="s">
        <v>34</v>
      </c>
      <c r="B80" s="2">
        <v>13</v>
      </c>
      <c r="C80" t="s">
        <v>10</v>
      </c>
      <c r="D80" s="4">
        <v>43671</v>
      </c>
      <c r="F80" s="8">
        <v>43577</v>
      </c>
      <c r="G80" s="9" t="s">
        <v>53</v>
      </c>
      <c r="H80">
        <f>Tableau1[[#This Row],[date prélèvement]]-Tableau1[[#This Row],[date de naissance]]</f>
        <v>94</v>
      </c>
    </row>
    <row r="81" spans="1:8" ht="15.6" x14ac:dyDescent="0.3">
      <c r="A81" t="s">
        <v>35</v>
      </c>
      <c r="B81" s="2">
        <v>13</v>
      </c>
      <c r="C81" t="s">
        <v>10</v>
      </c>
      <c r="D81" s="4">
        <v>43671</v>
      </c>
      <c r="F81" s="8">
        <v>43577</v>
      </c>
      <c r="G81" s="9" t="s">
        <v>52</v>
      </c>
      <c r="H81">
        <f>Tableau1[[#This Row],[date prélèvement]]-Tableau1[[#This Row],[date de naissance]]</f>
        <v>94</v>
      </c>
    </row>
    <row r="82" spans="1:8" ht="15.6" x14ac:dyDescent="0.3">
      <c r="A82" t="s">
        <v>36</v>
      </c>
      <c r="B82" s="2">
        <v>13</v>
      </c>
      <c r="C82" t="s">
        <v>8</v>
      </c>
      <c r="D82" s="4">
        <v>43676</v>
      </c>
      <c r="F82" s="8">
        <v>43581</v>
      </c>
      <c r="G82" s="9" t="s">
        <v>53</v>
      </c>
      <c r="H82">
        <f>Tableau1[[#This Row],[date prélèvement]]-Tableau1[[#This Row],[date de naissance]]</f>
        <v>95</v>
      </c>
    </row>
    <row r="83" spans="1:8" x14ac:dyDescent="0.3">
      <c r="B83" s="2"/>
    </row>
    <row r="84" spans="1:8" x14ac:dyDescent="0.3">
      <c r="B84" s="2"/>
    </row>
    <row r="85" spans="1:8" x14ac:dyDescent="0.3">
      <c r="A85" s="3"/>
    </row>
    <row r="86" spans="1:8" x14ac:dyDescent="0.3">
      <c r="A86" s="3"/>
    </row>
    <row r="87" spans="1:8" x14ac:dyDescent="0.3">
      <c r="A87" s="3"/>
    </row>
    <row r="88" spans="1:8" x14ac:dyDescent="0.3">
      <c r="A88" s="3"/>
    </row>
    <row r="89" spans="1:8" x14ac:dyDescent="0.3">
      <c r="A89" s="3"/>
    </row>
    <row r="90" spans="1:8" x14ac:dyDescent="0.3">
      <c r="A90" s="3"/>
    </row>
    <row r="91" spans="1:8" x14ac:dyDescent="0.3">
      <c r="A91" s="3"/>
    </row>
    <row r="92" spans="1:8" x14ac:dyDescent="0.3">
      <c r="A92" s="3"/>
    </row>
    <row r="93" spans="1:8" x14ac:dyDescent="0.3">
      <c r="A93" s="3"/>
    </row>
    <row r="94" spans="1:8" x14ac:dyDescent="0.3">
      <c r="A94" s="3"/>
    </row>
    <row r="95" spans="1:8" x14ac:dyDescent="0.3">
      <c r="A95" s="3"/>
    </row>
    <row r="96" spans="1:8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3E3B-ACA6-4CB9-A672-AE49FA7CB0C6}">
  <dimension ref="A1:AE869"/>
  <sheetViews>
    <sheetView zoomScale="70" zoomScaleNormal="70" workbookViewId="0">
      <selection activeCell="H25" sqref="H25"/>
    </sheetView>
  </sheetViews>
  <sheetFormatPr baseColWidth="10" defaultRowHeight="14.4" x14ac:dyDescent="0.3"/>
  <cols>
    <col min="1" max="2" width="11.5546875" style="5"/>
    <col min="4" max="4" width="11.5546875" style="5"/>
    <col min="5" max="5" width="12.6640625" style="5" customWidth="1"/>
    <col min="6" max="6" width="25" style="5" customWidth="1"/>
    <col min="7" max="7" width="10.5546875" style="5" customWidth="1"/>
    <col min="8" max="8" width="11.5546875" style="5"/>
    <col min="9" max="9" width="8.44140625" customWidth="1"/>
    <col min="10" max="10" width="21.77734375" customWidth="1"/>
    <col min="11" max="11" width="20.6640625" customWidth="1"/>
    <col min="12" max="12" width="12.6640625" customWidth="1"/>
    <col min="13" max="13" width="16.5546875" customWidth="1"/>
    <col min="14" max="14" width="11.6640625" customWidth="1"/>
    <col min="16" max="16" width="13.77734375" style="5" customWidth="1"/>
    <col min="17" max="17" width="12" style="5" customWidth="1"/>
    <col min="21" max="21" width="26.5546875" bestFit="1" customWidth="1"/>
    <col min="22" max="22" width="30.21875" bestFit="1" customWidth="1"/>
    <col min="23" max="23" width="29.88671875" bestFit="1" customWidth="1"/>
    <col min="24" max="24" width="28.77734375" bestFit="1" customWidth="1"/>
    <col min="25" max="25" width="17.6640625" bestFit="1" customWidth="1"/>
    <col min="26" max="26" width="19.5546875" bestFit="1" customWidth="1"/>
    <col min="27" max="27" width="22.44140625" bestFit="1" customWidth="1"/>
    <col min="28" max="28" width="36.21875" bestFit="1" customWidth="1"/>
    <col min="29" max="29" width="35" bestFit="1" customWidth="1"/>
    <col min="30" max="30" width="23.88671875" bestFit="1" customWidth="1"/>
    <col min="31" max="31" width="26" bestFit="1" customWidth="1"/>
    <col min="32" max="32" width="4.44140625" bestFit="1" customWidth="1"/>
    <col min="33" max="33" width="16.88671875" bestFit="1" customWidth="1"/>
    <col min="34" max="34" width="10.44140625" bestFit="1" customWidth="1"/>
    <col min="35" max="36" width="4.44140625" bestFit="1" customWidth="1"/>
    <col min="37" max="37" width="15.21875" bestFit="1" customWidth="1"/>
    <col min="38" max="38" width="10.44140625" bestFit="1" customWidth="1"/>
    <col min="39" max="40" width="7.21875" bestFit="1" customWidth="1"/>
    <col min="41" max="41" width="15.21875" bestFit="1" customWidth="1"/>
    <col min="42" max="42" width="10" bestFit="1" customWidth="1"/>
    <col min="43" max="43" width="7.21875" bestFit="1" customWidth="1"/>
    <col min="44" max="44" width="4.44140625" bestFit="1" customWidth="1"/>
    <col min="45" max="45" width="14.88671875" bestFit="1" customWidth="1"/>
    <col min="46" max="46" width="10.44140625" bestFit="1" customWidth="1"/>
    <col min="47" max="47" width="4.44140625" bestFit="1" customWidth="1"/>
    <col min="48" max="48" width="7.21875" bestFit="1" customWidth="1"/>
    <col min="49" max="49" width="15.21875" bestFit="1" customWidth="1"/>
    <col min="50" max="50" width="10.44140625" bestFit="1" customWidth="1"/>
    <col min="51" max="51" width="7.21875" bestFit="1" customWidth="1"/>
    <col min="52" max="52" width="8.5546875" bestFit="1" customWidth="1"/>
    <col min="53" max="53" width="15.21875" bestFit="1" customWidth="1"/>
    <col min="54" max="54" width="10.88671875" bestFit="1" customWidth="1"/>
    <col min="55" max="55" width="7.21875" bestFit="1" customWidth="1"/>
    <col min="56" max="56" width="5.77734375" bestFit="1" customWidth="1"/>
    <col min="57" max="57" width="15.5546875" bestFit="1" customWidth="1"/>
    <col min="58" max="58" width="10.44140625" bestFit="1" customWidth="1"/>
    <col min="59" max="59" width="5.77734375" bestFit="1" customWidth="1"/>
    <col min="60" max="60" width="8.5546875" bestFit="1" customWidth="1"/>
    <col min="61" max="61" width="15.21875" bestFit="1" customWidth="1"/>
    <col min="62" max="62" width="10.44140625" bestFit="1" customWidth="1"/>
    <col min="63" max="63" width="8.5546875" bestFit="1" customWidth="1"/>
    <col min="64" max="64" width="5.77734375" bestFit="1" customWidth="1"/>
    <col min="65" max="65" width="15.21875" bestFit="1" customWidth="1"/>
    <col min="66" max="66" width="10.88671875" bestFit="1" customWidth="1"/>
    <col min="67" max="68" width="8.5546875" bestFit="1" customWidth="1"/>
    <col min="69" max="69" width="15.5546875" bestFit="1" customWidth="1"/>
    <col min="70" max="70" width="11.109375" bestFit="1" customWidth="1"/>
    <col min="71" max="71" width="5.77734375" bestFit="1" customWidth="1"/>
    <col min="72" max="72" width="8.5546875" bestFit="1" customWidth="1"/>
    <col min="73" max="73" width="15.77734375" bestFit="1" customWidth="1"/>
    <col min="74" max="74" width="10.33203125" bestFit="1" customWidth="1"/>
    <col min="75" max="75" width="5.77734375" bestFit="1" customWidth="1"/>
    <col min="76" max="76" width="8.5546875" bestFit="1" customWidth="1"/>
    <col min="77" max="77" width="15" bestFit="1" customWidth="1"/>
    <col min="78" max="78" width="10.77734375" bestFit="1" customWidth="1"/>
    <col min="79" max="79" width="5.77734375" bestFit="1" customWidth="1"/>
    <col min="80" max="80" width="8.5546875" bestFit="1" customWidth="1"/>
    <col min="81" max="81" width="15.44140625" bestFit="1" customWidth="1"/>
    <col min="82" max="82" width="11.109375" bestFit="1" customWidth="1"/>
    <col min="83" max="83" width="5.77734375" bestFit="1" customWidth="1"/>
    <col min="84" max="84" width="8.5546875" bestFit="1" customWidth="1"/>
    <col min="85" max="85" width="15.77734375" bestFit="1" customWidth="1"/>
    <col min="86" max="86" width="10.33203125" bestFit="1" customWidth="1"/>
    <col min="87" max="87" width="8.5546875" bestFit="1" customWidth="1"/>
    <col min="88" max="88" width="5.77734375" bestFit="1" customWidth="1"/>
    <col min="89" max="89" width="15" bestFit="1" customWidth="1"/>
    <col min="90" max="90" width="10.33203125" bestFit="1" customWidth="1"/>
    <col min="91" max="91" width="5.77734375" bestFit="1" customWidth="1"/>
    <col min="92" max="92" width="8.5546875" bestFit="1" customWidth="1"/>
    <col min="93" max="93" width="15" bestFit="1" customWidth="1"/>
    <col min="94" max="94" width="9.88671875" bestFit="1" customWidth="1"/>
    <col min="95" max="95" width="5.77734375" bestFit="1" customWidth="1"/>
    <col min="96" max="96" width="8.5546875" bestFit="1" customWidth="1"/>
    <col min="97" max="97" width="14.5546875" bestFit="1" customWidth="1"/>
    <col min="98" max="98" width="10.33203125" bestFit="1" customWidth="1"/>
    <col min="99" max="99" width="5.77734375" bestFit="1" customWidth="1"/>
    <col min="100" max="100" width="8.5546875" bestFit="1" customWidth="1"/>
    <col min="101" max="101" width="15" bestFit="1" customWidth="1"/>
    <col min="102" max="102" width="10.33203125" bestFit="1" customWidth="1"/>
    <col min="103" max="103" width="5.77734375" bestFit="1" customWidth="1"/>
    <col min="104" max="104" width="8.5546875" bestFit="1" customWidth="1"/>
    <col min="105" max="105" width="15" bestFit="1" customWidth="1"/>
    <col min="106" max="106" width="11.88671875" bestFit="1" customWidth="1"/>
    <col min="107" max="108" width="5.77734375" bestFit="1" customWidth="1"/>
    <col min="109" max="109" width="16.6640625" bestFit="1" customWidth="1"/>
    <col min="110" max="110" width="16" bestFit="1" customWidth="1"/>
    <col min="111" max="111" width="12.77734375" bestFit="1" customWidth="1"/>
    <col min="112" max="112" width="8.6640625" bestFit="1" customWidth="1"/>
    <col min="113" max="113" width="8.5546875" bestFit="1" customWidth="1"/>
    <col min="114" max="116" width="7.21875" bestFit="1" customWidth="1"/>
    <col min="117" max="117" width="12.77734375" bestFit="1" customWidth="1"/>
    <col min="118" max="118" width="8.6640625" bestFit="1" customWidth="1"/>
    <col min="119" max="120" width="7.21875" bestFit="1" customWidth="1"/>
    <col min="121" max="121" width="8.5546875" bestFit="1" customWidth="1"/>
    <col min="122" max="122" width="7.21875" bestFit="1" customWidth="1"/>
    <col min="123" max="123" width="8.5546875" bestFit="1" customWidth="1"/>
    <col min="124" max="125" width="7.21875" bestFit="1" customWidth="1"/>
    <col min="126" max="126" width="12.77734375" bestFit="1" customWidth="1"/>
    <col min="127" max="127" width="8.6640625" bestFit="1" customWidth="1"/>
    <col min="128" max="129" width="8.5546875" bestFit="1" customWidth="1"/>
    <col min="130" max="131" width="7.21875" bestFit="1" customWidth="1"/>
    <col min="132" max="132" width="8.5546875" bestFit="1" customWidth="1"/>
    <col min="133" max="133" width="12.77734375" bestFit="1" customWidth="1"/>
    <col min="134" max="134" width="8.6640625" bestFit="1" customWidth="1"/>
    <col min="135" max="136" width="7.21875" bestFit="1" customWidth="1"/>
    <col min="137" max="137" width="12.77734375" bestFit="1" customWidth="1"/>
    <col min="138" max="138" width="8.6640625" bestFit="1" customWidth="1"/>
    <col min="139" max="139" width="8.5546875" bestFit="1" customWidth="1"/>
    <col min="140" max="140" width="12.77734375" bestFit="1" customWidth="1"/>
    <col min="141" max="141" width="8.6640625" bestFit="1" customWidth="1"/>
    <col min="142" max="142" width="12.77734375" bestFit="1" customWidth="1"/>
    <col min="143" max="143" width="7.21875" bestFit="1" customWidth="1"/>
    <col min="144" max="144" width="10.6640625" bestFit="1" customWidth="1"/>
    <col min="145" max="145" width="8.6640625" bestFit="1" customWidth="1"/>
    <col min="146" max="146" width="12.77734375" bestFit="1" customWidth="1"/>
    <col min="147" max="147" width="16" bestFit="1" customWidth="1"/>
  </cols>
  <sheetData>
    <row r="1" spans="1:18" s="11" customFormat="1" x14ac:dyDescent="0.3">
      <c r="A1" s="10" t="s">
        <v>37</v>
      </c>
      <c r="B1" s="10" t="s">
        <v>130</v>
      </c>
      <c r="C1" s="11" t="s">
        <v>54</v>
      </c>
      <c r="D1" s="10" t="s">
        <v>55</v>
      </c>
      <c r="E1" s="10" t="s">
        <v>56</v>
      </c>
      <c r="F1" s="10" t="s">
        <v>57</v>
      </c>
      <c r="G1" s="10" t="s">
        <v>58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0" t="s">
        <v>64</v>
      </c>
      <c r="N1" s="10" t="s">
        <v>65</v>
      </c>
      <c r="O1" s="10" t="s">
        <v>66</v>
      </c>
      <c r="P1" s="10" t="s">
        <v>67</v>
      </c>
      <c r="Q1" s="10" t="s">
        <v>68</v>
      </c>
    </row>
    <row r="2" spans="1:18" x14ac:dyDescent="0.3">
      <c r="A2" s="5">
        <v>9721</v>
      </c>
      <c r="C2">
        <f>VLOOKUP(A2,[1]LISTEVLVEAU!A:B,2,FALSE)</f>
        <v>6722</v>
      </c>
      <c r="D2" s="12">
        <v>43515</v>
      </c>
      <c r="E2" s="5">
        <f t="shared" ref="E2:E65" si="0">WEEKNUM(D2,2)</f>
        <v>8</v>
      </c>
      <c r="F2" s="12" t="str">
        <f>CONCATENATE(C2,E2)</f>
        <v>67228</v>
      </c>
      <c r="G2" s="5">
        <v>40</v>
      </c>
      <c r="H2" s="5">
        <v>38.9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/>
      <c r="P2" s="5" t="s">
        <v>69</v>
      </c>
      <c r="Q2" s="5" t="s">
        <v>70</v>
      </c>
    </row>
    <row r="3" spans="1:18" x14ac:dyDescent="0.3">
      <c r="A3" s="5">
        <v>9722</v>
      </c>
      <c r="C3">
        <f>VLOOKUP(A3,[1]LISTEVLVEAU!A:B,2,FALSE)</f>
        <v>6614</v>
      </c>
      <c r="D3" s="12">
        <v>43515</v>
      </c>
      <c r="E3" s="5">
        <f t="shared" si="0"/>
        <v>8</v>
      </c>
      <c r="F3" s="12" t="str">
        <f t="shared" ref="F3:F66" si="1">CONCATENATE(C3,E3)</f>
        <v>66148</v>
      </c>
      <c r="G3" s="5">
        <v>43.5</v>
      </c>
      <c r="H3" s="5">
        <v>39.200000000000003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/>
      <c r="P3" s="5" t="s">
        <v>69</v>
      </c>
      <c r="Q3" s="5" t="s">
        <v>70</v>
      </c>
    </row>
    <row r="4" spans="1:18" x14ac:dyDescent="0.3">
      <c r="A4" s="13">
        <v>9721</v>
      </c>
      <c r="B4" s="55"/>
      <c r="C4">
        <f>VLOOKUP(A4,[1]LISTEVLVEAU!A:B,2,FALSE)</f>
        <v>6722</v>
      </c>
      <c r="D4" s="14">
        <v>43522</v>
      </c>
      <c r="E4" s="5">
        <f t="shared" si="0"/>
        <v>9</v>
      </c>
      <c r="F4" s="12" t="str">
        <f t="shared" si="1"/>
        <v>67229</v>
      </c>
      <c r="G4" s="13">
        <v>44</v>
      </c>
      <c r="H4" s="13">
        <v>39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 t="s">
        <v>69</v>
      </c>
      <c r="Q4" s="5" t="s">
        <v>70</v>
      </c>
    </row>
    <row r="5" spans="1:18" x14ac:dyDescent="0.3">
      <c r="A5" s="5">
        <v>9722</v>
      </c>
      <c r="C5">
        <f>VLOOKUP(A5,[1]LISTEVLVEAU!A:B,2,FALSE)</f>
        <v>6614</v>
      </c>
      <c r="D5" s="12">
        <v>43522</v>
      </c>
      <c r="E5" s="5">
        <f t="shared" si="0"/>
        <v>9</v>
      </c>
      <c r="F5" s="12" t="str">
        <f t="shared" si="1"/>
        <v>66149</v>
      </c>
      <c r="G5" s="5">
        <v>49</v>
      </c>
      <c r="H5" s="5">
        <v>39.1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/>
      <c r="P5" s="5" t="s">
        <v>69</v>
      </c>
      <c r="Q5" s="5" t="s">
        <v>70</v>
      </c>
    </row>
    <row r="6" spans="1:18" x14ac:dyDescent="0.3">
      <c r="A6" s="5">
        <v>9723</v>
      </c>
      <c r="C6">
        <f>VLOOKUP(A6,[1]LISTEVLVEAU!A:B,2,FALSE)</f>
        <v>6661</v>
      </c>
      <c r="D6" s="12">
        <v>43522</v>
      </c>
      <c r="E6" s="5">
        <f t="shared" si="0"/>
        <v>9</v>
      </c>
      <c r="F6" s="12" t="str">
        <f t="shared" si="1"/>
        <v>66619</v>
      </c>
      <c r="G6" s="5">
        <v>43.5</v>
      </c>
      <c r="H6" s="5">
        <v>38.9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/>
      <c r="P6" s="5" t="s">
        <v>69</v>
      </c>
      <c r="Q6" s="5" t="s">
        <v>70</v>
      </c>
    </row>
    <row r="7" spans="1:18" x14ac:dyDescent="0.3">
      <c r="A7" s="5">
        <v>9725</v>
      </c>
      <c r="C7">
        <f>VLOOKUP(A7,[1]LISTEVLVEAU!A:B,2,FALSE)</f>
        <v>5690</v>
      </c>
      <c r="D7" s="12">
        <v>43522</v>
      </c>
      <c r="E7" s="5">
        <f t="shared" si="0"/>
        <v>9</v>
      </c>
      <c r="F7" s="12" t="str">
        <f t="shared" si="1"/>
        <v>56909</v>
      </c>
      <c r="G7" s="5">
        <v>39.5</v>
      </c>
      <c r="H7" s="5">
        <v>38.9</v>
      </c>
      <c r="I7" s="5">
        <v>0</v>
      </c>
      <c r="J7" s="5">
        <v>0</v>
      </c>
      <c r="K7" s="5">
        <v>0</v>
      </c>
      <c r="L7" s="5">
        <v>0</v>
      </c>
      <c r="M7" s="5">
        <v>1</v>
      </c>
      <c r="N7" s="5">
        <v>0</v>
      </c>
      <c r="O7" s="5"/>
      <c r="P7" s="5" t="s">
        <v>69</v>
      </c>
      <c r="Q7" s="5" t="s">
        <v>70</v>
      </c>
    </row>
    <row r="8" spans="1:18" x14ac:dyDescent="0.3">
      <c r="A8" s="13">
        <v>9721</v>
      </c>
      <c r="B8" s="55"/>
      <c r="C8">
        <f>VLOOKUP(A8,[1]LISTEVLVEAU!A:B,2,FALSE)</f>
        <v>6722</v>
      </c>
      <c r="D8" s="14">
        <v>43529</v>
      </c>
      <c r="E8" s="5">
        <f t="shared" si="0"/>
        <v>10</v>
      </c>
      <c r="F8" s="12" t="str">
        <f t="shared" si="1"/>
        <v>672210</v>
      </c>
      <c r="G8" s="13">
        <v>48</v>
      </c>
      <c r="H8" s="13">
        <v>38.799999999999997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/>
      <c r="P8" s="13" t="s">
        <v>71</v>
      </c>
      <c r="Q8" s="5" t="s">
        <v>70</v>
      </c>
      <c r="R8" t="s">
        <v>72</v>
      </c>
    </row>
    <row r="9" spans="1:18" x14ac:dyDescent="0.3">
      <c r="A9" s="5">
        <v>9722</v>
      </c>
      <c r="C9">
        <f>VLOOKUP(A9,[1]LISTEVLVEAU!A:B,2,FALSE)</f>
        <v>6614</v>
      </c>
      <c r="D9" s="12">
        <v>43529</v>
      </c>
      <c r="E9" s="5">
        <f t="shared" si="0"/>
        <v>10</v>
      </c>
      <c r="F9" s="12" t="str">
        <f t="shared" si="1"/>
        <v>661410</v>
      </c>
      <c r="G9" s="5">
        <v>53</v>
      </c>
      <c r="H9" s="5">
        <v>38.700000000000003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/>
      <c r="P9" s="5" t="s">
        <v>71</v>
      </c>
      <c r="Q9" s="5" t="s">
        <v>70</v>
      </c>
    </row>
    <row r="10" spans="1:18" x14ac:dyDescent="0.3">
      <c r="A10" s="5">
        <v>9723</v>
      </c>
      <c r="C10">
        <f>VLOOKUP(A10,[1]LISTEVLVEAU!A:B,2,FALSE)</f>
        <v>6661</v>
      </c>
      <c r="D10" s="12">
        <v>43529</v>
      </c>
      <c r="E10" s="5">
        <f t="shared" si="0"/>
        <v>10</v>
      </c>
      <c r="F10" s="12" t="str">
        <f t="shared" si="1"/>
        <v>666110</v>
      </c>
      <c r="G10" s="5">
        <v>48.5</v>
      </c>
      <c r="H10" s="5">
        <v>39.299999999999997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/>
      <c r="P10" s="5" t="s">
        <v>71</v>
      </c>
      <c r="Q10" s="5" t="s">
        <v>70</v>
      </c>
    </row>
    <row r="11" spans="1:18" x14ac:dyDescent="0.3">
      <c r="A11" s="5">
        <v>9725</v>
      </c>
      <c r="C11">
        <f>VLOOKUP(A11,[1]LISTEVLVEAU!A:B,2,FALSE)</f>
        <v>5690</v>
      </c>
      <c r="D11" s="12">
        <v>43529</v>
      </c>
      <c r="E11" s="5">
        <f t="shared" si="0"/>
        <v>10</v>
      </c>
      <c r="F11" s="12" t="str">
        <f t="shared" si="1"/>
        <v>569010</v>
      </c>
      <c r="G11" s="5">
        <v>50</v>
      </c>
      <c r="H11" s="5">
        <v>38.799999999999997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/>
      <c r="P11" s="5" t="s">
        <v>71</v>
      </c>
      <c r="Q11" s="5" t="s">
        <v>70</v>
      </c>
    </row>
    <row r="12" spans="1:18" x14ac:dyDescent="0.3">
      <c r="A12" s="5">
        <v>9727</v>
      </c>
      <c r="C12">
        <f>VLOOKUP(A12,[1]LISTEVLVEAU!A:B,2,FALSE)</f>
        <v>4168</v>
      </c>
      <c r="D12" s="12">
        <v>43529</v>
      </c>
      <c r="E12" s="5">
        <f t="shared" si="0"/>
        <v>10</v>
      </c>
      <c r="F12" s="12" t="str">
        <f t="shared" si="1"/>
        <v>416810</v>
      </c>
      <c r="G12" s="5">
        <v>46</v>
      </c>
      <c r="H12" s="5">
        <v>39.299999999999997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/>
      <c r="P12" s="5" t="s">
        <v>71</v>
      </c>
      <c r="Q12" s="5" t="s">
        <v>70</v>
      </c>
    </row>
    <row r="13" spans="1:18" x14ac:dyDescent="0.3">
      <c r="A13" s="5">
        <v>9728</v>
      </c>
      <c r="C13">
        <f>VLOOKUP(A13,[1]LISTEVLVEAU!A:B,2,FALSE)</f>
        <v>6742</v>
      </c>
      <c r="D13" s="12">
        <v>43529</v>
      </c>
      <c r="E13" s="5">
        <f t="shared" si="0"/>
        <v>10</v>
      </c>
      <c r="F13" s="12" t="str">
        <f t="shared" si="1"/>
        <v>674210</v>
      </c>
      <c r="G13" s="5">
        <v>49.5</v>
      </c>
      <c r="H13" s="5">
        <v>39.299999999999997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/>
      <c r="P13" s="5" t="s">
        <v>71</v>
      </c>
      <c r="Q13" s="5" t="s">
        <v>70</v>
      </c>
    </row>
    <row r="14" spans="1:18" x14ac:dyDescent="0.3">
      <c r="A14" s="5">
        <v>9729</v>
      </c>
      <c r="C14">
        <f>VLOOKUP(A14,[1]LISTEVLVEAU!A:B,2,FALSE)</f>
        <v>6756</v>
      </c>
      <c r="D14" s="12">
        <v>43529</v>
      </c>
      <c r="E14" s="5">
        <f t="shared" si="0"/>
        <v>10</v>
      </c>
      <c r="F14" s="12" t="str">
        <f t="shared" si="1"/>
        <v>675610</v>
      </c>
      <c r="G14" s="5">
        <v>48.5</v>
      </c>
      <c r="H14" s="5">
        <v>38.299999999999997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/>
      <c r="P14" s="5" t="s">
        <v>71</v>
      </c>
      <c r="Q14" s="5" t="s">
        <v>70</v>
      </c>
    </row>
    <row r="15" spans="1:18" x14ac:dyDescent="0.3">
      <c r="A15" s="5">
        <v>9731</v>
      </c>
      <c r="C15">
        <f>VLOOKUP(A15,[1]LISTEVLVEAU!A:B,2,FALSE)</f>
        <v>7635</v>
      </c>
      <c r="D15" s="12">
        <v>43529</v>
      </c>
      <c r="E15" s="5">
        <f t="shared" si="0"/>
        <v>10</v>
      </c>
      <c r="F15" s="12" t="str">
        <f t="shared" si="1"/>
        <v>763510</v>
      </c>
      <c r="G15" s="5">
        <v>46</v>
      </c>
      <c r="H15" s="5">
        <v>39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/>
      <c r="P15" s="5" t="s">
        <v>71</v>
      </c>
      <c r="Q15" s="5" t="s">
        <v>70</v>
      </c>
    </row>
    <row r="16" spans="1:18" x14ac:dyDescent="0.3">
      <c r="A16" s="5">
        <v>9732</v>
      </c>
      <c r="C16">
        <f>VLOOKUP(A16,[1]LISTEVLVEAU!A:B,2,FALSE)</f>
        <v>6718</v>
      </c>
      <c r="D16" s="12">
        <v>43529</v>
      </c>
      <c r="E16" s="5">
        <f t="shared" si="0"/>
        <v>10</v>
      </c>
      <c r="F16" s="12" t="str">
        <f t="shared" si="1"/>
        <v>671810</v>
      </c>
      <c r="G16" s="5">
        <v>36.5</v>
      </c>
      <c r="H16" s="5">
        <v>38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/>
      <c r="P16" s="5" t="s">
        <v>71</v>
      </c>
      <c r="Q16" s="5" t="s">
        <v>70</v>
      </c>
    </row>
    <row r="17" spans="1:25" x14ac:dyDescent="0.3">
      <c r="A17" s="5">
        <v>9733</v>
      </c>
      <c r="C17">
        <f>VLOOKUP(A17,[1]LISTEVLVEAU!A:B,2,FALSE)</f>
        <v>6631</v>
      </c>
      <c r="D17" s="12">
        <v>43529</v>
      </c>
      <c r="E17" s="5">
        <f t="shared" si="0"/>
        <v>10</v>
      </c>
      <c r="F17" s="12" t="str">
        <f t="shared" si="1"/>
        <v>663110</v>
      </c>
      <c r="G17" s="5">
        <v>39</v>
      </c>
      <c r="H17" s="5">
        <v>38.4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/>
      <c r="P17" s="5" t="s">
        <v>71</v>
      </c>
      <c r="Q17" s="5" t="s">
        <v>70</v>
      </c>
    </row>
    <row r="18" spans="1:25" x14ac:dyDescent="0.3">
      <c r="A18" s="15">
        <v>9721</v>
      </c>
      <c r="B18" s="56" t="s">
        <v>8</v>
      </c>
      <c r="C18">
        <f>VLOOKUP(A18,[1]LISTEVLVEAU!A:B,2,FALSE)</f>
        <v>6722</v>
      </c>
      <c r="D18" s="14">
        <v>43536</v>
      </c>
      <c r="E18" s="5">
        <f t="shared" si="0"/>
        <v>11</v>
      </c>
      <c r="F18" s="12" t="str">
        <f t="shared" si="1"/>
        <v>672211</v>
      </c>
      <c r="G18" s="13">
        <v>51.5</v>
      </c>
      <c r="H18" s="13">
        <v>38.9</v>
      </c>
      <c r="I18" s="13">
        <v>0</v>
      </c>
      <c r="J18" s="13">
        <v>0</v>
      </c>
      <c r="K18" s="13">
        <v>0</v>
      </c>
      <c r="L18" s="13">
        <v>0</v>
      </c>
      <c r="M18" s="13">
        <v>1</v>
      </c>
      <c r="N18" s="13">
        <v>0</v>
      </c>
      <c r="O18" s="13"/>
      <c r="P18" s="13" t="s">
        <v>71</v>
      </c>
      <c r="Q18" s="5" t="s">
        <v>70</v>
      </c>
      <c r="U18" s="62" t="s">
        <v>134</v>
      </c>
      <c r="V18" s="62" t="s">
        <v>133</v>
      </c>
    </row>
    <row r="19" spans="1:25" ht="18" x14ac:dyDescent="0.3">
      <c r="A19" s="16">
        <v>9722</v>
      </c>
      <c r="B19" s="58" t="s">
        <v>10</v>
      </c>
      <c r="C19">
        <f>VLOOKUP(A19,[1]LISTEVLVEAU!A:B,2,FALSE)</f>
        <v>6614</v>
      </c>
      <c r="D19" s="12">
        <v>43536</v>
      </c>
      <c r="E19" s="5">
        <f t="shared" si="0"/>
        <v>11</v>
      </c>
      <c r="F19" s="12" t="str">
        <f t="shared" si="1"/>
        <v>661411</v>
      </c>
      <c r="G19" s="5">
        <v>62</v>
      </c>
      <c r="H19" s="5">
        <v>39.1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/>
      <c r="P19" s="5" t="s">
        <v>71</v>
      </c>
      <c r="Q19" s="5" t="s">
        <v>70</v>
      </c>
      <c r="U19" s="62" t="s">
        <v>131</v>
      </c>
      <c r="V19" t="s">
        <v>10</v>
      </c>
      <c r="W19" t="s">
        <v>12</v>
      </c>
      <c r="X19" t="s">
        <v>8</v>
      </c>
      <c r="Y19" t="s">
        <v>132</v>
      </c>
    </row>
    <row r="20" spans="1:25" x14ac:dyDescent="0.3">
      <c r="A20" s="17">
        <v>9723</v>
      </c>
      <c r="B20" s="17" t="s">
        <v>8</v>
      </c>
      <c r="C20">
        <f>VLOOKUP(A20,[1]LISTEVLVEAU!A:B,2,FALSE)</f>
        <v>6661</v>
      </c>
      <c r="D20" s="12">
        <v>43536</v>
      </c>
      <c r="E20" s="5">
        <f t="shared" si="0"/>
        <v>11</v>
      </c>
      <c r="F20" s="12" t="str">
        <f t="shared" si="1"/>
        <v>666111</v>
      </c>
      <c r="G20" s="5">
        <v>52.5</v>
      </c>
      <c r="H20" s="5">
        <v>38.6</v>
      </c>
      <c r="I20" s="5">
        <v>1</v>
      </c>
      <c r="J20" s="5" t="s">
        <v>73</v>
      </c>
      <c r="K20" s="5">
        <v>0</v>
      </c>
      <c r="L20" s="5">
        <v>0</v>
      </c>
      <c r="M20" s="5">
        <v>1</v>
      </c>
      <c r="N20" s="5">
        <v>0</v>
      </c>
      <c r="O20" s="5"/>
      <c r="P20" s="5" t="s">
        <v>71</v>
      </c>
      <c r="Q20" s="5" t="s">
        <v>70</v>
      </c>
      <c r="U20" s="63" t="s">
        <v>135</v>
      </c>
      <c r="V20" s="64">
        <v>62</v>
      </c>
      <c r="W20" s="64">
        <v>53</v>
      </c>
      <c r="X20" s="64">
        <v>52.5</v>
      </c>
      <c r="Y20" s="64">
        <v>62</v>
      </c>
    </row>
    <row r="21" spans="1:25" x14ac:dyDescent="0.3">
      <c r="A21" s="18">
        <v>9725</v>
      </c>
      <c r="B21" s="18" t="s">
        <v>12</v>
      </c>
      <c r="C21">
        <f>VLOOKUP(A21,[1]LISTEVLVEAU!A:B,2,FALSE)</f>
        <v>5690</v>
      </c>
      <c r="D21" s="12">
        <v>43536</v>
      </c>
      <c r="E21" s="5">
        <f t="shared" si="0"/>
        <v>11</v>
      </c>
      <c r="F21" s="12" t="str">
        <f t="shared" si="1"/>
        <v>569011</v>
      </c>
      <c r="G21" s="5">
        <v>52.5</v>
      </c>
      <c r="H21" s="5">
        <v>38.799999999999997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/>
      <c r="P21" s="5" t="s">
        <v>71</v>
      </c>
      <c r="Q21" s="5" t="s">
        <v>70</v>
      </c>
      <c r="U21" s="63" t="s">
        <v>136</v>
      </c>
      <c r="V21" s="64">
        <v>69</v>
      </c>
      <c r="W21" s="64">
        <v>56.5</v>
      </c>
      <c r="X21" s="64">
        <v>59.5</v>
      </c>
      <c r="Y21" s="64">
        <v>69</v>
      </c>
    </row>
    <row r="22" spans="1:25" ht="18" x14ac:dyDescent="0.3">
      <c r="A22" s="16">
        <v>9727</v>
      </c>
      <c r="B22" s="58" t="s">
        <v>10</v>
      </c>
      <c r="C22">
        <f>VLOOKUP(A22,[1]LISTEVLVEAU!A:B,2,FALSE)</f>
        <v>4168</v>
      </c>
      <c r="D22" s="12">
        <v>43536</v>
      </c>
      <c r="E22" s="5">
        <f t="shared" si="0"/>
        <v>11</v>
      </c>
      <c r="F22" s="12" t="str">
        <f t="shared" si="1"/>
        <v>416811</v>
      </c>
      <c r="G22" s="5">
        <v>52.5</v>
      </c>
      <c r="H22" s="5">
        <v>39.5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/>
      <c r="P22" s="5" t="s">
        <v>71</v>
      </c>
      <c r="Q22" s="5" t="s">
        <v>70</v>
      </c>
      <c r="U22" s="63" t="s">
        <v>137</v>
      </c>
      <c r="V22" s="64">
        <v>76.5</v>
      </c>
      <c r="W22" s="64">
        <v>61.5</v>
      </c>
      <c r="X22" s="64">
        <v>66</v>
      </c>
      <c r="Y22" s="64">
        <v>76.5</v>
      </c>
    </row>
    <row r="23" spans="1:25" ht="18" x14ac:dyDescent="0.3">
      <c r="A23" s="16">
        <v>9728</v>
      </c>
      <c r="B23" s="58" t="s">
        <v>10</v>
      </c>
      <c r="C23">
        <f>VLOOKUP(A23,[1]LISTEVLVEAU!A:B,2,FALSE)</f>
        <v>6742</v>
      </c>
      <c r="D23" s="12">
        <v>43536</v>
      </c>
      <c r="E23" s="5">
        <f t="shared" si="0"/>
        <v>11</v>
      </c>
      <c r="F23" s="12" t="str">
        <f t="shared" si="1"/>
        <v>674211</v>
      </c>
      <c r="G23" s="5">
        <v>57.5</v>
      </c>
      <c r="H23" s="5">
        <v>39.6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  <c r="N23" s="5">
        <v>0</v>
      </c>
      <c r="O23" s="5"/>
      <c r="P23" s="5" t="s">
        <v>71</v>
      </c>
      <c r="Q23" s="5" t="s">
        <v>70</v>
      </c>
      <c r="R23" t="s">
        <v>74</v>
      </c>
      <c r="U23" s="63" t="s">
        <v>138</v>
      </c>
      <c r="V23" s="64">
        <v>84</v>
      </c>
      <c r="W23" s="64">
        <v>69</v>
      </c>
      <c r="X23" s="64">
        <v>72</v>
      </c>
      <c r="Y23" s="64">
        <v>84</v>
      </c>
    </row>
    <row r="24" spans="1:25" ht="18" x14ac:dyDescent="0.3">
      <c r="A24" s="16">
        <v>9729</v>
      </c>
      <c r="B24" s="58" t="s">
        <v>10</v>
      </c>
      <c r="C24">
        <f>VLOOKUP(A24,[1]LISTEVLVEAU!A:B,2,FALSE)</f>
        <v>6756</v>
      </c>
      <c r="D24" s="12">
        <v>43536</v>
      </c>
      <c r="E24" s="5">
        <f t="shared" si="0"/>
        <v>11</v>
      </c>
      <c r="F24" s="12" t="str">
        <f t="shared" si="1"/>
        <v>675611</v>
      </c>
      <c r="G24" s="5">
        <v>61.5</v>
      </c>
      <c r="H24" s="5">
        <v>38.9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/>
      <c r="P24" s="5" t="s">
        <v>71</v>
      </c>
      <c r="Q24" s="5" t="s">
        <v>70</v>
      </c>
      <c r="U24" s="63" t="s">
        <v>139</v>
      </c>
      <c r="V24" s="64">
        <v>94.5</v>
      </c>
      <c r="W24" s="64">
        <v>74.5</v>
      </c>
      <c r="X24" s="64">
        <v>81.5</v>
      </c>
      <c r="Y24" s="64">
        <v>94.5</v>
      </c>
    </row>
    <row r="25" spans="1:25" ht="18" x14ac:dyDescent="0.3">
      <c r="A25" s="16">
        <v>9731</v>
      </c>
      <c r="B25" s="58" t="s">
        <v>10</v>
      </c>
      <c r="C25">
        <f>VLOOKUP(A25,[1]LISTEVLVEAU!A:B,2,FALSE)</f>
        <v>7635</v>
      </c>
      <c r="D25" s="12">
        <v>43536</v>
      </c>
      <c r="E25" s="5">
        <f t="shared" si="0"/>
        <v>11</v>
      </c>
      <c r="F25" s="12" t="str">
        <f t="shared" si="1"/>
        <v>763511</v>
      </c>
      <c r="G25" s="5">
        <v>55.5</v>
      </c>
      <c r="H25" s="5">
        <v>38.700000000000003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/>
      <c r="P25" s="5" t="s">
        <v>71</v>
      </c>
      <c r="Q25" s="5" t="s">
        <v>70</v>
      </c>
      <c r="U25" s="63" t="s">
        <v>140</v>
      </c>
      <c r="V25" s="64">
        <v>103.5</v>
      </c>
      <c r="W25" s="64">
        <v>79.5</v>
      </c>
      <c r="X25" s="64">
        <v>88</v>
      </c>
      <c r="Y25" s="64">
        <v>103.5</v>
      </c>
    </row>
    <row r="26" spans="1:25" x14ac:dyDescent="0.3">
      <c r="A26" s="18">
        <v>9732</v>
      </c>
      <c r="B26" s="18" t="s">
        <v>12</v>
      </c>
      <c r="C26">
        <f>VLOOKUP(A26,[1]LISTEVLVEAU!A:B,2,FALSE)</f>
        <v>6718</v>
      </c>
      <c r="D26" s="12">
        <v>43536</v>
      </c>
      <c r="E26" s="5">
        <f t="shared" si="0"/>
        <v>11</v>
      </c>
      <c r="F26" s="12" t="str">
        <f t="shared" si="1"/>
        <v>671811</v>
      </c>
      <c r="G26" s="5">
        <v>39.5</v>
      </c>
      <c r="H26" s="5">
        <v>37.6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/>
      <c r="P26" s="5" t="s">
        <v>71</v>
      </c>
      <c r="Q26" s="5" t="s">
        <v>70</v>
      </c>
      <c r="U26" s="63" t="s">
        <v>141</v>
      </c>
      <c r="V26" s="64">
        <v>109</v>
      </c>
      <c r="W26" s="64">
        <v>87</v>
      </c>
      <c r="X26" s="64">
        <v>89.5</v>
      </c>
      <c r="Y26" s="64">
        <v>109</v>
      </c>
    </row>
    <row r="27" spans="1:25" x14ac:dyDescent="0.3">
      <c r="A27" s="18">
        <v>9733</v>
      </c>
      <c r="B27" s="18" t="s">
        <v>12</v>
      </c>
      <c r="C27">
        <f>VLOOKUP(A27,[1]LISTEVLVEAU!A:B,2,FALSE)</f>
        <v>6631</v>
      </c>
      <c r="D27" s="12">
        <v>43536</v>
      </c>
      <c r="E27" s="5">
        <f t="shared" si="0"/>
        <v>11</v>
      </c>
      <c r="F27" s="12" t="str">
        <f t="shared" si="1"/>
        <v>663111</v>
      </c>
      <c r="G27" s="5">
        <v>46.5</v>
      </c>
      <c r="H27" s="5">
        <v>39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/>
      <c r="P27" s="5" t="s">
        <v>71</v>
      </c>
      <c r="Q27" s="5" t="s">
        <v>70</v>
      </c>
      <c r="U27" s="63" t="s">
        <v>142</v>
      </c>
      <c r="V27" s="64">
        <v>110</v>
      </c>
      <c r="W27" s="64">
        <v>91.5</v>
      </c>
      <c r="X27" s="64">
        <v>103.5</v>
      </c>
      <c r="Y27" s="64">
        <v>110</v>
      </c>
    </row>
    <row r="28" spans="1:25" x14ac:dyDescent="0.3">
      <c r="A28" s="18">
        <v>9735</v>
      </c>
      <c r="B28" s="18" t="s">
        <v>12</v>
      </c>
      <c r="C28">
        <f>VLOOKUP(A28,[1]LISTEVLVEAU!A:B,2,FALSE)</f>
        <v>5634</v>
      </c>
      <c r="D28" s="12">
        <v>43536</v>
      </c>
      <c r="E28" s="5">
        <f t="shared" si="0"/>
        <v>11</v>
      </c>
      <c r="F28" s="12" t="str">
        <f t="shared" si="1"/>
        <v>563411</v>
      </c>
      <c r="G28" s="5">
        <v>53</v>
      </c>
      <c r="H28" s="5">
        <v>39.200000000000003</v>
      </c>
      <c r="I28" s="5">
        <v>0</v>
      </c>
      <c r="J28" s="5">
        <v>0</v>
      </c>
      <c r="K28" s="5">
        <v>0</v>
      </c>
      <c r="L28" s="5">
        <v>0</v>
      </c>
      <c r="M28" s="5">
        <v>1</v>
      </c>
      <c r="N28" s="5">
        <v>0</v>
      </c>
      <c r="O28" s="5"/>
      <c r="P28" s="5" t="s">
        <v>71</v>
      </c>
      <c r="Q28" s="5" t="s">
        <v>70</v>
      </c>
      <c r="U28" s="63" t="s">
        <v>143</v>
      </c>
      <c r="V28" s="64">
        <v>115</v>
      </c>
      <c r="W28" s="64">
        <v>96.5</v>
      </c>
      <c r="X28" s="64">
        <v>106</v>
      </c>
      <c r="Y28" s="64">
        <v>115</v>
      </c>
    </row>
    <row r="29" spans="1:25" x14ac:dyDescent="0.3">
      <c r="A29" s="18">
        <v>9736</v>
      </c>
      <c r="B29" s="18" t="s">
        <v>12</v>
      </c>
      <c r="C29">
        <f>VLOOKUP(A29,[1]LISTEVLVEAU!A:B,2,FALSE)</f>
        <v>6608</v>
      </c>
      <c r="D29" s="12">
        <v>43536</v>
      </c>
      <c r="E29" s="5">
        <f t="shared" si="0"/>
        <v>11</v>
      </c>
      <c r="F29" s="12" t="str">
        <f t="shared" si="1"/>
        <v>660811</v>
      </c>
      <c r="G29" s="5">
        <v>44</v>
      </c>
      <c r="H29" s="5">
        <v>37.9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/>
      <c r="P29" s="5" t="s">
        <v>71</v>
      </c>
      <c r="Q29" s="5" t="s">
        <v>70</v>
      </c>
      <c r="U29" s="63" t="s">
        <v>144</v>
      </c>
      <c r="V29" s="64">
        <v>123</v>
      </c>
      <c r="W29" s="64">
        <v>102</v>
      </c>
      <c r="X29" s="64">
        <v>115.5</v>
      </c>
      <c r="Y29" s="64">
        <v>123</v>
      </c>
    </row>
    <row r="30" spans="1:25" ht="18" x14ac:dyDescent="0.3">
      <c r="A30" s="16">
        <v>9737</v>
      </c>
      <c r="B30" s="58" t="s">
        <v>10</v>
      </c>
      <c r="C30">
        <f>VLOOKUP(A30,[1]LISTEVLVEAU!A:B,2,FALSE)</f>
        <v>5734</v>
      </c>
      <c r="D30" s="12">
        <v>43536</v>
      </c>
      <c r="E30" s="5">
        <f t="shared" si="0"/>
        <v>11</v>
      </c>
      <c r="F30" s="12" t="str">
        <f t="shared" si="1"/>
        <v>573411</v>
      </c>
      <c r="G30" s="5">
        <v>47.5</v>
      </c>
      <c r="H30" s="5">
        <v>38.200000000000003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/>
      <c r="P30" s="5" t="s">
        <v>71</v>
      </c>
      <c r="Q30" s="5" t="s">
        <v>70</v>
      </c>
      <c r="U30" s="63" t="s">
        <v>145</v>
      </c>
      <c r="V30" s="64">
        <v>124</v>
      </c>
      <c r="W30" s="64">
        <v>104.5</v>
      </c>
      <c r="X30" s="64">
        <v>121</v>
      </c>
      <c r="Y30" s="64">
        <v>124</v>
      </c>
    </row>
    <row r="31" spans="1:25" x14ac:dyDescent="0.3">
      <c r="A31" s="15">
        <v>9721</v>
      </c>
      <c r="B31" s="56" t="s">
        <v>8</v>
      </c>
      <c r="C31">
        <f>VLOOKUP(A31,[1]LISTEVLVEAU!A:B,2,FALSE)</f>
        <v>6722</v>
      </c>
      <c r="D31" s="14">
        <v>43543</v>
      </c>
      <c r="E31" s="5">
        <f t="shared" si="0"/>
        <v>12</v>
      </c>
      <c r="F31" s="12" t="str">
        <f t="shared" si="1"/>
        <v>672212</v>
      </c>
      <c r="G31" s="19">
        <v>59.5</v>
      </c>
      <c r="H31" s="19">
        <v>39.200000000000003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/>
      <c r="P31" s="13" t="s">
        <v>75</v>
      </c>
      <c r="Q31" s="5" t="s">
        <v>70</v>
      </c>
      <c r="U31" s="63" t="s">
        <v>146</v>
      </c>
      <c r="V31" s="64">
        <v>122.5</v>
      </c>
      <c r="W31" s="64">
        <v>107.5</v>
      </c>
      <c r="X31" s="64">
        <v>128.5</v>
      </c>
      <c r="Y31" s="64">
        <v>128.5</v>
      </c>
    </row>
    <row r="32" spans="1:25" ht="18" x14ac:dyDescent="0.3">
      <c r="A32" s="16">
        <v>9722</v>
      </c>
      <c r="B32" s="58" t="s">
        <v>10</v>
      </c>
      <c r="C32">
        <f>VLOOKUP(A32,[1]LISTEVLVEAU!A:B,2,FALSE)</f>
        <v>6614</v>
      </c>
      <c r="D32" s="12">
        <v>43543</v>
      </c>
      <c r="E32" s="5">
        <f t="shared" si="0"/>
        <v>12</v>
      </c>
      <c r="F32" s="12" t="str">
        <f t="shared" si="1"/>
        <v>661412</v>
      </c>
      <c r="G32" s="20">
        <v>69</v>
      </c>
      <c r="H32" s="20">
        <v>38.299999999999997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/>
      <c r="P32" s="5" t="s">
        <v>75</v>
      </c>
      <c r="Q32" s="5" t="s">
        <v>70</v>
      </c>
      <c r="U32" s="63" t="s">
        <v>147</v>
      </c>
      <c r="V32" s="64">
        <v>135</v>
      </c>
      <c r="W32" s="64">
        <v>112</v>
      </c>
      <c r="X32" s="64">
        <v>134.5</v>
      </c>
      <c r="Y32" s="64">
        <v>135</v>
      </c>
    </row>
    <row r="33" spans="1:25" x14ac:dyDescent="0.3">
      <c r="A33" s="17">
        <v>9723</v>
      </c>
      <c r="B33" s="17" t="s">
        <v>8</v>
      </c>
      <c r="C33">
        <f>VLOOKUP(A33,[1]LISTEVLVEAU!A:B,2,FALSE)</f>
        <v>6661</v>
      </c>
      <c r="D33" s="12">
        <v>43543</v>
      </c>
      <c r="E33" s="5">
        <f t="shared" si="0"/>
        <v>12</v>
      </c>
      <c r="F33" s="12" t="str">
        <f t="shared" si="1"/>
        <v>666112</v>
      </c>
      <c r="G33" s="20">
        <v>55</v>
      </c>
      <c r="H33" s="20">
        <v>38.5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/>
      <c r="P33" s="5" t="s">
        <v>75</v>
      </c>
      <c r="Q33" s="5" t="s">
        <v>70</v>
      </c>
      <c r="U33" s="63" t="s">
        <v>148</v>
      </c>
      <c r="V33" s="64">
        <v>146</v>
      </c>
      <c r="W33" s="64">
        <v>116</v>
      </c>
      <c r="X33" s="64">
        <v>140.5</v>
      </c>
      <c r="Y33" s="64">
        <v>146</v>
      </c>
    </row>
    <row r="34" spans="1:25" x14ac:dyDescent="0.3">
      <c r="A34" s="18">
        <v>9725</v>
      </c>
      <c r="B34" s="18" t="s">
        <v>12</v>
      </c>
      <c r="C34">
        <f>VLOOKUP(A34,[1]LISTEVLVEAU!A:B,2,FALSE)</f>
        <v>5690</v>
      </c>
      <c r="D34" s="12">
        <v>43543</v>
      </c>
      <c r="E34" s="5">
        <f t="shared" si="0"/>
        <v>12</v>
      </c>
      <c r="F34" s="12" t="str">
        <f t="shared" si="1"/>
        <v>569012</v>
      </c>
      <c r="G34" s="20">
        <v>56.5</v>
      </c>
      <c r="H34" s="20">
        <v>39.700000000000003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/>
      <c r="P34" s="5" t="s">
        <v>75</v>
      </c>
      <c r="Q34" s="5" t="s">
        <v>70</v>
      </c>
      <c r="U34" s="63" t="s">
        <v>149</v>
      </c>
      <c r="V34" s="64">
        <v>155</v>
      </c>
      <c r="W34" s="64">
        <v>123</v>
      </c>
      <c r="X34" s="64">
        <v>145.5</v>
      </c>
      <c r="Y34" s="64">
        <v>155</v>
      </c>
    </row>
    <row r="35" spans="1:25" ht="18" x14ac:dyDescent="0.3">
      <c r="A35" s="16">
        <v>9727</v>
      </c>
      <c r="B35" s="58" t="s">
        <v>10</v>
      </c>
      <c r="C35">
        <f>VLOOKUP(A35,[1]LISTEVLVEAU!A:B,2,FALSE)</f>
        <v>4168</v>
      </c>
      <c r="D35" s="12">
        <v>43543</v>
      </c>
      <c r="E35" s="5">
        <f t="shared" si="0"/>
        <v>12</v>
      </c>
      <c r="F35" s="12" t="str">
        <f t="shared" si="1"/>
        <v>416812</v>
      </c>
      <c r="G35" s="20">
        <v>58</v>
      </c>
      <c r="H35" s="20">
        <v>39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/>
      <c r="P35" s="5" t="s">
        <v>75</v>
      </c>
      <c r="Q35" s="5" t="s">
        <v>70</v>
      </c>
      <c r="U35" s="63" t="s">
        <v>150</v>
      </c>
      <c r="V35" s="64">
        <v>159.5</v>
      </c>
      <c r="W35" s="64">
        <v>129</v>
      </c>
      <c r="X35" s="64">
        <v>155.5</v>
      </c>
      <c r="Y35" s="64">
        <v>159.5</v>
      </c>
    </row>
    <row r="36" spans="1:25" ht="18" x14ac:dyDescent="0.3">
      <c r="A36" s="16">
        <v>9728</v>
      </c>
      <c r="B36" s="58" t="s">
        <v>10</v>
      </c>
      <c r="C36">
        <f>VLOOKUP(A36,[1]LISTEVLVEAU!A:B,2,FALSE)</f>
        <v>6742</v>
      </c>
      <c r="D36" s="12">
        <v>43543</v>
      </c>
      <c r="E36" s="5">
        <f t="shared" si="0"/>
        <v>12</v>
      </c>
      <c r="F36" s="12" t="str">
        <f t="shared" si="1"/>
        <v>674212</v>
      </c>
      <c r="G36" s="20">
        <v>55</v>
      </c>
      <c r="H36" s="20">
        <v>39.299999999999997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/>
      <c r="P36" s="5" t="s">
        <v>75</v>
      </c>
      <c r="Q36" s="5" t="s">
        <v>70</v>
      </c>
      <c r="U36" s="63" t="s">
        <v>151</v>
      </c>
      <c r="V36" s="64">
        <v>171</v>
      </c>
      <c r="W36" s="64">
        <v>138.5</v>
      </c>
      <c r="X36" s="64">
        <v>163</v>
      </c>
      <c r="Y36" s="64">
        <v>171</v>
      </c>
    </row>
    <row r="37" spans="1:25" ht="18" x14ac:dyDescent="0.3">
      <c r="A37" s="16">
        <v>9729</v>
      </c>
      <c r="B37" s="58" t="s">
        <v>10</v>
      </c>
      <c r="C37">
        <f>VLOOKUP(A37,[1]LISTEVLVEAU!A:B,2,FALSE)</f>
        <v>6756</v>
      </c>
      <c r="D37" s="12">
        <v>43543</v>
      </c>
      <c r="E37" s="5">
        <f t="shared" si="0"/>
        <v>12</v>
      </c>
      <c r="F37" s="12" t="str">
        <f t="shared" si="1"/>
        <v>675612</v>
      </c>
      <c r="G37" s="20">
        <v>59.5</v>
      </c>
      <c r="H37" s="20">
        <v>39.1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/>
      <c r="P37" s="5" t="s">
        <v>75</v>
      </c>
      <c r="Q37" s="5" t="s">
        <v>70</v>
      </c>
      <c r="U37" s="63" t="s">
        <v>152</v>
      </c>
      <c r="V37" s="64">
        <v>178.5</v>
      </c>
      <c r="W37" s="64">
        <v>141</v>
      </c>
      <c r="X37" s="64">
        <v>168.5</v>
      </c>
      <c r="Y37" s="64">
        <v>178.5</v>
      </c>
    </row>
    <row r="38" spans="1:25" ht="18" x14ac:dyDescent="0.3">
      <c r="A38" s="16">
        <v>9731</v>
      </c>
      <c r="B38" s="58" t="s">
        <v>10</v>
      </c>
      <c r="C38">
        <f>VLOOKUP(A38,[1]LISTEVLVEAU!A:B,2,FALSE)</f>
        <v>7635</v>
      </c>
      <c r="D38" s="12">
        <v>43543</v>
      </c>
      <c r="E38" s="5">
        <f t="shared" si="0"/>
        <v>12</v>
      </c>
      <c r="F38" s="12" t="str">
        <f t="shared" si="1"/>
        <v>763512</v>
      </c>
      <c r="G38" s="20">
        <v>60.5</v>
      </c>
      <c r="H38" s="20">
        <v>39.200000000000003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/>
      <c r="P38" s="5" t="s">
        <v>75</v>
      </c>
      <c r="Q38" s="5" t="s">
        <v>70</v>
      </c>
      <c r="U38" s="63" t="s">
        <v>153</v>
      </c>
      <c r="V38" s="64">
        <v>179</v>
      </c>
      <c r="W38" s="64">
        <v>150</v>
      </c>
      <c r="X38" s="64">
        <v>177.5</v>
      </c>
      <c r="Y38" s="64">
        <v>179</v>
      </c>
    </row>
    <row r="39" spans="1:25" x14ac:dyDescent="0.3">
      <c r="A39" s="18">
        <v>9732</v>
      </c>
      <c r="B39" s="18" t="s">
        <v>12</v>
      </c>
      <c r="C39">
        <f>VLOOKUP(A39,[1]LISTEVLVEAU!A:B,2,FALSE)</f>
        <v>6718</v>
      </c>
      <c r="D39" s="12">
        <v>43543</v>
      </c>
      <c r="E39" s="5">
        <f t="shared" si="0"/>
        <v>12</v>
      </c>
      <c r="F39" s="12" t="str">
        <f t="shared" si="1"/>
        <v>671812</v>
      </c>
      <c r="G39" s="20">
        <v>44.5</v>
      </c>
      <c r="H39" s="20">
        <v>39.799999999999997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/>
      <c r="P39" s="5" t="s">
        <v>75</v>
      </c>
      <c r="Q39" s="5" t="s">
        <v>70</v>
      </c>
      <c r="U39" s="63" t="s">
        <v>154</v>
      </c>
      <c r="V39" s="64">
        <v>187.5</v>
      </c>
      <c r="W39" s="64">
        <v>150</v>
      </c>
      <c r="X39" s="64">
        <v>179.5</v>
      </c>
      <c r="Y39" s="64">
        <v>187.5</v>
      </c>
    </row>
    <row r="40" spans="1:25" x14ac:dyDescent="0.3">
      <c r="A40" s="18">
        <v>9733</v>
      </c>
      <c r="B40" s="18" t="s">
        <v>12</v>
      </c>
      <c r="C40">
        <f>VLOOKUP(A40,[1]LISTEVLVEAU!A:B,2,FALSE)</f>
        <v>6631</v>
      </c>
      <c r="D40" s="12">
        <v>43543</v>
      </c>
      <c r="E40" s="5">
        <f t="shared" si="0"/>
        <v>12</v>
      </c>
      <c r="F40" s="12" t="str">
        <f t="shared" si="1"/>
        <v>663112</v>
      </c>
      <c r="G40" s="20">
        <v>48</v>
      </c>
      <c r="H40" s="20">
        <v>39.4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/>
      <c r="P40" s="5" t="s">
        <v>75</v>
      </c>
      <c r="Q40" s="5" t="s">
        <v>70</v>
      </c>
      <c r="U40" s="63" t="s">
        <v>155</v>
      </c>
      <c r="V40" s="64">
        <v>197</v>
      </c>
      <c r="W40" s="64">
        <v>156</v>
      </c>
      <c r="X40" s="64">
        <v>187.5</v>
      </c>
      <c r="Y40" s="64">
        <v>197</v>
      </c>
    </row>
    <row r="41" spans="1:25" x14ac:dyDescent="0.3">
      <c r="A41" s="18">
        <v>9735</v>
      </c>
      <c r="B41" s="18" t="s">
        <v>12</v>
      </c>
      <c r="C41">
        <f>VLOOKUP(A41,[1]LISTEVLVEAU!A:B,2,FALSE)</f>
        <v>5634</v>
      </c>
      <c r="D41" s="12">
        <v>43543</v>
      </c>
      <c r="E41" s="5">
        <f t="shared" si="0"/>
        <v>12</v>
      </c>
      <c r="F41" s="12" t="str">
        <f t="shared" si="1"/>
        <v>563412</v>
      </c>
      <c r="G41" s="20">
        <v>54.5</v>
      </c>
      <c r="H41" s="20">
        <v>39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0</v>
      </c>
      <c r="O41" s="5"/>
      <c r="P41" s="5" t="s">
        <v>75</v>
      </c>
      <c r="Q41" s="5" t="s">
        <v>70</v>
      </c>
      <c r="U41" s="63" t="s">
        <v>156</v>
      </c>
      <c r="V41" s="64">
        <v>199.5</v>
      </c>
      <c r="W41" s="64">
        <v>161</v>
      </c>
      <c r="X41" s="64">
        <v>196</v>
      </c>
      <c r="Y41" s="64">
        <v>199.5</v>
      </c>
    </row>
    <row r="42" spans="1:25" x14ac:dyDescent="0.3">
      <c r="A42" s="18">
        <v>9736</v>
      </c>
      <c r="B42" s="18" t="s">
        <v>12</v>
      </c>
      <c r="C42">
        <f>VLOOKUP(A42,[1]LISTEVLVEAU!A:B,2,FALSE)</f>
        <v>6608</v>
      </c>
      <c r="D42" s="12">
        <v>43543</v>
      </c>
      <c r="E42" s="5">
        <f t="shared" si="0"/>
        <v>12</v>
      </c>
      <c r="F42" s="12" t="str">
        <f t="shared" si="1"/>
        <v>660812</v>
      </c>
      <c r="G42" s="20">
        <v>49</v>
      </c>
      <c r="H42" s="20">
        <v>39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/>
      <c r="P42" s="5" t="s">
        <v>75</v>
      </c>
      <c r="Q42" s="5" t="s">
        <v>70</v>
      </c>
      <c r="U42" s="63" t="s">
        <v>132</v>
      </c>
      <c r="V42" s="64">
        <v>199.5</v>
      </c>
      <c r="W42" s="64">
        <v>161</v>
      </c>
      <c r="X42" s="64">
        <v>196</v>
      </c>
      <c r="Y42" s="64">
        <v>199.5</v>
      </c>
    </row>
    <row r="43" spans="1:25" ht="18" x14ac:dyDescent="0.3">
      <c r="A43" s="16">
        <v>9737</v>
      </c>
      <c r="B43" s="58" t="s">
        <v>10</v>
      </c>
      <c r="C43">
        <f>VLOOKUP(A43,[1]LISTEVLVEAU!A:B,2,FALSE)</f>
        <v>5734</v>
      </c>
      <c r="D43" s="12">
        <v>43543</v>
      </c>
      <c r="E43" s="5">
        <f t="shared" si="0"/>
        <v>12</v>
      </c>
      <c r="F43" s="12" t="str">
        <f t="shared" si="1"/>
        <v>573412</v>
      </c>
      <c r="G43" s="20">
        <v>54.5</v>
      </c>
      <c r="H43" s="20">
        <v>39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/>
      <c r="P43" s="5" t="s">
        <v>75</v>
      </c>
      <c r="Q43" s="5" t="s">
        <v>70</v>
      </c>
    </row>
    <row r="44" spans="1:25" x14ac:dyDescent="0.3">
      <c r="A44" s="17">
        <v>9738</v>
      </c>
      <c r="B44" s="17" t="s">
        <v>8</v>
      </c>
      <c r="C44">
        <f>VLOOKUP(A44,[1]LISTEVLVEAU!A:B,2,FALSE)</f>
        <v>5689</v>
      </c>
      <c r="D44" s="12">
        <v>43543</v>
      </c>
      <c r="E44" s="5">
        <f t="shared" si="0"/>
        <v>12</v>
      </c>
      <c r="F44" s="12" t="str">
        <f t="shared" si="1"/>
        <v>568912</v>
      </c>
      <c r="G44" s="20">
        <v>52</v>
      </c>
      <c r="H44" s="20">
        <v>39.200000000000003</v>
      </c>
      <c r="I44" s="5">
        <v>0</v>
      </c>
      <c r="J44" s="5">
        <v>0</v>
      </c>
      <c r="K44" s="5">
        <v>0</v>
      </c>
      <c r="L44" s="5">
        <v>0</v>
      </c>
      <c r="M44" s="5">
        <v>1</v>
      </c>
      <c r="N44" s="5">
        <v>0</v>
      </c>
      <c r="O44" s="5"/>
      <c r="P44" s="5" t="s">
        <v>75</v>
      </c>
      <c r="Q44" s="5" t="s">
        <v>70</v>
      </c>
    </row>
    <row r="45" spans="1:25" x14ac:dyDescent="0.3">
      <c r="A45" s="17">
        <v>9739</v>
      </c>
      <c r="B45" s="17"/>
      <c r="C45">
        <f>VLOOKUP(A45,[1]LISTEVLVEAU!A:B,2,FALSE)</f>
        <v>6753</v>
      </c>
      <c r="D45" s="12">
        <v>43543</v>
      </c>
      <c r="E45" s="5">
        <f t="shared" si="0"/>
        <v>12</v>
      </c>
      <c r="F45" s="12" t="str">
        <f t="shared" si="1"/>
        <v>675312</v>
      </c>
      <c r="G45" s="20">
        <v>52</v>
      </c>
      <c r="H45" s="20">
        <v>38.799999999999997</v>
      </c>
      <c r="I45" s="5">
        <v>0</v>
      </c>
      <c r="J45" s="5">
        <v>0</v>
      </c>
      <c r="K45" s="5">
        <v>0</v>
      </c>
      <c r="L45" s="5">
        <v>0</v>
      </c>
      <c r="M45" s="5">
        <v>1</v>
      </c>
      <c r="N45" s="5">
        <v>0</v>
      </c>
      <c r="O45" s="5"/>
      <c r="P45" s="5" t="s">
        <v>75</v>
      </c>
      <c r="Q45" s="5" t="s">
        <v>70</v>
      </c>
    </row>
    <row r="46" spans="1:25" x14ac:dyDescent="0.3">
      <c r="A46" s="18">
        <v>9740</v>
      </c>
      <c r="B46" s="18" t="s">
        <v>12</v>
      </c>
      <c r="C46">
        <f>VLOOKUP(A46,[1]LISTEVLVEAU!A:B,2,FALSE)</f>
        <v>7639</v>
      </c>
      <c r="D46" s="12">
        <v>43543</v>
      </c>
      <c r="E46" s="5">
        <f t="shared" si="0"/>
        <v>12</v>
      </c>
      <c r="F46" s="12" t="str">
        <f t="shared" si="1"/>
        <v>763912</v>
      </c>
      <c r="G46" s="20">
        <v>40.5</v>
      </c>
      <c r="H46" s="20">
        <v>39.200000000000003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/>
      <c r="P46" s="5" t="s">
        <v>75</v>
      </c>
      <c r="Q46" s="5" t="s">
        <v>70</v>
      </c>
    </row>
    <row r="47" spans="1:25" x14ac:dyDescent="0.3">
      <c r="A47" s="17">
        <v>9741</v>
      </c>
      <c r="B47" s="17" t="s">
        <v>8</v>
      </c>
      <c r="C47">
        <f>VLOOKUP(A47,[1]LISTEVLVEAU!A:B,2,FALSE)</f>
        <v>6728</v>
      </c>
      <c r="D47" s="12">
        <v>43543</v>
      </c>
      <c r="E47" s="5">
        <f t="shared" si="0"/>
        <v>12</v>
      </c>
      <c r="F47" s="12" t="str">
        <f t="shared" si="1"/>
        <v>672812</v>
      </c>
      <c r="G47" s="20">
        <v>42.5</v>
      </c>
      <c r="H47" s="20">
        <v>38.200000000000003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/>
      <c r="P47" s="5" t="s">
        <v>75</v>
      </c>
      <c r="Q47" s="5" t="s">
        <v>70</v>
      </c>
    </row>
    <row r="48" spans="1:25" ht="18" x14ac:dyDescent="0.35">
      <c r="A48" s="21">
        <v>9721</v>
      </c>
      <c r="B48" s="57" t="s">
        <v>8</v>
      </c>
      <c r="C48">
        <f>VLOOKUP(A48,[1]LISTEVLVEAU!A:B,2,FALSE)</f>
        <v>6722</v>
      </c>
      <c r="D48" s="14">
        <v>43550</v>
      </c>
      <c r="E48" s="5">
        <f t="shared" si="0"/>
        <v>13</v>
      </c>
      <c r="F48" s="12" t="str">
        <f t="shared" si="1"/>
        <v>672213</v>
      </c>
      <c r="G48" s="13">
        <v>66</v>
      </c>
      <c r="H48" s="13">
        <v>38.700000000000003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/>
      <c r="P48" s="13" t="s">
        <v>76</v>
      </c>
      <c r="Q48" s="5" t="s">
        <v>70</v>
      </c>
    </row>
    <row r="49" spans="1:31" ht="18" x14ac:dyDescent="0.35">
      <c r="A49" s="22">
        <v>9722</v>
      </c>
      <c r="B49" s="58" t="s">
        <v>10</v>
      </c>
      <c r="C49">
        <f>VLOOKUP(A49,[1]LISTEVLVEAU!A:B,2,FALSE)</f>
        <v>6614</v>
      </c>
      <c r="D49" s="12">
        <v>43550</v>
      </c>
      <c r="E49" s="5">
        <f t="shared" si="0"/>
        <v>13</v>
      </c>
      <c r="F49" s="12" t="str">
        <f t="shared" si="1"/>
        <v>661413</v>
      </c>
      <c r="G49" s="5">
        <v>76.5</v>
      </c>
      <c r="H49" s="5">
        <v>39.200000000000003</v>
      </c>
      <c r="I49" s="5">
        <v>0</v>
      </c>
      <c r="J49" s="5">
        <v>0</v>
      </c>
      <c r="K49" s="5">
        <v>0</v>
      </c>
      <c r="L49" s="5">
        <v>0</v>
      </c>
      <c r="M49" s="5">
        <v>1</v>
      </c>
      <c r="N49" s="5">
        <v>0</v>
      </c>
      <c r="O49" s="5"/>
      <c r="P49" s="5" t="s">
        <v>76</v>
      </c>
      <c r="Q49" s="5" t="s">
        <v>70</v>
      </c>
      <c r="V49" s="62" t="s">
        <v>133</v>
      </c>
    </row>
    <row r="50" spans="1:31" ht="18" x14ac:dyDescent="0.35">
      <c r="A50" s="23">
        <v>9725</v>
      </c>
      <c r="B50" s="18" t="s">
        <v>12</v>
      </c>
      <c r="C50">
        <f>VLOOKUP(A50,[1]LISTEVLVEAU!A:B,2,FALSE)</f>
        <v>5690</v>
      </c>
      <c r="D50" s="12">
        <v>43550</v>
      </c>
      <c r="E50" s="5">
        <f t="shared" si="0"/>
        <v>13</v>
      </c>
      <c r="F50" s="12" t="str">
        <f t="shared" si="1"/>
        <v>569013</v>
      </c>
      <c r="G50" s="5">
        <v>61.5</v>
      </c>
      <c r="H50" s="5">
        <v>38.5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/>
      <c r="P50" s="5" t="s">
        <v>76</v>
      </c>
      <c r="Q50" s="5" t="s">
        <v>70</v>
      </c>
      <c r="V50" t="s">
        <v>8</v>
      </c>
      <c r="AA50" t="s">
        <v>158</v>
      </c>
      <c r="AB50" t="s">
        <v>159</v>
      </c>
      <c r="AC50" t="s">
        <v>161</v>
      </c>
      <c r="AD50" t="s">
        <v>163</v>
      </c>
      <c r="AE50" t="s">
        <v>165</v>
      </c>
    </row>
    <row r="51" spans="1:31" ht="18" x14ac:dyDescent="0.35">
      <c r="A51" s="22">
        <v>9727</v>
      </c>
      <c r="B51" s="58" t="s">
        <v>10</v>
      </c>
      <c r="C51">
        <f>VLOOKUP(A51,[1]LISTEVLVEAU!A:B,2,FALSE)</f>
        <v>4168</v>
      </c>
      <c r="D51" s="12">
        <v>43550</v>
      </c>
      <c r="E51" s="5">
        <f t="shared" si="0"/>
        <v>13</v>
      </c>
      <c r="F51" s="12" t="str">
        <f t="shared" si="1"/>
        <v>416813</v>
      </c>
      <c r="G51" s="5">
        <v>64.5</v>
      </c>
      <c r="H51" s="5">
        <v>38.700000000000003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/>
      <c r="P51" s="5" t="s">
        <v>76</v>
      </c>
      <c r="Q51" s="5" t="s">
        <v>70</v>
      </c>
      <c r="U51" s="62" t="s">
        <v>131</v>
      </c>
      <c r="V51" t="s">
        <v>157</v>
      </c>
      <c r="W51" t="s">
        <v>160</v>
      </c>
      <c r="X51" t="s">
        <v>162</v>
      </c>
      <c r="Y51" t="s">
        <v>164</v>
      </c>
      <c r="Z51" t="s">
        <v>166</v>
      </c>
    </row>
    <row r="52" spans="1:31" ht="18" x14ac:dyDescent="0.35">
      <c r="A52" s="22">
        <v>9728</v>
      </c>
      <c r="B52" s="58" t="s">
        <v>10</v>
      </c>
      <c r="C52">
        <f>VLOOKUP(A52,[1]LISTEVLVEAU!A:B,2,FALSE)</f>
        <v>6742</v>
      </c>
      <c r="D52" s="12">
        <v>43550</v>
      </c>
      <c r="E52" s="5">
        <f t="shared" si="0"/>
        <v>13</v>
      </c>
      <c r="F52" s="12" t="str">
        <f t="shared" si="1"/>
        <v>674213</v>
      </c>
      <c r="G52" s="5">
        <v>64</v>
      </c>
      <c r="H52" s="5">
        <v>39.4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/>
      <c r="P52" s="5" t="s">
        <v>76</v>
      </c>
      <c r="Q52" s="5" t="s">
        <v>70</v>
      </c>
      <c r="U52" s="63" t="s">
        <v>135</v>
      </c>
      <c r="V52" s="64">
        <v>1</v>
      </c>
      <c r="W52" s="64">
        <v>0</v>
      </c>
      <c r="X52" s="64">
        <v>0</v>
      </c>
      <c r="Y52" s="64"/>
      <c r="Z52" s="64">
        <v>0</v>
      </c>
      <c r="AA52" s="64">
        <v>1</v>
      </c>
      <c r="AB52" s="64">
        <v>0</v>
      </c>
      <c r="AC52" s="64">
        <v>0</v>
      </c>
      <c r="AD52" s="64"/>
      <c r="AE52" s="64">
        <v>0</v>
      </c>
    </row>
    <row r="53" spans="1:31" ht="18" x14ac:dyDescent="0.35">
      <c r="A53" s="22">
        <v>9729</v>
      </c>
      <c r="B53" s="58" t="s">
        <v>10</v>
      </c>
      <c r="C53">
        <f>VLOOKUP(A53,[1]LISTEVLVEAU!A:B,2,FALSE)</f>
        <v>6756</v>
      </c>
      <c r="D53" s="12">
        <v>43550</v>
      </c>
      <c r="E53" s="5">
        <f t="shared" si="0"/>
        <v>13</v>
      </c>
      <c r="F53" s="12" t="str">
        <f t="shared" si="1"/>
        <v>675613</v>
      </c>
      <c r="G53" s="5">
        <v>67.5</v>
      </c>
      <c r="H53" s="5">
        <v>38.5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/>
      <c r="P53" s="5" t="s">
        <v>76</v>
      </c>
      <c r="Q53" s="5" t="s">
        <v>70</v>
      </c>
      <c r="U53" s="63" t="s">
        <v>136</v>
      </c>
      <c r="V53" s="64">
        <v>0</v>
      </c>
      <c r="W53" s="64">
        <v>0</v>
      </c>
      <c r="X53" s="64">
        <v>0</v>
      </c>
      <c r="Y53" s="64"/>
      <c r="Z53" s="64">
        <v>0</v>
      </c>
      <c r="AA53" s="64">
        <v>0</v>
      </c>
      <c r="AB53" s="64">
        <v>0</v>
      </c>
      <c r="AC53" s="64">
        <v>0</v>
      </c>
      <c r="AD53" s="64"/>
      <c r="AE53" s="64">
        <v>0</v>
      </c>
    </row>
    <row r="54" spans="1:31" ht="18" x14ac:dyDescent="0.35">
      <c r="A54" s="22">
        <v>9731</v>
      </c>
      <c r="B54" s="58" t="s">
        <v>10</v>
      </c>
      <c r="C54">
        <f>VLOOKUP(A54,[1]LISTEVLVEAU!A:B,2,FALSE)</f>
        <v>7635</v>
      </c>
      <c r="D54" s="12">
        <v>43550</v>
      </c>
      <c r="E54" s="5">
        <f t="shared" si="0"/>
        <v>13</v>
      </c>
      <c r="F54" s="12" t="str">
        <f t="shared" si="1"/>
        <v>763513</v>
      </c>
      <c r="G54" s="5">
        <v>70</v>
      </c>
      <c r="H54" s="5">
        <v>39.6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/>
      <c r="P54" s="5" t="s">
        <v>76</v>
      </c>
      <c r="Q54" s="5" t="s">
        <v>70</v>
      </c>
      <c r="U54" s="63" t="s">
        <v>137</v>
      </c>
      <c r="V54" s="64">
        <v>0</v>
      </c>
      <c r="W54" s="64">
        <v>0</v>
      </c>
      <c r="X54" s="64">
        <v>0</v>
      </c>
      <c r="Y54" s="64"/>
      <c r="Z54" s="64">
        <v>0</v>
      </c>
      <c r="AA54" s="64">
        <v>0</v>
      </c>
      <c r="AB54" s="64">
        <v>0</v>
      </c>
      <c r="AC54" s="64">
        <v>0</v>
      </c>
      <c r="AD54" s="64"/>
      <c r="AE54" s="64">
        <v>0</v>
      </c>
    </row>
    <row r="55" spans="1:31" ht="18" x14ac:dyDescent="0.35">
      <c r="A55" s="23">
        <v>9732</v>
      </c>
      <c r="B55" s="18" t="s">
        <v>12</v>
      </c>
      <c r="C55">
        <f>VLOOKUP(A55,[1]LISTEVLVEAU!A:B,2,FALSE)</f>
        <v>6718</v>
      </c>
      <c r="D55" s="12">
        <v>43550</v>
      </c>
      <c r="E55" s="5">
        <f t="shared" si="0"/>
        <v>13</v>
      </c>
      <c r="F55" s="12" t="str">
        <f t="shared" si="1"/>
        <v>671813</v>
      </c>
      <c r="G55" s="5">
        <v>45</v>
      </c>
      <c r="H55" s="5">
        <v>38.700000000000003</v>
      </c>
      <c r="I55" s="5">
        <v>0</v>
      </c>
      <c r="J55" s="5">
        <v>0</v>
      </c>
      <c r="K55" s="5">
        <v>0</v>
      </c>
      <c r="L55" s="5">
        <v>1</v>
      </c>
      <c r="M55" s="5">
        <v>1</v>
      </c>
      <c r="N55" s="5">
        <v>0</v>
      </c>
      <c r="O55" s="5"/>
      <c r="P55" s="5" t="s">
        <v>76</v>
      </c>
      <c r="Q55" s="5" t="s">
        <v>70</v>
      </c>
      <c r="U55" s="63" t="s">
        <v>138</v>
      </c>
      <c r="V55" s="64">
        <v>0</v>
      </c>
      <c r="W55" s="64">
        <v>0</v>
      </c>
      <c r="X55" s="64">
        <v>0</v>
      </c>
      <c r="Y55" s="64"/>
      <c r="Z55" s="64">
        <v>0</v>
      </c>
      <c r="AA55" s="64">
        <v>0</v>
      </c>
      <c r="AB55" s="64">
        <v>0</v>
      </c>
      <c r="AC55" s="64">
        <v>0</v>
      </c>
      <c r="AD55" s="64"/>
      <c r="AE55" s="64">
        <v>0</v>
      </c>
    </row>
    <row r="56" spans="1:31" ht="18" x14ac:dyDescent="0.35">
      <c r="A56" s="23">
        <v>9733</v>
      </c>
      <c r="B56" s="18" t="s">
        <v>12</v>
      </c>
      <c r="C56">
        <f>VLOOKUP(A56,[1]LISTEVLVEAU!A:B,2,FALSE)</f>
        <v>6631</v>
      </c>
      <c r="D56" s="12">
        <v>43550</v>
      </c>
      <c r="E56" s="5">
        <f t="shared" si="0"/>
        <v>13</v>
      </c>
      <c r="F56" s="12" t="str">
        <f t="shared" si="1"/>
        <v>663113</v>
      </c>
      <c r="G56" s="5">
        <v>56.5</v>
      </c>
      <c r="H56" s="5">
        <v>39.6</v>
      </c>
      <c r="I56" s="5">
        <v>0</v>
      </c>
      <c r="J56" s="5">
        <v>0</v>
      </c>
      <c r="K56" s="5">
        <v>0</v>
      </c>
      <c r="L56" s="5">
        <v>0</v>
      </c>
      <c r="M56" s="5">
        <v>1</v>
      </c>
      <c r="N56" s="5">
        <v>0</v>
      </c>
      <c r="O56" s="5"/>
      <c r="P56" s="5" t="s">
        <v>76</v>
      </c>
      <c r="Q56" s="5" t="s">
        <v>70</v>
      </c>
      <c r="U56" s="63" t="s">
        <v>139</v>
      </c>
      <c r="V56" s="64">
        <v>0</v>
      </c>
      <c r="W56" s="64">
        <v>0</v>
      </c>
      <c r="X56" s="64">
        <v>0</v>
      </c>
      <c r="Y56" s="64"/>
      <c r="Z56" s="64">
        <v>0</v>
      </c>
      <c r="AA56" s="64">
        <v>0</v>
      </c>
      <c r="AB56" s="64">
        <v>0</v>
      </c>
      <c r="AC56" s="64">
        <v>0</v>
      </c>
      <c r="AD56" s="64"/>
      <c r="AE56" s="64">
        <v>0</v>
      </c>
    </row>
    <row r="57" spans="1:31" ht="18" x14ac:dyDescent="0.35">
      <c r="A57" s="23">
        <v>9735</v>
      </c>
      <c r="B57" s="18" t="s">
        <v>12</v>
      </c>
      <c r="C57">
        <f>VLOOKUP(A57,[1]LISTEVLVEAU!A:B,2,FALSE)</f>
        <v>5634</v>
      </c>
      <c r="D57" s="12">
        <v>43550</v>
      </c>
      <c r="E57" s="5">
        <f t="shared" si="0"/>
        <v>13</v>
      </c>
      <c r="F57" s="12" t="str">
        <f t="shared" si="1"/>
        <v>563413</v>
      </c>
      <c r="G57" s="5">
        <v>57.5</v>
      </c>
      <c r="H57" s="5">
        <v>38.799999999999997</v>
      </c>
      <c r="I57" s="5">
        <v>0</v>
      </c>
      <c r="J57" s="5">
        <v>0</v>
      </c>
      <c r="K57" s="5">
        <v>0</v>
      </c>
      <c r="L57" s="5">
        <v>2</v>
      </c>
      <c r="M57" s="5">
        <v>1</v>
      </c>
      <c r="N57" s="5">
        <v>0</v>
      </c>
      <c r="O57" s="5"/>
      <c r="P57" s="5" t="s">
        <v>76</v>
      </c>
      <c r="Q57" s="5" t="s">
        <v>70</v>
      </c>
      <c r="R57" t="s">
        <v>77</v>
      </c>
      <c r="U57" s="63" t="s">
        <v>140</v>
      </c>
      <c r="V57" s="64">
        <v>0</v>
      </c>
      <c r="W57" s="64">
        <v>0</v>
      </c>
      <c r="X57" s="64">
        <v>0</v>
      </c>
      <c r="Y57" s="64"/>
      <c r="Z57" s="64">
        <v>0</v>
      </c>
      <c r="AA57" s="64">
        <v>0</v>
      </c>
      <c r="AB57" s="64">
        <v>0</v>
      </c>
      <c r="AC57" s="64">
        <v>0</v>
      </c>
      <c r="AD57" s="64"/>
      <c r="AE57" s="64">
        <v>0</v>
      </c>
    </row>
    <row r="58" spans="1:31" ht="18" x14ac:dyDescent="0.35">
      <c r="A58" s="23">
        <v>9736</v>
      </c>
      <c r="B58" s="18" t="s">
        <v>12</v>
      </c>
      <c r="C58">
        <f>VLOOKUP(A58,[1]LISTEVLVEAU!A:B,2,FALSE)</f>
        <v>6608</v>
      </c>
      <c r="D58" s="12">
        <v>43550</v>
      </c>
      <c r="E58" s="5">
        <f t="shared" si="0"/>
        <v>13</v>
      </c>
      <c r="F58" s="12" t="str">
        <f t="shared" si="1"/>
        <v>660813</v>
      </c>
      <c r="G58" s="5">
        <v>50.5</v>
      </c>
      <c r="H58" s="5">
        <v>38.9</v>
      </c>
      <c r="I58" s="5">
        <v>0</v>
      </c>
      <c r="J58" s="5">
        <v>0</v>
      </c>
      <c r="K58" s="5">
        <v>0</v>
      </c>
      <c r="L58" s="5">
        <v>0</v>
      </c>
      <c r="M58" s="5">
        <v>1</v>
      </c>
      <c r="N58" s="5">
        <v>0</v>
      </c>
      <c r="O58" s="5"/>
      <c r="P58" s="5" t="s">
        <v>76</v>
      </c>
      <c r="Q58" s="5" t="s">
        <v>70</v>
      </c>
      <c r="U58" s="63" t="s">
        <v>141</v>
      </c>
      <c r="V58" s="64">
        <v>0</v>
      </c>
      <c r="W58" s="64">
        <v>0</v>
      </c>
      <c r="X58" s="64">
        <v>0</v>
      </c>
      <c r="Y58" s="64"/>
      <c r="Z58" s="64">
        <v>0</v>
      </c>
      <c r="AA58" s="64">
        <v>0</v>
      </c>
      <c r="AB58" s="64">
        <v>0</v>
      </c>
      <c r="AC58" s="64">
        <v>0</v>
      </c>
      <c r="AD58" s="64"/>
      <c r="AE58" s="64">
        <v>0</v>
      </c>
    </row>
    <row r="59" spans="1:31" ht="18" x14ac:dyDescent="0.35">
      <c r="A59" s="22">
        <v>9737</v>
      </c>
      <c r="B59" s="58" t="s">
        <v>10</v>
      </c>
      <c r="C59">
        <f>VLOOKUP(A59,[1]LISTEVLVEAU!A:B,2,FALSE)</f>
        <v>5734</v>
      </c>
      <c r="D59" s="12">
        <v>43550</v>
      </c>
      <c r="E59" s="5">
        <f t="shared" si="0"/>
        <v>13</v>
      </c>
      <c r="F59" s="12" t="str">
        <f t="shared" si="1"/>
        <v>573413</v>
      </c>
      <c r="G59" s="5">
        <v>57</v>
      </c>
      <c r="H59" s="5">
        <v>39.4</v>
      </c>
      <c r="I59" s="5">
        <v>0</v>
      </c>
      <c r="J59" s="5">
        <v>0</v>
      </c>
      <c r="K59" s="5">
        <v>0</v>
      </c>
      <c r="L59" s="5">
        <v>0</v>
      </c>
      <c r="M59" s="5">
        <v>1</v>
      </c>
      <c r="N59" s="5">
        <v>0</v>
      </c>
      <c r="O59" s="5"/>
      <c r="P59" s="5" t="s">
        <v>76</v>
      </c>
      <c r="Q59" s="5" t="s">
        <v>70</v>
      </c>
      <c r="U59" s="63" t="s">
        <v>142</v>
      </c>
      <c r="V59" s="64">
        <v>1</v>
      </c>
      <c r="W59" s="64">
        <v>0</v>
      </c>
      <c r="X59" s="64">
        <v>0</v>
      </c>
      <c r="Y59" s="64"/>
      <c r="Z59" s="64">
        <v>0</v>
      </c>
      <c r="AA59" s="64">
        <v>1</v>
      </c>
      <c r="AB59" s="64">
        <v>0</v>
      </c>
      <c r="AC59" s="64">
        <v>0</v>
      </c>
      <c r="AD59" s="64"/>
      <c r="AE59" s="64">
        <v>0</v>
      </c>
    </row>
    <row r="60" spans="1:31" ht="18" x14ac:dyDescent="0.35">
      <c r="A60" s="24">
        <v>9738</v>
      </c>
      <c r="B60" s="57" t="s">
        <v>8</v>
      </c>
      <c r="C60">
        <f>VLOOKUP(A60,[1]LISTEVLVEAU!A:B,2,FALSE)</f>
        <v>5689</v>
      </c>
      <c r="D60" s="12">
        <v>43550</v>
      </c>
      <c r="E60" s="5">
        <f t="shared" si="0"/>
        <v>13</v>
      </c>
      <c r="F60" s="12" t="str">
        <f t="shared" si="1"/>
        <v>568913</v>
      </c>
      <c r="G60" s="5">
        <v>52.5</v>
      </c>
      <c r="H60" s="5">
        <v>38.799999999999997</v>
      </c>
      <c r="I60" s="5">
        <v>0</v>
      </c>
      <c r="J60" s="5">
        <v>0</v>
      </c>
      <c r="K60" s="5">
        <v>0</v>
      </c>
      <c r="L60" s="5">
        <v>0</v>
      </c>
      <c r="M60" s="5">
        <v>1</v>
      </c>
      <c r="N60" s="5">
        <v>0</v>
      </c>
      <c r="O60" s="5"/>
      <c r="P60" s="5" t="s">
        <v>76</v>
      </c>
      <c r="Q60" s="5" t="s">
        <v>70</v>
      </c>
      <c r="U60" s="63" t="s">
        <v>143</v>
      </c>
      <c r="V60" s="64">
        <v>1</v>
      </c>
      <c r="W60" s="64">
        <v>0</v>
      </c>
      <c r="X60" s="64">
        <v>0</v>
      </c>
      <c r="Y60" s="64"/>
      <c r="Z60" s="64">
        <v>0</v>
      </c>
      <c r="AA60" s="64">
        <v>1</v>
      </c>
      <c r="AB60" s="64">
        <v>0</v>
      </c>
      <c r="AC60" s="64">
        <v>0</v>
      </c>
      <c r="AD60" s="64"/>
      <c r="AE60" s="64">
        <v>0</v>
      </c>
    </row>
    <row r="61" spans="1:31" ht="18" x14ac:dyDescent="0.35">
      <c r="A61" s="24">
        <v>9739</v>
      </c>
      <c r="B61" s="57" t="s">
        <v>8</v>
      </c>
      <c r="C61">
        <f>VLOOKUP(A61,[1]LISTEVLVEAU!A:B,2,FALSE)</f>
        <v>6753</v>
      </c>
      <c r="D61" s="12">
        <v>43550</v>
      </c>
      <c r="E61" s="5">
        <f t="shared" si="0"/>
        <v>13</v>
      </c>
      <c r="F61" s="12" t="str">
        <f t="shared" si="1"/>
        <v>675313</v>
      </c>
      <c r="G61" s="5">
        <v>52.5</v>
      </c>
      <c r="H61" s="5">
        <v>38.6</v>
      </c>
      <c r="I61" s="5">
        <v>0</v>
      </c>
      <c r="J61" s="5">
        <v>0</v>
      </c>
      <c r="K61" s="5">
        <v>0</v>
      </c>
      <c r="L61" s="5">
        <v>0</v>
      </c>
      <c r="M61" s="5">
        <v>1</v>
      </c>
      <c r="N61" s="5">
        <v>0</v>
      </c>
      <c r="O61" s="5"/>
      <c r="P61" s="5" t="s">
        <v>76</v>
      </c>
      <c r="Q61" s="5" t="s">
        <v>70</v>
      </c>
      <c r="U61" s="63" t="s">
        <v>144</v>
      </c>
      <c r="V61" s="64">
        <v>1</v>
      </c>
      <c r="W61" s="64">
        <v>0</v>
      </c>
      <c r="X61" s="64">
        <v>0</v>
      </c>
      <c r="Y61" s="64"/>
      <c r="Z61" s="64">
        <v>0</v>
      </c>
      <c r="AA61" s="64">
        <v>1</v>
      </c>
      <c r="AB61" s="64">
        <v>0</v>
      </c>
      <c r="AC61" s="64">
        <v>0</v>
      </c>
      <c r="AD61" s="64"/>
      <c r="AE61" s="64">
        <v>0</v>
      </c>
    </row>
    <row r="62" spans="1:31" ht="18" x14ac:dyDescent="0.35">
      <c r="A62" s="23">
        <v>9740</v>
      </c>
      <c r="B62" s="18" t="s">
        <v>12</v>
      </c>
      <c r="C62">
        <f>VLOOKUP(A62,[1]LISTEVLVEAU!A:B,2,FALSE)</f>
        <v>7639</v>
      </c>
      <c r="D62" s="12">
        <v>43550</v>
      </c>
      <c r="E62" s="5">
        <f t="shared" si="0"/>
        <v>13</v>
      </c>
      <c r="F62" s="12" t="str">
        <f t="shared" si="1"/>
        <v>763913</v>
      </c>
      <c r="G62" s="5">
        <v>42.5</v>
      </c>
      <c r="H62" s="5">
        <v>39.700000000000003</v>
      </c>
      <c r="I62" s="5">
        <v>0</v>
      </c>
      <c r="J62" s="5">
        <v>0</v>
      </c>
      <c r="K62" s="5">
        <v>0</v>
      </c>
      <c r="L62" s="5">
        <v>0</v>
      </c>
      <c r="M62" s="5">
        <v>1</v>
      </c>
      <c r="N62" s="5">
        <v>0</v>
      </c>
      <c r="O62" s="5"/>
      <c r="P62" s="5" t="s">
        <v>76</v>
      </c>
      <c r="Q62" s="5" t="s">
        <v>70</v>
      </c>
      <c r="U62" s="63" t="s">
        <v>145</v>
      </c>
      <c r="V62" s="64">
        <v>1</v>
      </c>
      <c r="W62" s="64">
        <v>0</v>
      </c>
      <c r="X62" s="64">
        <v>0</v>
      </c>
      <c r="Y62" s="64"/>
      <c r="Z62" s="64">
        <v>0</v>
      </c>
      <c r="AA62" s="64">
        <v>1</v>
      </c>
      <c r="AB62" s="64">
        <v>0</v>
      </c>
      <c r="AC62" s="64">
        <v>0</v>
      </c>
      <c r="AD62" s="64"/>
      <c r="AE62" s="64">
        <v>0</v>
      </c>
    </row>
    <row r="63" spans="1:31" ht="18" x14ac:dyDescent="0.35">
      <c r="A63" s="24">
        <v>9741</v>
      </c>
      <c r="B63" s="57" t="s">
        <v>8</v>
      </c>
      <c r="C63">
        <f>VLOOKUP(A63,[1]LISTEVLVEAU!A:B,2,FALSE)</f>
        <v>6728</v>
      </c>
      <c r="D63" s="12">
        <v>43550</v>
      </c>
      <c r="E63" s="5">
        <f t="shared" si="0"/>
        <v>13</v>
      </c>
      <c r="F63" s="12" t="str">
        <f t="shared" si="1"/>
        <v>672813</v>
      </c>
      <c r="G63" s="5">
        <v>49.5</v>
      </c>
      <c r="H63" s="5">
        <v>39</v>
      </c>
      <c r="I63" s="5">
        <v>0</v>
      </c>
      <c r="J63" s="5">
        <v>0</v>
      </c>
      <c r="K63" s="5">
        <v>0</v>
      </c>
      <c r="L63" s="5">
        <v>0</v>
      </c>
      <c r="M63" s="5">
        <v>1</v>
      </c>
      <c r="N63" s="5">
        <v>0</v>
      </c>
      <c r="O63" s="5"/>
      <c r="P63" s="5" t="s">
        <v>76</v>
      </c>
      <c r="Q63" s="5" t="s">
        <v>70</v>
      </c>
      <c r="U63" s="63" t="s">
        <v>146</v>
      </c>
      <c r="V63" s="64">
        <v>1</v>
      </c>
      <c r="W63" s="64">
        <v>0</v>
      </c>
      <c r="X63" s="64">
        <v>0</v>
      </c>
      <c r="Y63" s="64"/>
      <c r="Z63" s="64">
        <v>0</v>
      </c>
      <c r="AA63" s="64">
        <v>1</v>
      </c>
      <c r="AB63" s="64">
        <v>0</v>
      </c>
      <c r="AC63" s="64">
        <v>0</v>
      </c>
      <c r="AD63" s="64"/>
      <c r="AE63" s="64">
        <v>0</v>
      </c>
    </row>
    <row r="64" spans="1:31" ht="18" x14ac:dyDescent="0.35">
      <c r="A64" s="24">
        <v>9743</v>
      </c>
      <c r="B64" s="57" t="s">
        <v>8</v>
      </c>
      <c r="C64">
        <f>VLOOKUP(A64,[1]LISTEVLVEAU!A:B,2,FALSE)</f>
        <v>7641</v>
      </c>
      <c r="D64" s="12">
        <v>43550</v>
      </c>
      <c r="E64" s="5">
        <f t="shared" si="0"/>
        <v>13</v>
      </c>
      <c r="F64" s="12" t="str">
        <f t="shared" si="1"/>
        <v>764113</v>
      </c>
      <c r="G64" s="5">
        <v>47</v>
      </c>
      <c r="H64" s="5">
        <v>38.799999999999997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/>
      <c r="P64" s="5" t="s">
        <v>76</v>
      </c>
      <c r="Q64" s="5" t="s">
        <v>70</v>
      </c>
      <c r="U64" s="63" t="s">
        <v>147</v>
      </c>
      <c r="V64" s="64">
        <v>1</v>
      </c>
      <c r="W64" s="64">
        <v>0</v>
      </c>
      <c r="X64" s="64">
        <v>0</v>
      </c>
      <c r="Y64" s="64"/>
      <c r="Z64" s="64">
        <v>0</v>
      </c>
      <c r="AA64" s="64">
        <v>1</v>
      </c>
      <c r="AB64" s="64">
        <v>0</v>
      </c>
      <c r="AC64" s="64">
        <v>0</v>
      </c>
      <c r="AD64" s="64"/>
      <c r="AE64" s="64">
        <v>0</v>
      </c>
    </row>
    <row r="65" spans="1:31" ht="18" x14ac:dyDescent="0.35">
      <c r="A65" s="23">
        <v>9744</v>
      </c>
      <c r="B65" s="18" t="s">
        <v>12</v>
      </c>
      <c r="C65">
        <f>VLOOKUP(A65,[1]LISTEVLVEAU!A:B,2,FALSE)</f>
        <v>5704</v>
      </c>
      <c r="D65" s="12">
        <v>43550</v>
      </c>
      <c r="E65" s="5">
        <f t="shared" si="0"/>
        <v>13</v>
      </c>
      <c r="F65" s="12" t="str">
        <f t="shared" si="1"/>
        <v>570413</v>
      </c>
      <c r="G65" s="5">
        <v>51.5</v>
      </c>
      <c r="H65" s="5">
        <v>38.9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/>
      <c r="P65" s="5" t="s">
        <v>76</v>
      </c>
      <c r="Q65" s="5" t="s">
        <v>70</v>
      </c>
      <c r="U65" s="63" t="s">
        <v>148</v>
      </c>
      <c r="V65" s="64">
        <v>0</v>
      </c>
      <c r="W65" s="64">
        <v>0</v>
      </c>
      <c r="X65" s="64">
        <v>0</v>
      </c>
      <c r="Y65" s="64"/>
      <c r="Z65" s="64">
        <v>0</v>
      </c>
      <c r="AA65" s="64">
        <v>0</v>
      </c>
      <c r="AB65" s="64">
        <v>0</v>
      </c>
      <c r="AC65" s="64">
        <v>0</v>
      </c>
      <c r="AD65" s="64"/>
      <c r="AE65" s="64">
        <v>0</v>
      </c>
    </row>
    <row r="66" spans="1:31" ht="18" x14ac:dyDescent="0.35">
      <c r="A66" s="24">
        <v>9745</v>
      </c>
      <c r="B66" s="57" t="s">
        <v>8</v>
      </c>
      <c r="C66">
        <f>VLOOKUP(A66,[1]LISTEVLVEAU!A:B,2,FALSE)</f>
        <v>3647</v>
      </c>
      <c r="D66" s="12">
        <v>43550</v>
      </c>
      <c r="E66" s="5">
        <f t="shared" ref="E66:E129" si="2">WEEKNUM(D66,2)</f>
        <v>13</v>
      </c>
      <c r="F66" s="12" t="str">
        <f t="shared" si="1"/>
        <v>364713</v>
      </c>
      <c r="G66" s="5">
        <v>46.5</v>
      </c>
      <c r="H66" s="5">
        <v>38.799999999999997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/>
      <c r="P66" s="5" t="s">
        <v>76</v>
      </c>
      <c r="Q66" s="5" t="s">
        <v>70</v>
      </c>
      <c r="U66" s="63" t="s">
        <v>149</v>
      </c>
      <c r="V66" s="64">
        <v>0</v>
      </c>
      <c r="W66" s="64">
        <v>0</v>
      </c>
      <c r="X66" s="64">
        <v>0</v>
      </c>
      <c r="Y66" s="64"/>
      <c r="Z66" s="64">
        <v>0</v>
      </c>
      <c r="AA66" s="64">
        <v>0</v>
      </c>
      <c r="AB66" s="64">
        <v>0</v>
      </c>
      <c r="AC66" s="64">
        <v>0</v>
      </c>
      <c r="AD66" s="64"/>
      <c r="AE66" s="64">
        <v>0</v>
      </c>
    </row>
    <row r="67" spans="1:31" ht="18" x14ac:dyDescent="0.35">
      <c r="A67" s="25">
        <v>9721</v>
      </c>
      <c r="B67" s="57" t="s">
        <v>8</v>
      </c>
      <c r="C67">
        <f>VLOOKUP(A67,[1]LISTEVLVEAU!A:B,2,FALSE)</f>
        <v>6722</v>
      </c>
      <c r="D67" s="14">
        <v>43557</v>
      </c>
      <c r="E67" s="5">
        <f t="shared" si="2"/>
        <v>14</v>
      </c>
      <c r="F67" s="12" t="str">
        <f t="shared" ref="F67:F130" si="3">CONCATENATE(C67,E67)</f>
        <v>672214</v>
      </c>
      <c r="G67" s="13">
        <v>72</v>
      </c>
      <c r="H67" s="13">
        <v>39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/>
      <c r="P67" s="13" t="s">
        <v>78</v>
      </c>
      <c r="Q67" s="5" t="s">
        <v>70</v>
      </c>
      <c r="U67" s="63" t="s">
        <v>150</v>
      </c>
      <c r="V67" s="64">
        <v>1</v>
      </c>
      <c r="W67" s="64">
        <v>0</v>
      </c>
      <c r="X67" s="64">
        <v>0</v>
      </c>
      <c r="Y67" s="64">
        <v>1</v>
      </c>
      <c r="Z67" s="64">
        <v>0</v>
      </c>
      <c r="AA67" s="64">
        <v>1</v>
      </c>
      <c r="AB67" s="64">
        <v>0</v>
      </c>
      <c r="AC67" s="64">
        <v>0</v>
      </c>
      <c r="AD67" s="64">
        <v>1</v>
      </c>
      <c r="AE67" s="64">
        <v>0</v>
      </c>
    </row>
    <row r="68" spans="1:31" ht="18" x14ac:dyDescent="0.3">
      <c r="A68" s="26">
        <v>9722</v>
      </c>
      <c r="B68" s="58" t="s">
        <v>10</v>
      </c>
      <c r="C68">
        <f>VLOOKUP(A68,[1]LISTEVLVEAU!A:B,2,FALSE)</f>
        <v>6614</v>
      </c>
      <c r="D68" s="12">
        <v>43557</v>
      </c>
      <c r="E68" s="5">
        <f t="shared" si="2"/>
        <v>14</v>
      </c>
      <c r="F68" s="12" t="str">
        <f t="shared" si="3"/>
        <v>661414</v>
      </c>
      <c r="G68" s="5">
        <v>84</v>
      </c>
      <c r="H68" s="5">
        <v>39.299999999999997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/>
      <c r="P68" s="5" t="s">
        <v>78</v>
      </c>
      <c r="Q68" s="5" t="s">
        <v>70</v>
      </c>
      <c r="U68" s="63" t="s">
        <v>151</v>
      </c>
      <c r="V68" s="64">
        <v>1</v>
      </c>
      <c r="W68" s="64">
        <v>0</v>
      </c>
      <c r="X68" s="64">
        <v>0</v>
      </c>
      <c r="Y68" s="64">
        <v>2</v>
      </c>
      <c r="Z68" s="64">
        <v>0</v>
      </c>
      <c r="AA68" s="64">
        <v>1</v>
      </c>
      <c r="AB68" s="64">
        <v>0</v>
      </c>
      <c r="AC68" s="64">
        <v>0</v>
      </c>
      <c r="AD68" s="64">
        <v>2</v>
      </c>
      <c r="AE68" s="64">
        <v>0</v>
      </c>
    </row>
    <row r="69" spans="1:31" ht="18" x14ac:dyDescent="0.3">
      <c r="A69" s="27">
        <v>9725</v>
      </c>
      <c r="B69" s="18" t="s">
        <v>12</v>
      </c>
      <c r="C69">
        <f>VLOOKUP(A69,[1]LISTEVLVEAU!A:B,2,FALSE)</f>
        <v>5690</v>
      </c>
      <c r="D69" s="12">
        <v>43557</v>
      </c>
      <c r="E69" s="5">
        <f t="shared" si="2"/>
        <v>14</v>
      </c>
      <c r="F69" s="12" t="str">
        <f t="shared" si="3"/>
        <v>569014</v>
      </c>
      <c r="G69" s="5">
        <v>69</v>
      </c>
      <c r="H69" s="5">
        <v>38.6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/>
      <c r="P69" s="5" t="s">
        <v>78</v>
      </c>
      <c r="Q69" s="5" t="s">
        <v>70</v>
      </c>
      <c r="U69" s="63" t="s">
        <v>152</v>
      </c>
      <c r="V69" s="64">
        <v>0</v>
      </c>
      <c r="W69" s="64">
        <v>0</v>
      </c>
      <c r="X69" s="64">
        <v>0</v>
      </c>
      <c r="Y69" s="64">
        <v>1</v>
      </c>
      <c r="Z69" s="64">
        <v>0</v>
      </c>
      <c r="AA69" s="64">
        <v>0</v>
      </c>
      <c r="AB69" s="64">
        <v>0</v>
      </c>
      <c r="AC69" s="64">
        <v>0</v>
      </c>
      <c r="AD69" s="64">
        <v>1</v>
      </c>
      <c r="AE69" s="64">
        <v>0</v>
      </c>
    </row>
    <row r="70" spans="1:31" ht="18" x14ac:dyDescent="0.3">
      <c r="A70" s="26">
        <v>9727</v>
      </c>
      <c r="B70" s="58" t="s">
        <v>10</v>
      </c>
      <c r="C70">
        <f>VLOOKUP(A70,[1]LISTEVLVEAU!A:B,2,FALSE)</f>
        <v>4168</v>
      </c>
      <c r="D70" s="12">
        <v>43557</v>
      </c>
      <c r="E70" s="5">
        <f t="shared" si="2"/>
        <v>14</v>
      </c>
      <c r="F70" s="12" t="str">
        <f t="shared" si="3"/>
        <v>416814</v>
      </c>
      <c r="G70" s="5">
        <v>72.5</v>
      </c>
      <c r="H70" s="5">
        <v>39.1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/>
      <c r="P70" s="5" t="s">
        <v>78</v>
      </c>
      <c r="Q70" s="5" t="s">
        <v>70</v>
      </c>
      <c r="U70" s="63" t="s">
        <v>153</v>
      </c>
      <c r="V70" s="64">
        <v>0</v>
      </c>
      <c r="W70" s="64">
        <v>0</v>
      </c>
      <c r="X70" s="64">
        <v>0</v>
      </c>
      <c r="Y70" s="64">
        <v>1</v>
      </c>
      <c r="Z70" s="64">
        <v>0</v>
      </c>
      <c r="AA70" s="64">
        <v>0</v>
      </c>
      <c r="AB70" s="64">
        <v>0</v>
      </c>
      <c r="AC70" s="64">
        <v>0</v>
      </c>
      <c r="AD70" s="64">
        <v>1</v>
      </c>
      <c r="AE70" s="64">
        <v>0</v>
      </c>
    </row>
    <row r="71" spans="1:31" ht="18" x14ac:dyDescent="0.3">
      <c r="A71" s="26">
        <v>9728</v>
      </c>
      <c r="B71" s="58" t="s">
        <v>10</v>
      </c>
      <c r="C71">
        <f>VLOOKUP(A71,[1]LISTEVLVEAU!A:B,2,FALSE)</f>
        <v>6742</v>
      </c>
      <c r="D71" s="12">
        <v>43557</v>
      </c>
      <c r="E71" s="5">
        <f t="shared" si="2"/>
        <v>14</v>
      </c>
      <c r="F71" s="12" t="str">
        <f t="shared" si="3"/>
        <v>674214</v>
      </c>
      <c r="G71" s="5">
        <v>64</v>
      </c>
      <c r="H71" s="5">
        <v>39.1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/>
      <c r="P71" s="5" t="s">
        <v>78</v>
      </c>
      <c r="Q71" s="5" t="s">
        <v>70</v>
      </c>
      <c r="U71" s="63" t="s">
        <v>154</v>
      </c>
      <c r="V71" s="64">
        <v>0</v>
      </c>
      <c r="W71" s="64">
        <v>1</v>
      </c>
      <c r="X71" s="64">
        <v>0</v>
      </c>
      <c r="Y71" s="64">
        <v>1</v>
      </c>
      <c r="Z71" s="64">
        <v>0</v>
      </c>
      <c r="AA71" s="64">
        <v>0</v>
      </c>
      <c r="AB71" s="64">
        <v>1</v>
      </c>
      <c r="AC71" s="64">
        <v>0</v>
      </c>
      <c r="AD71" s="64">
        <v>1</v>
      </c>
      <c r="AE71" s="64">
        <v>0</v>
      </c>
    </row>
    <row r="72" spans="1:31" ht="18" x14ac:dyDescent="0.3">
      <c r="A72" s="26">
        <v>9729</v>
      </c>
      <c r="B72" s="58" t="s">
        <v>10</v>
      </c>
      <c r="C72">
        <f>VLOOKUP(A72,[1]LISTEVLVEAU!A:B,2,FALSE)</f>
        <v>6756</v>
      </c>
      <c r="D72" s="12">
        <v>43557</v>
      </c>
      <c r="E72" s="5">
        <f t="shared" si="2"/>
        <v>14</v>
      </c>
      <c r="F72" s="12" t="str">
        <f t="shared" si="3"/>
        <v>675614</v>
      </c>
      <c r="G72" s="5">
        <v>76.5</v>
      </c>
      <c r="H72" s="5">
        <v>38.6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/>
      <c r="P72" s="5" t="s">
        <v>78</v>
      </c>
      <c r="Q72" s="5" t="s">
        <v>70</v>
      </c>
      <c r="U72" s="63" t="s">
        <v>155</v>
      </c>
      <c r="V72" s="64">
        <v>1</v>
      </c>
      <c r="W72" s="64">
        <v>0</v>
      </c>
      <c r="X72" s="64">
        <v>0</v>
      </c>
      <c r="Y72" s="64">
        <v>2</v>
      </c>
      <c r="Z72" s="64">
        <v>0</v>
      </c>
      <c r="AA72" s="64">
        <v>1</v>
      </c>
      <c r="AB72" s="64">
        <v>0</v>
      </c>
      <c r="AC72" s="64">
        <v>0</v>
      </c>
      <c r="AD72" s="64">
        <v>2</v>
      </c>
      <c r="AE72" s="64">
        <v>0</v>
      </c>
    </row>
    <row r="73" spans="1:31" ht="18" x14ac:dyDescent="0.3">
      <c r="A73" s="26">
        <v>9731</v>
      </c>
      <c r="B73" s="58" t="s">
        <v>10</v>
      </c>
      <c r="C73">
        <f>VLOOKUP(A73,[1]LISTEVLVEAU!A:B,2,FALSE)</f>
        <v>7635</v>
      </c>
      <c r="D73" s="12">
        <v>43557</v>
      </c>
      <c r="E73" s="5">
        <f t="shared" si="2"/>
        <v>14</v>
      </c>
      <c r="F73" s="12" t="str">
        <f t="shared" si="3"/>
        <v>763514</v>
      </c>
      <c r="G73" s="5">
        <v>78</v>
      </c>
      <c r="H73" s="5">
        <v>38.700000000000003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/>
      <c r="P73" s="5" t="s">
        <v>78</v>
      </c>
      <c r="Q73" s="5" t="s">
        <v>70</v>
      </c>
      <c r="U73" s="63" t="s">
        <v>156</v>
      </c>
      <c r="V73" s="64">
        <v>0</v>
      </c>
      <c r="W73" s="64">
        <v>0</v>
      </c>
      <c r="X73" s="64">
        <v>0</v>
      </c>
      <c r="Y73" s="64">
        <v>2</v>
      </c>
      <c r="Z73" s="64">
        <v>0</v>
      </c>
      <c r="AA73" s="64">
        <v>0</v>
      </c>
      <c r="AB73" s="64">
        <v>0</v>
      </c>
      <c r="AC73" s="64">
        <v>0</v>
      </c>
      <c r="AD73" s="64">
        <v>2</v>
      </c>
      <c r="AE73" s="64">
        <v>0</v>
      </c>
    </row>
    <row r="74" spans="1:31" ht="18" x14ac:dyDescent="0.3">
      <c r="A74" s="27">
        <v>9732</v>
      </c>
      <c r="B74" s="18" t="s">
        <v>12</v>
      </c>
      <c r="C74">
        <f>VLOOKUP(A74,[1]LISTEVLVEAU!A:B,2,FALSE)</f>
        <v>6718</v>
      </c>
      <c r="D74" s="12">
        <v>43557</v>
      </c>
      <c r="E74" s="5">
        <f t="shared" si="2"/>
        <v>14</v>
      </c>
      <c r="F74" s="12" t="str">
        <f t="shared" si="3"/>
        <v>671814</v>
      </c>
      <c r="G74" s="5">
        <v>50</v>
      </c>
      <c r="H74" s="5">
        <v>38.700000000000003</v>
      </c>
      <c r="I74" s="5">
        <v>0</v>
      </c>
      <c r="J74" s="5">
        <v>0</v>
      </c>
      <c r="K74" s="5">
        <v>0</v>
      </c>
      <c r="L74" s="5">
        <v>1</v>
      </c>
      <c r="M74" s="5">
        <v>1</v>
      </c>
      <c r="N74" s="5">
        <v>0</v>
      </c>
      <c r="O74" s="5"/>
      <c r="P74" s="5" t="s">
        <v>78</v>
      </c>
      <c r="Q74" s="5" t="s">
        <v>70</v>
      </c>
      <c r="U74" s="63" t="s">
        <v>132</v>
      </c>
      <c r="V74" s="64">
        <v>1</v>
      </c>
      <c r="W74" s="64">
        <v>1</v>
      </c>
      <c r="X74" s="64">
        <v>0</v>
      </c>
      <c r="Y74" s="64">
        <v>2</v>
      </c>
      <c r="Z74" s="64">
        <v>0</v>
      </c>
      <c r="AA74" s="64">
        <v>1</v>
      </c>
      <c r="AB74" s="64">
        <v>1</v>
      </c>
      <c r="AC74" s="64">
        <v>0</v>
      </c>
      <c r="AD74" s="64">
        <v>2</v>
      </c>
      <c r="AE74" s="64">
        <v>0</v>
      </c>
    </row>
    <row r="75" spans="1:31" ht="18" x14ac:dyDescent="0.3">
      <c r="A75" s="27">
        <v>9733</v>
      </c>
      <c r="B75" s="18" t="s">
        <v>12</v>
      </c>
      <c r="C75">
        <f>VLOOKUP(A75,[1]LISTEVLVEAU!A:B,2,FALSE)</f>
        <v>6631</v>
      </c>
      <c r="D75" s="12">
        <v>43557</v>
      </c>
      <c r="E75" s="5">
        <f t="shared" si="2"/>
        <v>14</v>
      </c>
      <c r="F75" s="12" t="str">
        <f t="shared" si="3"/>
        <v>663114</v>
      </c>
      <c r="G75" s="5">
        <v>61</v>
      </c>
      <c r="H75" s="5">
        <v>38.700000000000003</v>
      </c>
      <c r="I75" s="5">
        <v>0</v>
      </c>
      <c r="J75" s="5">
        <v>0</v>
      </c>
      <c r="K75" s="5">
        <v>0</v>
      </c>
      <c r="L75" s="5">
        <v>0</v>
      </c>
      <c r="M75" s="5">
        <v>1</v>
      </c>
      <c r="N75" s="5">
        <v>0</v>
      </c>
      <c r="O75" s="5"/>
      <c r="P75" s="5" t="s">
        <v>78</v>
      </c>
      <c r="Q75" s="5" t="s">
        <v>70</v>
      </c>
    </row>
    <row r="76" spans="1:31" ht="18" x14ac:dyDescent="0.3">
      <c r="A76" s="27">
        <v>9735</v>
      </c>
      <c r="B76" s="18" t="s">
        <v>12</v>
      </c>
      <c r="C76">
        <f>VLOOKUP(A76,[1]LISTEVLVEAU!A:B,2,FALSE)</f>
        <v>5634</v>
      </c>
      <c r="D76" s="12">
        <v>43557</v>
      </c>
      <c r="E76" s="5">
        <f t="shared" si="2"/>
        <v>14</v>
      </c>
      <c r="F76" s="12" t="str">
        <f t="shared" si="3"/>
        <v>563414</v>
      </c>
      <c r="G76" s="5">
        <v>65.5</v>
      </c>
      <c r="H76" s="5">
        <v>39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/>
      <c r="P76" s="5" t="s">
        <v>78</v>
      </c>
      <c r="Q76" s="5" t="s">
        <v>70</v>
      </c>
    </row>
    <row r="77" spans="1:31" ht="18" x14ac:dyDescent="0.3">
      <c r="A77" s="27">
        <v>9736</v>
      </c>
      <c r="B77" s="18" t="s">
        <v>12</v>
      </c>
      <c r="C77">
        <f>VLOOKUP(A77,[1]LISTEVLVEAU!A:B,2,FALSE)</f>
        <v>6608</v>
      </c>
      <c r="D77" s="12">
        <v>43557</v>
      </c>
      <c r="E77" s="5">
        <f t="shared" si="2"/>
        <v>14</v>
      </c>
      <c r="F77" s="12" t="str">
        <f t="shared" si="3"/>
        <v>660814</v>
      </c>
      <c r="G77" s="5">
        <v>53.5</v>
      </c>
      <c r="H77" s="5">
        <v>38.799999999999997</v>
      </c>
      <c r="I77" s="5">
        <v>0</v>
      </c>
      <c r="J77" s="5">
        <v>0</v>
      </c>
      <c r="K77" s="5">
        <v>0</v>
      </c>
      <c r="L77" s="5">
        <v>0</v>
      </c>
      <c r="M77" s="5">
        <v>1</v>
      </c>
      <c r="N77" s="5">
        <v>0</v>
      </c>
      <c r="O77" s="5"/>
      <c r="P77" s="5" t="s">
        <v>78</v>
      </c>
      <c r="Q77" s="5" t="s">
        <v>70</v>
      </c>
    </row>
    <row r="78" spans="1:31" ht="18" x14ac:dyDescent="0.3">
      <c r="A78" s="26">
        <v>9737</v>
      </c>
      <c r="B78" s="58" t="s">
        <v>10</v>
      </c>
      <c r="C78">
        <f>VLOOKUP(A78,[1]LISTEVLVEAU!A:B,2,FALSE)</f>
        <v>5734</v>
      </c>
      <c r="D78" s="12">
        <v>43557</v>
      </c>
      <c r="E78" s="5">
        <f t="shared" si="2"/>
        <v>14</v>
      </c>
      <c r="F78" s="12" t="str">
        <f t="shared" si="3"/>
        <v>573414</v>
      </c>
      <c r="G78" s="5">
        <v>63.5</v>
      </c>
      <c r="H78" s="5">
        <v>38.6</v>
      </c>
      <c r="I78" s="5">
        <v>0</v>
      </c>
      <c r="J78" s="5">
        <v>0</v>
      </c>
      <c r="K78" s="5">
        <v>0</v>
      </c>
      <c r="L78" s="5">
        <v>1</v>
      </c>
      <c r="M78" s="5">
        <v>0</v>
      </c>
      <c r="N78" s="5">
        <v>0</v>
      </c>
      <c r="O78" s="5"/>
      <c r="P78" s="5" t="s">
        <v>78</v>
      </c>
      <c r="Q78" s="5" t="s">
        <v>70</v>
      </c>
    </row>
    <row r="79" spans="1:31" ht="18" x14ac:dyDescent="0.35">
      <c r="A79" s="28">
        <v>9738</v>
      </c>
      <c r="B79" s="57" t="s">
        <v>8</v>
      </c>
      <c r="C79">
        <f>VLOOKUP(A79,[1]LISTEVLVEAU!A:B,2,FALSE)</f>
        <v>5689</v>
      </c>
      <c r="D79" s="12">
        <v>43557</v>
      </c>
      <c r="E79" s="5">
        <f t="shared" si="2"/>
        <v>14</v>
      </c>
      <c r="F79" s="12" t="str">
        <f t="shared" si="3"/>
        <v>568914</v>
      </c>
      <c r="G79" s="5">
        <v>61.5</v>
      </c>
      <c r="H79" s="5">
        <v>39.5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/>
      <c r="P79" s="5" t="s">
        <v>78</v>
      </c>
      <c r="Q79" s="5" t="s">
        <v>70</v>
      </c>
    </row>
    <row r="80" spans="1:31" ht="18" x14ac:dyDescent="0.35">
      <c r="A80" s="28">
        <v>9739</v>
      </c>
      <c r="B80" s="57" t="s">
        <v>8</v>
      </c>
      <c r="C80">
        <f>VLOOKUP(A80,[1]LISTEVLVEAU!A:B,2,FALSE)</f>
        <v>6753</v>
      </c>
      <c r="D80" s="12">
        <v>43557</v>
      </c>
      <c r="E80" s="5">
        <f t="shared" si="2"/>
        <v>14</v>
      </c>
      <c r="F80" s="12" t="str">
        <f t="shared" si="3"/>
        <v>675314</v>
      </c>
      <c r="G80" s="5">
        <v>61</v>
      </c>
      <c r="H80" s="5">
        <v>39.200000000000003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/>
      <c r="P80" s="5" t="s">
        <v>78</v>
      </c>
      <c r="Q80" s="5" t="s">
        <v>70</v>
      </c>
    </row>
    <row r="81" spans="1:17" ht="18" x14ac:dyDescent="0.3">
      <c r="A81" s="27">
        <v>9740</v>
      </c>
      <c r="B81" s="18" t="s">
        <v>12</v>
      </c>
      <c r="C81">
        <f>VLOOKUP(A81,[1]LISTEVLVEAU!A:B,2,FALSE)</f>
        <v>7639</v>
      </c>
      <c r="D81" s="12">
        <v>43557</v>
      </c>
      <c r="E81" s="5">
        <f t="shared" si="2"/>
        <v>14</v>
      </c>
      <c r="F81" s="12" t="str">
        <f t="shared" si="3"/>
        <v>763914</v>
      </c>
      <c r="G81" s="5">
        <v>44</v>
      </c>
      <c r="H81" s="5">
        <v>39.700000000000003</v>
      </c>
      <c r="I81" s="5">
        <v>0</v>
      </c>
      <c r="J81" s="5">
        <v>0</v>
      </c>
      <c r="K81" s="5">
        <v>0</v>
      </c>
      <c r="L81" s="5">
        <v>0</v>
      </c>
      <c r="M81" s="5">
        <v>1</v>
      </c>
      <c r="N81" s="5">
        <v>0</v>
      </c>
      <c r="O81" s="5"/>
      <c r="P81" s="5" t="s">
        <v>78</v>
      </c>
      <c r="Q81" s="5" t="s">
        <v>70</v>
      </c>
    </row>
    <row r="82" spans="1:17" ht="18" x14ac:dyDescent="0.35">
      <c r="A82" s="28">
        <v>9741</v>
      </c>
      <c r="B82" s="57" t="s">
        <v>8</v>
      </c>
      <c r="C82">
        <f>VLOOKUP(A82,[1]LISTEVLVEAU!A:B,2,FALSE)</f>
        <v>6728</v>
      </c>
      <c r="D82" s="12">
        <v>43557</v>
      </c>
      <c r="E82" s="5">
        <f t="shared" si="2"/>
        <v>14</v>
      </c>
      <c r="F82" s="12" t="str">
        <f t="shared" si="3"/>
        <v>672814</v>
      </c>
      <c r="G82" s="5">
        <v>48</v>
      </c>
      <c r="H82" s="5">
        <v>39.1</v>
      </c>
      <c r="I82" s="5">
        <v>0</v>
      </c>
      <c r="J82" s="5">
        <v>0</v>
      </c>
      <c r="K82" s="5">
        <v>0</v>
      </c>
      <c r="L82" s="5">
        <v>0</v>
      </c>
      <c r="M82" s="5">
        <v>1</v>
      </c>
      <c r="N82" s="5">
        <v>0</v>
      </c>
      <c r="O82" s="5"/>
      <c r="P82" s="5" t="s">
        <v>78</v>
      </c>
      <c r="Q82" s="5" t="s">
        <v>70</v>
      </c>
    </row>
    <row r="83" spans="1:17" ht="18" x14ac:dyDescent="0.35">
      <c r="A83" s="28">
        <v>9743</v>
      </c>
      <c r="B83" s="57" t="s">
        <v>8</v>
      </c>
      <c r="C83">
        <f>VLOOKUP(A83,[1]LISTEVLVEAU!A:B,2,FALSE)</f>
        <v>7641</v>
      </c>
      <c r="D83" s="12">
        <v>43557</v>
      </c>
      <c r="E83" s="5">
        <f t="shared" si="2"/>
        <v>14</v>
      </c>
      <c r="F83" s="12" t="str">
        <f t="shared" si="3"/>
        <v>764114</v>
      </c>
      <c r="G83" s="5">
        <v>45.5</v>
      </c>
      <c r="H83" s="5">
        <v>39.1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/>
      <c r="P83" s="5" t="s">
        <v>78</v>
      </c>
      <c r="Q83" s="5" t="s">
        <v>70</v>
      </c>
    </row>
    <row r="84" spans="1:17" ht="18" x14ac:dyDescent="0.3">
      <c r="A84" s="27">
        <v>9744</v>
      </c>
      <c r="B84" s="18" t="s">
        <v>12</v>
      </c>
      <c r="C84">
        <f>VLOOKUP(A84,[1]LISTEVLVEAU!A:B,2,FALSE)</f>
        <v>5704</v>
      </c>
      <c r="D84" s="12">
        <v>43557</v>
      </c>
      <c r="E84" s="5">
        <f t="shared" si="2"/>
        <v>14</v>
      </c>
      <c r="F84" s="12" t="str">
        <f t="shared" si="3"/>
        <v>570414</v>
      </c>
      <c r="G84" s="5">
        <v>53.5</v>
      </c>
      <c r="H84" s="5">
        <v>38.700000000000003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/>
      <c r="P84" s="5" t="s">
        <v>78</v>
      </c>
      <c r="Q84" s="5" t="s">
        <v>70</v>
      </c>
    </row>
    <row r="85" spans="1:17" ht="18" x14ac:dyDescent="0.35">
      <c r="A85" s="28">
        <v>9745</v>
      </c>
      <c r="B85" s="57" t="s">
        <v>8</v>
      </c>
      <c r="C85">
        <f>VLOOKUP(A85,[1]LISTEVLVEAU!A:B,2,FALSE)</f>
        <v>3647</v>
      </c>
      <c r="D85" s="12">
        <v>43557</v>
      </c>
      <c r="E85" s="5">
        <f t="shared" si="2"/>
        <v>14</v>
      </c>
      <c r="F85" s="12" t="str">
        <f t="shared" si="3"/>
        <v>364714</v>
      </c>
      <c r="G85" s="5">
        <v>54</v>
      </c>
      <c r="H85" s="5">
        <v>39.4</v>
      </c>
      <c r="I85" s="5">
        <v>0</v>
      </c>
      <c r="J85" s="5">
        <v>0</v>
      </c>
      <c r="K85" s="5">
        <v>0</v>
      </c>
      <c r="L85" s="5">
        <v>0</v>
      </c>
      <c r="M85" s="5">
        <v>1</v>
      </c>
      <c r="N85" s="5">
        <v>0</v>
      </c>
      <c r="O85" s="5"/>
      <c r="P85" s="5" t="s">
        <v>78</v>
      </c>
      <c r="Q85" s="5" t="s">
        <v>70</v>
      </c>
    </row>
    <row r="86" spans="1:17" ht="18" x14ac:dyDescent="0.3">
      <c r="A86" s="29">
        <v>9746</v>
      </c>
      <c r="B86" s="29"/>
      <c r="C86">
        <f>VLOOKUP(A86,[1]LISTEVLVEAU!A:B,2,FALSE)</f>
        <v>3613</v>
      </c>
      <c r="D86" s="12">
        <v>43557</v>
      </c>
      <c r="E86" s="5">
        <f t="shared" si="2"/>
        <v>14</v>
      </c>
      <c r="F86" s="12" t="str">
        <f t="shared" si="3"/>
        <v>361314</v>
      </c>
      <c r="G86" s="5">
        <v>59</v>
      </c>
      <c r="H86" s="5">
        <v>39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/>
      <c r="P86" s="5" t="s">
        <v>78</v>
      </c>
      <c r="Q86" s="5" t="s">
        <v>70</v>
      </c>
    </row>
    <row r="87" spans="1:17" ht="18" x14ac:dyDescent="0.3">
      <c r="A87" s="26">
        <v>9747</v>
      </c>
      <c r="B87" s="58" t="s">
        <v>10</v>
      </c>
      <c r="C87">
        <f>VLOOKUP(A87,[1]LISTEVLVEAU!A:B,2,FALSE)</f>
        <v>7628</v>
      </c>
      <c r="D87" s="12">
        <v>43557</v>
      </c>
      <c r="E87" s="5">
        <f t="shared" si="2"/>
        <v>14</v>
      </c>
      <c r="F87" s="12" t="str">
        <f t="shared" si="3"/>
        <v>762814</v>
      </c>
      <c r="G87" s="5">
        <v>51</v>
      </c>
      <c r="H87" s="5">
        <v>38.6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/>
      <c r="P87" s="5" t="s">
        <v>78</v>
      </c>
      <c r="Q87" s="5" t="s">
        <v>70</v>
      </c>
    </row>
    <row r="88" spans="1:17" ht="18" x14ac:dyDescent="0.3">
      <c r="A88" s="27">
        <v>9748</v>
      </c>
      <c r="B88" s="18" t="s">
        <v>12</v>
      </c>
      <c r="C88">
        <f>VLOOKUP(A88,[1]LISTEVLVEAU!A:B,2,FALSE)</f>
        <v>7622</v>
      </c>
      <c r="D88" s="12">
        <v>43557</v>
      </c>
      <c r="E88" s="5">
        <f t="shared" si="2"/>
        <v>14</v>
      </c>
      <c r="F88" s="12" t="str">
        <f t="shared" si="3"/>
        <v>762214</v>
      </c>
      <c r="G88" s="5">
        <v>42.5</v>
      </c>
      <c r="H88" s="5">
        <v>39.1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/>
      <c r="P88" s="5" t="s">
        <v>78</v>
      </c>
      <c r="Q88" s="5" t="s">
        <v>70</v>
      </c>
    </row>
    <row r="89" spans="1:17" ht="18" x14ac:dyDescent="0.35">
      <c r="A89" s="30">
        <v>9721</v>
      </c>
      <c r="B89" s="57" t="s">
        <v>8</v>
      </c>
      <c r="C89">
        <f>VLOOKUP(A89,[1]LISTEVLVEAU!A:B,2,FALSE)</f>
        <v>6722</v>
      </c>
      <c r="D89" s="14">
        <v>43564</v>
      </c>
      <c r="E89" s="5">
        <f t="shared" si="2"/>
        <v>15</v>
      </c>
      <c r="F89" s="12" t="str">
        <f t="shared" si="3"/>
        <v>672215</v>
      </c>
      <c r="G89" s="13">
        <v>81.5</v>
      </c>
      <c r="H89" s="13">
        <v>38.9</v>
      </c>
      <c r="I89" s="13">
        <v>0</v>
      </c>
      <c r="J89" s="13">
        <v>0</v>
      </c>
      <c r="K89" s="13">
        <v>0</v>
      </c>
      <c r="L89" s="13">
        <v>1</v>
      </c>
      <c r="M89" s="13">
        <v>0</v>
      </c>
      <c r="N89" s="13">
        <v>0</v>
      </c>
      <c r="O89" s="13"/>
      <c r="P89" s="13" t="s">
        <v>79</v>
      </c>
      <c r="Q89" s="5" t="s">
        <v>70</v>
      </c>
    </row>
    <row r="90" spans="1:17" ht="18" x14ac:dyDescent="0.3">
      <c r="A90" s="31">
        <v>9722</v>
      </c>
      <c r="B90" s="58" t="s">
        <v>10</v>
      </c>
      <c r="C90">
        <f>VLOOKUP(A90,[1]LISTEVLVEAU!A:B,2,FALSE)</f>
        <v>6614</v>
      </c>
      <c r="D90" s="12">
        <v>43564</v>
      </c>
      <c r="E90" s="5">
        <f t="shared" si="2"/>
        <v>15</v>
      </c>
      <c r="F90" s="12" t="str">
        <f t="shared" si="3"/>
        <v>661415</v>
      </c>
      <c r="G90" s="5">
        <v>94.5</v>
      </c>
      <c r="H90" s="5">
        <v>39.1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/>
      <c r="P90" s="5" t="s">
        <v>79</v>
      </c>
      <c r="Q90" s="5" t="s">
        <v>70</v>
      </c>
    </row>
    <row r="91" spans="1:17" ht="18" x14ac:dyDescent="0.3">
      <c r="A91" s="32">
        <v>9725</v>
      </c>
      <c r="B91" s="18" t="s">
        <v>12</v>
      </c>
      <c r="C91">
        <f>VLOOKUP(A91,[1]LISTEVLVEAU!A:B,2,FALSE)</f>
        <v>5690</v>
      </c>
      <c r="D91" s="12">
        <v>43564</v>
      </c>
      <c r="E91" s="5">
        <f t="shared" si="2"/>
        <v>15</v>
      </c>
      <c r="F91" s="12" t="str">
        <f t="shared" si="3"/>
        <v>569015</v>
      </c>
      <c r="G91" s="5">
        <v>74.5</v>
      </c>
      <c r="H91" s="5">
        <v>38.5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/>
      <c r="P91" s="5" t="s">
        <v>79</v>
      </c>
      <c r="Q91" s="5" t="s">
        <v>70</v>
      </c>
    </row>
    <row r="92" spans="1:17" ht="18" x14ac:dyDescent="0.3">
      <c r="A92" s="31">
        <v>9727</v>
      </c>
      <c r="B92" s="58" t="s">
        <v>10</v>
      </c>
      <c r="C92">
        <f>VLOOKUP(A92,[1]LISTEVLVEAU!A:B,2,FALSE)</f>
        <v>4168</v>
      </c>
      <c r="D92" s="12">
        <v>43564</v>
      </c>
      <c r="E92" s="5">
        <f t="shared" si="2"/>
        <v>15</v>
      </c>
      <c r="F92" s="12" t="str">
        <f t="shared" si="3"/>
        <v>416815</v>
      </c>
      <c r="G92" s="5">
        <v>85</v>
      </c>
      <c r="H92" s="5">
        <v>38.700000000000003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/>
      <c r="P92" s="5" t="s">
        <v>79</v>
      </c>
      <c r="Q92" s="5" t="s">
        <v>70</v>
      </c>
    </row>
    <row r="93" spans="1:17" ht="18" x14ac:dyDescent="0.3">
      <c r="A93" s="31">
        <v>9728</v>
      </c>
      <c r="B93" s="58" t="s">
        <v>10</v>
      </c>
      <c r="C93">
        <f>VLOOKUP(A93,[1]LISTEVLVEAU!A:B,2,FALSE)</f>
        <v>6742</v>
      </c>
      <c r="D93" s="12">
        <v>43564</v>
      </c>
      <c r="E93" s="5">
        <f t="shared" si="2"/>
        <v>15</v>
      </c>
      <c r="F93" s="12" t="str">
        <f t="shared" si="3"/>
        <v>674215</v>
      </c>
      <c r="G93" s="5">
        <v>71.5</v>
      </c>
      <c r="H93" s="5">
        <v>38.6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/>
      <c r="P93" s="5" t="s">
        <v>79</v>
      </c>
      <c r="Q93" s="5" t="s">
        <v>70</v>
      </c>
    </row>
    <row r="94" spans="1:17" ht="18" x14ac:dyDescent="0.3">
      <c r="A94" s="32">
        <v>9732</v>
      </c>
      <c r="B94" s="18" t="s">
        <v>12</v>
      </c>
      <c r="C94">
        <f>VLOOKUP(A94,[1]LISTEVLVEAU!A:B,2,FALSE)</f>
        <v>6718</v>
      </c>
      <c r="D94" s="12">
        <v>43564</v>
      </c>
      <c r="E94" s="5">
        <f t="shared" si="2"/>
        <v>15</v>
      </c>
      <c r="F94" s="12" t="str">
        <f t="shared" si="3"/>
        <v>671815</v>
      </c>
      <c r="G94" s="5">
        <v>56</v>
      </c>
      <c r="H94" s="5">
        <v>38.700000000000003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/>
      <c r="P94" s="5" t="s">
        <v>79</v>
      </c>
      <c r="Q94" s="5" t="s">
        <v>70</v>
      </c>
    </row>
    <row r="95" spans="1:17" ht="18" x14ac:dyDescent="0.3">
      <c r="A95" s="32">
        <v>9736</v>
      </c>
      <c r="B95" s="18" t="s">
        <v>12</v>
      </c>
      <c r="C95">
        <f>VLOOKUP(A95,[1]LISTEVLVEAU!A:B,2,FALSE)</f>
        <v>6608</v>
      </c>
      <c r="D95" s="12">
        <v>43564</v>
      </c>
      <c r="E95" s="5">
        <f t="shared" si="2"/>
        <v>15</v>
      </c>
      <c r="F95" s="12" t="str">
        <f t="shared" si="3"/>
        <v>660815</v>
      </c>
      <c r="G95" s="5">
        <v>63.5</v>
      </c>
      <c r="H95" s="5">
        <v>39.299999999999997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/>
      <c r="P95" s="5" t="s">
        <v>79</v>
      </c>
      <c r="Q95" s="5" t="s">
        <v>70</v>
      </c>
    </row>
    <row r="96" spans="1:17" ht="18" x14ac:dyDescent="0.3">
      <c r="A96" s="31">
        <v>9737</v>
      </c>
      <c r="B96" s="58" t="s">
        <v>10</v>
      </c>
      <c r="C96">
        <f>VLOOKUP(A96,[1]LISTEVLVEAU!A:B,2,FALSE)</f>
        <v>5734</v>
      </c>
      <c r="D96" s="12">
        <v>43564</v>
      </c>
      <c r="E96" s="5">
        <f t="shared" si="2"/>
        <v>15</v>
      </c>
      <c r="F96" s="12" t="str">
        <f t="shared" si="3"/>
        <v>573415</v>
      </c>
      <c r="G96" s="5">
        <v>76.5</v>
      </c>
      <c r="H96" s="5">
        <v>38.9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/>
      <c r="P96" s="5" t="s">
        <v>79</v>
      </c>
      <c r="Q96" s="5" t="s">
        <v>70</v>
      </c>
    </row>
    <row r="97" spans="1:18" ht="18" x14ac:dyDescent="0.35">
      <c r="A97" s="30">
        <v>9738</v>
      </c>
      <c r="B97" s="57" t="s">
        <v>8</v>
      </c>
      <c r="C97">
        <f>VLOOKUP(A97,[1]LISTEVLVEAU!A:B,2,FALSE)</f>
        <v>5689</v>
      </c>
      <c r="D97" s="12">
        <v>43564</v>
      </c>
      <c r="E97" s="5">
        <f t="shared" si="2"/>
        <v>15</v>
      </c>
      <c r="F97" s="12" t="str">
        <f t="shared" si="3"/>
        <v>568915</v>
      </c>
      <c r="G97" s="5">
        <v>69</v>
      </c>
      <c r="H97" s="5">
        <v>39</v>
      </c>
      <c r="I97" s="5">
        <v>0</v>
      </c>
      <c r="J97" s="5">
        <v>0</v>
      </c>
      <c r="K97" s="5">
        <v>0</v>
      </c>
      <c r="L97" s="5">
        <v>1</v>
      </c>
      <c r="M97" s="5">
        <v>2</v>
      </c>
      <c r="N97" s="5">
        <v>0</v>
      </c>
      <c r="O97" s="5"/>
      <c r="P97" s="5" t="s">
        <v>79</v>
      </c>
      <c r="Q97" s="5" t="s">
        <v>70</v>
      </c>
    </row>
    <row r="98" spans="1:18" ht="18" x14ac:dyDescent="0.35">
      <c r="A98" s="30">
        <v>9739</v>
      </c>
      <c r="B98" s="57" t="s">
        <v>8</v>
      </c>
      <c r="C98">
        <f>VLOOKUP(A98,[1]LISTEVLVEAU!A:B,2,FALSE)</f>
        <v>6753</v>
      </c>
      <c r="D98" s="12">
        <v>43564</v>
      </c>
      <c r="E98" s="5">
        <f t="shared" si="2"/>
        <v>15</v>
      </c>
      <c r="F98" s="12" t="str">
        <f t="shared" si="3"/>
        <v>675315</v>
      </c>
      <c r="G98" s="5">
        <v>69</v>
      </c>
      <c r="H98" s="5">
        <v>40.200000000000003</v>
      </c>
      <c r="I98" s="5">
        <v>0</v>
      </c>
      <c r="J98" s="5">
        <v>0</v>
      </c>
      <c r="K98" s="5">
        <v>0</v>
      </c>
      <c r="L98" s="5">
        <v>1</v>
      </c>
      <c r="M98" s="5">
        <v>0</v>
      </c>
      <c r="N98" s="5">
        <v>0</v>
      </c>
      <c r="O98" s="5"/>
      <c r="P98" s="5" t="s">
        <v>79</v>
      </c>
      <c r="Q98" s="5" t="s">
        <v>70</v>
      </c>
    </row>
    <row r="99" spans="1:18" ht="18" x14ac:dyDescent="0.3">
      <c r="A99" s="32">
        <v>9740</v>
      </c>
      <c r="B99" s="18" t="s">
        <v>12</v>
      </c>
      <c r="C99">
        <f>VLOOKUP(A99,[1]LISTEVLVEAU!A:B,2,FALSE)</f>
        <v>7639</v>
      </c>
      <c r="D99" s="12">
        <v>43564</v>
      </c>
      <c r="E99" s="5">
        <f t="shared" si="2"/>
        <v>15</v>
      </c>
      <c r="F99" s="12" t="str">
        <f t="shared" si="3"/>
        <v>763915</v>
      </c>
      <c r="G99" s="5">
        <v>48.5</v>
      </c>
      <c r="H99" s="5">
        <v>39</v>
      </c>
      <c r="I99" s="5">
        <v>0</v>
      </c>
      <c r="J99" s="5">
        <v>0</v>
      </c>
      <c r="K99" s="5">
        <v>0</v>
      </c>
      <c r="L99" s="5">
        <v>0</v>
      </c>
      <c r="M99" s="5">
        <v>1</v>
      </c>
      <c r="N99" s="5">
        <v>0</v>
      </c>
      <c r="O99" s="5"/>
      <c r="P99" s="5" t="s">
        <v>79</v>
      </c>
      <c r="Q99" s="5" t="s">
        <v>70</v>
      </c>
    </row>
    <row r="100" spans="1:18" ht="18" x14ac:dyDescent="0.35">
      <c r="A100" s="30">
        <v>9741</v>
      </c>
      <c r="B100" s="57" t="s">
        <v>8</v>
      </c>
      <c r="C100">
        <f>VLOOKUP(A100,[1]LISTEVLVEAU!A:B,2,FALSE)</f>
        <v>6728</v>
      </c>
      <c r="D100" s="12">
        <v>43564</v>
      </c>
      <c r="E100" s="5">
        <f t="shared" si="2"/>
        <v>15</v>
      </c>
      <c r="F100" s="12" t="str">
        <f t="shared" si="3"/>
        <v>672815</v>
      </c>
      <c r="G100" s="5">
        <v>53</v>
      </c>
      <c r="H100" s="5">
        <v>39.4</v>
      </c>
      <c r="I100" s="5">
        <v>0</v>
      </c>
      <c r="J100" s="5">
        <v>0</v>
      </c>
      <c r="K100" s="5">
        <v>0</v>
      </c>
      <c r="L100" s="5">
        <v>1</v>
      </c>
      <c r="M100" s="5">
        <v>2</v>
      </c>
      <c r="N100" s="5">
        <v>0</v>
      </c>
      <c r="O100" s="5"/>
      <c r="P100" s="5" t="s">
        <v>79</v>
      </c>
      <c r="Q100" s="5" t="s">
        <v>70</v>
      </c>
    </row>
    <row r="101" spans="1:18" ht="18" x14ac:dyDescent="0.35">
      <c r="A101" s="30">
        <v>9743</v>
      </c>
      <c r="B101" s="57" t="s">
        <v>8</v>
      </c>
      <c r="C101">
        <f>VLOOKUP(A101,[1]LISTEVLVEAU!A:B,2,FALSE)</f>
        <v>7641</v>
      </c>
      <c r="D101" s="12">
        <v>43564</v>
      </c>
      <c r="E101" s="5">
        <f t="shared" si="2"/>
        <v>15</v>
      </c>
      <c r="F101" s="12" t="str">
        <f t="shared" si="3"/>
        <v>764115</v>
      </c>
      <c r="G101" s="5">
        <v>47.5</v>
      </c>
      <c r="H101" s="5">
        <v>38.6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/>
      <c r="P101" s="5" t="s">
        <v>79</v>
      </c>
      <c r="Q101" s="5" t="s">
        <v>70</v>
      </c>
    </row>
    <row r="102" spans="1:18" ht="18" x14ac:dyDescent="0.3">
      <c r="A102" s="32">
        <v>9744</v>
      </c>
      <c r="B102" s="18" t="s">
        <v>12</v>
      </c>
      <c r="C102">
        <f>VLOOKUP(A102,[1]LISTEVLVEAU!A:B,2,FALSE)</f>
        <v>5704</v>
      </c>
      <c r="D102" s="12">
        <v>43564</v>
      </c>
      <c r="E102" s="5">
        <f t="shared" si="2"/>
        <v>15</v>
      </c>
      <c r="F102" s="12" t="str">
        <f t="shared" si="3"/>
        <v>570415</v>
      </c>
      <c r="G102" s="5">
        <v>60.5</v>
      </c>
      <c r="H102" s="5">
        <v>38.9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/>
      <c r="P102" s="5" t="s">
        <v>79</v>
      </c>
      <c r="Q102" s="5" t="s">
        <v>70</v>
      </c>
    </row>
    <row r="103" spans="1:18" ht="18" x14ac:dyDescent="0.35">
      <c r="A103" s="30">
        <v>9745</v>
      </c>
      <c r="B103" s="57" t="s">
        <v>8</v>
      </c>
      <c r="C103">
        <f>VLOOKUP(A103,[1]LISTEVLVEAU!A:B,2,FALSE)</f>
        <v>3647</v>
      </c>
      <c r="D103" s="12">
        <v>43564</v>
      </c>
      <c r="E103" s="5">
        <f t="shared" si="2"/>
        <v>15</v>
      </c>
      <c r="F103" s="12" t="str">
        <f t="shared" si="3"/>
        <v>364715</v>
      </c>
      <c r="G103" s="5">
        <v>56.5</v>
      </c>
      <c r="H103" s="5">
        <v>38.799999999999997</v>
      </c>
      <c r="I103" s="5">
        <v>0</v>
      </c>
      <c r="J103" s="5" t="s">
        <v>80</v>
      </c>
      <c r="K103" s="5">
        <v>0</v>
      </c>
      <c r="L103" s="5">
        <v>1</v>
      </c>
      <c r="M103" s="5">
        <v>0</v>
      </c>
      <c r="N103" s="5">
        <v>0</v>
      </c>
      <c r="O103" s="5"/>
      <c r="P103" s="5" t="s">
        <v>79</v>
      </c>
      <c r="Q103" s="5" t="s">
        <v>70</v>
      </c>
    </row>
    <row r="104" spans="1:18" ht="18" x14ac:dyDescent="0.3">
      <c r="A104" s="33">
        <v>9746</v>
      </c>
      <c r="B104" s="60"/>
      <c r="C104">
        <f>VLOOKUP(A104,[1]LISTEVLVEAU!A:B,2,FALSE)</f>
        <v>3613</v>
      </c>
      <c r="D104" s="12">
        <v>43564</v>
      </c>
      <c r="E104" s="5">
        <f t="shared" si="2"/>
        <v>15</v>
      </c>
      <c r="F104" s="12" t="str">
        <f t="shared" si="3"/>
        <v>361315</v>
      </c>
      <c r="G104" s="5">
        <v>57.5</v>
      </c>
      <c r="H104" s="5">
        <v>39.299999999999997</v>
      </c>
      <c r="I104" s="5">
        <v>0</v>
      </c>
      <c r="J104" s="5">
        <v>0</v>
      </c>
      <c r="K104" s="5">
        <v>0</v>
      </c>
      <c r="L104" s="5">
        <v>1</v>
      </c>
      <c r="M104" s="5">
        <v>2</v>
      </c>
      <c r="N104" s="5">
        <v>0</v>
      </c>
      <c r="O104" s="5"/>
      <c r="P104" s="5" t="s">
        <v>79</v>
      </c>
      <c r="Q104" s="5" t="s">
        <v>70</v>
      </c>
    </row>
    <row r="105" spans="1:18" ht="18" x14ac:dyDescent="0.3">
      <c r="A105" s="31">
        <v>9747</v>
      </c>
      <c r="B105" s="58" t="s">
        <v>10</v>
      </c>
      <c r="C105">
        <f>VLOOKUP(A105,[1]LISTEVLVEAU!A:B,2,FALSE)</f>
        <v>7628</v>
      </c>
      <c r="D105" s="12">
        <v>43564</v>
      </c>
      <c r="E105" s="5">
        <f t="shared" si="2"/>
        <v>15</v>
      </c>
      <c r="F105" s="12" t="str">
        <f t="shared" si="3"/>
        <v>762815</v>
      </c>
      <c r="G105" s="5">
        <v>53</v>
      </c>
      <c r="H105" s="5">
        <v>38.9</v>
      </c>
      <c r="I105" s="5">
        <v>0</v>
      </c>
      <c r="J105" s="5">
        <v>0</v>
      </c>
      <c r="K105" s="5">
        <v>0</v>
      </c>
      <c r="L105" s="5">
        <v>1</v>
      </c>
      <c r="M105" s="5">
        <v>0</v>
      </c>
      <c r="N105" s="5">
        <v>0</v>
      </c>
      <c r="O105" s="5"/>
      <c r="P105" s="5" t="s">
        <v>79</v>
      </c>
      <c r="Q105" s="5" t="s">
        <v>70</v>
      </c>
    </row>
    <row r="106" spans="1:18" ht="18" x14ac:dyDescent="0.3">
      <c r="A106" s="32">
        <v>9748</v>
      </c>
      <c r="B106" s="18" t="s">
        <v>12</v>
      </c>
      <c r="C106">
        <f>VLOOKUP(A106,[1]LISTEVLVEAU!A:B,2,FALSE)</f>
        <v>7622</v>
      </c>
      <c r="D106" s="12">
        <v>43564</v>
      </c>
      <c r="E106" s="5">
        <f t="shared" si="2"/>
        <v>15</v>
      </c>
      <c r="F106" s="12" t="str">
        <f t="shared" si="3"/>
        <v>762215</v>
      </c>
      <c r="G106" s="5">
        <v>47.5</v>
      </c>
      <c r="H106" s="5">
        <v>39.6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/>
      <c r="P106" s="5" t="s">
        <v>79</v>
      </c>
      <c r="Q106" s="5" t="s">
        <v>70</v>
      </c>
    </row>
    <row r="107" spans="1:18" ht="18" x14ac:dyDescent="0.35">
      <c r="A107" s="30">
        <v>9749</v>
      </c>
      <c r="B107" s="57" t="s">
        <v>8</v>
      </c>
      <c r="C107">
        <f>VLOOKUP(A107,[1]LISTEVLVEAU!A:B,2,FALSE)</f>
        <v>4180</v>
      </c>
      <c r="D107" s="12">
        <v>43564</v>
      </c>
      <c r="E107" s="5">
        <f t="shared" si="2"/>
        <v>15</v>
      </c>
      <c r="F107" s="12" t="str">
        <f t="shared" si="3"/>
        <v>418015</v>
      </c>
      <c r="G107" s="5">
        <v>48.5</v>
      </c>
      <c r="H107" s="5">
        <v>39.1</v>
      </c>
      <c r="I107" s="5">
        <v>0</v>
      </c>
      <c r="J107" s="5">
        <v>0</v>
      </c>
      <c r="K107" s="5">
        <v>0</v>
      </c>
      <c r="L107" s="5">
        <v>1</v>
      </c>
      <c r="M107" s="5">
        <v>1</v>
      </c>
      <c r="N107" s="5">
        <v>0</v>
      </c>
      <c r="O107" s="5"/>
      <c r="P107" s="5" t="s">
        <v>79</v>
      </c>
      <c r="Q107" s="5" t="s">
        <v>70</v>
      </c>
    </row>
    <row r="108" spans="1:18" ht="43.2" x14ac:dyDescent="0.3">
      <c r="A108" s="32">
        <v>9750</v>
      </c>
      <c r="B108" s="18" t="s">
        <v>12</v>
      </c>
      <c r="C108">
        <f>VLOOKUP(A108,[1]LISTEVLVEAU!A:B,2,FALSE)</f>
        <v>6640</v>
      </c>
      <c r="D108" s="12">
        <v>43564</v>
      </c>
      <c r="E108" s="5">
        <f t="shared" si="2"/>
        <v>15</v>
      </c>
      <c r="F108" s="12" t="str">
        <f t="shared" si="3"/>
        <v>664015</v>
      </c>
      <c r="G108" s="5">
        <v>47.5</v>
      </c>
      <c r="H108" s="5">
        <v>39.200000000000003</v>
      </c>
      <c r="I108" s="5">
        <v>0</v>
      </c>
      <c r="J108" s="5">
        <v>0</v>
      </c>
      <c r="K108" s="34" t="s">
        <v>81</v>
      </c>
      <c r="L108" s="5">
        <v>0</v>
      </c>
      <c r="M108" s="5">
        <v>0</v>
      </c>
      <c r="N108" s="5">
        <v>0</v>
      </c>
      <c r="O108" s="5"/>
      <c r="P108" s="5" t="s">
        <v>79</v>
      </c>
      <c r="Q108" s="5" t="s">
        <v>70</v>
      </c>
    </row>
    <row r="109" spans="1:18" ht="18" x14ac:dyDescent="0.35">
      <c r="A109" s="30">
        <v>9751</v>
      </c>
      <c r="B109" s="57" t="s">
        <v>8</v>
      </c>
      <c r="C109">
        <f>VLOOKUP(A109,[1]LISTEVLVEAU!A:B,2,FALSE)</f>
        <v>3154</v>
      </c>
      <c r="D109" s="12">
        <v>43564</v>
      </c>
      <c r="E109" s="5">
        <f t="shared" si="2"/>
        <v>15</v>
      </c>
      <c r="F109" s="12" t="str">
        <f t="shared" si="3"/>
        <v>315415</v>
      </c>
      <c r="G109" s="5">
        <v>42</v>
      </c>
      <c r="H109" s="5">
        <v>39.1</v>
      </c>
      <c r="I109" s="5">
        <v>0</v>
      </c>
      <c r="J109" s="5">
        <v>0</v>
      </c>
      <c r="K109" s="5">
        <v>0</v>
      </c>
      <c r="L109" s="5">
        <v>2</v>
      </c>
      <c r="M109" s="5">
        <v>2</v>
      </c>
      <c r="N109" s="5">
        <v>0</v>
      </c>
      <c r="O109" s="5"/>
      <c r="P109" s="5" t="s">
        <v>79</v>
      </c>
      <c r="Q109" s="5" t="s">
        <v>70</v>
      </c>
    </row>
    <row r="110" spans="1:18" ht="57.6" x14ac:dyDescent="0.3">
      <c r="A110" s="32">
        <v>9752</v>
      </c>
      <c r="B110" s="18" t="s">
        <v>12</v>
      </c>
      <c r="C110" t="e">
        <f>VLOOKUP(A110,[1]LISTEVLVEAU!A:B,2,FALSE)</f>
        <v>#N/A</v>
      </c>
      <c r="D110" s="12">
        <v>43564</v>
      </c>
      <c r="E110" s="5">
        <f t="shared" si="2"/>
        <v>15</v>
      </c>
      <c r="F110" s="12" t="e">
        <f t="shared" si="3"/>
        <v>#N/A</v>
      </c>
      <c r="G110" s="5">
        <v>43</v>
      </c>
      <c r="H110" s="5">
        <v>38.9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35" t="s">
        <v>82</v>
      </c>
      <c r="O110" s="35"/>
      <c r="P110" s="5" t="s">
        <v>79</v>
      </c>
      <c r="Q110" s="5" t="s">
        <v>70</v>
      </c>
    </row>
    <row r="111" spans="1:18" ht="18" x14ac:dyDescent="0.35">
      <c r="A111" s="30">
        <v>9721</v>
      </c>
      <c r="B111" s="57" t="s">
        <v>8</v>
      </c>
      <c r="C111">
        <f>VLOOKUP(A111,[1]LISTEVLVEAU!A:B,2,FALSE)</f>
        <v>6722</v>
      </c>
      <c r="D111" s="36">
        <v>43571</v>
      </c>
      <c r="E111" s="5">
        <f t="shared" si="2"/>
        <v>16</v>
      </c>
      <c r="F111" s="12" t="str">
        <f t="shared" si="3"/>
        <v>672216</v>
      </c>
      <c r="G111" s="37">
        <v>88</v>
      </c>
      <c r="H111" s="38">
        <v>39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/>
      <c r="P111" s="37" t="s">
        <v>83</v>
      </c>
      <c r="Q111" s="5" t="s">
        <v>70</v>
      </c>
      <c r="R111" s="7"/>
    </row>
    <row r="112" spans="1:18" ht="18" x14ac:dyDescent="0.3">
      <c r="A112" s="31">
        <v>9722</v>
      </c>
      <c r="B112" s="58" t="s">
        <v>10</v>
      </c>
      <c r="C112">
        <f>VLOOKUP(A112,[1]LISTEVLVEAU!A:B,2,FALSE)</f>
        <v>6614</v>
      </c>
      <c r="D112" s="39">
        <v>43571</v>
      </c>
      <c r="E112" s="5">
        <f t="shared" si="2"/>
        <v>16</v>
      </c>
      <c r="F112" s="12" t="str">
        <f t="shared" si="3"/>
        <v>661416</v>
      </c>
      <c r="G112" s="7">
        <v>103.5</v>
      </c>
      <c r="H112" s="40">
        <v>38.299999999999997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/>
      <c r="P112" s="7" t="s">
        <v>83</v>
      </c>
      <c r="Q112" s="5" t="s">
        <v>70</v>
      </c>
      <c r="R112" s="7"/>
    </row>
    <row r="113" spans="1:18" ht="18" x14ac:dyDescent="0.3">
      <c r="A113" s="32">
        <v>9725</v>
      </c>
      <c r="B113" s="18" t="s">
        <v>12</v>
      </c>
      <c r="C113">
        <f>VLOOKUP(A113,[1]LISTEVLVEAU!A:B,2,FALSE)</f>
        <v>5690</v>
      </c>
      <c r="D113" s="39">
        <v>43571</v>
      </c>
      <c r="E113" s="5">
        <f t="shared" si="2"/>
        <v>16</v>
      </c>
      <c r="F113" s="12" t="str">
        <f t="shared" si="3"/>
        <v>569016</v>
      </c>
      <c r="G113" s="7">
        <v>79.5</v>
      </c>
      <c r="H113" s="40">
        <v>38.9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/>
      <c r="P113" s="7" t="s">
        <v>83</v>
      </c>
      <c r="Q113" s="5" t="s">
        <v>70</v>
      </c>
      <c r="R113" s="7"/>
    </row>
    <row r="114" spans="1:18" ht="18" x14ac:dyDescent="0.3">
      <c r="A114" s="31">
        <v>9727</v>
      </c>
      <c r="B114" s="58" t="s">
        <v>10</v>
      </c>
      <c r="C114">
        <f>VLOOKUP(A114,[1]LISTEVLVEAU!A:B,2,FALSE)</f>
        <v>4168</v>
      </c>
      <c r="D114" s="39">
        <v>43571</v>
      </c>
      <c r="E114" s="5">
        <f t="shared" si="2"/>
        <v>16</v>
      </c>
      <c r="F114" s="12" t="str">
        <f t="shared" si="3"/>
        <v>416816</v>
      </c>
      <c r="G114" s="7">
        <v>90.5</v>
      </c>
      <c r="H114" s="40">
        <v>39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/>
      <c r="P114" s="7" t="s">
        <v>83</v>
      </c>
      <c r="Q114" s="5" t="s">
        <v>70</v>
      </c>
      <c r="R114" s="7"/>
    </row>
    <row r="115" spans="1:18" ht="18" x14ac:dyDescent="0.3">
      <c r="A115" s="31">
        <v>9728</v>
      </c>
      <c r="B115" s="58" t="s">
        <v>10</v>
      </c>
      <c r="C115">
        <f>VLOOKUP(A115,[1]LISTEVLVEAU!A:B,2,FALSE)</f>
        <v>6742</v>
      </c>
      <c r="D115" s="39">
        <v>43571</v>
      </c>
      <c r="E115" s="5">
        <f t="shared" si="2"/>
        <v>16</v>
      </c>
      <c r="F115" s="12" t="str">
        <f t="shared" si="3"/>
        <v>674216</v>
      </c>
      <c r="G115" s="7">
        <v>79.5</v>
      </c>
      <c r="H115" s="40">
        <v>38.6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/>
      <c r="P115" s="7" t="s">
        <v>83</v>
      </c>
      <c r="Q115" s="5" t="s">
        <v>70</v>
      </c>
      <c r="R115" s="7"/>
    </row>
    <row r="116" spans="1:18" ht="18" x14ac:dyDescent="0.3">
      <c r="A116" s="32">
        <v>9732</v>
      </c>
      <c r="B116" s="18" t="s">
        <v>12</v>
      </c>
      <c r="C116">
        <f>VLOOKUP(A116,[1]LISTEVLVEAU!A:B,2,FALSE)</f>
        <v>6718</v>
      </c>
      <c r="D116" s="39">
        <v>43571</v>
      </c>
      <c r="E116" s="5">
        <f t="shared" si="2"/>
        <v>16</v>
      </c>
      <c r="F116" s="12" t="str">
        <f t="shared" si="3"/>
        <v>671816</v>
      </c>
      <c r="G116" s="7">
        <v>63.5</v>
      </c>
      <c r="H116" s="41">
        <v>41</v>
      </c>
      <c r="I116" s="7" t="s">
        <v>84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/>
      <c r="P116" s="7" t="s">
        <v>83</v>
      </c>
      <c r="Q116" s="5" t="s">
        <v>70</v>
      </c>
      <c r="R116" s="7"/>
    </row>
    <row r="117" spans="1:18" ht="18" x14ac:dyDescent="0.3">
      <c r="A117" s="32">
        <v>9736</v>
      </c>
      <c r="B117" s="18" t="s">
        <v>12</v>
      </c>
      <c r="C117">
        <f>VLOOKUP(A117,[1]LISTEVLVEAU!A:B,2,FALSE)</f>
        <v>6608</v>
      </c>
      <c r="D117" s="39">
        <v>43571</v>
      </c>
      <c r="E117" s="5">
        <f t="shared" si="2"/>
        <v>16</v>
      </c>
      <c r="F117" s="12" t="str">
        <f t="shared" si="3"/>
        <v>660816</v>
      </c>
      <c r="G117" s="7">
        <v>68.5</v>
      </c>
      <c r="H117" s="40">
        <v>38.6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/>
      <c r="P117" s="7" t="s">
        <v>83</v>
      </c>
      <c r="Q117" s="5" t="s">
        <v>70</v>
      </c>
      <c r="R117" s="7"/>
    </row>
    <row r="118" spans="1:18" ht="18" x14ac:dyDescent="0.3">
      <c r="A118" s="31">
        <v>9737</v>
      </c>
      <c r="B118" s="58" t="s">
        <v>10</v>
      </c>
      <c r="C118">
        <f>VLOOKUP(A118,[1]LISTEVLVEAU!A:B,2,FALSE)</f>
        <v>5734</v>
      </c>
      <c r="D118" s="39">
        <v>43571</v>
      </c>
      <c r="E118" s="5">
        <f t="shared" si="2"/>
        <v>16</v>
      </c>
      <c r="F118" s="12" t="str">
        <f t="shared" si="3"/>
        <v>573416</v>
      </c>
      <c r="G118" s="7">
        <v>75.5</v>
      </c>
      <c r="H118" s="40">
        <v>38.6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/>
      <c r="P118" s="7" t="s">
        <v>83</v>
      </c>
      <c r="Q118" s="5" t="s">
        <v>70</v>
      </c>
      <c r="R118" s="7"/>
    </row>
    <row r="119" spans="1:18" ht="18" x14ac:dyDescent="0.35">
      <c r="A119" s="30">
        <v>9738</v>
      </c>
      <c r="B119" s="57" t="s">
        <v>8</v>
      </c>
      <c r="C119">
        <f>VLOOKUP(A119,[1]LISTEVLVEAU!A:B,2,FALSE)</f>
        <v>5689</v>
      </c>
      <c r="D119" s="39">
        <v>43571</v>
      </c>
      <c r="E119" s="5">
        <f t="shared" si="2"/>
        <v>16</v>
      </c>
      <c r="F119" s="12" t="str">
        <f t="shared" si="3"/>
        <v>568916</v>
      </c>
      <c r="G119" s="7">
        <v>74.5</v>
      </c>
      <c r="H119" s="40">
        <v>39.1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/>
      <c r="P119" s="7" t="s">
        <v>83</v>
      </c>
      <c r="Q119" s="5" t="s">
        <v>70</v>
      </c>
      <c r="R119" s="7"/>
    </row>
    <row r="120" spans="1:18" ht="18" x14ac:dyDescent="0.35">
      <c r="A120" s="30">
        <v>9739</v>
      </c>
      <c r="B120" s="57" t="s">
        <v>8</v>
      </c>
      <c r="C120">
        <f>VLOOKUP(A120,[1]LISTEVLVEAU!A:B,2,FALSE)</f>
        <v>6753</v>
      </c>
      <c r="D120" s="39">
        <v>43571</v>
      </c>
      <c r="E120" s="5">
        <f t="shared" si="2"/>
        <v>16</v>
      </c>
      <c r="F120" s="12" t="str">
        <f t="shared" si="3"/>
        <v>675316</v>
      </c>
      <c r="G120" s="7">
        <v>76.5</v>
      </c>
      <c r="H120" s="40">
        <v>38.9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/>
      <c r="P120" s="7" t="s">
        <v>83</v>
      </c>
      <c r="Q120" s="5" t="s">
        <v>70</v>
      </c>
      <c r="R120" s="7"/>
    </row>
    <row r="121" spans="1:18" ht="18" x14ac:dyDescent="0.3">
      <c r="A121" s="32">
        <v>9740</v>
      </c>
      <c r="B121" s="18" t="s">
        <v>12</v>
      </c>
      <c r="C121">
        <f>VLOOKUP(A121,[1]LISTEVLVEAU!A:B,2,FALSE)</f>
        <v>7639</v>
      </c>
      <c r="D121" s="39">
        <v>43571</v>
      </c>
      <c r="E121" s="5">
        <f t="shared" si="2"/>
        <v>16</v>
      </c>
      <c r="F121" s="12" t="str">
        <f t="shared" si="3"/>
        <v>763916</v>
      </c>
      <c r="G121" s="7">
        <v>50</v>
      </c>
      <c r="H121" s="40">
        <v>39</v>
      </c>
      <c r="I121" s="7" t="s">
        <v>84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/>
      <c r="P121" s="7" t="s">
        <v>83</v>
      </c>
      <c r="Q121" s="5" t="s">
        <v>70</v>
      </c>
      <c r="R121" s="7"/>
    </row>
    <row r="122" spans="1:18" ht="18" x14ac:dyDescent="0.35">
      <c r="A122" s="30">
        <v>9741</v>
      </c>
      <c r="B122" s="57" t="s">
        <v>8</v>
      </c>
      <c r="C122">
        <f>VLOOKUP(A122,[1]LISTEVLVEAU!A:B,2,FALSE)</f>
        <v>6728</v>
      </c>
      <c r="D122" s="39">
        <v>43571</v>
      </c>
      <c r="E122" s="5">
        <f t="shared" si="2"/>
        <v>16</v>
      </c>
      <c r="F122" s="12" t="str">
        <f t="shared" si="3"/>
        <v>672816</v>
      </c>
      <c r="G122" s="7">
        <v>62.5</v>
      </c>
      <c r="H122" s="40">
        <v>38.9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/>
      <c r="P122" s="7" t="s">
        <v>83</v>
      </c>
      <c r="Q122" s="5" t="s">
        <v>70</v>
      </c>
      <c r="R122" s="7"/>
    </row>
    <row r="123" spans="1:18" ht="18" x14ac:dyDescent="0.35">
      <c r="A123" s="30">
        <v>9743</v>
      </c>
      <c r="B123" s="57" t="s">
        <v>8</v>
      </c>
      <c r="C123">
        <f>VLOOKUP(A123,[1]LISTEVLVEAU!A:B,2,FALSE)</f>
        <v>7641</v>
      </c>
      <c r="D123" s="39">
        <v>43571</v>
      </c>
      <c r="E123" s="5">
        <f t="shared" si="2"/>
        <v>16</v>
      </c>
      <c r="F123" s="12" t="str">
        <f t="shared" si="3"/>
        <v>764116</v>
      </c>
      <c r="G123" s="7">
        <v>49.5</v>
      </c>
      <c r="H123" s="40">
        <v>39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/>
      <c r="P123" s="7" t="s">
        <v>83</v>
      </c>
      <c r="Q123" s="5" t="s">
        <v>70</v>
      </c>
      <c r="R123" s="7"/>
    </row>
    <row r="124" spans="1:18" ht="18" x14ac:dyDescent="0.3">
      <c r="A124" s="32">
        <v>9744</v>
      </c>
      <c r="B124" s="18" t="s">
        <v>12</v>
      </c>
      <c r="C124">
        <f>VLOOKUP(A124,[1]LISTEVLVEAU!A:B,2,FALSE)</f>
        <v>5704</v>
      </c>
      <c r="D124" s="39">
        <v>43571</v>
      </c>
      <c r="E124" s="5">
        <f t="shared" si="2"/>
        <v>16</v>
      </c>
      <c r="F124" s="12" t="str">
        <f t="shared" si="3"/>
        <v>570416</v>
      </c>
      <c r="G124" s="7">
        <v>67</v>
      </c>
      <c r="H124" s="40">
        <v>38.5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/>
      <c r="P124" s="7" t="s">
        <v>83</v>
      </c>
      <c r="Q124" s="5" t="s">
        <v>70</v>
      </c>
      <c r="R124" s="7"/>
    </row>
    <row r="125" spans="1:18" ht="18" x14ac:dyDescent="0.35">
      <c r="A125" s="30">
        <v>9745</v>
      </c>
      <c r="B125" s="57" t="s">
        <v>8</v>
      </c>
      <c r="C125">
        <f>VLOOKUP(A125,[1]LISTEVLVEAU!A:B,2,FALSE)</f>
        <v>3647</v>
      </c>
      <c r="D125" s="39">
        <v>43571</v>
      </c>
      <c r="E125" s="5">
        <f t="shared" si="2"/>
        <v>16</v>
      </c>
      <c r="F125" s="12" t="str">
        <f t="shared" si="3"/>
        <v>364716</v>
      </c>
      <c r="G125" s="7">
        <v>64</v>
      </c>
      <c r="H125" s="40">
        <v>39.5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/>
      <c r="P125" s="7" t="s">
        <v>83</v>
      </c>
      <c r="Q125" s="5" t="s">
        <v>70</v>
      </c>
      <c r="R125" s="7"/>
    </row>
    <row r="126" spans="1:18" ht="18" x14ac:dyDescent="0.35">
      <c r="A126" s="30">
        <v>9746</v>
      </c>
      <c r="B126" s="57" t="s">
        <v>8</v>
      </c>
      <c r="C126">
        <f>VLOOKUP(A126,[1]LISTEVLVEAU!A:B,2,FALSE)</f>
        <v>3613</v>
      </c>
      <c r="D126" s="39">
        <v>43571</v>
      </c>
      <c r="E126" s="5">
        <f t="shared" si="2"/>
        <v>16</v>
      </c>
      <c r="F126" s="12" t="str">
        <f t="shared" si="3"/>
        <v>361316</v>
      </c>
      <c r="G126" s="7">
        <v>66.5</v>
      </c>
      <c r="H126" s="40">
        <v>39.1</v>
      </c>
      <c r="I126" s="7">
        <v>0</v>
      </c>
      <c r="J126" s="7" t="s">
        <v>85</v>
      </c>
      <c r="K126" s="7" t="s">
        <v>86</v>
      </c>
      <c r="L126" s="7">
        <v>0</v>
      </c>
      <c r="M126" s="7">
        <v>0</v>
      </c>
      <c r="N126" s="7">
        <v>0</v>
      </c>
      <c r="O126" s="7"/>
      <c r="P126" s="7" t="s">
        <v>83</v>
      </c>
      <c r="Q126" s="5" t="s">
        <v>70</v>
      </c>
      <c r="R126" s="7"/>
    </row>
    <row r="127" spans="1:18" ht="18" x14ac:dyDescent="0.3">
      <c r="A127" s="31">
        <v>9747</v>
      </c>
      <c r="B127" s="58" t="s">
        <v>10</v>
      </c>
      <c r="C127">
        <f>VLOOKUP(A127,[1]LISTEVLVEAU!A:B,2,FALSE)</f>
        <v>7628</v>
      </c>
      <c r="D127" s="39">
        <v>43571</v>
      </c>
      <c r="E127" s="5">
        <f t="shared" si="2"/>
        <v>16</v>
      </c>
      <c r="F127" s="12" t="str">
        <f t="shared" si="3"/>
        <v>762816</v>
      </c>
      <c r="G127" s="7">
        <v>56</v>
      </c>
      <c r="H127" s="40">
        <v>39.200000000000003</v>
      </c>
      <c r="I127" s="7">
        <v>0</v>
      </c>
      <c r="J127" s="7">
        <v>0</v>
      </c>
      <c r="K127" s="7">
        <v>0</v>
      </c>
      <c r="L127" s="7">
        <v>0</v>
      </c>
      <c r="M127" s="7">
        <v>1</v>
      </c>
      <c r="N127" s="7">
        <v>0</v>
      </c>
      <c r="O127" s="7"/>
      <c r="P127" s="7" t="s">
        <v>83</v>
      </c>
      <c r="Q127" s="5" t="s">
        <v>70</v>
      </c>
      <c r="R127" s="7"/>
    </row>
    <row r="128" spans="1:18" ht="18" x14ac:dyDescent="0.3">
      <c r="A128" s="32">
        <v>9748</v>
      </c>
      <c r="B128" s="18" t="s">
        <v>12</v>
      </c>
      <c r="C128">
        <f>VLOOKUP(A128,[1]LISTEVLVEAU!A:B,2,FALSE)</f>
        <v>7622</v>
      </c>
      <c r="D128" s="39">
        <v>43571</v>
      </c>
      <c r="E128" s="5">
        <f t="shared" si="2"/>
        <v>16</v>
      </c>
      <c r="F128" s="12" t="str">
        <f t="shared" si="3"/>
        <v>762216</v>
      </c>
      <c r="G128" s="7">
        <v>50</v>
      </c>
      <c r="H128" s="40">
        <v>39.299999999999997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/>
      <c r="P128" s="7" t="s">
        <v>83</v>
      </c>
      <c r="Q128" s="5" t="s">
        <v>70</v>
      </c>
      <c r="R128" s="7"/>
    </row>
    <row r="129" spans="1:18" ht="18" x14ac:dyDescent="0.35">
      <c r="A129" s="30">
        <v>9749</v>
      </c>
      <c r="B129" s="57" t="s">
        <v>8</v>
      </c>
      <c r="C129">
        <f>VLOOKUP(A129,[1]LISTEVLVEAU!A:B,2,FALSE)</f>
        <v>4180</v>
      </c>
      <c r="D129" s="39">
        <v>43571</v>
      </c>
      <c r="E129" s="5">
        <f t="shared" si="2"/>
        <v>16</v>
      </c>
      <c r="F129" s="12" t="str">
        <f t="shared" si="3"/>
        <v>418016</v>
      </c>
      <c r="G129" s="7">
        <v>51.5</v>
      </c>
      <c r="H129" s="40">
        <v>39.1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/>
      <c r="P129" s="7" t="s">
        <v>83</v>
      </c>
      <c r="Q129" s="5" t="s">
        <v>70</v>
      </c>
      <c r="R129" s="7"/>
    </row>
    <row r="130" spans="1:18" ht="18" x14ac:dyDescent="0.3">
      <c r="A130" s="32">
        <v>9750</v>
      </c>
      <c r="B130" s="18" t="s">
        <v>12</v>
      </c>
      <c r="C130">
        <f>VLOOKUP(A130,[1]LISTEVLVEAU!A:B,2,FALSE)</f>
        <v>6640</v>
      </c>
      <c r="D130" s="39">
        <v>43571</v>
      </c>
      <c r="E130" s="5">
        <f t="shared" ref="E130:E193" si="4">WEEKNUM(D130,2)</f>
        <v>16</v>
      </c>
      <c r="F130" s="12" t="str">
        <f t="shared" si="3"/>
        <v>664016</v>
      </c>
      <c r="G130" s="7">
        <v>50.5</v>
      </c>
      <c r="H130" s="40">
        <v>38.9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/>
      <c r="P130" s="7" t="s">
        <v>83</v>
      </c>
      <c r="Q130" s="5" t="s">
        <v>70</v>
      </c>
      <c r="R130" s="7"/>
    </row>
    <row r="131" spans="1:18" ht="18" x14ac:dyDescent="0.35">
      <c r="A131" s="30">
        <v>9751</v>
      </c>
      <c r="B131" s="57" t="s">
        <v>8</v>
      </c>
      <c r="C131">
        <f>VLOOKUP(A131,[1]LISTEVLVEAU!A:B,2,FALSE)</f>
        <v>3154</v>
      </c>
      <c r="D131" s="39">
        <v>43571</v>
      </c>
      <c r="E131" s="5">
        <f t="shared" si="4"/>
        <v>16</v>
      </c>
      <c r="F131" s="12" t="str">
        <f t="shared" ref="F131:F194" si="5">CONCATENATE(C131,E131)</f>
        <v>315416</v>
      </c>
      <c r="G131" s="7">
        <v>44.5</v>
      </c>
      <c r="H131" s="40">
        <v>39.799999999999997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/>
      <c r="P131" s="7" t="s">
        <v>83</v>
      </c>
      <c r="Q131" s="5" t="s">
        <v>70</v>
      </c>
      <c r="R131" s="7" t="s">
        <v>87</v>
      </c>
    </row>
    <row r="132" spans="1:18" ht="18" x14ac:dyDescent="0.3">
      <c r="A132" s="32">
        <v>9754</v>
      </c>
      <c r="B132" s="18" t="s">
        <v>12</v>
      </c>
      <c r="C132">
        <f>VLOOKUP(A132,[1]LISTEVLVEAU!A:B,2,FALSE)</f>
        <v>3168</v>
      </c>
      <c r="D132" s="39">
        <v>43571</v>
      </c>
      <c r="E132" s="5">
        <f t="shared" si="4"/>
        <v>16</v>
      </c>
      <c r="F132" s="12" t="str">
        <f t="shared" si="5"/>
        <v>316816</v>
      </c>
      <c r="G132" s="7">
        <v>46</v>
      </c>
      <c r="H132" s="40">
        <v>38.6</v>
      </c>
      <c r="I132" s="7">
        <v>0</v>
      </c>
      <c r="J132" s="7">
        <v>0</v>
      </c>
      <c r="K132" s="7">
        <v>0</v>
      </c>
      <c r="L132" s="7">
        <v>0</v>
      </c>
      <c r="M132" s="7">
        <v>1</v>
      </c>
      <c r="N132" s="7">
        <v>0</v>
      </c>
      <c r="O132" s="7"/>
      <c r="P132" s="7" t="s">
        <v>83</v>
      </c>
      <c r="Q132" s="5" t="s">
        <v>70</v>
      </c>
      <c r="R132" s="7"/>
    </row>
    <row r="133" spans="1:18" ht="18" x14ac:dyDescent="0.3">
      <c r="A133" s="31">
        <v>9755</v>
      </c>
      <c r="B133" s="58" t="s">
        <v>10</v>
      </c>
      <c r="C133">
        <f>VLOOKUP(A133,[1]LISTEVLVEAU!A:B,2,FALSE)</f>
        <v>5611</v>
      </c>
      <c r="D133" s="39">
        <v>43571</v>
      </c>
      <c r="E133" s="5">
        <f t="shared" si="4"/>
        <v>16</v>
      </c>
      <c r="F133" s="12" t="str">
        <f t="shared" si="5"/>
        <v>561116</v>
      </c>
      <c r="G133" s="7">
        <v>45</v>
      </c>
      <c r="H133" s="40">
        <v>38.9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/>
      <c r="P133" s="7" t="s">
        <v>83</v>
      </c>
      <c r="Q133" s="5" t="s">
        <v>70</v>
      </c>
      <c r="R133" s="7"/>
    </row>
    <row r="134" spans="1:18" ht="18" x14ac:dyDescent="0.3">
      <c r="A134" s="32">
        <v>9756</v>
      </c>
      <c r="B134" s="18" t="s">
        <v>12</v>
      </c>
      <c r="C134">
        <f>VLOOKUP(A134,[1]LISTEVLVEAU!A:B,2,FALSE)</f>
        <v>4165</v>
      </c>
      <c r="D134" s="39">
        <v>43571</v>
      </c>
      <c r="E134" s="5">
        <f t="shared" si="4"/>
        <v>16</v>
      </c>
      <c r="F134" s="12" t="str">
        <f t="shared" si="5"/>
        <v>416516</v>
      </c>
      <c r="G134" s="7">
        <v>41.5</v>
      </c>
      <c r="H134" s="40">
        <v>39.5</v>
      </c>
      <c r="I134" s="7">
        <v>0</v>
      </c>
      <c r="J134" s="7">
        <v>0</v>
      </c>
      <c r="K134" s="7">
        <v>0</v>
      </c>
      <c r="L134" s="7">
        <v>0</v>
      </c>
      <c r="M134" s="7">
        <v>1</v>
      </c>
      <c r="N134" s="7">
        <v>0</v>
      </c>
      <c r="O134" s="7"/>
      <c r="P134" s="7" t="s">
        <v>83</v>
      </c>
      <c r="Q134" s="5" t="s">
        <v>70</v>
      </c>
      <c r="R134" s="7"/>
    </row>
    <row r="135" spans="1:18" ht="18" x14ac:dyDescent="0.3">
      <c r="A135" s="32">
        <v>9757</v>
      </c>
      <c r="B135" s="18" t="s">
        <v>12</v>
      </c>
      <c r="C135">
        <f>VLOOKUP(A135,[1]LISTEVLVEAU!A:B,2,FALSE)</f>
        <v>5722</v>
      </c>
      <c r="D135" s="39">
        <v>43571</v>
      </c>
      <c r="E135" s="5">
        <f t="shared" si="4"/>
        <v>16</v>
      </c>
      <c r="F135" s="12" t="str">
        <f t="shared" si="5"/>
        <v>572216</v>
      </c>
      <c r="G135" s="7">
        <v>47</v>
      </c>
      <c r="H135" s="40">
        <v>39.200000000000003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/>
      <c r="P135" s="7" t="s">
        <v>83</v>
      </c>
      <c r="Q135" s="5" t="s">
        <v>70</v>
      </c>
      <c r="R135" s="7"/>
    </row>
    <row r="136" spans="1:18" ht="18" x14ac:dyDescent="0.3">
      <c r="A136" s="42">
        <v>9759</v>
      </c>
      <c r="B136" s="58" t="s">
        <v>10</v>
      </c>
      <c r="C136">
        <f>VLOOKUP(A136,[1]LISTEVLVEAU!A:B,2,FALSE)</f>
        <v>3161</v>
      </c>
      <c r="D136" s="39">
        <v>43571</v>
      </c>
      <c r="E136" s="5">
        <f t="shared" si="4"/>
        <v>16</v>
      </c>
      <c r="F136" s="12" t="str">
        <f t="shared" si="5"/>
        <v>316116</v>
      </c>
      <c r="G136" s="7">
        <v>42</v>
      </c>
      <c r="H136" s="40">
        <v>38.700000000000003</v>
      </c>
      <c r="I136" s="7">
        <v>0</v>
      </c>
      <c r="J136" s="7">
        <v>0</v>
      </c>
      <c r="K136" s="7">
        <v>0</v>
      </c>
      <c r="L136" s="7">
        <v>1</v>
      </c>
      <c r="M136" s="7">
        <v>0</v>
      </c>
      <c r="N136" s="7">
        <v>0</v>
      </c>
      <c r="O136" s="7"/>
      <c r="P136" s="7" t="s">
        <v>83</v>
      </c>
      <c r="Q136" s="5" t="s">
        <v>70</v>
      </c>
      <c r="R136" s="7"/>
    </row>
    <row r="137" spans="1:18" ht="18" x14ac:dyDescent="0.35">
      <c r="A137" s="30">
        <v>9721</v>
      </c>
      <c r="B137" s="57" t="s">
        <v>8</v>
      </c>
      <c r="C137">
        <f>VLOOKUP(A137,[1]LISTEVLVEAU!A:B,2,FALSE)</f>
        <v>6722</v>
      </c>
      <c r="D137" s="36">
        <v>43578</v>
      </c>
      <c r="E137" s="5">
        <f t="shared" si="4"/>
        <v>17</v>
      </c>
      <c r="F137" s="12" t="str">
        <f t="shared" si="5"/>
        <v>672217</v>
      </c>
      <c r="G137" s="37">
        <v>89.5</v>
      </c>
      <c r="H137" s="38">
        <v>39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/>
      <c r="P137" s="37" t="s">
        <v>88</v>
      </c>
      <c r="Q137" s="5" t="s">
        <v>70</v>
      </c>
      <c r="R137" s="7"/>
    </row>
    <row r="138" spans="1:18" ht="18" x14ac:dyDescent="0.3">
      <c r="A138" s="31">
        <v>9722</v>
      </c>
      <c r="B138" s="58" t="s">
        <v>10</v>
      </c>
      <c r="C138">
        <f>VLOOKUP(A138,[1]LISTEVLVEAU!A:B,2,FALSE)</f>
        <v>6614</v>
      </c>
      <c r="D138" s="39">
        <v>43578</v>
      </c>
      <c r="E138" s="5">
        <f t="shared" si="4"/>
        <v>17</v>
      </c>
      <c r="F138" s="12" t="str">
        <f t="shared" si="5"/>
        <v>661417</v>
      </c>
      <c r="G138" s="7">
        <v>109</v>
      </c>
      <c r="H138" s="7">
        <v>39.1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/>
      <c r="P138" s="7" t="s">
        <v>88</v>
      </c>
      <c r="Q138" s="5" t="s">
        <v>70</v>
      </c>
      <c r="R138" s="7"/>
    </row>
    <row r="139" spans="1:18" ht="18" x14ac:dyDescent="0.3">
      <c r="A139" s="32">
        <v>9725</v>
      </c>
      <c r="B139" s="18" t="s">
        <v>12</v>
      </c>
      <c r="C139">
        <f>VLOOKUP(A139,[1]LISTEVLVEAU!A:B,2,FALSE)</f>
        <v>5690</v>
      </c>
      <c r="D139" s="39">
        <v>43578</v>
      </c>
      <c r="E139" s="5">
        <f t="shared" si="4"/>
        <v>17</v>
      </c>
      <c r="F139" s="12" t="str">
        <f t="shared" si="5"/>
        <v>569017</v>
      </c>
      <c r="G139" s="7">
        <v>87</v>
      </c>
      <c r="H139" s="7">
        <v>38.5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/>
      <c r="P139" s="7" t="s">
        <v>88</v>
      </c>
      <c r="Q139" s="5" t="s">
        <v>70</v>
      </c>
      <c r="R139" s="7"/>
    </row>
    <row r="140" spans="1:18" ht="18" x14ac:dyDescent="0.3">
      <c r="A140" s="31">
        <v>9727</v>
      </c>
      <c r="B140" s="58" t="s">
        <v>10</v>
      </c>
      <c r="C140">
        <f>VLOOKUP(A140,[1]LISTEVLVEAU!A:B,2,FALSE)</f>
        <v>4168</v>
      </c>
      <c r="D140" s="39">
        <v>43578</v>
      </c>
      <c r="E140" s="5">
        <f t="shared" si="4"/>
        <v>17</v>
      </c>
      <c r="F140" s="12" t="str">
        <f t="shared" si="5"/>
        <v>416817</v>
      </c>
      <c r="G140" s="7">
        <v>101</v>
      </c>
      <c r="H140" s="7">
        <v>38.1</v>
      </c>
      <c r="I140" s="7" t="s">
        <v>84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/>
      <c r="P140" s="7" t="s">
        <v>88</v>
      </c>
      <c r="Q140" s="5" t="s">
        <v>70</v>
      </c>
      <c r="R140" s="7"/>
    </row>
    <row r="141" spans="1:18" ht="18" x14ac:dyDescent="0.3">
      <c r="A141" s="31">
        <v>9728</v>
      </c>
      <c r="B141" s="58" t="s">
        <v>10</v>
      </c>
      <c r="C141">
        <f>VLOOKUP(A141,[1]LISTEVLVEAU!A:B,2,FALSE)</f>
        <v>6742</v>
      </c>
      <c r="D141" s="39">
        <v>43578</v>
      </c>
      <c r="E141" s="5">
        <f t="shared" si="4"/>
        <v>17</v>
      </c>
      <c r="F141" s="12" t="str">
        <f t="shared" si="5"/>
        <v>674217</v>
      </c>
      <c r="G141" s="7">
        <v>86.5</v>
      </c>
      <c r="H141" s="7">
        <v>38.799999999999997</v>
      </c>
      <c r="I141" s="7">
        <v>0</v>
      </c>
      <c r="J141" s="7">
        <v>0</v>
      </c>
      <c r="K141" s="7">
        <v>0</v>
      </c>
      <c r="L141" s="7">
        <v>1</v>
      </c>
      <c r="M141" s="7">
        <v>1</v>
      </c>
      <c r="N141" s="7">
        <v>0</v>
      </c>
      <c r="O141" s="7"/>
      <c r="P141" s="7" t="s">
        <v>88</v>
      </c>
      <c r="Q141" s="5" t="s">
        <v>70</v>
      </c>
      <c r="R141" s="7"/>
    </row>
    <row r="142" spans="1:18" ht="18" x14ac:dyDescent="0.3">
      <c r="A142" s="32">
        <v>9732</v>
      </c>
      <c r="B142" s="18" t="s">
        <v>12</v>
      </c>
      <c r="C142">
        <f>VLOOKUP(A142,[1]LISTEVLVEAU!A:B,2,FALSE)</f>
        <v>6718</v>
      </c>
      <c r="D142" s="39">
        <v>43578</v>
      </c>
      <c r="E142" s="5">
        <f t="shared" si="4"/>
        <v>17</v>
      </c>
      <c r="F142" s="12" t="str">
        <f t="shared" si="5"/>
        <v>671817</v>
      </c>
      <c r="G142" s="7">
        <v>68.5</v>
      </c>
      <c r="H142" s="7">
        <v>39.5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/>
      <c r="P142" s="7" t="s">
        <v>88</v>
      </c>
      <c r="Q142" s="5" t="s">
        <v>70</v>
      </c>
      <c r="R142" s="7"/>
    </row>
    <row r="143" spans="1:18" ht="18" x14ac:dyDescent="0.3">
      <c r="A143" s="32">
        <v>9740</v>
      </c>
      <c r="B143" s="18" t="s">
        <v>12</v>
      </c>
      <c r="C143">
        <f>VLOOKUP(A143,[1]LISTEVLVEAU!A:B,2,FALSE)</f>
        <v>7639</v>
      </c>
      <c r="D143" s="39">
        <v>43578</v>
      </c>
      <c r="E143" s="5">
        <f t="shared" si="4"/>
        <v>17</v>
      </c>
      <c r="F143" s="12" t="str">
        <f t="shared" si="5"/>
        <v>763917</v>
      </c>
      <c r="G143" s="7">
        <v>65.5</v>
      </c>
      <c r="H143" s="7">
        <v>39.1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/>
      <c r="P143" s="7" t="s">
        <v>88</v>
      </c>
      <c r="Q143" s="5" t="s">
        <v>70</v>
      </c>
      <c r="R143" s="7"/>
    </row>
    <row r="144" spans="1:18" ht="18" x14ac:dyDescent="0.35">
      <c r="A144" s="30">
        <v>9741</v>
      </c>
      <c r="B144" s="57" t="s">
        <v>8</v>
      </c>
      <c r="C144">
        <f>VLOOKUP(A144,[1]LISTEVLVEAU!A:B,2,FALSE)</f>
        <v>6728</v>
      </c>
      <c r="D144" s="39">
        <v>43578</v>
      </c>
      <c r="E144" s="5">
        <f t="shared" si="4"/>
        <v>17</v>
      </c>
      <c r="F144" s="12" t="str">
        <f t="shared" si="5"/>
        <v>672817</v>
      </c>
      <c r="G144" s="7">
        <v>72</v>
      </c>
      <c r="H144" s="7">
        <v>39.799999999999997</v>
      </c>
      <c r="I144" s="7">
        <v>0</v>
      </c>
      <c r="J144" s="7">
        <v>0</v>
      </c>
      <c r="K144" s="7">
        <v>0</v>
      </c>
      <c r="L144" s="7">
        <v>1</v>
      </c>
      <c r="M144" s="7">
        <v>0</v>
      </c>
      <c r="N144" s="7">
        <v>0</v>
      </c>
      <c r="O144" s="7"/>
      <c r="P144" s="7" t="s">
        <v>88</v>
      </c>
      <c r="Q144" s="5" t="s">
        <v>70</v>
      </c>
      <c r="R144" s="7"/>
    </row>
    <row r="145" spans="1:18" ht="18" x14ac:dyDescent="0.35">
      <c r="A145" s="30">
        <v>9743</v>
      </c>
      <c r="B145" s="57" t="s">
        <v>8</v>
      </c>
      <c r="C145">
        <f>VLOOKUP(A145,[1]LISTEVLVEAU!A:B,2,FALSE)</f>
        <v>7641</v>
      </c>
      <c r="D145" s="39">
        <v>43578</v>
      </c>
      <c r="E145" s="5">
        <f t="shared" si="4"/>
        <v>17</v>
      </c>
      <c r="F145" s="12" t="str">
        <f t="shared" si="5"/>
        <v>764117</v>
      </c>
      <c r="G145" s="7">
        <v>51.5</v>
      </c>
      <c r="H145" s="7">
        <v>39.1</v>
      </c>
      <c r="I145" s="7">
        <v>0</v>
      </c>
      <c r="J145" s="7">
        <v>0</v>
      </c>
      <c r="K145" s="7">
        <v>0</v>
      </c>
      <c r="L145" s="7">
        <v>1</v>
      </c>
      <c r="M145" s="7">
        <v>0</v>
      </c>
      <c r="N145" s="7">
        <v>0</v>
      </c>
      <c r="O145" s="7"/>
      <c r="P145" s="7" t="s">
        <v>88</v>
      </c>
      <c r="Q145" s="5" t="s">
        <v>70</v>
      </c>
      <c r="R145" s="7"/>
    </row>
    <row r="146" spans="1:18" ht="18" x14ac:dyDescent="0.3">
      <c r="A146" s="32">
        <v>9744</v>
      </c>
      <c r="B146" s="18" t="s">
        <v>12</v>
      </c>
      <c r="C146">
        <f>VLOOKUP(A146,[1]LISTEVLVEAU!A:B,2,FALSE)</f>
        <v>5704</v>
      </c>
      <c r="D146" s="39">
        <v>43578</v>
      </c>
      <c r="E146" s="5">
        <f t="shared" si="4"/>
        <v>17</v>
      </c>
      <c r="F146" s="12" t="str">
        <f t="shared" si="5"/>
        <v>570417</v>
      </c>
      <c r="G146" s="7">
        <v>69.5</v>
      </c>
      <c r="H146" s="7">
        <v>40</v>
      </c>
      <c r="I146" s="7" t="s">
        <v>89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/>
      <c r="P146" s="7" t="s">
        <v>88</v>
      </c>
      <c r="Q146" s="5" t="s">
        <v>70</v>
      </c>
      <c r="R146" s="7"/>
    </row>
    <row r="147" spans="1:18" ht="18" x14ac:dyDescent="0.35">
      <c r="A147" s="30">
        <v>9745</v>
      </c>
      <c r="B147" s="57" t="s">
        <v>8</v>
      </c>
      <c r="C147">
        <f>VLOOKUP(A147,[1]LISTEVLVEAU!A:B,2,FALSE)</f>
        <v>3647</v>
      </c>
      <c r="D147" s="39">
        <v>43578</v>
      </c>
      <c r="E147" s="5">
        <f t="shared" si="4"/>
        <v>17</v>
      </c>
      <c r="F147" s="12" t="str">
        <f t="shared" si="5"/>
        <v>364717</v>
      </c>
      <c r="G147" s="7">
        <v>69.5</v>
      </c>
      <c r="H147" s="7">
        <v>39.1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/>
      <c r="P147" s="7" t="s">
        <v>88</v>
      </c>
      <c r="Q147" s="5" t="s">
        <v>70</v>
      </c>
      <c r="R147" s="7"/>
    </row>
    <row r="148" spans="1:18" ht="18" x14ac:dyDescent="0.35">
      <c r="A148" s="30">
        <v>9746</v>
      </c>
      <c r="B148" s="57" t="s">
        <v>8</v>
      </c>
      <c r="C148">
        <f>VLOOKUP(A148,[1]LISTEVLVEAU!A:B,2,FALSE)</f>
        <v>3613</v>
      </c>
      <c r="D148" s="39">
        <v>43578</v>
      </c>
      <c r="E148" s="5">
        <f t="shared" si="4"/>
        <v>17</v>
      </c>
      <c r="F148" s="12" t="str">
        <f t="shared" si="5"/>
        <v>361317</v>
      </c>
      <c r="G148" s="7">
        <v>73</v>
      </c>
      <c r="H148" s="7">
        <v>39.5</v>
      </c>
      <c r="I148" s="7">
        <v>0</v>
      </c>
      <c r="J148" s="7">
        <v>0</v>
      </c>
      <c r="K148" s="7">
        <v>0</v>
      </c>
      <c r="L148" s="7">
        <v>0</v>
      </c>
      <c r="M148" s="7" t="s">
        <v>90</v>
      </c>
      <c r="N148" s="7">
        <v>0</v>
      </c>
      <c r="O148" s="7"/>
      <c r="P148" s="7" t="s">
        <v>88</v>
      </c>
      <c r="Q148" s="5" t="s">
        <v>70</v>
      </c>
      <c r="R148" s="7" t="s">
        <v>87</v>
      </c>
    </row>
    <row r="149" spans="1:18" ht="18" x14ac:dyDescent="0.3">
      <c r="A149" s="31">
        <v>9747</v>
      </c>
      <c r="B149" s="58" t="s">
        <v>10</v>
      </c>
      <c r="C149">
        <f>VLOOKUP(A149,[1]LISTEVLVEAU!A:B,2,FALSE)</f>
        <v>7628</v>
      </c>
      <c r="D149" s="39">
        <v>43578</v>
      </c>
      <c r="E149" s="5">
        <f t="shared" si="4"/>
        <v>17</v>
      </c>
      <c r="F149" s="12" t="str">
        <f t="shared" si="5"/>
        <v>762817</v>
      </c>
      <c r="G149" s="7">
        <v>56.5</v>
      </c>
      <c r="H149" s="7">
        <v>39.1</v>
      </c>
      <c r="I149" s="7">
        <v>0</v>
      </c>
      <c r="J149" s="7">
        <v>0</v>
      </c>
      <c r="K149" s="7">
        <v>0</v>
      </c>
      <c r="L149" s="7">
        <v>2</v>
      </c>
      <c r="M149" s="7">
        <v>1</v>
      </c>
      <c r="N149" s="7">
        <v>0</v>
      </c>
      <c r="O149" s="7"/>
      <c r="P149" s="7" t="s">
        <v>88</v>
      </c>
      <c r="Q149" s="5" t="s">
        <v>70</v>
      </c>
      <c r="R149" s="7"/>
    </row>
    <row r="150" spans="1:18" ht="18" x14ac:dyDescent="0.3">
      <c r="A150" s="32">
        <v>9748</v>
      </c>
      <c r="B150" s="18" t="s">
        <v>12</v>
      </c>
      <c r="C150">
        <f>VLOOKUP(A150,[1]LISTEVLVEAU!A:B,2,FALSE)</f>
        <v>7622</v>
      </c>
      <c r="D150" s="39">
        <v>43578</v>
      </c>
      <c r="E150" s="5">
        <f t="shared" si="4"/>
        <v>17</v>
      </c>
      <c r="F150" s="12" t="str">
        <f t="shared" si="5"/>
        <v>762217</v>
      </c>
      <c r="G150" s="7">
        <v>58.5</v>
      </c>
      <c r="H150" s="7">
        <v>38.799999999999997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/>
      <c r="P150" s="7" t="s">
        <v>88</v>
      </c>
      <c r="Q150" s="5" t="s">
        <v>70</v>
      </c>
      <c r="R150" s="7"/>
    </row>
    <row r="151" spans="1:18" ht="18" x14ac:dyDescent="0.35">
      <c r="A151" s="30">
        <v>9749</v>
      </c>
      <c r="B151" s="57" t="s">
        <v>8</v>
      </c>
      <c r="C151">
        <f>VLOOKUP(A151,[1]LISTEVLVEAU!A:B,2,FALSE)</f>
        <v>4180</v>
      </c>
      <c r="D151" s="39">
        <v>43578</v>
      </c>
      <c r="E151" s="5">
        <f t="shared" si="4"/>
        <v>17</v>
      </c>
      <c r="F151" s="12" t="str">
        <f t="shared" si="5"/>
        <v>418017</v>
      </c>
      <c r="G151" s="7">
        <v>56.5</v>
      </c>
      <c r="H151" s="7">
        <v>39</v>
      </c>
      <c r="I151" s="7">
        <v>0</v>
      </c>
      <c r="J151" s="7">
        <v>0</v>
      </c>
      <c r="K151" s="7">
        <v>0</v>
      </c>
      <c r="L151" s="7">
        <v>1</v>
      </c>
      <c r="M151" s="7" t="s">
        <v>90</v>
      </c>
      <c r="N151" s="7">
        <v>0</v>
      </c>
      <c r="O151" s="7"/>
      <c r="P151" s="7" t="s">
        <v>88</v>
      </c>
      <c r="Q151" s="5" t="s">
        <v>70</v>
      </c>
      <c r="R151" s="7" t="s">
        <v>87</v>
      </c>
    </row>
    <row r="152" spans="1:18" ht="18" x14ac:dyDescent="0.3">
      <c r="A152" s="32">
        <v>9750</v>
      </c>
      <c r="B152" s="18" t="s">
        <v>12</v>
      </c>
      <c r="C152">
        <f>VLOOKUP(A152,[1]LISTEVLVEAU!A:B,2,FALSE)</f>
        <v>6640</v>
      </c>
      <c r="D152" s="39">
        <v>43578</v>
      </c>
      <c r="E152" s="5">
        <f t="shared" si="4"/>
        <v>17</v>
      </c>
      <c r="F152" s="12" t="str">
        <f t="shared" si="5"/>
        <v>664017</v>
      </c>
      <c r="G152" s="7">
        <v>57</v>
      </c>
      <c r="H152" s="7">
        <v>39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/>
      <c r="P152" s="7" t="s">
        <v>88</v>
      </c>
      <c r="Q152" s="5" t="s">
        <v>70</v>
      </c>
      <c r="R152" s="7"/>
    </row>
    <row r="153" spans="1:18" ht="18" x14ac:dyDescent="0.35">
      <c r="A153" s="30">
        <v>9751</v>
      </c>
      <c r="B153" s="57" t="s">
        <v>8</v>
      </c>
      <c r="C153">
        <f>VLOOKUP(A153,[1]LISTEVLVEAU!A:B,2,FALSE)</f>
        <v>3154</v>
      </c>
      <c r="D153" s="39">
        <v>43578</v>
      </c>
      <c r="E153" s="5">
        <f t="shared" si="4"/>
        <v>17</v>
      </c>
      <c r="F153" s="12" t="str">
        <f t="shared" si="5"/>
        <v>315417</v>
      </c>
      <c r="G153" s="7">
        <v>46</v>
      </c>
      <c r="H153" s="7">
        <v>39.4</v>
      </c>
      <c r="I153" s="7">
        <v>0</v>
      </c>
      <c r="J153" s="7">
        <v>0</v>
      </c>
      <c r="K153" s="7">
        <v>0</v>
      </c>
      <c r="L153" s="7">
        <v>1</v>
      </c>
      <c r="M153" s="7" t="s">
        <v>91</v>
      </c>
      <c r="N153" s="7">
        <v>0</v>
      </c>
      <c r="O153" s="7"/>
      <c r="P153" s="7" t="s">
        <v>88</v>
      </c>
      <c r="Q153" s="5" t="s">
        <v>70</v>
      </c>
      <c r="R153" s="7" t="s">
        <v>87</v>
      </c>
    </row>
    <row r="154" spans="1:18" ht="18" x14ac:dyDescent="0.3">
      <c r="A154" s="32">
        <v>9754</v>
      </c>
      <c r="B154" s="18" t="s">
        <v>12</v>
      </c>
      <c r="C154">
        <f>VLOOKUP(A154,[1]LISTEVLVEAU!A:B,2,FALSE)</f>
        <v>3168</v>
      </c>
      <c r="D154" s="39">
        <v>43578</v>
      </c>
      <c r="E154" s="5">
        <f t="shared" si="4"/>
        <v>17</v>
      </c>
      <c r="F154" s="12" t="str">
        <f t="shared" si="5"/>
        <v>316817</v>
      </c>
      <c r="G154" s="7">
        <v>49</v>
      </c>
      <c r="H154" s="7">
        <v>39</v>
      </c>
      <c r="I154" s="7" t="s">
        <v>84</v>
      </c>
      <c r="J154" s="7">
        <v>0</v>
      </c>
      <c r="K154" s="7">
        <v>0</v>
      </c>
      <c r="L154" s="7">
        <v>1</v>
      </c>
      <c r="M154" s="7" t="s">
        <v>91</v>
      </c>
      <c r="N154" s="7">
        <v>0</v>
      </c>
      <c r="O154" s="7"/>
      <c r="P154" s="7" t="s">
        <v>88</v>
      </c>
      <c r="Q154" s="5" t="s">
        <v>70</v>
      </c>
      <c r="R154" s="7" t="s">
        <v>87</v>
      </c>
    </row>
    <row r="155" spans="1:18" ht="18" x14ac:dyDescent="0.3">
      <c r="A155" s="31">
        <v>9755</v>
      </c>
      <c r="B155" s="58" t="s">
        <v>10</v>
      </c>
      <c r="C155">
        <f>VLOOKUP(A155,[1]LISTEVLVEAU!A:B,2,FALSE)</f>
        <v>5611</v>
      </c>
      <c r="D155" s="39">
        <v>43578</v>
      </c>
      <c r="E155" s="5">
        <f t="shared" si="4"/>
        <v>17</v>
      </c>
      <c r="F155" s="12" t="str">
        <f t="shared" si="5"/>
        <v>561117</v>
      </c>
      <c r="G155" s="7">
        <v>48.5</v>
      </c>
      <c r="H155" s="7">
        <v>39.1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/>
      <c r="P155" s="7" t="s">
        <v>88</v>
      </c>
      <c r="Q155" s="5" t="s">
        <v>70</v>
      </c>
      <c r="R155" s="7"/>
    </row>
    <row r="156" spans="1:18" ht="18" x14ac:dyDescent="0.3">
      <c r="A156" s="32">
        <v>9756</v>
      </c>
      <c r="B156" s="18" t="s">
        <v>12</v>
      </c>
      <c r="C156">
        <f>VLOOKUP(A156,[1]LISTEVLVEAU!A:B,2,FALSE)</f>
        <v>4165</v>
      </c>
      <c r="D156" s="39">
        <v>43578</v>
      </c>
      <c r="E156" s="5">
        <f t="shared" si="4"/>
        <v>17</v>
      </c>
      <c r="F156" s="12" t="str">
        <f t="shared" si="5"/>
        <v>416517</v>
      </c>
      <c r="G156" s="7">
        <v>41</v>
      </c>
      <c r="H156" s="7">
        <v>39</v>
      </c>
      <c r="I156" s="7">
        <v>0</v>
      </c>
      <c r="J156" s="7">
        <v>0</v>
      </c>
      <c r="K156" s="7">
        <v>0</v>
      </c>
      <c r="L156" s="7">
        <v>1</v>
      </c>
      <c r="M156" s="7">
        <v>0</v>
      </c>
      <c r="N156" s="7">
        <v>0</v>
      </c>
      <c r="O156" s="7"/>
      <c r="P156" s="7" t="s">
        <v>88</v>
      </c>
      <c r="Q156" s="5" t="s">
        <v>70</v>
      </c>
      <c r="R156" s="7"/>
    </row>
    <row r="157" spans="1:18" ht="18" x14ac:dyDescent="0.3">
      <c r="A157" s="32">
        <v>9757</v>
      </c>
      <c r="B157" s="18" t="s">
        <v>12</v>
      </c>
      <c r="C157">
        <f>VLOOKUP(A157,[1]LISTEVLVEAU!A:B,2,FALSE)</f>
        <v>5722</v>
      </c>
      <c r="D157" s="39">
        <v>43578</v>
      </c>
      <c r="E157" s="5">
        <f t="shared" si="4"/>
        <v>17</v>
      </c>
      <c r="F157" s="12" t="str">
        <f t="shared" si="5"/>
        <v>572217</v>
      </c>
      <c r="G157" s="7">
        <v>47.5</v>
      </c>
      <c r="H157" s="7">
        <v>38.9</v>
      </c>
      <c r="I157" s="7">
        <v>0</v>
      </c>
      <c r="J157" s="7">
        <v>0</v>
      </c>
      <c r="K157" s="7">
        <v>0</v>
      </c>
      <c r="L157" s="7">
        <v>0</v>
      </c>
      <c r="M157" s="7">
        <v>1</v>
      </c>
      <c r="N157" s="7">
        <v>0</v>
      </c>
      <c r="O157" s="7"/>
      <c r="P157" s="7" t="s">
        <v>88</v>
      </c>
      <c r="Q157" s="5" t="s">
        <v>70</v>
      </c>
      <c r="R157" s="7"/>
    </row>
    <row r="158" spans="1:18" ht="18" x14ac:dyDescent="0.3">
      <c r="A158" s="31">
        <v>9759</v>
      </c>
      <c r="B158" s="58" t="s">
        <v>10</v>
      </c>
      <c r="C158">
        <f>VLOOKUP(A158,[1]LISTEVLVEAU!A:B,2,FALSE)</f>
        <v>3161</v>
      </c>
      <c r="D158" s="39">
        <v>43578</v>
      </c>
      <c r="E158" s="5">
        <f t="shared" si="4"/>
        <v>17</v>
      </c>
      <c r="F158" s="12" t="str">
        <f t="shared" si="5"/>
        <v>316117</v>
      </c>
      <c r="G158" s="7">
        <v>44</v>
      </c>
      <c r="H158" s="7">
        <v>38.799999999999997</v>
      </c>
      <c r="I158" s="7">
        <v>0</v>
      </c>
      <c r="J158" s="7">
        <v>0</v>
      </c>
      <c r="K158" s="7">
        <v>0</v>
      </c>
      <c r="L158" s="7">
        <v>0</v>
      </c>
      <c r="M158" s="7">
        <v>2</v>
      </c>
      <c r="N158" s="7">
        <v>0</v>
      </c>
      <c r="O158" s="7"/>
      <c r="P158" s="7" t="s">
        <v>88</v>
      </c>
      <c r="Q158" s="5" t="s">
        <v>70</v>
      </c>
      <c r="R158" s="7"/>
    </row>
    <row r="159" spans="1:18" ht="18" x14ac:dyDescent="0.3">
      <c r="A159" s="32">
        <v>9763</v>
      </c>
      <c r="B159" s="18" t="s">
        <v>12</v>
      </c>
      <c r="C159">
        <f>VLOOKUP(A159,[1]LISTEVLVEAU!A:B,2,FALSE)</f>
        <v>4633</v>
      </c>
      <c r="D159" s="39">
        <v>43578</v>
      </c>
      <c r="E159" s="5">
        <f t="shared" si="4"/>
        <v>17</v>
      </c>
      <c r="F159" s="12" t="str">
        <f t="shared" si="5"/>
        <v>463317</v>
      </c>
      <c r="G159" s="7">
        <v>51.5</v>
      </c>
      <c r="H159" s="7">
        <v>39.1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/>
      <c r="P159" s="7" t="s">
        <v>88</v>
      </c>
      <c r="Q159" s="5" t="s">
        <v>70</v>
      </c>
      <c r="R159" s="7"/>
    </row>
    <row r="160" spans="1:18" ht="18" x14ac:dyDescent="0.3">
      <c r="A160" s="42">
        <v>9764</v>
      </c>
      <c r="B160" s="58" t="s">
        <v>10</v>
      </c>
      <c r="C160">
        <f>VLOOKUP(A160,[1]LISTEVLVEAU!A:B,2,FALSE)</f>
        <v>2604</v>
      </c>
      <c r="D160" s="39">
        <v>43578</v>
      </c>
      <c r="E160" s="5">
        <f t="shared" si="4"/>
        <v>17</v>
      </c>
      <c r="F160" s="12" t="str">
        <f t="shared" si="5"/>
        <v>260417</v>
      </c>
      <c r="G160" s="7">
        <v>51.5</v>
      </c>
      <c r="H160" s="7">
        <v>39.299999999999997</v>
      </c>
      <c r="I160" s="7">
        <v>0</v>
      </c>
      <c r="J160" s="7">
        <v>0</v>
      </c>
      <c r="K160" s="7">
        <v>0</v>
      </c>
      <c r="L160" s="7">
        <v>0</v>
      </c>
      <c r="M160" s="7">
        <v>1</v>
      </c>
      <c r="N160" s="7">
        <v>0</v>
      </c>
      <c r="O160" s="7"/>
      <c r="P160" s="7" t="s">
        <v>88</v>
      </c>
      <c r="Q160" s="5" t="s">
        <v>70</v>
      </c>
      <c r="R160" s="7"/>
    </row>
    <row r="161" spans="1:18" ht="18" x14ac:dyDescent="0.35">
      <c r="A161" s="30">
        <v>9721</v>
      </c>
      <c r="B161" s="57" t="s">
        <v>8</v>
      </c>
      <c r="C161">
        <f>VLOOKUP(A161,[1]LISTEVLVEAU!A:B,2,FALSE)</f>
        <v>6722</v>
      </c>
      <c r="D161" s="36">
        <v>43585</v>
      </c>
      <c r="E161" s="5">
        <f t="shared" si="4"/>
        <v>18</v>
      </c>
      <c r="F161" s="12" t="str">
        <f t="shared" si="5"/>
        <v>672218</v>
      </c>
      <c r="G161" s="37">
        <v>103.5</v>
      </c>
      <c r="H161" s="37">
        <v>38.5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/>
      <c r="P161" s="37" t="s">
        <v>92</v>
      </c>
      <c r="Q161" s="5" t="s">
        <v>70</v>
      </c>
      <c r="R161" s="7"/>
    </row>
    <row r="162" spans="1:18" ht="18" x14ac:dyDescent="0.3">
      <c r="A162" s="31">
        <v>9722</v>
      </c>
      <c r="B162" s="58" t="s">
        <v>10</v>
      </c>
      <c r="C162">
        <f>VLOOKUP(A162,[1]LISTEVLVEAU!A:B,2,FALSE)</f>
        <v>6614</v>
      </c>
      <c r="D162" s="39">
        <v>43585</v>
      </c>
      <c r="E162" s="5">
        <f t="shared" si="4"/>
        <v>18</v>
      </c>
      <c r="F162" s="12" t="str">
        <f t="shared" si="5"/>
        <v>661418</v>
      </c>
      <c r="G162" s="7">
        <v>110</v>
      </c>
      <c r="H162" s="7">
        <v>38.5</v>
      </c>
      <c r="I162" s="7">
        <v>0</v>
      </c>
      <c r="J162" s="7">
        <v>0</v>
      </c>
      <c r="K162" s="7">
        <v>0</v>
      </c>
      <c r="L162" s="7">
        <v>0</v>
      </c>
      <c r="M162" s="7">
        <v>1</v>
      </c>
      <c r="N162" s="7">
        <v>0</v>
      </c>
      <c r="O162" s="7"/>
      <c r="P162" s="7" t="s">
        <v>92</v>
      </c>
      <c r="Q162" s="5" t="s">
        <v>70</v>
      </c>
      <c r="R162" s="7"/>
    </row>
    <row r="163" spans="1:18" ht="18" x14ac:dyDescent="0.3">
      <c r="A163" s="32">
        <v>9725</v>
      </c>
      <c r="B163" s="18" t="s">
        <v>12</v>
      </c>
      <c r="C163">
        <f>VLOOKUP(A163,[1]LISTEVLVEAU!A:B,2,FALSE)</f>
        <v>5690</v>
      </c>
      <c r="D163" s="39">
        <v>43585</v>
      </c>
      <c r="E163" s="5">
        <f t="shared" si="4"/>
        <v>18</v>
      </c>
      <c r="F163" s="12" t="str">
        <f t="shared" si="5"/>
        <v>569018</v>
      </c>
      <c r="G163" s="7">
        <v>91.5</v>
      </c>
      <c r="H163" s="7">
        <v>38.5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/>
      <c r="P163" s="7" t="s">
        <v>92</v>
      </c>
      <c r="Q163" s="5" t="s">
        <v>70</v>
      </c>
      <c r="R163" s="7"/>
    </row>
    <row r="164" spans="1:18" ht="18" x14ac:dyDescent="0.3">
      <c r="A164" s="31">
        <v>9727</v>
      </c>
      <c r="B164" s="58" t="s">
        <v>10</v>
      </c>
      <c r="C164">
        <f>VLOOKUP(A164,[1]LISTEVLVEAU!A:B,2,FALSE)</f>
        <v>4168</v>
      </c>
      <c r="D164" s="39">
        <v>43585</v>
      </c>
      <c r="E164" s="5">
        <f t="shared" si="4"/>
        <v>18</v>
      </c>
      <c r="F164" s="12" t="str">
        <f t="shared" si="5"/>
        <v>416818</v>
      </c>
      <c r="G164" s="7">
        <v>106.5</v>
      </c>
      <c r="H164" s="7">
        <v>38.700000000000003</v>
      </c>
      <c r="I164" s="7">
        <v>0</v>
      </c>
      <c r="J164" s="7">
        <v>0</v>
      </c>
      <c r="K164" s="7">
        <v>0</v>
      </c>
      <c r="L164" s="7">
        <v>0</v>
      </c>
      <c r="M164" s="7">
        <v>1</v>
      </c>
      <c r="N164" s="7">
        <v>0</v>
      </c>
      <c r="O164" s="7"/>
      <c r="P164" s="7" t="s">
        <v>92</v>
      </c>
      <c r="Q164" s="5" t="s">
        <v>70</v>
      </c>
      <c r="R164" s="7"/>
    </row>
    <row r="165" spans="1:18" ht="18" x14ac:dyDescent="0.3">
      <c r="A165" s="31">
        <v>9728</v>
      </c>
      <c r="B165" s="58" t="s">
        <v>10</v>
      </c>
      <c r="C165">
        <f>VLOOKUP(A165,[1]LISTEVLVEAU!A:B,2,FALSE)</f>
        <v>6742</v>
      </c>
      <c r="D165" s="39">
        <v>43585</v>
      </c>
      <c r="E165" s="5">
        <f t="shared" si="4"/>
        <v>18</v>
      </c>
      <c r="F165" s="12" t="str">
        <f t="shared" si="5"/>
        <v>674218</v>
      </c>
      <c r="G165" s="7">
        <v>89.5</v>
      </c>
      <c r="H165" s="7">
        <v>38.9</v>
      </c>
      <c r="I165" s="7">
        <v>0</v>
      </c>
      <c r="J165" s="7">
        <v>0</v>
      </c>
      <c r="K165" s="7">
        <v>0</v>
      </c>
      <c r="L165" s="7">
        <v>1</v>
      </c>
      <c r="M165" s="7">
        <v>0</v>
      </c>
      <c r="N165" s="7">
        <v>0</v>
      </c>
      <c r="O165" s="7"/>
      <c r="P165" s="7" t="s">
        <v>92</v>
      </c>
      <c r="Q165" s="5" t="s">
        <v>70</v>
      </c>
      <c r="R165" s="7"/>
    </row>
    <row r="166" spans="1:18" ht="18" x14ac:dyDescent="0.3">
      <c r="A166" s="32">
        <v>9732</v>
      </c>
      <c r="B166" s="18" t="s">
        <v>12</v>
      </c>
      <c r="C166">
        <f>VLOOKUP(A166,[1]LISTEVLVEAU!A:B,2,FALSE)</f>
        <v>6718</v>
      </c>
      <c r="D166" s="39">
        <v>43585</v>
      </c>
      <c r="E166" s="5">
        <f t="shared" si="4"/>
        <v>18</v>
      </c>
      <c r="F166" s="12" t="str">
        <f t="shared" si="5"/>
        <v>671818</v>
      </c>
      <c r="G166" s="7">
        <v>74</v>
      </c>
      <c r="H166" s="7">
        <v>38.6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/>
      <c r="P166" s="7" t="s">
        <v>92</v>
      </c>
      <c r="Q166" s="5" t="s">
        <v>70</v>
      </c>
      <c r="R166" s="7"/>
    </row>
    <row r="167" spans="1:18" ht="18" x14ac:dyDescent="0.3">
      <c r="A167" s="32">
        <v>9740</v>
      </c>
      <c r="B167" s="18" t="s">
        <v>12</v>
      </c>
      <c r="C167">
        <f>VLOOKUP(A167,[1]LISTEVLVEAU!A:B,2,FALSE)</f>
        <v>7639</v>
      </c>
      <c r="D167" s="39">
        <v>43585</v>
      </c>
      <c r="E167" s="5">
        <f t="shared" si="4"/>
        <v>18</v>
      </c>
      <c r="F167" s="12" t="str">
        <f t="shared" si="5"/>
        <v>763918</v>
      </c>
      <c r="G167" s="7">
        <v>71.5</v>
      </c>
      <c r="H167" s="7">
        <v>38.5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/>
      <c r="P167" s="7" t="s">
        <v>92</v>
      </c>
      <c r="Q167" s="5" t="s">
        <v>70</v>
      </c>
      <c r="R167" s="7"/>
    </row>
    <row r="168" spans="1:18" ht="18" x14ac:dyDescent="0.35">
      <c r="A168" s="30">
        <v>9741</v>
      </c>
      <c r="B168" s="57" t="s">
        <v>8</v>
      </c>
      <c r="C168">
        <f>VLOOKUP(A168,[1]LISTEVLVEAU!A:B,2,FALSE)</f>
        <v>6728</v>
      </c>
      <c r="D168" s="39">
        <v>43585</v>
      </c>
      <c r="E168" s="5">
        <f t="shared" si="4"/>
        <v>18</v>
      </c>
      <c r="F168" s="12" t="str">
        <f t="shared" si="5"/>
        <v>672818</v>
      </c>
      <c r="G168" s="7">
        <v>74</v>
      </c>
      <c r="H168" s="7">
        <v>39.4</v>
      </c>
      <c r="I168" s="7">
        <v>1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/>
      <c r="P168" s="7" t="s">
        <v>92</v>
      </c>
      <c r="Q168" s="5" t="s">
        <v>70</v>
      </c>
      <c r="R168" s="7"/>
    </row>
    <row r="169" spans="1:18" ht="18" x14ac:dyDescent="0.35">
      <c r="A169" s="30">
        <v>9743</v>
      </c>
      <c r="B169" s="57" t="s">
        <v>8</v>
      </c>
      <c r="C169">
        <f>VLOOKUP(A169,[1]LISTEVLVEAU!A:B,2,FALSE)</f>
        <v>7641</v>
      </c>
      <c r="D169" s="39">
        <v>43585</v>
      </c>
      <c r="E169" s="5">
        <f t="shared" si="4"/>
        <v>18</v>
      </c>
      <c r="F169" s="12" t="str">
        <f t="shared" si="5"/>
        <v>764118</v>
      </c>
      <c r="G169" s="7">
        <v>53</v>
      </c>
      <c r="H169" s="7">
        <v>37.799999999999997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/>
      <c r="P169" s="7" t="s">
        <v>92</v>
      </c>
      <c r="Q169" s="5" t="s">
        <v>70</v>
      </c>
      <c r="R169" s="7"/>
    </row>
    <row r="170" spans="1:18" ht="18" x14ac:dyDescent="0.3">
      <c r="A170" s="32">
        <v>9744</v>
      </c>
      <c r="B170" s="18" t="s">
        <v>12</v>
      </c>
      <c r="C170">
        <f>VLOOKUP(A170,[1]LISTEVLVEAU!A:B,2,FALSE)</f>
        <v>5704</v>
      </c>
      <c r="D170" s="39">
        <v>43585</v>
      </c>
      <c r="E170" s="5">
        <f t="shared" si="4"/>
        <v>18</v>
      </c>
      <c r="F170" s="12" t="str">
        <f t="shared" si="5"/>
        <v>570418</v>
      </c>
      <c r="G170" s="7">
        <v>76</v>
      </c>
      <c r="H170" s="7">
        <v>39.299999999999997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/>
      <c r="P170" s="7" t="s">
        <v>92</v>
      </c>
      <c r="Q170" s="5" t="s">
        <v>70</v>
      </c>
      <c r="R170" s="7"/>
    </row>
    <row r="171" spans="1:18" ht="18" x14ac:dyDescent="0.35">
      <c r="A171" s="30">
        <v>9745</v>
      </c>
      <c r="B171" s="57" t="s">
        <v>8</v>
      </c>
      <c r="C171">
        <f>VLOOKUP(A171,[1]LISTEVLVEAU!A:B,2,FALSE)</f>
        <v>3647</v>
      </c>
      <c r="D171" s="39">
        <v>43585</v>
      </c>
      <c r="E171" s="5">
        <f t="shared" si="4"/>
        <v>18</v>
      </c>
      <c r="F171" s="12" t="str">
        <f t="shared" si="5"/>
        <v>364718</v>
      </c>
      <c r="G171" s="7">
        <v>80</v>
      </c>
      <c r="H171" s="7">
        <v>38.700000000000003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/>
      <c r="P171" s="7" t="s">
        <v>92</v>
      </c>
      <c r="Q171" s="5" t="s">
        <v>70</v>
      </c>
      <c r="R171" s="7"/>
    </row>
    <row r="172" spans="1:18" ht="18" x14ac:dyDescent="0.35">
      <c r="A172" s="30">
        <v>9746</v>
      </c>
      <c r="B172" s="57" t="s">
        <v>8</v>
      </c>
      <c r="C172">
        <f>VLOOKUP(A172,[1]LISTEVLVEAU!A:B,2,FALSE)</f>
        <v>3613</v>
      </c>
      <c r="D172" s="39">
        <v>43585</v>
      </c>
      <c r="E172" s="5">
        <f t="shared" si="4"/>
        <v>18</v>
      </c>
      <c r="F172" s="12" t="str">
        <f t="shared" si="5"/>
        <v>361318</v>
      </c>
      <c r="G172" s="7">
        <v>76.5</v>
      </c>
      <c r="H172" s="7">
        <v>40.299999999999997</v>
      </c>
      <c r="I172" s="7">
        <v>0</v>
      </c>
      <c r="J172" s="7">
        <v>0</v>
      </c>
      <c r="K172" s="7">
        <v>0</v>
      </c>
      <c r="L172" s="7">
        <v>0</v>
      </c>
      <c r="M172" s="7">
        <v>1</v>
      </c>
      <c r="N172" s="7">
        <v>0</v>
      </c>
      <c r="O172" s="7"/>
      <c r="P172" s="7" t="s">
        <v>92</v>
      </c>
      <c r="Q172" s="5" t="s">
        <v>70</v>
      </c>
      <c r="R172" s="7"/>
    </row>
    <row r="173" spans="1:18" ht="18" x14ac:dyDescent="0.3">
      <c r="A173" s="31">
        <v>9747</v>
      </c>
      <c r="B173" s="58" t="s">
        <v>10</v>
      </c>
      <c r="C173">
        <f>VLOOKUP(A173,[1]LISTEVLVEAU!A:B,2,FALSE)</f>
        <v>7628</v>
      </c>
      <c r="D173" s="39">
        <v>43585</v>
      </c>
      <c r="E173" s="5">
        <f t="shared" si="4"/>
        <v>18</v>
      </c>
      <c r="F173" s="12" t="str">
        <f t="shared" si="5"/>
        <v>762818</v>
      </c>
      <c r="G173" s="7">
        <v>66.5</v>
      </c>
      <c r="H173" s="7">
        <v>38.700000000000003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/>
      <c r="P173" s="7" t="s">
        <v>92</v>
      </c>
      <c r="Q173" s="5" t="s">
        <v>70</v>
      </c>
      <c r="R173" s="7"/>
    </row>
    <row r="174" spans="1:18" ht="18" x14ac:dyDescent="0.3">
      <c r="A174" s="32">
        <v>9748</v>
      </c>
      <c r="B174" s="18" t="s">
        <v>12</v>
      </c>
      <c r="C174">
        <f>VLOOKUP(A174,[1]LISTEVLVEAU!A:B,2,FALSE)</f>
        <v>7622</v>
      </c>
      <c r="D174" s="39">
        <v>43585</v>
      </c>
      <c r="E174" s="5">
        <f t="shared" si="4"/>
        <v>18</v>
      </c>
      <c r="F174" s="12" t="str">
        <f t="shared" si="5"/>
        <v>762218</v>
      </c>
      <c r="G174" s="7">
        <v>61</v>
      </c>
      <c r="H174" s="7">
        <v>39.1</v>
      </c>
      <c r="I174" s="7">
        <v>0</v>
      </c>
      <c r="J174" s="7">
        <v>0</v>
      </c>
      <c r="K174" s="7">
        <v>0</v>
      </c>
      <c r="L174" s="7">
        <v>0</v>
      </c>
      <c r="M174" s="7">
        <v>1</v>
      </c>
      <c r="N174" s="7">
        <v>0</v>
      </c>
      <c r="O174" s="7"/>
      <c r="P174" s="7" t="s">
        <v>92</v>
      </c>
      <c r="Q174" s="5" t="s">
        <v>70</v>
      </c>
      <c r="R174" s="7"/>
    </row>
    <row r="175" spans="1:18" ht="18" x14ac:dyDescent="0.35">
      <c r="A175" s="30">
        <v>9749</v>
      </c>
      <c r="B175" s="57" t="s">
        <v>8</v>
      </c>
      <c r="C175">
        <f>VLOOKUP(A175,[1]LISTEVLVEAU!A:B,2,FALSE)</f>
        <v>4180</v>
      </c>
      <c r="D175" s="39">
        <v>43585</v>
      </c>
      <c r="E175" s="5">
        <f t="shared" si="4"/>
        <v>18</v>
      </c>
      <c r="F175" s="12" t="str">
        <f t="shared" si="5"/>
        <v>418018</v>
      </c>
      <c r="G175" s="7">
        <v>61</v>
      </c>
      <c r="H175" s="7">
        <v>39.9</v>
      </c>
      <c r="I175" s="7">
        <v>0</v>
      </c>
      <c r="J175" s="7">
        <v>0</v>
      </c>
      <c r="K175" s="7">
        <v>0</v>
      </c>
      <c r="L175" s="7">
        <v>0</v>
      </c>
      <c r="M175" s="7">
        <v>1</v>
      </c>
      <c r="N175" s="7">
        <v>0</v>
      </c>
      <c r="O175" s="7"/>
      <c r="P175" s="7" t="s">
        <v>92</v>
      </c>
      <c r="Q175" s="5" t="s">
        <v>70</v>
      </c>
      <c r="R175" s="7"/>
    </row>
    <row r="176" spans="1:18" ht="18" x14ac:dyDescent="0.3">
      <c r="A176" s="32">
        <v>9750</v>
      </c>
      <c r="B176" s="18" t="s">
        <v>12</v>
      </c>
      <c r="C176">
        <f>VLOOKUP(A176,[1]LISTEVLVEAU!A:B,2,FALSE)</f>
        <v>6640</v>
      </c>
      <c r="D176" s="39">
        <v>43585</v>
      </c>
      <c r="E176" s="5">
        <f t="shared" si="4"/>
        <v>18</v>
      </c>
      <c r="F176" s="12" t="str">
        <f t="shared" si="5"/>
        <v>664018</v>
      </c>
      <c r="G176" s="7">
        <v>64.5</v>
      </c>
      <c r="H176" s="7">
        <v>39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/>
      <c r="P176" s="7" t="s">
        <v>92</v>
      </c>
      <c r="Q176" s="5" t="s">
        <v>70</v>
      </c>
      <c r="R176" s="7"/>
    </row>
    <row r="177" spans="1:18" ht="18" x14ac:dyDescent="0.35">
      <c r="A177" s="30">
        <v>9751</v>
      </c>
      <c r="B177" s="57" t="s">
        <v>8</v>
      </c>
      <c r="C177">
        <f>VLOOKUP(A177,[1]LISTEVLVEAU!A:B,2,FALSE)</f>
        <v>3154</v>
      </c>
      <c r="D177" s="39">
        <v>43585</v>
      </c>
      <c r="E177" s="5">
        <f t="shared" si="4"/>
        <v>18</v>
      </c>
      <c r="F177" s="12" t="str">
        <f t="shared" si="5"/>
        <v>315418</v>
      </c>
      <c r="G177" s="7">
        <v>43</v>
      </c>
      <c r="H177" s="7">
        <v>39.1</v>
      </c>
      <c r="I177" s="7">
        <v>0</v>
      </c>
      <c r="J177" s="7">
        <v>0</v>
      </c>
      <c r="K177" s="7">
        <v>0</v>
      </c>
      <c r="L177" s="7">
        <v>0</v>
      </c>
      <c r="M177" s="7">
        <v>1</v>
      </c>
      <c r="N177" s="7">
        <v>0</v>
      </c>
      <c r="O177" s="7"/>
      <c r="P177" s="7" t="s">
        <v>92</v>
      </c>
      <c r="Q177" s="5" t="s">
        <v>70</v>
      </c>
      <c r="R177" s="7"/>
    </row>
    <row r="178" spans="1:18" ht="18" x14ac:dyDescent="0.3">
      <c r="A178" s="32">
        <v>9754</v>
      </c>
      <c r="B178" s="18" t="s">
        <v>12</v>
      </c>
      <c r="C178">
        <f>VLOOKUP(A178,[1]LISTEVLVEAU!A:B,2,FALSE)</f>
        <v>3168</v>
      </c>
      <c r="D178" s="39">
        <v>43585</v>
      </c>
      <c r="E178" s="5">
        <f t="shared" si="4"/>
        <v>18</v>
      </c>
      <c r="F178" s="12" t="str">
        <f t="shared" si="5"/>
        <v>316818</v>
      </c>
      <c r="G178" s="7">
        <v>45.5</v>
      </c>
      <c r="H178" s="7">
        <v>39.1</v>
      </c>
      <c r="I178" s="7">
        <v>0</v>
      </c>
      <c r="J178" s="7">
        <v>0</v>
      </c>
      <c r="K178" s="7">
        <v>0</v>
      </c>
      <c r="L178" s="7">
        <v>2</v>
      </c>
      <c r="M178" s="7">
        <v>2</v>
      </c>
      <c r="N178" s="7">
        <v>0</v>
      </c>
      <c r="O178" s="7"/>
      <c r="P178" s="7" t="s">
        <v>92</v>
      </c>
      <c r="Q178" s="5" t="s">
        <v>70</v>
      </c>
      <c r="R178" s="7"/>
    </row>
    <row r="179" spans="1:18" ht="18" x14ac:dyDescent="0.3">
      <c r="A179" s="31">
        <v>9755</v>
      </c>
      <c r="B179" s="58" t="s">
        <v>10</v>
      </c>
      <c r="C179">
        <f>VLOOKUP(A179,[1]LISTEVLVEAU!A:B,2,FALSE)</f>
        <v>5611</v>
      </c>
      <c r="D179" s="39">
        <v>43585</v>
      </c>
      <c r="E179" s="5">
        <f t="shared" si="4"/>
        <v>18</v>
      </c>
      <c r="F179" s="12" t="str">
        <f t="shared" si="5"/>
        <v>561118</v>
      </c>
      <c r="G179" s="7">
        <v>52.5</v>
      </c>
      <c r="H179" s="7">
        <v>39.4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/>
      <c r="P179" s="7" t="s">
        <v>92</v>
      </c>
      <c r="Q179" s="5" t="s">
        <v>70</v>
      </c>
      <c r="R179" s="7"/>
    </row>
    <row r="180" spans="1:18" ht="18" x14ac:dyDescent="0.3">
      <c r="A180" s="32">
        <v>9756</v>
      </c>
      <c r="B180" s="18" t="s">
        <v>12</v>
      </c>
      <c r="C180">
        <f>VLOOKUP(A180,[1]LISTEVLVEAU!A:B,2,FALSE)</f>
        <v>4165</v>
      </c>
      <c r="D180" s="39">
        <v>43585</v>
      </c>
      <c r="E180" s="5">
        <f t="shared" si="4"/>
        <v>18</v>
      </c>
      <c r="F180" s="12" t="str">
        <f t="shared" si="5"/>
        <v>416518</v>
      </c>
      <c r="G180" s="7">
        <v>48</v>
      </c>
      <c r="H180" s="7">
        <v>38.9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/>
      <c r="P180" s="7" t="s">
        <v>92</v>
      </c>
      <c r="Q180" s="5" t="s">
        <v>70</v>
      </c>
      <c r="R180" s="7"/>
    </row>
    <row r="181" spans="1:18" ht="18" x14ac:dyDescent="0.3">
      <c r="A181" s="32">
        <v>9757</v>
      </c>
      <c r="B181" s="18" t="s">
        <v>12</v>
      </c>
      <c r="C181">
        <f>VLOOKUP(A181,[1]LISTEVLVEAU!A:B,2,FALSE)</f>
        <v>5722</v>
      </c>
      <c r="D181" s="39">
        <v>43585</v>
      </c>
      <c r="E181" s="5">
        <f t="shared" si="4"/>
        <v>18</v>
      </c>
      <c r="F181" s="12" t="str">
        <f t="shared" si="5"/>
        <v>572218</v>
      </c>
      <c r="G181" s="7">
        <v>52</v>
      </c>
      <c r="H181" s="7">
        <v>39.1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/>
      <c r="P181" s="7" t="s">
        <v>92</v>
      </c>
      <c r="Q181" s="5" t="s">
        <v>70</v>
      </c>
      <c r="R181" s="7"/>
    </row>
    <row r="182" spans="1:18" ht="18" x14ac:dyDescent="0.3">
      <c r="A182" s="31">
        <v>9759</v>
      </c>
      <c r="B182" s="58" t="s">
        <v>10</v>
      </c>
      <c r="C182">
        <f>VLOOKUP(A182,[1]LISTEVLVEAU!A:B,2,FALSE)</f>
        <v>3161</v>
      </c>
      <c r="D182" s="39">
        <v>43585</v>
      </c>
      <c r="E182" s="5">
        <f t="shared" si="4"/>
        <v>18</v>
      </c>
      <c r="F182" s="12" t="str">
        <f t="shared" si="5"/>
        <v>316118</v>
      </c>
      <c r="G182" s="7">
        <v>47.5</v>
      </c>
      <c r="H182" s="7">
        <v>39.4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/>
      <c r="P182" s="7" t="s">
        <v>92</v>
      </c>
      <c r="Q182" s="5" t="s">
        <v>70</v>
      </c>
      <c r="R182" s="7"/>
    </row>
    <row r="183" spans="1:18" ht="18" x14ac:dyDescent="0.3">
      <c r="A183" s="32">
        <v>9763</v>
      </c>
      <c r="B183" s="18" t="s">
        <v>12</v>
      </c>
      <c r="C183">
        <f>VLOOKUP(A183,[1]LISTEVLVEAU!A:B,2,FALSE)</f>
        <v>4633</v>
      </c>
      <c r="D183" s="39">
        <v>43585</v>
      </c>
      <c r="E183" s="5">
        <f t="shared" si="4"/>
        <v>18</v>
      </c>
      <c r="F183" s="12" t="str">
        <f t="shared" si="5"/>
        <v>463318</v>
      </c>
      <c r="G183" s="7">
        <v>46.5</v>
      </c>
      <c r="H183" s="7">
        <v>39.5</v>
      </c>
      <c r="I183" s="7">
        <v>0</v>
      </c>
      <c r="J183" s="7">
        <v>0</v>
      </c>
      <c r="K183" s="7">
        <v>0</v>
      </c>
      <c r="L183" s="7">
        <v>0</v>
      </c>
      <c r="M183" s="7">
        <v>2</v>
      </c>
      <c r="N183" s="7">
        <v>1</v>
      </c>
      <c r="O183" s="7"/>
      <c r="P183" s="7" t="s">
        <v>92</v>
      </c>
      <c r="Q183" s="5" t="s">
        <v>70</v>
      </c>
      <c r="R183" s="7"/>
    </row>
    <row r="184" spans="1:18" ht="18" x14ac:dyDescent="0.3">
      <c r="A184" s="31">
        <v>9764</v>
      </c>
      <c r="B184" s="58" t="s">
        <v>10</v>
      </c>
      <c r="C184">
        <f>VLOOKUP(A184,[1]LISTEVLVEAU!A:B,2,FALSE)</f>
        <v>2604</v>
      </c>
      <c r="D184" s="39">
        <v>43585</v>
      </c>
      <c r="E184" s="5">
        <f t="shared" si="4"/>
        <v>18</v>
      </c>
      <c r="F184" s="12" t="str">
        <f t="shared" si="5"/>
        <v>260418</v>
      </c>
      <c r="G184" s="7">
        <v>57.5</v>
      </c>
      <c r="H184" s="7">
        <v>39.1</v>
      </c>
      <c r="I184" s="7">
        <v>0</v>
      </c>
      <c r="J184" s="7">
        <v>0</v>
      </c>
      <c r="K184" s="7">
        <v>0</v>
      </c>
      <c r="L184" s="7">
        <v>1</v>
      </c>
      <c r="M184" s="7">
        <v>0</v>
      </c>
      <c r="N184" s="7">
        <v>0</v>
      </c>
      <c r="O184" s="7"/>
      <c r="P184" s="7" t="s">
        <v>92</v>
      </c>
      <c r="Q184" s="5" t="s">
        <v>70</v>
      </c>
      <c r="R184" s="7"/>
    </row>
    <row r="185" spans="1:18" ht="18" x14ac:dyDescent="0.3">
      <c r="A185" s="31">
        <v>9765</v>
      </c>
      <c r="B185" s="58" t="s">
        <v>10</v>
      </c>
      <c r="C185">
        <f>VLOOKUP(A185,[1]LISTEVLVEAU!A:B,2,FALSE)</f>
        <v>7649</v>
      </c>
      <c r="D185" s="39">
        <v>43585</v>
      </c>
      <c r="E185" s="5">
        <f t="shared" si="4"/>
        <v>18</v>
      </c>
      <c r="F185" s="12" t="str">
        <f t="shared" si="5"/>
        <v>764918</v>
      </c>
      <c r="G185" s="7">
        <v>55.5</v>
      </c>
      <c r="H185" s="7">
        <v>39.1</v>
      </c>
      <c r="I185" s="7">
        <v>0</v>
      </c>
      <c r="J185" s="7">
        <v>0</v>
      </c>
      <c r="K185" s="7">
        <v>0</v>
      </c>
      <c r="L185" s="7">
        <v>1</v>
      </c>
      <c r="M185" s="7">
        <v>2</v>
      </c>
      <c r="N185" s="7">
        <v>0</v>
      </c>
      <c r="O185" s="7"/>
      <c r="P185" s="7" t="s">
        <v>92</v>
      </c>
      <c r="Q185" s="5" t="s">
        <v>70</v>
      </c>
      <c r="R185" s="7"/>
    </row>
    <row r="186" spans="1:18" ht="18" x14ac:dyDescent="0.3">
      <c r="A186" s="31">
        <v>9766</v>
      </c>
      <c r="B186" s="58" t="s">
        <v>10</v>
      </c>
      <c r="C186">
        <f>VLOOKUP(A186,[1]LISTEVLVEAU!A:B,2,FALSE)</f>
        <v>3634</v>
      </c>
      <c r="D186" s="39">
        <v>43585</v>
      </c>
      <c r="E186" s="5">
        <f t="shared" si="4"/>
        <v>18</v>
      </c>
      <c r="F186" s="12" t="str">
        <f t="shared" si="5"/>
        <v>363418</v>
      </c>
      <c r="G186" s="7">
        <v>58.5</v>
      </c>
      <c r="H186" s="7">
        <v>39.5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/>
      <c r="P186" s="7" t="s">
        <v>92</v>
      </c>
      <c r="Q186" s="5" t="s">
        <v>70</v>
      </c>
      <c r="R186" s="7" t="s">
        <v>93</v>
      </c>
    </row>
    <row r="187" spans="1:18" ht="18" x14ac:dyDescent="0.3">
      <c r="A187" s="31">
        <v>9769</v>
      </c>
      <c r="B187" s="58" t="s">
        <v>10</v>
      </c>
      <c r="C187">
        <f>VLOOKUP(A187,[1]LISTEVLVEAU!A:B,2,FALSE)</f>
        <v>5635</v>
      </c>
      <c r="D187" s="39">
        <v>43585</v>
      </c>
      <c r="E187" s="5">
        <f t="shared" si="4"/>
        <v>18</v>
      </c>
      <c r="F187" s="12" t="str">
        <f t="shared" si="5"/>
        <v>563518</v>
      </c>
      <c r="G187" s="7">
        <v>47.5</v>
      </c>
      <c r="H187" s="7">
        <v>39.4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/>
      <c r="P187" s="7" t="s">
        <v>92</v>
      </c>
      <c r="Q187" s="5" t="s">
        <v>70</v>
      </c>
      <c r="R187" s="7"/>
    </row>
    <row r="188" spans="1:18" ht="18" x14ac:dyDescent="0.3">
      <c r="A188" s="31">
        <v>9770</v>
      </c>
      <c r="B188" s="58" t="s">
        <v>10</v>
      </c>
      <c r="C188">
        <f>VLOOKUP(A188,[1]LISTEVLVEAU!A:B,2,FALSE)</f>
        <v>2646</v>
      </c>
      <c r="D188" s="39">
        <v>43585</v>
      </c>
      <c r="E188" s="5">
        <f t="shared" si="4"/>
        <v>18</v>
      </c>
      <c r="F188" s="12" t="str">
        <f t="shared" si="5"/>
        <v>264618</v>
      </c>
      <c r="G188" s="7">
        <v>47.5</v>
      </c>
      <c r="H188" s="7">
        <v>40</v>
      </c>
      <c r="I188" s="7">
        <v>0</v>
      </c>
      <c r="J188" s="7">
        <v>0</v>
      </c>
      <c r="K188" s="7">
        <v>0</v>
      </c>
      <c r="L188" s="7">
        <v>1</v>
      </c>
      <c r="M188" s="7">
        <v>2</v>
      </c>
      <c r="N188" s="7">
        <v>0</v>
      </c>
      <c r="O188" s="7"/>
      <c r="P188" s="7" t="s">
        <v>92</v>
      </c>
      <c r="Q188" s="5" t="s">
        <v>70</v>
      </c>
      <c r="R188" s="7"/>
    </row>
    <row r="189" spans="1:18" ht="18" x14ac:dyDescent="0.3">
      <c r="A189" s="43">
        <v>9772</v>
      </c>
      <c r="B189" s="61"/>
      <c r="C189" t="e">
        <f>VLOOKUP(A189,[1]LISTEVLVEAU!A:B,2,FALSE)</f>
        <v>#N/A</v>
      </c>
      <c r="D189" s="39">
        <v>43585</v>
      </c>
      <c r="E189" s="5">
        <f t="shared" si="4"/>
        <v>18</v>
      </c>
      <c r="F189" s="12" t="e">
        <f t="shared" si="5"/>
        <v>#N/A</v>
      </c>
      <c r="G189" s="7">
        <v>45</v>
      </c>
      <c r="H189" s="7">
        <v>38.799999999999997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/>
      <c r="P189" s="7" t="s">
        <v>92</v>
      </c>
      <c r="Q189" s="5" t="s">
        <v>70</v>
      </c>
      <c r="R189" s="7"/>
    </row>
    <row r="190" spans="1:18" ht="18" x14ac:dyDescent="0.35">
      <c r="A190" s="30">
        <v>9773</v>
      </c>
      <c r="B190" s="57" t="s">
        <v>8</v>
      </c>
      <c r="C190">
        <f>VLOOKUP(A190,[1]LISTEVLVEAU!A:B,2,FALSE)</f>
        <v>4613</v>
      </c>
      <c r="D190" s="39">
        <v>43585</v>
      </c>
      <c r="E190" s="5">
        <f t="shared" si="4"/>
        <v>18</v>
      </c>
      <c r="F190" s="12" t="str">
        <f t="shared" si="5"/>
        <v>461318</v>
      </c>
      <c r="G190" s="7">
        <v>38</v>
      </c>
      <c r="H190" s="7">
        <v>38.6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/>
      <c r="P190" s="7" t="s">
        <v>92</v>
      </c>
      <c r="Q190" s="5" t="s">
        <v>70</v>
      </c>
      <c r="R190" s="7"/>
    </row>
    <row r="191" spans="1:18" ht="18" x14ac:dyDescent="0.3">
      <c r="A191" s="43">
        <v>9774</v>
      </c>
      <c r="B191" s="61"/>
      <c r="C191">
        <f>VLOOKUP(A191,[1]LISTEVLVEAU!A:B,2,FALSE)</f>
        <v>5699</v>
      </c>
      <c r="D191" s="39">
        <v>43585</v>
      </c>
      <c r="E191" s="5">
        <f t="shared" si="4"/>
        <v>18</v>
      </c>
      <c r="F191" s="12" t="str">
        <f t="shared" si="5"/>
        <v>569918</v>
      </c>
      <c r="G191" s="7">
        <v>41</v>
      </c>
      <c r="H191" s="7">
        <v>39.4</v>
      </c>
      <c r="I191" s="7">
        <v>0</v>
      </c>
      <c r="J191" s="7">
        <v>0</v>
      </c>
      <c r="K191" s="7">
        <v>0</v>
      </c>
      <c r="L191" s="7">
        <v>0</v>
      </c>
      <c r="M191" s="7">
        <v>2</v>
      </c>
      <c r="N191" s="7">
        <v>0</v>
      </c>
      <c r="O191" s="7"/>
      <c r="P191" s="7" t="s">
        <v>92</v>
      </c>
      <c r="Q191" s="5" t="s">
        <v>70</v>
      </c>
      <c r="R191" s="7"/>
    </row>
    <row r="192" spans="1:18" ht="18" x14ac:dyDescent="0.3">
      <c r="A192" s="44">
        <v>9775</v>
      </c>
      <c r="B192" s="61"/>
      <c r="C192" t="e">
        <f>VLOOKUP(A192,[1]LISTEVLVEAU!A:B,2,FALSE)</f>
        <v>#N/A</v>
      </c>
      <c r="D192" s="39">
        <v>43585</v>
      </c>
      <c r="E192" s="5">
        <f t="shared" si="4"/>
        <v>18</v>
      </c>
      <c r="F192" s="12" t="e">
        <f t="shared" si="5"/>
        <v>#N/A</v>
      </c>
      <c r="G192" s="7">
        <v>52</v>
      </c>
      <c r="H192" s="7">
        <v>39.5</v>
      </c>
      <c r="I192" s="7">
        <v>0</v>
      </c>
      <c r="J192" s="7">
        <v>0</v>
      </c>
      <c r="K192" s="7">
        <v>0</v>
      </c>
      <c r="L192" s="7">
        <v>0</v>
      </c>
      <c r="M192" s="7">
        <v>2</v>
      </c>
      <c r="N192" s="7">
        <v>0</v>
      </c>
      <c r="O192" s="7"/>
      <c r="P192" s="7" t="s">
        <v>92</v>
      </c>
      <c r="Q192" s="5" t="s">
        <v>70</v>
      </c>
      <c r="R192" s="7"/>
    </row>
    <row r="193" spans="1:18" ht="18" x14ac:dyDescent="0.35">
      <c r="A193" s="30">
        <v>9721</v>
      </c>
      <c r="B193" s="57" t="s">
        <v>8</v>
      </c>
      <c r="C193">
        <f>VLOOKUP(A193,[1]LISTEVLVEAU!A:B,2,FALSE)</f>
        <v>6722</v>
      </c>
      <c r="D193" s="36">
        <v>43592</v>
      </c>
      <c r="E193" s="5">
        <f t="shared" si="4"/>
        <v>19</v>
      </c>
      <c r="F193" s="12" t="str">
        <f t="shared" si="5"/>
        <v>672219</v>
      </c>
      <c r="G193" s="37">
        <v>106</v>
      </c>
      <c r="H193" s="37">
        <v>38.799999999999997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/>
      <c r="P193" s="37" t="s">
        <v>94</v>
      </c>
      <c r="Q193" s="5" t="s">
        <v>70</v>
      </c>
      <c r="R193" s="7"/>
    </row>
    <row r="194" spans="1:18" ht="18" x14ac:dyDescent="0.3">
      <c r="A194" s="31">
        <v>9722</v>
      </c>
      <c r="B194" s="58" t="s">
        <v>10</v>
      </c>
      <c r="C194">
        <f>VLOOKUP(A194,[1]LISTEVLVEAU!A:B,2,FALSE)</f>
        <v>6614</v>
      </c>
      <c r="D194" s="39">
        <v>43592</v>
      </c>
      <c r="E194" s="5">
        <f t="shared" ref="E194:E257" si="6">WEEKNUM(D194,2)</f>
        <v>19</v>
      </c>
      <c r="F194" s="12" t="str">
        <f t="shared" si="5"/>
        <v>661419</v>
      </c>
      <c r="G194" s="7">
        <v>115</v>
      </c>
      <c r="H194" s="7">
        <v>39</v>
      </c>
      <c r="I194" s="7">
        <v>0</v>
      </c>
      <c r="J194" s="7">
        <v>0</v>
      </c>
      <c r="K194" s="7">
        <v>0</v>
      </c>
      <c r="L194" s="7">
        <v>0</v>
      </c>
      <c r="M194" s="7">
        <v>1</v>
      </c>
      <c r="N194" s="7">
        <v>0</v>
      </c>
      <c r="O194" s="7"/>
      <c r="P194" s="7" t="s">
        <v>94</v>
      </c>
      <c r="Q194" s="5" t="s">
        <v>70</v>
      </c>
      <c r="R194" s="7"/>
    </row>
    <row r="195" spans="1:18" ht="18" x14ac:dyDescent="0.3">
      <c r="A195" s="32">
        <v>9725</v>
      </c>
      <c r="B195" s="18" t="s">
        <v>12</v>
      </c>
      <c r="C195">
        <f>VLOOKUP(A195,[1]LISTEVLVEAU!A:B,2,FALSE)</f>
        <v>5690</v>
      </c>
      <c r="D195" s="39">
        <v>43592</v>
      </c>
      <c r="E195" s="5">
        <f t="shared" si="6"/>
        <v>19</v>
      </c>
      <c r="F195" s="12" t="str">
        <f t="shared" ref="F195:F258" si="7">CONCATENATE(C195,E195)</f>
        <v>569019</v>
      </c>
      <c r="G195" s="7">
        <v>96.5</v>
      </c>
      <c r="H195" s="7">
        <v>38.6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/>
      <c r="P195" s="7" t="s">
        <v>94</v>
      </c>
      <c r="Q195" s="5" t="s">
        <v>70</v>
      </c>
      <c r="R195" s="7"/>
    </row>
    <row r="196" spans="1:18" ht="18" x14ac:dyDescent="0.3">
      <c r="A196" s="31">
        <v>9727</v>
      </c>
      <c r="B196" s="58" t="s">
        <v>10</v>
      </c>
      <c r="C196">
        <f>VLOOKUP(A196,[1]LISTEVLVEAU!A:B,2,FALSE)</f>
        <v>4168</v>
      </c>
      <c r="D196" s="39">
        <v>43592</v>
      </c>
      <c r="E196" s="5">
        <f t="shared" si="6"/>
        <v>19</v>
      </c>
      <c r="F196" s="12" t="str">
        <f t="shared" si="7"/>
        <v>416819</v>
      </c>
      <c r="G196" s="7">
        <v>115</v>
      </c>
      <c r="H196" s="7">
        <v>38.5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/>
      <c r="P196" s="7" t="s">
        <v>94</v>
      </c>
      <c r="Q196" s="5" t="s">
        <v>70</v>
      </c>
      <c r="R196" s="7"/>
    </row>
    <row r="197" spans="1:18" ht="18" x14ac:dyDescent="0.3">
      <c r="A197" s="31">
        <v>9728</v>
      </c>
      <c r="B197" s="58" t="s">
        <v>10</v>
      </c>
      <c r="C197">
        <f>VLOOKUP(A197,[1]LISTEVLVEAU!A:B,2,FALSE)</f>
        <v>6742</v>
      </c>
      <c r="D197" s="39">
        <v>43592</v>
      </c>
      <c r="E197" s="5">
        <f t="shared" si="6"/>
        <v>19</v>
      </c>
      <c r="F197" s="12" t="str">
        <f t="shared" si="7"/>
        <v>674219</v>
      </c>
      <c r="G197" s="7">
        <v>100</v>
      </c>
      <c r="H197" s="7">
        <v>39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/>
      <c r="P197" s="7" t="s">
        <v>94</v>
      </c>
      <c r="Q197" s="5" t="s">
        <v>70</v>
      </c>
      <c r="R197" s="7"/>
    </row>
    <row r="198" spans="1:18" ht="18" x14ac:dyDescent="0.3">
      <c r="A198" s="32">
        <v>9732</v>
      </c>
      <c r="B198" s="18" t="s">
        <v>12</v>
      </c>
      <c r="C198">
        <f>VLOOKUP(A198,[1]LISTEVLVEAU!A:B,2,FALSE)</f>
        <v>6718</v>
      </c>
      <c r="D198" s="39">
        <v>43592</v>
      </c>
      <c r="E198" s="5">
        <f t="shared" si="6"/>
        <v>19</v>
      </c>
      <c r="F198" s="12" t="str">
        <f t="shared" si="7"/>
        <v>671819</v>
      </c>
      <c r="G198" s="7">
        <v>77.5</v>
      </c>
      <c r="H198" s="7">
        <v>38.1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/>
      <c r="P198" s="7" t="s">
        <v>94</v>
      </c>
      <c r="Q198" s="5" t="s">
        <v>70</v>
      </c>
      <c r="R198" s="7"/>
    </row>
    <row r="199" spans="1:18" ht="18" x14ac:dyDescent="0.3">
      <c r="A199" s="32">
        <v>9740</v>
      </c>
      <c r="B199" s="18" t="s">
        <v>12</v>
      </c>
      <c r="C199">
        <f>VLOOKUP(A199,[1]LISTEVLVEAU!A:B,2,FALSE)</f>
        <v>7639</v>
      </c>
      <c r="D199" s="39">
        <v>43592</v>
      </c>
      <c r="E199" s="5">
        <f t="shared" si="6"/>
        <v>19</v>
      </c>
      <c r="F199" s="12" t="str">
        <f t="shared" si="7"/>
        <v>763919</v>
      </c>
      <c r="G199" s="7">
        <v>79.5</v>
      </c>
      <c r="H199" s="7">
        <v>39.5</v>
      </c>
      <c r="I199" s="7">
        <v>0</v>
      </c>
      <c r="J199" s="7">
        <v>0</v>
      </c>
      <c r="K199" s="7">
        <v>0</v>
      </c>
      <c r="L199" s="7">
        <v>0</v>
      </c>
      <c r="M199" s="7">
        <v>1</v>
      </c>
      <c r="N199" s="7">
        <v>0</v>
      </c>
      <c r="O199" s="7"/>
      <c r="P199" s="7" t="s">
        <v>94</v>
      </c>
      <c r="Q199" s="5" t="s">
        <v>70</v>
      </c>
      <c r="R199" s="7"/>
    </row>
    <row r="200" spans="1:18" ht="18" x14ac:dyDescent="0.35">
      <c r="A200" s="30">
        <v>9741</v>
      </c>
      <c r="B200" s="57" t="s">
        <v>8</v>
      </c>
      <c r="C200">
        <f>VLOOKUP(A200,[1]LISTEVLVEAU!A:B,2,FALSE)</f>
        <v>6728</v>
      </c>
      <c r="D200" s="39">
        <v>43592</v>
      </c>
      <c r="E200" s="5">
        <f t="shared" si="6"/>
        <v>19</v>
      </c>
      <c r="F200" s="12" t="str">
        <f t="shared" si="7"/>
        <v>672819</v>
      </c>
      <c r="G200" s="7">
        <v>80</v>
      </c>
      <c r="H200" s="7">
        <v>38.799999999999997</v>
      </c>
      <c r="I200" s="7">
        <v>1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/>
      <c r="P200" s="7" t="s">
        <v>94</v>
      </c>
      <c r="Q200" s="5" t="s">
        <v>70</v>
      </c>
      <c r="R200" s="7"/>
    </row>
    <row r="201" spans="1:18" ht="18" x14ac:dyDescent="0.35">
      <c r="A201" s="30">
        <v>9743</v>
      </c>
      <c r="B201" s="57" t="s">
        <v>8</v>
      </c>
      <c r="C201">
        <f>VLOOKUP(A201,[1]LISTEVLVEAU!A:B,2,FALSE)</f>
        <v>7641</v>
      </c>
      <c r="D201" s="39">
        <v>43592</v>
      </c>
      <c r="E201" s="5">
        <f t="shared" si="6"/>
        <v>19</v>
      </c>
      <c r="F201" s="12" t="str">
        <f t="shared" si="7"/>
        <v>764119</v>
      </c>
      <c r="G201" s="7">
        <v>51</v>
      </c>
      <c r="H201" s="7">
        <v>38.700000000000003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/>
      <c r="P201" s="7" t="s">
        <v>94</v>
      </c>
      <c r="Q201" s="5" t="s">
        <v>70</v>
      </c>
      <c r="R201" s="7"/>
    </row>
    <row r="202" spans="1:18" ht="18" x14ac:dyDescent="0.3">
      <c r="A202" s="32">
        <v>9744</v>
      </c>
      <c r="B202" s="18" t="s">
        <v>12</v>
      </c>
      <c r="C202">
        <f>VLOOKUP(A202,[1]LISTEVLVEAU!A:B,2,FALSE)</f>
        <v>5704</v>
      </c>
      <c r="D202" s="39">
        <v>43592</v>
      </c>
      <c r="E202" s="5">
        <f t="shared" si="6"/>
        <v>19</v>
      </c>
      <c r="F202" s="12" t="str">
        <f t="shared" si="7"/>
        <v>570419</v>
      </c>
      <c r="G202" s="7">
        <v>83</v>
      </c>
      <c r="H202" s="7">
        <v>38.1</v>
      </c>
      <c r="I202" s="7">
        <v>0</v>
      </c>
      <c r="J202" s="7">
        <v>0</v>
      </c>
      <c r="K202" s="7">
        <v>0</v>
      </c>
      <c r="L202" s="7">
        <v>0</v>
      </c>
      <c r="M202" s="7">
        <v>1</v>
      </c>
      <c r="N202" s="7">
        <v>0</v>
      </c>
      <c r="O202" s="7"/>
      <c r="P202" s="7" t="s">
        <v>94</v>
      </c>
      <c r="Q202" s="5" t="s">
        <v>70</v>
      </c>
      <c r="R202" s="7"/>
    </row>
    <row r="203" spans="1:18" ht="18" x14ac:dyDescent="0.35">
      <c r="A203" s="30">
        <v>9745</v>
      </c>
      <c r="B203" s="57" t="s">
        <v>8</v>
      </c>
      <c r="C203">
        <f>VLOOKUP(A203,[1]LISTEVLVEAU!A:B,2,FALSE)</f>
        <v>3647</v>
      </c>
      <c r="D203" s="39">
        <v>43592</v>
      </c>
      <c r="E203" s="5">
        <f t="shared" si="6"/>
        <v>19</v>
      </c>
      <c r="F203" s="12" t="str">
        <f t="shared" si="7"/>
        <v>364719</v>
      </c>
      <c r="G203" s="7">
        <v>87.5</v>
      </c>
      <c r="H203" s="7">
        <v>39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/>
      <c r="P203" s="7" t="s">
        <v>94</v>
      </c>
      <c r="Q203" s="5" t="s">
        <v>70</v>
      </c>
      <c r="R203" s="7"/>
    </row>
    <row r="204" spans="1:18" ht="18" x14ac:dyDescent="0.35">
      <c r="A204" s="30">
        <v>9746</v>
      </c>
      <c r="B204" s="57" t="s">
        <v>8</v>
      </c>
      <c r="C204">
        <f>VLOOKUP(A204,[1]LISTEVLVEAU!A:B,2,FALSE)</f>
        <v>3613</v>
      </c>
      <c r="D204" s="39">
        <v>43592</v>
      </c>
      <c r="E204" s="5">
        <f t="shared" si="6"/>
        <v>19</v>
      </c>
      <c r="F204" s="12" t="str">
        <f t="shared" si="7"/>
        <v>361319</v>
      </c>
      <c r="G204" s="7">
        <v>81</v>
      </c>
      <c r="H204" s="7">
        <v>39.1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/>
      <c r="P204" s="7" t="s">
        <v>94</v>
      </c>
      <c r="Q204" s="5" t="s">
        <v>70</v>
      </c>
      <c r="R204" s="7"/>
    </row>
    <row r="205" spans="1:18" ht="18" x14ac:dyDescent="0.3">
      <c r="A205" s="31">
        <v>9747</v>
      </c>
      <c r="B205" s="58" t="s">
        <v>10</v>
      </c>
      <c r="C205">
        <f>VLOOKUP(A205,[1]LISTEVLVEAU!A:B,2,FALSE)</f>
        <v>7628</v>
      </c>
      <c r="D205" s="39">
        <v>43592</v>
      </c>
      <c r="E205" s="5">
        <f t="shared" si="6"/>
        <v>19</v>
      </c>
      <c r="F205" s="12" t="str">
        <f t="shared" si="7"/>
        <v>762819</v>
      </c>
      <c r="G205" s="7">
        <v>69</v>
      </c>
      <c r="H205" s="7">
        <v>39</v>
      </c>
      <c r="I205" s="7">
        <v>0</v>
      </c>
      <c r="J205" s="7">
        <v>0</v>
      </c>
      <c r="K205" s="7">
        <v>0</v>
      </c>
      <c r="L205" s="7">
        <v>1</v>
      </c>
      <c r="M205" s="7">
        <v>1</v>
      </c>
      <c r="N205" s="7">
        <v>0</v>
      </c>
      <c r="O205" s="7"/>
      <c r="P205" s="7" t="s">
        <v>94</v>
      </c>
      <c r="Q205" s="5" t="s">
        <v>70</v>
      </c>
      <c r="R205" s="7"/>
    </row>
    <row r="206" spans="1:18" ht="18" x14ac:dyDescent="0.3">
      <c r="A206" s="32">
        <v>9748</v>
      </c>
      <c r="B206" s="18" t="s">
        <v>12</v>
      </c>
      <c r="C206">
        <f>VLOOKUP(A206,[1]LISTEVLVEAU!A:B,2,FALSE)</f>
        <v>7622</v>
      </c>
      <c r="D206" s="39">
        <v>43592</v>
      </c>
      <c r="E206" s="5">
        <f t="shared" si="6"/>
        <v>19</v>
      </c>
      <c r="F206" s="12" t="str">
        <f t="shared" si="7"/>
        <v>762219</v>
      </c>
      <c r="G206" s="7">
        <v>59</v>
      </c>
      <c r="H206" s="7">
        <v>40.200000000000003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/>
      <c r="P206" s="7" t="s">
        <v>94</v>
      </c>
      <c r="Q206" s="5" t="s">
        <v>70</v>
      </c>
      <c r="R206" s="7"/>
    </row>
    <row r="207" spans="1:18" ht="18" x14ac:dyDescent="0.35">
      <c r="A207" s="30">
        <v>9749</v>
      </c>
      <c r="B207" s="57" t="s">
        <v>8</v>
      </c>
      <c r="C207">
        <f>VLOOKUP(A207,[1]LISTEVLVEAU!A:B,2,FALSE)</f>
        <v>4180</v>
      </c>
      <c r="D207" s="39">
        <v>43592</v>
      </c>
      <c r="E207" s="5">
        <f t="shared" si="6"/>
        <v>19</v>
      </c>
      <c r="F207" s="12" t="str">
        <f t="shared" si="7"/>
        <v>418019</v>
      </c>
      <c r="G207" s="7">
        <v>63</v>
      </c>
      <c r="H207" s="7">
        <v>39.700000000000003</v>
      </c>
      <c r="I207" s="7">
        <v>1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/>
      <c r="P207" s="7" t="s">
        <v>94</v>
      </c>
      <c r="Q207" s="5" t="s">
        <v>70</v>
      </c>
      <c r="R207" s="7"/>
    </row>
    <row r="208" spans="1:18" ht="18" x14ac:dyDescent="0.3">
      <c r="A208" s="32">
        <v>9750</v>
      </c>
      <c r="B208" s="18" t="s">
        <v>12</v>
      </c>
      <c r="C208">
        <f>VLOOKUP(A208,[1]LISTEVLVEAU!A:B,2,FALSE)</f>
        <v>6640</v>
      </c>
      <c r="D208" s="39">
        <v>43592</v>
      </c>
      <c r="E208" s="5">
        <f t="shared" si="6"/>
        <v>19</v>
      </c>
      <c r="F208" s="12" t="str">
        <f t="shared" si="7"/>
        <v>664019</v>
      </c>
      <c r="G208" s="7">
        <v>70</v>
      </c>
      <c r="H208" s="7">
        <v>39.4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/>
      <c r="P208" s="7" t="s">
        <v>94</v>
      </c>
      <c r="Q208" s="5" t="s">
        <v>70</v>
      </c>
      <c r="R208" s="7"/>
    </row>
    <row r="209" spans="1:18" ht="18" x14ac:dyDescent="0.35">
      <c r="A209" s="30">
        <v>9751</v>
      </c>
      <c r="B209" s="57" t="s">
        <v>8</v>
      </c>
      <c r="C209">
        <f>VLOOKUP(A209,[1]LISTEVLVEAU!A:B,2,FALSE)</f>
        <v>3154</v>
      </c>
      <c r="D209" s="39">
        <v>43592</v>
      </c>
      <c r="E209" s="5">
        <f t="shared" si="6"/>
        <v>19</v>
      </c>
      <c r="F209" s="12" t="str">
        <f t="shared" si="7"/>
        <v>315419</v>
      </c>
      <c r="G209" s="7">
        <v>53</v>
      </c>
      <c r="H209" s="7">
        <v>39.4</v>
      </c>
      <c r="I209" s="7">
        <v>0</v>
      </c>
      <c r="J209" s="7" t="s">
        <v>95</v>
      </c>
      <c r="K209" s="7">
        <v>0</v>
      </c>
      <c r="L209" s="7">
        <v>0</v>
      </c>
      <c r="M209" s="7">
        <v>0</v>
      </c>
      <c r="N209" s="7">
        <v>0</v>
      </c>
      <c r="O209" s="7"/>
      <c r="P209" s="7" t="s">
        <v>94</v>
      </c>
      <c r="Q209" s="5" t="s">
        <v>70</v>
      </c>
      <c r="R209" s="7"/>
    </row>
    <row r="210" spans="1:18" ht="18" x14ac:dyDescent="0.3">
      <c r="A210" s="32">
        <v>9754</v>
      </c>
      <c r="B210" s="18" t="s">
        <v>12</v>
      </c>
      <c r="C210">
        <f>VLOOKUP(A210,[1]LISTEVLVEAU!A:B,2,FALSE)</f>
        <v>3168</v>
      </c>
      <c r="D210" s="39">
        <v>43592</v>
      </c>
      <c r="E210" s="5">
        <f t="shared" si="6"/>
        <v>19</v>
      </c>
      <c r="F210" s="12" t="str">
        <f t="shared" si="7"/>
        <v>316819</v>
      </c>
      <c r="G210" s="7">
        <v>48</v>
      </c>
      <c r="H210" s="7">
        <v>38.799999999999997</v>
      </c>
      <c r="I210" s="7">
        <v>0</v>
      </c>
      <c r="J210" s="7" t="s">
        <v>96</v>
      </c>
      <c r="K210" s="7">
        <v>0</v>
      </c>
      <c r="L210" s="7">
        <v>0</v>
      </c>
      <c r="M210" s="7">
        <v>1</v>
      </c>
      <c r="N210" s="7">
        <v>0</v>
      </c>
      <c r="O210" s="7"/>
      <c r="P210" s="7" t="s">
        <v>94</v>
      </c>
      <c r="Q210" s="5" t="s">
        <v>70</v>
      </c>
      <c r="R210" s="7"/>
    </row>
    <row r="211" spans="1:18" ht="18" x14ac:dyDescent="0.3">
      <c r="A211" s="31">
        <v>9755</v>
      </c>
      <c r="B211" s="58" t="s">
        <v>10</v>
      </c>
      <c r="C211">
        <f>VLOOKUP(A211,[1]LISTEVLVEAU!A:B,2,FALSE)</f>
        <v>5611</v>
      </c>
      <c r="D211" s="39">
        <v>43592</v>
      </c>
      <c r="E211" s="5">
        <f t="shared" si="6"/>
        <v>19</v>
      </c>
      <c r="F211" s="12" t="str">
        <f t="shared" si="7"/>
        <v>561119</v>
      </c>
      <c r="G211" s="7">
        <v>58.5</v>
      </c>
      <c r="H211" s="7">
        <v>38.700000000000003</v>
      </c>
      <c r="I211" s="7">
        <v>0</v>
      </c>
      <c r="J211" s="7">
        <v>0</v>
      </c>
      <c r="K211" s="7">
        <v>0</v>
      </c>
      <c r="L211" s="7">
        <v>2</v>
      </c>
      <c r="M211" s="7">
        <v>0</v>
      </c>
      <c r="N211" s="7">
        <v>0</v>
      </c>
      <c r="O211" s="7"/>
      <c r="P211" s="7" t="s">
        <v>94</v>
      </c>
      <c r="Q211" s="5" t="s">
        <v>70</v>
      </c>
      <c r="R211" s="7"/>
    </row>
    <row r="212" spans="1:18" ht="18" x14ac:dyDescent="0.3">
      <c r="A212" s="32">
        <v>9756</v>
      </c>
      <c r="B212" s="18" t="s">
        <v>12</v>
      </c>
      <c r="C212">
        <f>VLOOKUP(A212,[1]LISTEVLVEAU!A:B,2,FALSE)</f>
        <v>4165</v>
      </c>
      <c r="D212" s="39">
        <v>43592</v>
      </c>
      <c r="E212" s="5">
        <f t="shared" si="6"/>
        <v>19</v>
      </c>
      <c r="F212" s="12" t="str">
        <f t="shared" si="7"/>
        <v>416519</v>
      </c>
      <c r="G212" s="7">
        <v>53.5</v>
      </c>
      <c r="H212" s="7">
        <v>38.799999999999997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/>
      <c r="P212" s="7" t="s">
        <v>94</v>
      </c>
      <c r="Q212" s="5" t="s">
        <v>70</v>
      </c>
      <c r="R212" s="7"/>
    </row>
    <row r="213" spans="1:18" ht="18" x14ac:dyDescent="0.3">
      <c r="A213" s="32">
        <v>9757</v>
      </c>
      <c r="B213" s="18" t="s">
        <v>12</v>
      </c>
      <c r="C213">
        <f>VLOOKUP(A213,[1]LISTEVLVEAU!A:B,2,FALSE)</f>
        <v>5722</v>
      </c>
      <c r="D213" s="39">
        <v>43592</v>
      </c>
      <c r="E213" s="5">
        <f t="shared" si="6"/>
        <v>19</v>
      </c>
      <c r="F213" s="12" t="str">
        <f t="shared" si="7"/>
        <v>572219</v>
      </c>
      <c r="G213" s="7">
        <v>55</v>
      </c>
      <c r="H213" s="7">
        <v>38.799999999999997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/>
      <c r="P213" s="7" t="s">
        <v>94</v>
      </c>
      <c r="Q213" s="5" t="s">
        <v>70</v>
      </c>
      <c r="R213" s="7"/>
    </row>
    <row r="214" spans="1:18" ht="18" x14ac:dyDescent="0.3">
      <c r="A214" s="31">
        <v>9759</v>
      </c>
      <c r="B214" s="58" t="s">
        <v>10</v>
      </c>
      <c r="C214">
        <f>VLOOKUP(A214,[1]LISTEVLVEAU!A:B,2,FALSE)</f>
        <v>3161</v>
      </c>
      <c r="D214" s="39">
        <v>43592</v>
      </c>
      <c r="E214" s="5">
        <f t="shared" si="6"/>
        <v>19</v>
      </c>
      <c r="F214" s="12" t="str">
        <f t="shared" si="7"/>
        <v>316119</v>
      </c>
      <c r="G214" s="7">
        <v>54</v>
      </c>
      <c r="H214" s="7">
        <v>38.6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/>
      <c r="P214" s="7" t="s">
        <v>94</v>
      </c>
      <c r="Q214" s="5" t="s">
        <v>70</v>
      </c>
      <c r="R214" s="7"/>
    </row>
    <row r="215" spans="1:18" ht="18" x14ac:dyDescent="0.3">
      <c r="A215" s="32">
        <v>9763</v>
      </c>
      <c r="B215" s="18" t="s">
        <v>12</v>
      </c>
      <c r="C215">
        <f>VLOOKUP(A215,[1]LISTEVLVEAU!A:B,2,FALSE)</f>
        <v>4633</v>
      </c>
      <c r="D215" s="39">
        <v>43592</v>
      </c>
      <c r="E215" s="5">
        <f t="shared" si="6"/>
        <v>19</v>
      </c>
      <c r="F215" s="12" t="str">
        <f t="shared" si="7"/>
        <v>463319</v>
      </c>
      <c r="G215" s="7">
        <v>49</v>
      </c>
      <c r="H215" s="7">
        <v>38.700000000000003</v>
      </c>
      <c r="I215" s="7">
        <v>0</v>
      </c>
      <c r="J215" s="7">
        <v>0</v>
      </c>
      <c r="K215" s="7">
        <v>0</v>
      </c>
      <c r="L215" s="7">
        <v>0</v>
      </c>
      <c r="M215" s="7">
        <v>2</v>
      </c>
      <c r="N215" s="7">
        <v>0</v>
      </c>
      <c r="O215" s="7"/>
      <c r="P215" s="7" t="s">
        <v>94</v>
      </c>
      <c r="Q215" s="5" t="s">
        <v>70</v>
      </c>
      <c r="R215" s="7"/>
    </row>
    <row r="216" spans="1:18" ht="18" x14ac:dyDescent="0.3">
      <c r="A216" s="31">
        <v>9764</v>
      </c>
      <c r="B216" s="58" t="s">
        <v>10</v>
      </c>
      <c r="C216">
        <f>VLOOKUP(A216,[1]LISTEVLVEAU!A:B,2,FALSE)</f>
        <v>2604</v>
      </c>
      <c r="D216" s="39">
        <v>43592</v>
      </c>
      <c r="E216" s="5">
        <f t="shared" si="6"/>
        <v>19</v>
      </c>
      <c r="F216" s="12" t="str">
        <f t="shared" si="7"/>
        <v>260419</v>
      </c>
      <c r="G216" s="7">
        <v>59.5</v>
      </c>
      <c r="H216" s="7">
        <v>38.799999999999997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/>
      <c r="P216" s="7" t="s">
        <v>94</v>
      </c>
      <c r="Q216" s="5" t="s">
        <v>70</v>
      </c>
      <c r="R216" s="7"/>
    </row>
    <row r="217" spans="1:18" ht="18" x14ac:dyDescent="0.3">
      <c r="A217" s="31">
        <v>9765</v>
      </c>
      <c r="B217" s="58" t="s">
        <v>10</v>
      </c>
      <c r="C217">
        <f>VLOOKUP(A217,[1]LISTEVLVEAU!A:B,2,FALSE)</f>
        <v>7649</v>
      </c>
      <c r="D217" s="39">
        <v>43592</v>
      </c>
      <c r="E217" s="5">
        <f t="shared" si="6"/>
        <v>19</v>
      </c>
      <c r="F217" s="12" t="str">
        <f t="shared" si="7"/>
        <v>764919</v>
      </c>
      <c r="G217" s="7">
        <v>57</v>
      </c>
      <c r="H217" s="7">
        <v>39.299999999999997</v>
      </c>
      <c r="I217" s="7">
        <v>0</v>
      </c>
      <c r="J217" s="7">
        <v>0</v>
      </c>
      <c r="K217" s="7">
        <v>0</v>
      </c>
      <c r="L217" s="7">
        <v>1</v>
      </c>
      <c r="M217" s="7">
        <v>1</v>
      </c>
      <c r="N217" s="7">
        <v>0</v>
      </c>
      <c r="O217" s="7"/>
      <c r="P217" s="7" t="s">
        <v>94</v>
      </c>
      <c r="Q217" s="5" t="s">
        <v>70</v>
      </c>
      <c r="R217" s="7"/>
    </row>
    <row r="218" spans="1:18" ht="18" x14ac:dyDescent="0.3">
      <c r="A218" s="31">
        <v>9766</v>
      </c>
      <c r="B218" s="58" t="s">
        <v>10</v>
      </c>
      <c r="C218">
        <f>VLOOKUP(A218,[1]LISTEVLVEAU!A:B,2,FALSE)</f>
        <v>3634</v>
      </c>
      <c r="D218" s="39">
        <v>43592</v>
      </c>
      <c r="E218" s="5">
        <f t="shared" si="6"/>
        <v>19</v>
      </c>
      <c r="F218" s="12" t="str">
        <f t="shared" si="7"/>
        <v>363419</v>
      </c>
      <c r="G218" s="7">
        <v>57.5</v>
      </c>
      <c r="H218" s="7">
        <v>39.4</v>
      </c>
      <c r="I218" s="7">
        <v>0</v>
      </c>
      <c r="J218" s="7">
        <v>0</v>
      </c>
      <c r="K218" s="7">
        <v>0</v>
      </c>
      <c r="L218" s="7">
        <v>0</v>
      </c>
      <c r="M218" s="7">
        <v>2</v>
      </c>
      <c r="N218" s="7">
        <v>0</v>
      </c>
      <c r="O218" s="7"/>
      <c r="P218" s="7" t="s">
        <v>94</v>
      </c>
      <c r="Q218" s="5" t="s">
        <v>70</v>
      </c>
      <c r="R218" s="7"/>
    </row>
    <row r="219" spans="1:18" ht="18" x14ac:dyDescent="0.3">
      <c r="A219" s="31">
        <v>9769</v>
      </c>
      <c r="B219" s="58" t="s">
        <v>10</v>
      </c>
      <c r="C219">
        <f>VLOOKUP(A219,[1]LISTEVLVEAU!A:B,2,FALSE)</f>
        <v>5635</v>
      </c>
      <c r="D219" s="39">
        <v>43592</v>
      </c>
      <c r="E219" s="5">
        <f t="shared" si="6"/>
        <v>19</v>
      </c>
      <c r="F219" s="12" t="str">
        <f t="shared" si="7"/>
        <v>563519</v>
      </c>
      <c r="G219" s="7">
        <v>53</v>
      </c>
      <c r="H219" s="7">
        <v>38.9</v>
      </c>
      <c r="I219" s="7">
        <v>0</v>
      </c>
      <c r="J219" s="7">
        <v>0</v>
      </c>
      <c r="K219" s="7">
        <v>0</v>
      </c>
      <c r="L219" s="7">
        <v>0</v>
      </c>
      <c r="M219" s="7">
        <v>1</v>
      </c>
      <c r="N219" s="7">
        <v>0</v>
      </c>
      <c r="O219" s="7"/>
      <c r="P219" s="7" t="s">
        <v>94</v>
      </c>
      <c r="Q219" s="5" t="s">
        <v>70</v>
      </c>
      <c r="R219" s="7"/>
    </row>
    <row r="220" spans="1:18" ht="18" x14ac:dyDescent="0.3">
      <c r="A220" s="31">
        <v>9770</v>
      </c>
      <c r="B220" s="58" t="s">
        <v>10</v>
      </c>
      <c r="C220">
        <f>VLOOKUP(A220,[1]LISTEVLVEAU!A:B,2,FALSE)</f>
        <v>2646</v>
      </c>
      <c r="D220" s="39">
        <v>43592</v>
      </c>
      <c r="E220" s="5">
        <f t="shared" si="6"/>
        <v>19</v>
      </c>
      <c r="F220" s="12" t="str">
        <f t="shared" si="7"/>
        <v>264619</v>
      </c>
      <c r="G220" s="7">
        <v>43.5</v>
      </c>
      <c r="H220" s="7">
        <v>39</v>
      </c>
      <c r="I220" s="7">
        <v>0</v>
      </c>
      <c r="J220" s="7">
        <v>0</v>
      </c>
      <c r="K220" s="7">
        <v>0</v>
      </c>
      <c r="L220" s="7">
        <v>1</v>
      </c>
      <c r="M220" s="7">
        <v>1</v>
      </c>
      <c r="N220" s="7">
        <v>0</v>
      </c>
      <c r="O220" s="7"/>
      <c r="P220" s="7" t="s">
        <v>94</v>
      </c>
      <c r="Q220" s="5" t="s">
        <v>70</v>
      </c>
      <c r="R220" s="7"/>
    </row>
    <row r="221" spans="1:18" ht="18" x14ac:dyDescent="0.3">
      <c r="A221" s="43">
        <v>9772</v>
      </c>
      <c r="B221" s="61"/>
      <c r="C221" t="e">
        <f>VLOOKUP(A221,[1]LISTEVLVEAU!A:B,2,FALSE)</f>
        <v>#N/A</v>
      </c>
      <c r="D221" s="39">
        <v>43592</v>
      </c>
      <c r="E221" s="5">
        <f t="shared" si="6"/>
        <v>19</v>
      </c>
      <c r="F221" s="12" t="e">
        <f t="shared" si="7"/>
        <v>#N/A</v>
      </c>
      <c r="G221" s="7">
        <v>47.5</v>
      </c>
      <c r="H221" s="7">
        <v>39.1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/>
      <c r="P221" s="7" t="s">
        <v>94</v>
      </c>
      <c r="Q221" s="5" t="s">
        <v>70</v>
      </c>
      <c r="R221" s="7"/>
    </row>
    <row r="222" spans="1:18" ht="18" x14ac:dyDescent="0.35">
      <c r="A222" s="30">
        <v>9773</v>
      </c>
      <c r="B222" s="57" t="s">
        <v>8</v>
      </c>
      <c r="C222">
        <f>VLOOKUP(A222,[1]LISTEVLVEAU!A:B,2,FALSE)</f>
        <v>4613</v>
      </c>
      <c r="D222" s="39">
        <v>43592</v>
      </c>
      <c r="E222" s="5">
        <f t="shared" si="6"/>
        <v>19</v>
      </c>
      <c r="F222" s="12" t="str">
        <f t="shared" si="7"/>
        <v>461319</v>
      </c>
      <c r="G222" s="7">
        <v>39</v>
      </c>
      <c r="H222" s="7">
        <v>39.200000000000003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/>
      <c r="P222" s="7" t="s">
        <v>94</v>
      </c>
      <c r="Q222" s="5" t="s">
        <v>70</v>
      </c>
      <c r="R222" s="7"/>
    </row>
    <row r="223" spans="1:18" ht="18" x14ac:dyDescent="0.3">
      <c r="A223" s="43">
        <v>9774</v>
      </c>
      <c r="B223" s="61"/>
      <c r="C223">
        <f>VLOOKUP(A223,[1]LISTEVLVEAU!A:B,2,FALSE)</f>
        <v>5699</v>
      </c>
      <c r="D223" s="39">
        <v>43592</v>
      </c>
      <c r="E223" s="5">
        <f t="shared" si="6"/>
        <v>19</v>
      </c>
      <c r="F223" s="12" t="str">
        <f t="shared" si="7"/>
        <v>569919</v>
      </c>
      <c r="G223" s="7">
        <v>49</v>
      </c>
      <c r="H223" s="7">
        <v>38.799999999999997</v>
      </c>
      <c r="I223" s="7">
        <v>0</v>
      </c>
      <c r="J223" s="7">
        <v>0</v>
      </c>
      <c r="K223" s="7">
        <v>0</v>
      </c>
      <c r="L223" s="7">
        <v>0</v>
      </c>
      <c r="M223" s="7">
        <v>2</v>
      </c>
      <c r="N223" s="7">
        <v>0</v>
      </c>
      <c r="O223" s="7"/>
      <c r="P223" s="7" t="s">
        <v>94</v>
      </c>
      <c r="Q223" s="5" t="s">
        <v>70</v>
      </c>
      <c r="R223" s="7"/>
    </row>
    <row r="224" spans="1:18" ht="18" x14ac:dyDescent="0.3">
      <c r="A224" s="43">
        <v>9775</v>
      </c>
      <c r="B224" s="61"/>
      <c r="C224" t="e">
        <f>VLOOKUP(A224,[1]LISTEVLVEAU!A:B,2,FALSE)</f>
        <v>#N/A</v>
      </c>
      <c r="D224" s="39">
        <v>43592</v>
      </c>
      <c r="E224" s="5">
        <f t="shared" si="6"/>
        <v>19</v>
      </c>
      <c r="F224" s="12" t="e">
        <f t="shared" si="7"/>
        <v>#N/A</v>
      </c>
      <c r="G224" s="7">
        <v>53.5</v>
      </c>
      <c r="H224" s="7">
        <v>39.1</v>
      </c>
      <c r="I224" s="7">
        <v>0</v>
      </c>
      <c r="J224" s="7">
        <v>0</v>
      </c>
      <c r="K224" s="7">
        <v>0</v>
      </c>
      <c r="L224" s="7">
        <v>0</v>
      </c>
      <c r="M224" s="7">
        <v>2</v>
      </c>
      <c r="N224" s="7">
        <v>0</v>
      </c>
      <c r="O224" s="7"/>
      <c r="P224" s="7" t="s">
        <v>94</v>
      </c>
      <c r="Q224" s="5" t="s">
        <v>70</v>
      </c>
      <c r="R224" s="7"/>
    </row>
    <row r="225" spans="1:18" ht="18" x14ac:dyDescent="0.35">
      <c r="A225" s="30">
        <v>9779</v>
      </c>
      <c r="B225" s="57" t="s">
        <v>8</v>
      </c>
      <c r="C225">
        <f>VLOOKUP(A225,[1]LISTEVLVEAU!A:B,2,FALSE)</f>
        <v>5738</v>
      </c>
      <c r="D225" s="39">
        <v>43592</v>
      </c>
      <c r="E225" s="5">
        <f t="shared" si="6"/>
        <v>19</v>
      </c>
      <c r="F225" s="12" t="str">
        <f t="shared" si="7"/>
        <v>573819</v>
      </c>
      <c r="G225" s="7">
        <v>56</v>
      </c>
      <c r="H225" s="7">
        <v>39.299999999999997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/>
      <c r="P225" s="7" t="s">
        <v>94</v>
      </c>
      <c r="Q225" s="5" t="s">
        <v>70</v>
      </c>
      <c r="R225" s="7"/>
    </row>
    <row r="226" spans="1:18" ht="18" x14ac:dyDescent="0.3">
      <c r="A226" s="32">
        <v>9780</v>
      </c>
      <c r="B226" s="18" t="s">
        <v>12</v>
      </c>
      <c r="C226">
        <f>VLOOKUP(A226,[1]LISTEVLVEAU!A:B,2,FALSE)</f>
        <v>5700</v>
      </c>
      <c r="D226" s="39">
        <v>43592</v>
      </c>
      <c r="E226" s="5">
        <f t="shared" si="6"/>
        <v>19</v>
      </c>
      <c r="F226" s="12" t="str">
        <f t="shared" si="7"/>
        <v>570019</v>
      </c>
      <c r="G226" s="7">
        <v>55.5</v>
      </c>
      <c r="H226" s="7">
        <v>39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0</v>
      </c>
      <c r="O226" s="7"/>
      <c r="P226" s="7" t="s">
        <v>94</v>
      </c>
      <c r="Q226" s="5" t="s">
        <v>70</v>
      </c>
      <c r="R226" s="7"/>
    </row>
    <row r="227" spans="1:18" ht="18" x14ac:dyDescent="0.35">
      <c r="A227" s="45">
        <v>2342</v>
      </c>
      <c r="B227" s="57" t="s">
        <v>8</v>
      </c>
      <c r="C227">
        <f>VLOOKUP(A227,[1]LISTEVLVEAU!A:B,2,FALSE)</f>
        <v>5651</v>
      </c>
      <c r="D227" s="39">
        <v>43592</v>
      </c>
      <c r="E227" s="5">
        <f t="shared" si="6"/>
        <v>19</v>
      </c>
      <c r="F227" s="12" t="str">
        <f t="shared" si="7"/>
        <v>565119</v>
      </c>
      <c r="G227" s="7">
        <v>46.5</v>
      </c>
      <c r="H227" s="7">
        <v>39.200000000000003</v>
      </c>
      <c r="I227" s="46">
        <v>0</v>
      </c>
      <c r="J227" s="46">
        <v>0</v>
      </c>
      <c r="K227" s="46">
        <v>0</v>
      </c>
      <c r="L227" s="46">
        <v>0</v>
      </c>
      <c r="M227" s="46">
        <v>1</v>
      </c>
      <c r="N227" s="46">
        <v>0</v>
      </c>
      <c r="O227" s="46"/>
      <c r="P227" s="46" t="s">
        <v>94</v>
      </c>
      <c r="Q227" s="5" t="s">
        <v>70</v>
      </c>
      <c r="R227" s="7"/>
    </row>
    <row r="228" spans="1:18" ht="18" x14ac:dyDescent="0.35">
      <c r="A228" s="30">
        <v>9721</v>
      </c>
      <c r="B228" s="57" t="s">
        <v>8</v>
      </c>
      <c r="C228">
        <f>VLOOKUP(A228,[1]LISTEVLVEAU!A:B,2,FALSE)</f>
        <v>6722</v>
      </c>
      <c r="D228" s="36">
        <v>43599</v>
      </c>
      <c r="E228" s="5">
        <f t="shared" si="6"/>
        <v>20</v>
      </c>
      <c r="F228" s="12" t="str">
        <f t="shared" si="7"/>
        <v>672220</v>
      </c>
      <c r="G228" s="37">
        <v>115.5</v>
      </c>
      <c r="H228" s="37">
        <v>38.700000000000003</v>
      </c>
      <c r="I228" s="7">
        <v>0</v>
      </c>
      <c r="J228" s="7">
        <v>0</v>
      </c>
      <c r="K228" s="7">
        <v>0</v>
      </c>
      <c r="L228" s="7">
        <v>0</v>
      </c>
      <c r="M228" s="7">
        <v>1</v>
      </c>
      <c r="N228" s="7">
        <v>0</v>
      </c>
      <c r="O228" s="7"/>
      <c r="P228" s="7" t="s">
        <v>92</v>
      </c>
      <c r="Q228" s="5" t="s">
        <v>70</v>
      </c>
      <c r="R228" s="7"/>
    </row>
    <row r="229" spans="1:18" ht="18" x14ac:dyDescent="0.3">
      <c r="A229" s="31">
        <v>9722</v>
      </c>
      <c r="B229" s="58" t="s">
        <v>10</v>
      </c>
      <c r="C229">
        <f>VLOOKUP(A229,[1]LISTEVLVEAU!A:B,2,FALSE)</f>
        <v>6614</v>
      </c>
      <c r="D229" s="36">
        <v>43599</v>
      </c>
      <c r="E229" s="5">
        <f t="shared" si="6"/>
        <v>20</v>
      </c>
      <c r="F229" s="12" t="str">
        <f t="shared" si="7"/>
        <v>661420</v>
      </c>
      <c r="G229" s="7">
        <v>120</v>
      </c>
      <c r="H229" s="7">
        <v>38.6</v>
      </c>
      <c r="I229" s="7">
        <v>1</v>
      </c>
      <c r="J229" s="7">
        <v>0</v>
      </c>
      <c r="K229" s="7">
        <v>0</v>
      </c>
      <c r="L229" s="7">
        <v>0</v>
      </c>
      <c r="M229" s="7">
        <v>1</v>
      </c>
      <c r="N229" s="7">
        <v>0</v>
      </c>
      <c r="O229" s="7"/>
      <c r="P229" s="7" t="s">
        <v>92</v>
      </c>
      <c r="Q229" s="5" t="s">
        <v>70</v>
      </c>
      <c r="R229" s="7"/>
    </row>
    <row r="230" spans="1:18" ht="18" x14ac:dyDescent="0.3">
      <c r="A230" s="32">
        <v>9725</v>
      </c>
      <c r="B230" s="18" t="s">
        <v>12</v>
      </c>
      <c r="C230">
        <f>VLOOKUP(A230,[1]LISTEVLVEAU!A:B,2,FALSE)</f>
        <v>5690</v>
      </c>
      <c r="D230" s="36">
        <v>43599</v>
      </c>
      <c r="E230" s="5">
        <f t="shared" si="6"/>
        <v>20</v>
      </c>
      <c r="F230" s="12" t="str">
        <f t="shared" si="7"/>
        <v>569020</v>
      </c>
      <c r="G230" s="7">
        <v>102</v>
      </c>
      <c r="H230" s="7">
        <v>38.299999999999997</v>
      </c>
      <c r="I230" s="7">
        <v>1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/>
      <c r="P230" s="7" t="s">
        <v>92</v>
      </c>
      <c r="Q230" s="5" t="s">
        <v>70</v>
      </c>
      <c r="R230" s="7"/>
    </row>
    <row r="231" spans="1:18" ht="18" x14ac:dyDescent="0.3">
      <c r="A231" s="31">
        <v>9727</v>
      </c>
      <c r="B231" s="58" t="s">
        <v>10</v>
      </c>
      <c r="C231">
        <f>VLOOKUP(A231,[1]LISTEVLVEAU!A:B,2,FALSE)</f>
        <v>4168</v>
      </c>
      <c r="D231" s="36">
        <v>43599</v>
      </c>
      <c r="E231" s="5">
        <f t="shared" si="6"/>
        <v>20</v>
      </c>
      <c r="F231" s="12" t="str">
        <f t="shared" si="7"/>
        <v>416820</v>
      </c>
      <c r="G231" s="7">
        <v>123</v>
      </c>
      <c r="H231" s="7">
        <v>38.799999999999997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/>
      <c r="P231" s="7" t="s">
        <v>92</v>
      </c>
      <c r="Q231" s="5" t="s">
        <v>70</v>
      </c>
      <c r="R231" s="7"/>
    </row>
    <row r="232" spans="1:18" ht="18" x14ac:dyDescent="0.3">
      <c r="A232" s="31">
        <v>9728</v>
      </c>
      <c r="B232" s="58" t="s">
        <v>10</v>
      </c>
      <c r="C232">
        <f>VLOOKUP(A232,[1]LISTEVLVEAU!A:B,2,FALSE)</f>
        <v>6742</v>
      </c>
      <c r="D232" s="36">
        <v>43599</v>
      </c>
      <c r="E232" s="5">
        <f t="shared" si="6"/>
        <v>20</v>
      </c>
      <c r="F232" s="12" t="str">
        <f t="shared" si="7"/>
        <v>674220</v>
      </c>
      <c r="G232" s="7">
        <v>105</v>
      </c>
      <c r="H232" s="7">
        <v>39.1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/>
      <c r="P232" s="7" t="s">
        <v>92</v>
      </c>
      <c r="Q232" s="5" t="s">
        <v>70</v>
      </c>
      <c r="R232" s="7"/>
    </row>
    <row r="233" spans="1:18" ht="18" x14ac:dyDescent="0.3">
      <c r="A233" s="32">
        <v>9732</v>
      </c>
      <c r="B233" s="18" t="s">
        <v>12</v>
      </c>
      <c r="C233">
        <f>VLOOKUP(A233,[1]LISTEVLVEAU!A:B,2,FALSE)</f>
        <v>6718</v>
      </c>
      <c r="D233" s="36">
        <v>43599</v>
      </c>
      <c r="E233" s="5">
        <f t="shared" si="6"/>
        <v>20</v>
      </c>
      <c r="F233" s="12" t="str">
        <f t="shared" si="7"/>
        <v>671820</v>
      </c>
      <c r="G233" s="7">
        <v>81.5</v>
      </c>
      <c r="H233" s="7">
        <v>38.200000000000003</v>
      </c>
      <c r="I233" s="7">
        <v>0</v>
      </c>
      <c r="J233" s="7">
        <v>0</v>
      </c>
      <c r="K233" s="7">
        <v>0</v>
      </c>
      <c r="L233" s="7">
        <v>0</v>
      </c>
      <c r="M233" s="7">
        <v>1</v>
      </c>
      <c r="N233" s="7">
        <v>0</v>
      </c>
      <c r="O233" s="7"/>
      <c r="P233" s="7" t="s">
        <v>92</v>
      </c>
      <c r="Q233" s="5" t="s">
        <v>70</v>
      </c>
      <c r="R233" s="7"/>
    </row>
    <row r="234" spans="1:18" ht="18" x14ac:dyDescent="0.3">
      <c r="A234" s="32">
        <v>9740</v>
      </c>
      <c r="B234" s="18" t="s">
        <v>12</v>
      </c>
      <c r="C234">
        <f>VLOOKUP(A234,[1]LISTEVLVEAU!A:B,2,FALSE)</f>
        <v>7639</v>
      </c>
      <c r="D234" s="36">
        <v>43599</v>
      </c>
      <c r="E234" s="5">
        <f t="shared" si="6"/>
        <v>20</v>
      </c>
      <c r="F234" s="12" t="str">
        <f t="shared" si="7"/>
        <v>763920</v>
      </c>
      <c r="G234" s="7">
        <v>88</v>
      </c>
      <c r="H234" s="7">
        <v>88</v>
      </c>
      <c r="I234" s="7">
        <v>1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/>
      <c r="P234" s="7" t="s">
        <v>92</v>
      </c>
      <c r="Q234" s="5" t="s">
        <v>70</v>
      </c>
      <c r="R234" s="7"/>
    </row>
    <row r="235" spans="1:18" ht="18" x14ac:dyDescent="0.35">
      <c r="A235" s="30">
        <v>9741</v>
      </c>
      <c r="B235" s="57" t="s">
        <v>8</v>
      </c>
      <c r="C235">
        <f>VLOOKUP(A235,[1]LISTEVLVEAU!A:B,2,FALSE)</f>
        <v>6728</v>
      </c>
      <c r="D235" s="36">
        <v>43599</v>
      </c>
      <c r="E235" s="5">
        <f t="shared" si="6"/>
        <v>20</v>
      </c>
      <c r="F235" s="12" t="str">
        <f t="shared" si="7"/>
        <v>672820</v>
      </c>
      <c r="G235" s="7">
        <v>88.5</v>
      </c>
      <c r="H235" s="7">
        <v>88.5</v>
      </c>
      <c r="I235" s="7">
        <v>1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/>
      <c r="P235" s="7" t="s">
        <v>92</v>
      </c>
      <c r="Q235" s="5" t="s">
        <v>70</v>
      </c>
      <c r="R235" s="7"/>
    </row>
    <row r="236" spans="1:18" ht="18" x14ac:dyDescent="0.35">
      <c r="A236" s="30">
        <v>9743</v>
      </c>
      <c r="B236" s="57" t="s">
        <v>8</v>
      </c>
      <c r="C236">
        <f>VLOOKUP(A236,[1]LISTEVLVEAU!A:B,2,FALSE)</f>
        <v>7641</v>
      </c>
      <c r="D236" s="36">
        <v>43599</v>
      </c>
      <c r="E236" s="5">
        <f t="shared" si="6"/>
        <v>20</v>
      </c>
      <c r="F236" s="12" t="str">
        <f t="shared" si="7"/>
        <v>764120</v>
      </c>
      <c r="G236" s="7">
        <v>52.5</v>
      </c>
      <c r="H236" s="7">
        <v>52.5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/>
      <c r="P236" s="7" t="s">
        <v>92</v>
      </c>
      <c r="Q236" s="5" t="s">
        <v>70</v>
      </c>
      <c r="R236" s="7"/>
    </row>
    <row r="237" spans="1:18" ht="18" x14ac:dyDescent="0.3">
      <c r="A237" s="32">
        <v>9744</v>
      </c>
      <c r="B237" s="18" t="s">
        <v>12</v>
      </c>
      <c r="C237">
        <f>VLOOKUP(A237,[1]LISTEVLVEAU!A:B,2,FALSE)</f>
        <v>5704</v>
      </c>
      <c r="D237" s="36">
        <v>43599</v>
      </c>
      <c r="E237" s="5">
        <f t="shared" si="6"/>
        <v>20</v>
      </c>
      <c r="F237" s="12" t="str">
        <f t="shared" si="7"/>
        <v>570420</v>
      </c>
      <c r="G237" s="7">
        <v>85.5</v>
      </c>
      <c r="H237" s="7">
        <v>85.5</v>
      </c>
      <c r="I237" s="7">
        <v>1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/>
      <c r="P237" s="7" t="s">
        <v>92</v>
      </c>
      <c r="Q237" s="5" t="s">
        <v>70</v>
      </c>
      <c r="R237" s="7"/>
    </row>
    <row r="238" spans="1:18" ht="18" x14ac:dyDescent="0.35">
      <c r="A238" s="30">
        <v>9745</v>
      </c>
      <c r="B238" s="57" t="s">
        <v>8</v>
      </c>
      <c r="C238">
        <f>VLOOKUP(A238,[1]LISTEVLVEAU!A:B,2,FALSE)</f>
        <v>3647</v>
      </c>
      <c r="D238" s="36">
        <v>43599</v>
      </c>
      <c r="E238" s="5">
        <f t="shared" si="6"/>
        <v>20</v>
      </c>
      <c r="F238" s="12" t="str">
        <f t="shared" si="7"/>
        <v>364720</v>
      </c>
      <c r="G238" s="7">
        <v>93.5</v>
      </c>
      <c r="H238" s="7">
        <v>93.5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/>
      <c r="P238" s="7" t="s">
        <v>92</v>
      </c>
      <c r="Q238" s="5" t="s">
        <v>70</v>
      </c>
      <c r="R238" s="7"/>
    </row>
    <row r="239" spans="1:18" ht="18" x14ac:dyDescent="0.35">
      <c r="A239" s="30">
        <v>9746</v>
      </c>
      <c r="B239" s="57" t="s">
        <v>8</v>
      </c>
      <c r="C239">
        <f>VLOOKUP(A239,[1]LISTEVLVEAU!A:B,2,FALSE)</f>
        <v>3613</v>
      </c>
      <c r="D239" s="36">
        <v>43599</v>
      </c>
      <c r="E239" s="5">
        <f t="shared" si="6"/>
        <v>20</v>
      </c>
      <c r="F239" s="12" t="str">
        <f t="shared" si="7"/>
        <v>361320</v>
      </c>
      <c r="G239" s="7">
        <v>82.5</v>
      </c>
      <c r="H239" s="7">
        <v>82.5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/>
      <c r="P239" s="7" t="s">
        <v>92</v>
      </c>
      <c r="Q239" s="5" t="s">
        <v>70</v>
      </c>
      <c r="R239" s="7"/>
    </row>
    <row r="240" spans="1:18" ht="18" x14ac:dyDescent="0.3">
      <c r="A240" s="31">
        <v>9747</v>
      </c>
      <c r="B240" s="58" t="s">
        <v>10</v>
      </c>
      <c r="C240">
        <f>VLOOKUP(A240,[1]LISTEVLVEAU!A:B,2,FALSE)</f>
        <v>7628</v>
      </c>
      <c r="D240" s="36">
        <v>43599</v>
      </c>
      <c r="E240" s="5">
        <f t="shared" si="6"/>
        <v>20</v>
      </c>
      <c r="F240" s="12" t="str">
        <f t="shared" si="7"/>
        <v>762820</v>
      </c>
      <c r="G240" s="7">
        <v>76.5</v>
      </c>
      <c r="H240" s="7">
        <v>76.5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/>
      <c r="P240" s="7" t="s">
        <v>92</v>
      </c>
      <c r="Q240" s="5" t="s">
        <v>70</v>
      </c>
      <c r="R240" s="7"/>
    </row>
    <row r="241" spans="1:18" ht="18" x14ac:dyDescent="0.3">
      <c r="A241" s="32">
        <v>9748</v>
      </c>
      <c r="B241" s="18" t="s">
        <v>12</v>
      </c>
      <c r="C241">
        <f>VLOOKUP(A241,[1]LISTEVLVEAU!A:B,2,FALSE)</f>
        <v>7622</v>
      </c>
      <c r="D241" s="36">
        <v>43599</v>
      </c>
      <c r="E241" s="5">
        <f t="shared" si="6"/>
        <v>20</v>
      </c>
      <c r="F241" s="12" t="str">
        <f t="shared" si="7"/>
        <v>762220</v>
      </c>
      <c r="G241" s="7">
        <v>58.5</v>
      </c>
      <c r="H241" s="7">
        <v>38.200000000000003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/>
      <c r="P241" s="7" t="s">
        <v>92</v>
      </c>
      <c r="Q241" s="5" t="s">
        <v>70</v>
      </c>
      <c r="R241" s="7"/>
    </row>
    <row r="242" spans="1:18" ht="18" x14ac:dyDescent="0.35">
      <c r="A242" s="30">
        <v>9749</v>
      </c>
      <c r="B242" s="57" t="s">
        <v>8</v>
      </c>
      <c r="C242">
        <f>VLOOKUP(A242,[1]LISTEVLVEAU!A:B,2,FALSE)</f>
        <v>4180</v>
      </c>
      <c r="D242" s="36">
        <v>43599</v>
      </c>
      <c r="E242" s="5">
        <f t="shared" si="6"/>
        <v>20</v>
      </c>
      <c r="F242" s="12" t="str">
        <f t="shared" si="7"/>
        <v>418020</v>
      </c>
      <c r="G242" s="7">
        <v>63</v>
      </c>
      <c r="H242" s="7">
        <v>38.5</v>
      </c>
      <c r="I242" s="7">
        <v>1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/>
      <c r="P242" s="7" t="s">
        <v>92</v>
      </c>
      <c r="Q242" s="5" t="s">
        <v>70</v>
      </c>
      <c r="R242" s="7"/>
    </row>
    <row r="243" spans="1:18" ht="18" x14ac:dyDescent="0.3">
      <c r="A243" s="32">
        <v>9750</v>
      </c>
      <c r="B243" s="18" t="s">
        <v>12</v>
      </c>
      <c r="C243">
        <f>VLOOKUP(A243,[1]LISTEVLVEAU!A:B,2,FALSE)</f>
        <v>6640</v>
      </c>
      <c r="D243" s="36">
        <v>43599</v>
      </c>
      <c r="E243" s="5">
        <f t="shared" si="6"/>
        <v>20</v>
      </c>
      <c r="F243" s="12" t="str">
        <f t="shared" si="7"/>
        <v>664020</v>
      </c>
      <c r="G243" s="7">
        <v>77.5</v>
      </c>
      <c r="H243" s="7">
        <v>39</v>
      </c>
      <c r="I243" s="7">
        <v>0</v>
      </c>
      <c r="J243" s="7">
        <v>0</v>
      </c>
      <c r="K243" s="7">
        <v>0</v>
      </c>
      <c r="L243" s="7">
        <v>0</v>
      </c>
      <c r="M243" s="7">
        <v>1</v>
      </c>
      <c r="N243" s="7">
        <v>0</v>
      </c>
      <c r="O243" s="7"/>
      <c r="P243" s="7" t="s">
        <v>92</v>
      </c>
      <c r="Q243" s="5" t="s">
        <v>70</v>
      </c>
      <c r="R243" s="7"/>
    </row>
    <row r="244" spans="1:18" ht="18" x14ac:dyDescent="0.35">
      <c r="A244" s="30">
        <v>9751</v>
      </c>
      <c r="B244" s="57" t="s">
        <v>8</v>
      </c>
      <c r="C244">
        <f>VLOOKUP(A244,[1]LISTEVLVEAU!A:B,2,FALSE)</f>
        <v>3154</v>
      </c>
      <c r="D244" s="36">
        <v>43599</v>
      </c>
      <c r="E244" s="5">
        <f t="shared" si="6"/>
        <v>20</v>
      </c>
      <c r="F244" s="12" t="str">
        <f t="shared" si="7"/>
        <v>315420</v>
      </c>
      <c r="G244" s="7">
        <v>59</v>
      </c>
      <c r="H244" s="7">
        <v>39.6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/>
      <c r="P244" s="7" t="s">
        <v>92</v>
      </c>
      <c r="Q244" s="5" t="s">
        <v>70</v>
      </c>
      <c r="R244" s="7"/>
    </row>
    <row r="245" spans="1:18" ht="18" x14ac:dyDescent="0.3">
      <c r="A245" s="32">
        <v>9754</v>
      </c>
      <c r="B245" s="18" t="s">
        <v>12</v>
      </c>
      <c r="C245">
        <f>VLOOKUP(A245,[1]LISTEVLVEAU!A:B,2,FALSE)</f>
        <v>3168</v>
      </c>
      <c r="D245" s="36">
        <v>43599</v>
      </c>
      <c r="E245" s="5">
        <f t="shared" si="6"/>
        <v>20</v>
      </c>
      <c r="F245" s="12" t="str">
        <f t="shared" si="7"/>
        <v>316820</v>
      </c>
      <c r="G245" s="7">
        <v>52</v>
      </c>
      <c r="H245" s="7">
        <v>38.4</v>
      </c>
      <c r="I245" s="7">
        <v>0</v>
      </c>
      <c r="J245" s="7">
        <v>0</v>
      </c>
      <c r="K245" s="7">
        <v>0</v>
      </c>
      <c r="L245" s="7">
        <v>0</v>
      </c>
      <c r="M245" s="7">
        <v>1</v>
      </c>
      <c r="N245" s="7">
        <v>0</v>
      </c>
      <c r="O245" s="7"/>
      <c r="P245" s="7" t="s">
        <v>92</v>
      </c>
      <c r="Q245" s="5" t="s">
        <v>70</v>
      </c>
      <c r="R245" s="7"/>
    </row>
    <row r="246" spans="1:18" ht="18" x14ac:dyDescent="0.3">
      <c r="A246" s="31">
        <v>9755</v>
      </c>
      <c r="B246" s="58" t="s">
        <v>10</v>
      </c>
      <c r="C246">
        <f>VLOOKUP(A246,[1]LISTEVLVEAU!A:B,2,FALSE)</f>
        <v>5611</v>
      </c>
      <c r="D246" s="36">
        <v>43599</v>
      </c>
      <c r="E246" s="5">
        <f t="shared" si="6"/>
        <v>20</v>
      </c>
      <c r="F246" s="12" t="str">
        <f t="shared" si="7"/>
        <v>561120</v>
      </c>
      <c r="G246" s="7">
        <v>68.5</v>
      </c>
      <c r="H246" s="7">
        <v>39.200000000000003</v>
      </c>
      <c r="I246" s="7">
        <v>0</v>
      </c>
      <c r="J246" s="7">
        <v>0</v>
      </c>
      <c r="K246" s="7">
        <v>0</v>
      </c>
      <c r="L246" s="7">
        <v>1</v>
      </c>
      <c r="M246" s="7">
        <v>0</v>
      </c>
      <c r="N246" s="7">
        <v>0</v>
      </c>
      <c r="O246" s="7"/>
      <c r="P246" s="7" t="s">
        <v>92</v>
      </c>
      <c r="Q246" s="5" t="s">
        <v>70</v>
      </c>
      <c r="R246" s="7"/>
    </row>
    <row r="247" spans="1:18" ht="18" x14ac:dyDescent="0.3">
      <c r="A247" s="32">
        <v>9756</v>
      </c>
      <c r="B247" s="18" t="s">
        <v>12</v>
      </c>
      <c r="C247">
        <f>VLOOKUP(A247,[1]LISTEVLVEAU!A:B,2,FALSE)</f>
        <v>4165</v>
      </c>
      <c r="D247" s="36">
        <v>43599</v>
      </c>
      <c r="E247" s="5">
        <f t="shared" si="6"/>
        <v>20</v>
      </c>
      <c r="F247" s="12" t="str">
        <f t="shared" si="7"/>
        <v>416520</v>
      </c>
      <c r="G247" s="7">
        <v>61</v>
      </c>
      <c r="H247" s="7">
        <v>39.5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/>
      <c r="P247" s="7" t="s">
        <v>92</v>
      </c>
      <c r="Q247" s="5" t="s">
        <v>70</v>
      </c>
      <c r="R247" s="7"/>
    </row>
    <row r="248" spans="1:18" ht="18" x14ac:dyDescent="0.3">
      <c r="A248" s="32">
        <v>9757</v>
      </c>
      <c r="B248" s="18" t="s">
        <v>12</v>
      </c>
      <c r="C248">
        <f>VLOOKUP(A248,[1]LISTEVLVEAU!A:B,2,FALSE)</f>
        <v>5722</v>
      </c>
      <c r="D248" s="36">
        <v>43599</v>
      </c>
      <c r="E248" s="5">
        <f t="shared" si="6"/>
        <v>20</v>
      </c>
      <c r="F248" s="12" t="str">
        <f t="shared" si="7"/>
        <v>572220</v>
      </c>
      <c r="G248" s="7">
        <v>58</v>
      </c>
      <c r="H248" s="7">
        <v>39.299999999999997</v>
      </c>
      <c r="I248" s="7">
        <v>1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/>
      <c r="P248" s="7" t="s">
        <v>92</v>
      </c>
      <c r="Q248" s="5" t="s">
        <v>70</v>
      </c>
      <c r="R248" s="7"/>
    </row>
    <row r="249" spans="1:18" ht="18" x14ac:dyDescent="0.3">
      <c r="A249" s="31">
        <v>9759</v>
      </c>
      <c r="B249" s="58" t="s">
        <v>10</v>
      </c>
      <c r="C249">
        <f>VLOOKUP(A249,[1]LISTEVLVEAU!A:B,2,FALSE)</f>
        <v>3161</v>
      </c>
      <c r="D249" s="36">
        <v>43599</v>
      </c>
      <c r="E249" s="5">
        <f t="shared" si="6"/>
        <v>20</v>
      </c>
      <c r="F249" s="12" t="str">
        <f t="shared" si="7"/>
        <v>316120</v>
      </c>
      <c r="G249" s="7">
        <v>61</v>
      </c>
      <c r="H249" s="7">
        <v>39.1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/>
      <c r="P249" s="7" t="s">
        <v>92</v>
      </c>
      <c r="Q249" s="5" t="s">
        <v>70</v>
      </c>
      <c r="R249" s="7"/>
    </row>
    <row r="250" spans="1:18" ht="18" x14ac:dyDescent="0.3">
      <c r="A250" s="32">
        <v>9763</v>
      </c>
      <c r="B250" s="18" t="s">
        <v>12</v>
      </c>
      <c r="C250">
        <f>VLOOKUP(A250,[1]LISTEVLVEAU!A:B,2,FALSE)</f>
        <v>4633</v>
      </c>
      <c r="D250" s="36">
        <v>43599</v>
      </c>
      <c r="E250" s="5">
        <f t="shared" si="6"/>
        <v>20</v>
      </c>
      <c r="F250" s="12" t="str">
        <f t="shared" si="7"/>
        <v>463320</v>
      </c>
      <c r="G250" s="7">
        <v>54.5</v>
      </c>
      <c r="H250" s="7">
        <v>39.200000000000003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/>
      <c r="P250" s="7" t="s">
        <v>92</v>
      </c>
      <c r="Q250" s="5" t="s">
        <v>70</v>
      </c>
      <c r="R250" s="7"/>
    </row>
    <row r="251" spans="1:18" ht="18" x14ac:dyDescent="0.3">
      <c r="A251" s="31">
        <v>9764</v>
      </c>
      <c r="B251" s="58" t="s">
        <v>10</v>
      </c>
      <c r="C251">
        <f>VLOOKUP(A251,[1]LISTEVLVEAU!A:B,2,FALSE)</f>
        <v>2604</v>
      </c>
      <c r="D251" s="36">
        <v>43599</v>
      </c>
      <c r="E251" s="5">
        <f t="shared" si="6"/>
        <v>20</v>
      </c>
      <c r="F251" s="12" t="str">
        <f t="shared" si="7"/>
        <v>260420</v>
      </c>
      <c r="G251" s="7">
        <v>66.5</v>
      </c>
      <c r="H251" s="7">
        <v>38.799999999999997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/>
      <c r="P251" s="7" t="s">
        <v>92</v>
      </c>
      <c r="Q251" s="5" t="s">
        <v>70</v>
      </c>
      <c r="R251" s="7"/>
    </row>
    <row r="252" spans="1:18" ht="18" x14ac:dyDescent="0.3">
      <c r="A252" s="31">
        <v>9765</v>
      </c>
      <c r="B252" s="58" t="s">
        <v>10</v>
      </c>
      <c r="C252">
        <f>VLOOKUP(A252,[1]LISTEVLVEAU!A:B,2,FALSE)</f>
        <v>7649</v>
      </c>
      <c r="D252" s="36">
        <v>43599</v>
      </c>
      <c r="E252" s="5">
        <f t="shared" si="6"/>
        <v>20</v>
      </c>
      <c r="F252" s="12" t="str">
        <f t="shared" si="7"/>
        <v>764920</v>
      </c>
      <c r="G252" s="7">
        <v>55</v>
      </c>
      <c r="H252" s="7">
        <v>39</v>
      </c>
      <c r="I252" s="7">
        <v>1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/>
      <c r="P252" s="7" t="s">
        <v>92</v>
      </c>
      <c r="Q252" s="5" t="s">
        <v>70</v>
      </c>
      <c r="R252" s="7"/>
    </row>
    <row r="253" spans="1:18" ht="18" x14ac:dyDescent="0.3">
      <c r="A253" s="31">
        <v>9766</v>
      </c>
      <c r="B253" s="58" t="s">
        <v>10</v>
      </c>
      <c r="C253">
        <f>VLOOKUP(A253,[1]LISTEVLVEAU!A:B,2,FALSE)</f>
        <v>3634</v>
      </c>
      <c r="D253" s="36">
        <v>43599</v>
      </c>
      <c r="E253" s="5">
        <f t="shared" si="6"/>
        <v>20</v>
      </c>
      <c r="F253" s="12" t="str">
        <f t="shared" si="7"/>
        <v>363420</v>
      </c>
      <c r="G253" s="7">
        <v>66</v>
      </c>
      <c r="H253" s="7">
        <v>38.700000000000003</v>
      </c>
      <c r="I253" s="7">
        <v>0</v>
      </c>
      <c r="J253" s="7">
        <v>0</v>
      </c>
      <c r="K253" s="7">
        <v>0</v>
      </c>
      <c r="L253" s="7">
        <v>0</v>
      </c>
      <c r="M253" s="7">
        <v>1</v>
      </c>
      <c r="N253" s="7">
        <v>0</v>
      </c>
      <c r="O253" s="7"/>
      <c r="P253" s="7" t="s">
        <v>92</v>
      </c>
      <c r="Q253" s="5" t="s">
        <v>70</v>
      </c>
      <c r="R253" s="7"/>
    </row>
    <row r="254" spans="1:18" ht="18" x14ac:dyDescent="0.3">
      <c r="A254" s="31">
        <v>9769</v>
      </c>
      <c r="B254" s="58" t="s">
        <v>10</v>
      </c>
      <c r="C254">
        <f>VLOOKUP(A254,[1]LISTEVLVEAU!A:B,2,FALSE)</f>
        <v>5635</v>
      </c>
      <c r="D254" s="36">
        <v>43599</v>
      </c>
      <c r="E254" s="5">
        <f t="shared" si="6"/>
        <v>20</v>
      </c>
      <c r="F254" s="12" t="str">
        <f t="shared" si="7"/>
        <v>563520</v>
      </c>
      <c r="G254" s="7">
        <v>56</v>
      </c>
      <c r="H254" s="7">
        <v>38.700000000000003</v>
      </c>
      <c r="I254" s="7">
        <v>0</v>
      </c>
      <c r="J254" s="7">
        <v>0</v>
      </c>
      <c r="K254" s="7">
        <v>0</v>
      </c>
      <c r="L254" s="7">
        <v>1</v>
      </c>
      <c r="M254" s="7">
        <v>0</v>
      </c>
      <c r="N254" s="7">
        <v>0</v>
      </c>
      <c r="O254" s="7"/>
      <c r="P254" s="7" t="s">
        <v>92</v>
      </c>
      <c r="Q254" s="5" t="s">
        <v>70</v>
      </c>
      <c r="R254" s="7"/>
    </row>
    <row r="255" spans="1:18" ht="18" x14ac:dyDescent="0.3">
      <c r="A255" s="31">
        <v>9770</v>
      </c>
      <c r="B255" s="58" t="s">
        <v>10</v>
      </c>
      <c r="C255">
        <f>VLOOKUP(A255,[1]LISTEVLVEAU!A:B,2,FALSE)</f>
        <v>2646</v>
      </c>
      <c r="D255" s="36">
        <v>43599</v>
      </c>
      <c r="E255" s="5">
        <f t="shared" si="6"/>
        <v>20</v>
      </c>
      <c r="F255" s="12" t="str">
        <f t="shared" si="7"/>
        <v>264620</v>
      </c>
      <c r="G255" s="7">
        <v>49</v>
      </c>
      <c r="H255" s="7">
        <v>39.200000000000003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/>
      <c r="P255" s="7" t="s">
        <v>92</v>
      </c>
      <c r="Q255" s="5" t="s">
        <v>70</v>
      </c>
      <c r="R255" s="7"/>
    </row>
    <row r="256" spans="1:18" ht="18" x14ac:dyDescent="0.3">
      <c r="A256" s="43">
        <v>9772</v>
      </c>
      <c r="B256" s="61"/>
      <c r="C256" t="e">
        <f>VLOOKUP(A256,[1]LISTEVLVEAU!A:B,2,FALSE)</f>
        <v>#N/A</v>
      </c>
      <c r="D256" s="36">
        <v>43599</v>
      </c>
      <c r="E256" s="5">
        <f t="shared" si="6"/>
        <v>20</v>
      </c>
      <c r="F256" s="12" t="e">
        <f t="shared" si="7"/>
        <v>#N/A</v>
      </c>
      <c r="G256" s="7">
        <v>52.5</v>
      </c>
      <c r="H256" s="7">
        <v>39.299999999999997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/>
      <c r="P256" s="7" t="s">
        <v>92</v>
      </c>
      <c r="Q256" s="5" t="s">
        <v>70</v>
      </c>
      <c r="R256" s="7"/>
    </row>
    <row r="257" spans="1:18" ht="18" x14ac:dyDescent="0.35">
      <c r="A257" s="30">
        <v>9773</v>
      </c>
      <c r="B257" s="57" t="s">
        <v>8</v>
      </c>
      <c r="C257">
        <f>VLOOKUP(A257,[1]LISTEVLVEAU!A:B,2,FALSE)</f>
        <v>4613</v>
      </c>
      <c r="D257" s="36">
        <v>43599</v>
      </c>
      <c r="E257" s="5">
        <f t="shared" si="6"/>
        <v>20</v>
      </c>
      <c r="F257" s="12" t="str">
        <f t="shared" si="7"/>
        <v>461320</v>
      </c>
      <c r="G257" s="7">
        <v>42</v>
      </c>
      <c r="H257" s="7">
        <v>39.200000000000003</v>
      </c>
      <c r="I257" s="7">
        <v>0</v>
      </c>
      <c r="J257" s="7" t="s">
        <v>97</v>
      </c>
      <c r="K257" s="7">
        <v>0</v>
      </c>
      <c r="L257" s="7">
        <v>0</v>
      </c>
      <c r="M257" s="7">
        <v>0</v>
      </c>
      <c r="N257" s="7">
        <v>0</v>
      </c>
      <c r="O257" s="7"/>
      <c r="P257" s="7" t="s">
        <v>92</v>
      </c>
      <c r="Q257" s="5" t="s">
        <v>70</v>
      </c>
      <c r="R257" s="7"/>
    </row>
    <row r="258" spans="1:18" ht="18" x14ac:dyDescent="0.3">
      <c r="A258" s="43">
        <v>9774</v>
      </c>
      <c r="B258" s="61"/>
      <c r="C258">
        <f>VLOOKUP(A258,[1]LISTEVLVEAU!A:B,2,FALSE)</f>
        <v>5699</v>
      </c>
      <c r="D258" s="36">
        <v>43599</v>
      </c>
      <c r="E258" s="5">
        <f t="shared" ref="E258:E321" si="8">WEEKNUM(D258,2)</f>
        <v>20</v>
      </c>
      <c r="F258" s="12" t="str">
        <f t="shared" si="7"/>
        <v>569920</v>
      </c>
      <c r="G258" s="7">
        <v>53.5</v>
      </c>
      <c r="H258" s="7">
        <v>38.799999999999997</v>
      </c>
      <c r="I258" s="7">
        <v>1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/>
      <c r="P258" s="7" t="s">
        <v>92</v>
      </c>
      <c r="Q258" s="5" t="s">
        <v>70</v>
      </c>
      <c r="R258" s="7"/>
    </row>
    <row r="259" spans="1:18" ht="18" x14ac:dyDescent="0.3">
      <c r="A259" s="43">
        <v>9775</v>
      </c>
      <c r="B259" s="61"/>
      <c r="C259" t="e">
        <f>VLOOKUP(A259,[1]LISTEVLVEAU!A:B,2,FALSE)</f>
        <v>#N/A</v>
      </c>
      <c r="D259" s="36">
        <v>43599</v>
      </c>
      <c r="E259" s="5">
        <f t="shared" si="8"/>
        <v>20</v>
      </c>
      <c r="F259" s="12" t="e">
        <f t="shared" ref="F259:F322" si="9">CONCATENATE(C259,E259)</f>
        <v>#N/A</v>
      </c>
      <c r="G259" s="7">
        <v>59</v>
      </c>
      <c r="H259" s="7">
        <v>39</v>
      </c>
      <c r="I259" s="7">
        <v>0</v>
      </c>
      <c r="J259" s="7">
        <v>0</v>
      </c>
      <c r="K259" s="7">
        <v>0</v>
      </c>
      <c r="L259" s="7">
        <v>0</v>
      </c>
      <c r="M259" s="7">
        <v>1</v>
      </c>
      <c r="N259" s="7">
        <v>0</v>
      </c>
      <c r="O259" s="7"/>
      <c r="P259" s="7" t="s">
        <v>92</v>
      </c>
      <c r="Q259" s="5" t="s">
        <v>70</v>
      </c>
      <c r="R259" s="7"/>
    </row>
    <row r="260" spans="1:18" ht="18" x14ac:dyDescent="0.35">
      <c r="A260" s="30">
        <v>9779</v>
      </c>
      <c r="B260" s="57" t="s">
        <v>8</v>
      </c>
      <c r="C260">
        <f>VLOOKUP(A260,[1]LISTEVLVEAU!A:B,2,FALSE)</f>
        <v>5738</v>
      </c>
      <c r="D260" s="36">
        <v>43599</v>
      </c>
      <c r="E260" s="5">
        <f t="shared" si="8"/>
        <v>20</v>
      </c>
      <c r="F260" s="12" t="str">
        <f t="shared" si="9"/>
        <v>573820</v>
      </c>
      <c r="G260" s="7">
        <v>58.5</v>
      </c>
      <c r="H260" s="7">
        <v>38.9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/>
      <c r="P260" s="7" t="s">
        <v>92</v>
      </c>
      <c r="Q260" s="5" t="s">
        <v>70</v>
      </c>
      <c r="R260" s="7"/>
    </row>
    <row r="261" spans="1:18" ht="18" x14ac:dyDescent="0.3">
      <c r="A261" s="32">
        <v>9780</v>
      </c>
      <c r="B261" s="18" t="s">
        <v>12</v>
      </c>
      <c r="C261">
        <f>VLOOKUP(A261,[1]LISTEVLVEAU!A:B,2,FALSE)</f>
        <v>5700</v>
      </c>
      <c r="D261" s="36">
        <v>43599</v>
      </c>
      <c r="E261" s="5">
        <f t="shared" si="8"/>
        <v>20</v>
      </c>
      <c r="F261" s="12" t="str">
        <f t="shared" si="9"/>
        <v>570020</v>
      </c>
      <c r="G261" s="7">
        <v>54.5</v>
      </c>
      <c r="H261" s="7">
        <v>39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/>
      <c r="P261" s="7" t="s">
        <v>92</v>
      </c>
      <c r="Q261" s="5" t="s">
        <v>70</v>
      </c>
      <c r="R261" s="7"/>
    </row>
    <row r="262" spans="1:18" ht="18" x14ac:dyDescent="0.35">
      <c r="A262" s="30">
        <v>2342</v>
      </c>
      <c r="B262" s="57" t="s">
        <v>8</v>
      </c>
      <c r="C262">
        <f>VLOOKUP(A262,[1]LISTEVLVEAU!A:B,2,FALSE)</f>
        <v>5651</v>
      </c>
      <c r="D262" s="47">
        <v>43599</v>
      </c>
      <c r="E262" s="5">
        <f t="shared" si="8"/>
        <v>20</v>
      </c>
      <c r="F262" s="12" t="str">
        <f t="shared" si="9"/>
        <v>565120</v>
      </c>
      <c r="G262" s="46">
        <v>51.5</v>
      </c>
      <c r="H262" s="46">
        <v>38.799999999999997</v>
      </c>
      <c r="I262" s="46">
        <v>0</v>
      </c>
      <c r="J262" s="46">
        <v>0</v>
      </c>
      <c r="K262" s="46">
        <v>0</v>
      </c>
      <c r="L262" s="46">
        <v>0</v>
      </c>
      <c r="M262" s="46">
        <v>1</v>
      </c>
      <c r="N262" s="46">
        <v>0</v>
      </c>
      <c r="O262" s="46"/>
      <c r="P262" s="46" t="s">
        <v>92</v>
      </c>
      <c r="Q262" s="5" t="s">
        <v>70</v>
      </c>
      <c r="R262" s="7"/>
    </row>
    <row r="263" spans="1:18" ht="18" x14ac:dyDescent="0.35">
      <c r="A263" s="30">
        <v>9721</v>
      </c>
      <c r="B263" s="57" t="s">
        <v>8</v>
      </c>
      <c r="C263">
        <f>VLOOKUP(A263,[1]LISTEVLVEAU!A:B,2,FALSE)</f>
        <v>6722</v>
      </c>
      <c r="D263" s="39">
        <v>43606</v>
      </c>
      <c r="E263" s="5">
        <f t="shared" si="8"/>
        <v>21</v>
      </c>
      <c r="F263" s="12" t="str">
        <f t="shared" si="9"/>
        <v>672221</v>
      </c>
      <c r="G263" s="7">
        <v>121</v>
      </c>
      <c r="H263" s="7">
        <v>38.5</v>
      </c>
      <c r="I263" s="7">
        <v>0</v>
      </c>
      <c r="J263" s="7">
        <v>0</v>
      </c>
      <c r="K263" s="7" t="s">
        <v>98</v>
      </c>
      <c r="L263" s="7">
        <v>0</v>
      </c>
      <c r="M263" s="7">
        <v>0</v>
      </c>
      <c r="N263" s="7">
        <v>0</v>
      </c>
      <c r="O263" s="7"/>
      <c r="P263" s="7" t="s">
        <v>99</v>
      </c>
      <c r="Q263" s="5" t="s">
        <v>70</v>
      </c>
      <c r="R263" s="7"/>
    </row>
    <row r="264" spans="1:18" ht="18" x14ac:dyDescent="0.3">
      <c r="A264" s="31">
        <v>9722</v>
      </c>
      <c r="B264" s="58" t="s">
        <v>10</v>
      </c>
      <c r="C264">
        <f>VLOOKUP(A264,[1]LISTEVLVEAU!A:B,2,FALSE)</f>
        <v>6614</v>
      </c>
      <c r="D264" s="39">
        <v>43606</v>
      </c>
      <c r="E264" s="5">
        <f t="shared" si="8"/>
        <v>21</v>
      </c>
      <c r="F264" s="12" t="str">
        <f t="shared" si="9"/>
        <v>661421</v>
      </c>
      <c r="G264" s="7">
        <v>124</v>
      </c>
      <c r="H264" s="7">
        <v>38.4</v>
      </c>
      <c r="I264" s="7">
        <v>0</v>
      </c>
      <c r="J264" s="7">
        <v>0</v>
      </c>
      <c r="K264" s="7">
        <v>0</v>
      </c>
      <c r="L264" s="7">
        <v>0</v>
      </c>
      <c r="M264" s="7">
        <v>1</v>
      </c>
      <c r="N264" s="7">
        <v>0</v>
      </c>
      <c r="O264" s="7"/>
      <c r="P264" s="7" t="s">
        <v>99</v>
      </c>
      <c r="Q264" s="5" t="s">
        <v>70</v>
      </c>
      <c r="R264" s="7"/>
    </row>
    <row r="265" spans="1:18" ht="18" x14ac:dyDescent="0.3">
      <c r="A265" s="32">
        <v>9725</v>
      </c>
      <c r="B265" s="18" t="s">
        <v>12</v>
      </c>
      <c r="C265">
        <f>VLOOKUP(A265,[1]LISTEVLVEAU!A:B,2,FALSE)</f>
        <v>5690</v>
      </c>
      <c r="D265" s="39">
        <v>43606</v>
      </c>
      <c r="E265" s="5">
        <f t="shared" si="8"/>
        <v>21</v>
      </c>
      <c r="F265" s="12" t="str">
        <f t="shared" si="9"/>
        <v>569021</v>
      </c>
      <c r="G265" s="7">
        <v>104.5</v>
      </c>
      <c r="H265" s="7">
        <v>38.299999999999997</v>
      </c>
      <c r="I265" s="7">
        <v>0</v>
      </c>
      <c r="J265" s="7">
        <v>0</v>
      </c>
      <c r="K265" s="7">
        <v>0</v>
      </c>
      <c r="L265" s="7">
        <v>1</v>
      </c>
      <c r="M265" s="7">
        <v>0</v>
      </c>
      <c r="N265" s="7">
        <v>0</v>
      </c>
      <c r="O265" s="7"/>
      <c r="P265" s="7" t="s">
        <v>99</v>
      </c>
      <c r="Q265" s="5" t="s">
        <v>70</v>
      </c>
      <c r="R265" s="7"/>
    </row>
    <row r="266" spans="1:18" ht="18" x14ac:dyDescent="0.3">
      <c r="A266" s="31">
        <v>9727</v>
      </c>
      <c r="B266" s="58" t="s">
        <v>10</v>
      </c>
      <c r="C266">
        <f>VLOOKUP(A266,[1]LISTEVLVEAU!A:B,2,FALSE)</f>
        <v>4168</v>
      </c>
      <c r="D266" s="39">
        <v>43606</v>
      </c>
      <c r="E266" s="5">
        <f t="shared" si="8"/>
        <v>21</v>
      </c>
      <c r="F266" s="12" t="str">
        <f t="shared" si="9"/>
        <v>416821</v>
      </c>
      <c r="G266" s="7">
        <v>122</v>
      </c>
      <c r="H266" s="7">
        <v>38.200000000000003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/>
      <c r="P266" s="7" t="s">
        <v>99</v>
      </c>
      <c r="Q266" s="5" t="s">
        <v>70</v>
      </c>
      <c r="R266" s="7"/>
    </row>
    <row r="267" spans="1:18" ht="18" x14ac:dyDescent="0.3">
      <c r="A267" s="31">
        <v>9728</v>
      </c>
      <c r="B267" s="58" t="s">
        <v>10</v>
      </c>
      <c r="C267">
        <f>VLOOKUP(A267,[1]LISTEVLVEAU!A:B,2,FALSE)</f>
        <v>6742</v>
      </c>
      <c r="D267" s="39">
        <v>43606</v>
      </c>
      <c r="E267" s="5">
        <f t="shared" si="8"/>
        <v>21</v>
      </c>
      <c r="F267" s="12" t="str">
        <f t="shared" si="9"/>
        <v>674221</v>
      </c>
      <c r="G267" s="7">
        <v>103</v>
      </c>
      <c r="H267" s="7">
        <v>38.799999999999997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/>
      <c r="P267" s="7" t="s">
        <v>99</v>
      </c>
      <c r="Q267" s="5" t="s">
        <v>70</v>
      </c>
      <c r="R267" s="7"/>
    </row>
    <row r="268" spans="1:18" ht="18" x14ac:dyDescent="0.3">
      <c r="A268" s="32">
        <v>9732</v>
      </c>
      <c r="B268" s="18" t="s">
        <v>12</v>
      </c>
      <c r="C268">
        <f>VLOOKUP(A268,[1]LISTEVLVEAU!A:B,2,FALSE)</f>
        <v>6718</v>
      </c>
      <c r="D268" s="39">
        <v>43606</v>
      </c>
      <c r="E268" s="5">
        <f t="shared" si="8"/>
        <v>21</v>
      </c>
      <c r="F268" s="12" t="str">
        <f t="shared" si="9"/>
        <v>671821</v>
      </c>
      <c r="G268" s="7">
        <v>87</v>
      </c>
      <c r="H268" s="7">
        <v>38.299999999999997</v>
      </c>
      <c r="I268" s="7">
        <v>0</v>
      </c>
      <c r="J268" s="7">
        <v>0</v>
      </c>
      <c r="K268" s="7">
        <v>0</v>
      </c>
      <c r="L268" s="7">
        <v>1</v>
      </c>
      <c r="M268" s="7">
        <v>0</v>
      </c>
      <c r="N268" s="7">
        <v>0</v>
      </c>
      <c r="O268" s="7"/>
      <c r="P268" s="7" t="s">
        <v>99</v>
      </c>
      <c r="Q268" s="5" t="s">
        <v>70</v>
      </c>
      <c r="R268" s="7"/>
    </row>
    <row r="269" spans="1:18" ht="18" x14ac:dyDescent="0.3">
      <c r="A269" s="32">
        <v>9740</v>
      </c>
      <c r="B269" s="18" t="s">
        <v>12</v>
      </c>
      <c r="C269">
        <f>VLOOKUP(A269,[1]LISTEVLVEAU!A:B,2,FALSE)</f>
        <v>7639</v>
      </c>
      <c r="D269" s="39">
        <v>43606</v>
      </c>
      <c r="E269" s="5">
        <f t="shared" si="8"/>
        <v>21</v>
      </c>
      <c r="F269" s="12" t="str">
        <f t="shared" si="9"/>
        <v>763921</v>
      </c>
      <c r="G269" s="7">
        <v>95</v>
      </c>
      <c r="H269" s="7">
        <v>38.799999999999997</v>
      </c>
      <c r="I269" s="7">
        <v>1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/>
      <c r="P269" s="7" t="s">
        <v>99</v>
      </c>
      <c r="Q269" s="5" t="s">
        <v>70</v>
      </c>
      <c r="R269" s="7"/>
    </row>
    <row r="270" spans="1:18" ht="18" x14ac:dyDescent="0.35">
      <c r="A270" s="30">
        <v>9741</v>
      </c>
      <c r="B270" s="57" t="s">
        <v>8</v>
      </c>
      <c r="C270">
        <f>VLOOKUP(A270,[1]LISTEVLVEAU!A:B,2,FALSE)</f>
        <v>6728</v>
      </c>
      <c r="D270" s="39">
        <v>43606</v>
      </c>
      <c r="E270" s="5">
        <f t="shared" si="8"/>
        <v>21</v>
      </c>
      <c r="F270" s="12" t="str">
        <f t="shared" si="9"/>
        <v>672821</v>
      </c>
      <c r="G270" s="7">
        <v>93</v>
      </c>
      <c r="H270" s="7">
        <v>38.799999999999997</v>
      </c>
      <c r="I270" s="7">
        <v>1</v>
      </c>
      <c r="J270" s="7" t="s">
        <v>100</v>
      </c>
      <c r="K270" s="7">
        <v>0</v>
      </c>
      <c r="L270" s="7">
        <v>0</v>
      </c>
      <c r="M270" s="7">
        <v>0</v>
      </c>
      <c r="N270" s="7">
        <v>0</v>
      </c>
      <c r="O270" s="7"/>
      <c r="P270" s="7" t="s">
        <v>99</v>
      </c>
      <c r="Q270" s="5" t="s">
        <v>70</v>
      </c>
      <c r="R270" s="7"/>
    </row>
    <row r="271" spans="1:18" ht="18" x14ac:dyDescent="0.35">
      <c r="A271" s="30">
        <v>9743</v>
      </c>
      <c r="B271" s="57" t="s">
        <v>8</v>
      </c>
      <c r="C271">
        <f>VLOOKUP(A271,[1]LISTEVLVEAU!A:B,2,FALSE)</f>
        <v>7641</v>
      </c>
      <c r="D271" s="39">
        <v>43606</v>
      </c>
      <c r="E271" s="5">
        <f t="shared" si="8"/>
        <v>21</v>
      </c>
      <c r="F271" s="12" t="str">
        <f t="shared" si="9"/>
        <v>764121</v>
      </c>
      <c r="G271" s="7">
        <v>52</v>
      </c>
      <c r="H271" s="7">
        <v>39.1</v>
      </c>
      <c r="I271" s="7">
        <v>0</v>
      </c>
      <c r="J271" s="7">
        <v>0</v>
      </c>
      <c r="K271" s="7">
        <v>0</v>
      </c>
      <c r="L271" s="7">
        <v>0</v>
      </c>
      <c r="M271" s="7" t="s">
        <v>101</v>
      </c>
      <c r="N271" s="7">
        <v>0</v>
      </c>
      <c r="O271" s="7"/>
      <c r="P271" s="7" t="s">
        <v>99</v>
      </c>
      <c r="Q271" s="5" t="s">
        <v>70</v>
      </c>
      <c r="R271" s="7"/>
    </row>
    <row r="272" spans="1:18" ht="18" x14ac:dyDescent="0.3">
      <c r="A272" s="32">
        <v>9744</v>
      </c>
      <c r="B272" s="18" t="s">
        <v>12</v>
      </c>
      <c r="C272">
        <f>VLOOKUP(A272,[1]LISTEVLVEAU!A:B,2,FALSE)</f>
        <v>5704</v>
      </c>
      <c r="D272" s="39">
        <v>43606</v>
      </c>
      <c r="E272" s="5">
        <f t="shared" si="8"/>
        <v>21</v>
      </c>
      <c r="F272" s="12" t="str">
        <f t="shared" si="9"/>
        <v>570421</v>
      </c>
      <c r="G272" s="7">
        <v>96.5</v>
      </c>
      <c r="H272" s="7">
        <v>39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/>
      <c r="P272" s="7" t="s">
        <v>99</v>
      </c>
      <c r="Q272" s="5" t="s">
        <v>70</v>
      </c>
      <c r="R272" s="7"/>
    </row>
    <row r="273" spans="1:18" ht="18" x14ac:dyDescent="0.35">
      <c r="A273" s="30">
        <v>9745</v>
      </c>
      <c r="B273" s="57" t="s">
        <v>8</v>
      </c>
      <c r="C273">
        <f>VLOOKUP(A273,[1]LISTEVLVEAU!A:B,2,FALSE)</f>
        <v>3647</v>
      </c>
      <c r="D273" s="39">
        <v>43606</v>
      </c>
      <c r="E273" s="5">
        <f t="shared" si="8"/>
        <v>21</v>
      </c>
      <c r="F273" s="12" t="str">
        <f t="shared" si="9"/>
        <v>364721</v>
      </c>
      <c r="G273" s="7">
        <v>95.5</v>
      </c>
      <c r="H273" s="7">
        <v>38.299999999999997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/>
      <c r="P273" s="7" t="s">
        <v>99</v>
      </c>
      <c r="Q273" s="5" t="s">
        <v>70</v>
      </c>
      <c r="R273" s="7"/>
    </row>
    <row r="274" spans="1:18" ht="18" x14ac:dyDescent="0.35">
      <c r="A274" s="30">
        <v>9746</v>
      </c>
      <c r="B274" s="57" t="s">
        <v>8</v>
      </c>
      <c r="C274">
        <f>VLOOKUP(A274,[1]LISTEVLVEAU!A:B,2,FALSE)</f>
        <v>3613</v>
      </c>
      <c r="D274" s="39">
        <v>43606</v>
      </c>
      <c r="E274" s="5">
        <f t="shared" si="8"/>
        <v>21</v>
      </c>
      <c r="F274" s="12" t="str">
        <f t="shared" si="9"/>
        <v>361321</v>
      </c>
      <c r="G274" s="7">
        <v>92.5</v>
      </c>
      <c r="H274" s="7">
        <v>38.299999999999997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/>
      <c r="P274" s="7" t="s">
        <v>99</v>
      </c>
      <c r="Q274" s="5" t="s">
        <v>70</v>
      </c>
      <c r="R274" s="7"/>
    </row>
    <row r="275" spans="1:18" ht="18" x14ac:dyDescent="0.3">
      <c r="A275" s="31">
        <v>9747</v>
      </c>
      <c r="B275" s="58" t="s">
        <v>10</v>
      </c>
      <c r="C275">
        <f>VLOOKUP(A275,[1]LISTEVLVEAU!A:B,2,FALSE)</f>
        <v>7628</v>
      </c>
      <c r="D275" s="39">
        <v>43606</v>
      </c>
      <c r="E275" s="5">
        <f t="shared" si="8"/>
        <v>21</v>
      </c>
      <c r="F275" s="12" t="str">
        <f t="shared" si="9"/>
        <v>762821</v>
      </c>
      <c r="G275" s="7">
        <v>85.5</v>
      </c>
      <c r="H275" s="7">
        <v>39</v>
      </c>
      <c r="I275" s="7">
        <v>0</v>
      </c>
      <c r="J275" s="7">
        <v>0</v>
      </c>
      <c r="K275" s="7">
        <v>0</v>
      </c>
      <c r="L275" s="7">
        <v>1</v>
      </c>
      <c r="M275" s="7">
        <v>0</v>
      </c>
      <c r="N275" s="7">
        <v>0</v>
      </c>
      <c r="O275" s="7"/>
      <c r="P275" s="7" t="s">
        <v>99</v>
      </c>
      <c r="Q275" s="5" t="s">
        <v>70</v>
      </c>
      <c r="R275" s="7"/>
    </row>
    <row r="276" spans="1:18" ht="18" x14ac:dyDescent="0.3">
      <c r="A276" s="32">
        <v>9748</v>
      </c>
      <c r="B276" s="18" t="s">
        <v>12</v>
      </c>
      <c r="C276">
        <f>VLOOKUP(A276,[1]LISTEVLVEAU!A:B,2,FALSE)</f>
        <v>7622</v>
      </c>
      <c r="D276" s="39">
        <v>43606</v>
      </c>
      <c r="E276" s="5">
        <f t="shared" si="8"/>
        <v>21</v>
      </c>
      <c r="F276" s="12" t="str">
        <f t="shared" si="9"/>
        <v>762221</v>
      </c>
      <c r="G276" s="7">
        <v>66.5</v>
      </c>
      <c r="H276" s="7">
        <v>39</v>
      </c>
      <c r="I276" s="7">
        <v>0</v>
      </c>
      <c r="J276" s="7" t="s">
        <v>102</v>
      </c>
      <c r="K276" s="7">
        <v>0</v>
      </c>
      <c r="L276" s="7">
        <v>0</v>
      </c>
      <c r="M276" s="7">
        <v>0</v>
      </c>
      <c r="N276" s="7">
        <v>0</v>
      </c>
      <c r="O276" s="7"/>
      <c r="P276" s="7" t="s">
        <v>99</v>
      </c>
      <c r="Q276" s="5" t="s">
        <v>70</v>
      </c>
      <c r="R276" s="7"/>
    </row>
    <row r="277" spans="1:18" ht="18" x14ac:dyDescent="0.35">
      <c r="A277" s="30">
        <v>9749</v>
      </c>
      <c r="B277" s="57" t="s">
        <v>8</v>
      </c>
      <c r="C277">
        <f>VLOOKUP(A277,[1]LISTEVLVEAU!A:B,2,FALSE)</f>
        <v>4180</v>
      </c>
      <c r="D277" s="39">
        <v>43606</v>
      </c>
      <c r="E277" s="5">
        <f t="shared" si="8"/>
        <v>21</v>
      </c>
      <c r="F277" s="12" t="str">
        <f t="shared" si="9"/>
        <v>418021</v>
      </c>
      <c r="G277" s="7">
        <v>72</v>
      </c>
      <c r="H277" s="7">
        <v>38.700000000000003</v>
      </c>
      <c r="I277" s="7">
        <v>0</v>
      </c>
      <c r="J277" s="7">
        <v>0</v>
      </c>
      <c r="K277" s="7" t="s">
        <v>103</v>
      </c>
      <c r="L277" s="7">
        <v>0</v>
      </c>
      <c r="M277" s="7">
        <v>0</v>
      </c>
      <c r="N277" s="7">
        <v>0</v>
      </c>
      <c r="O277" s="7"/>
      <c r="P277" s="7" t="s">
        <v>99</v>
      </c>
      <c r="Q277" s="5" t="s">
        <v>70</v>
      </c>
      <c r="R277" s="7"/>
    </row>
    <row r="278" spans="1:18" ht="18" x14ac:dyDescent="0.3">
      <c r="A278" s="32">
        <v>9750</v>
      </c>
      <c r="B278" s="18" t="s">
        <v>12</v>
      </c>
      <c r="C278">
        <f>VLOOKUP(A278,[1]LISTEVLVEAU!A:B,2,FALSE)</f>
        <v>6640</v>
      </c>
      <c r="D278" s="39">
        <v>43606</v>
      </c>
      <c r="E278" s="5">
        <f t="shared" si="8"/>
        <v>21</v>
      </c>
      <c r="F278" s="12" t="str">
        <f t="shared" si="9"/>
        <v>664021</v>
      </c>
      <c r="G278" s="7">
        <v>83</v>
      </c>
      <c r="H278" s="7">
        <v>38.6</v>
      </c>
      <c r="I278" s="7">
        <v>0</v>
      </c>
      <c r="J278" s="7" t="s">
        <v>104</v>
      </c>
      <c r="K278" s="7">
        <v>0</v>
      </c>
      <c r="L278" s="7">
        <v>0</v>
      </c>
      <c r="M278" s="7">
        <v>1</v>
      </c>
      <c r="N278" s="7">
        <v>0</v>
      </c>
      <c r="O278" s="7"/>
      <c r="P278" s="7" t="s">
        <v>99</v>
      </c>
      <c r="Q278" s="5" t="s">
        <v>70</v>
      </c>
      <c r="R278" s="7"/>
    </row>
    <row r="279" spans="1:18" ht="18" x14ac:dyDescent="0.35">
      <c r="A279" s="30">
        <v>9751</v>
      </c>
      <c r="B279" s="57" t="s">
        <v>8</v>
      </c>
      <c r="C279">
        <f>VLOOKUP(A279,[1]LISTEVLVEAU!A:B,2,FALSE)</f>
        <v>3154</v>
      </c>
      <c r="D279" s="39">
        <v>43606</v>
      </c>
      <c r="E279" s="5">
        <f t="shared" si="8"/>
        <v>21</v>
      </c>
      <c r="F279" s="12" t="str">
        <f t="shared" si="9"/>
        <v>315421</v>
      </c>
      <c r="G279" s="7">
        <v>68</v>
      </c>
      <c r="H279" s="7">
        <v>39.200000000000003</v>
      </c>
      <c r="I279" s="7">
        <v>0</v>
      </c>
      <c r="J279" s="7">
        <v>0</v>
      </c>
      <c r="K279" s="7">
        <v>0</v>
      </c>
      <c r="L279" s="7">
        <v>1</v>
      </c>
      <c r="M279" s="7">
        <v>0</v>
      </c>
      <c r="N279" s="7">
        <v>0</v>
      </c>
      <c r="O279" s="7"/>
      <c r="P279" s="7" t="s">
        <v>99</v>
      </c>
      <c r="Q279" s="5" t="s">
        <v>70</v>
      </c>
      <c r="R279" s="7"/>
    </row>
    <row r="280" spans="1:18" ht="18" x14ac:dyDescent="0.3">
      <c r="A280" s="31">
        <v>9755</v>
      </c>
      <c r="B280" s="58" t="s">
        <v>10</v>
      </c>
      <c r="C280">
        <f>VLOOKUP(A280,[1]LISTEVLVEAU!A:B,2,FALSE)</f>
        <v>5611</v>
      </c>
      <c r="D280" s="39">
        <v>43606</v>
      </c>
      <c r="E280" s="5">
        <f t="shared" si="8"/>
        <v>21</v>
      </c>
      <c r="F280" s="12" t="str">
        <f t="shared" si="9"/>
        <v>561121</v>
      </c>
      <c r="G280" s="7">
        <v>71.5</v>
      </c>
      <c r="H280" s="7">
        <v>39.1</v>
      </c>
      <c r="I280" s="7">
        <v>0</v>
      </c>
      <c r="J280" s="7">
        <v>0</v>
      </c>
      <c r="K280" s="7">
        <v>0</v>
      </c>
      <c r="L280" s="7">
        <v>1</v>
      </c>
      <c r="M280" s="7">
        <v>0</v>
      </c>
      <c r="N280" s="7">
        <v>0</v>
      </c>
      <c r="O280" s="7"/>
      <c r="P280" s="7" t="s">
        <v>99</v>
      </c>
      <c r="Q280" s="5" t="s">
        <v>70</v>
      </c>
      <c r="R280" s="7"/>
    </row>
    <row r="281" spans="1:18" ht="18" x14ac:dyDescent="0.3">
      <c r="A281" s="32">
        <v>9756</v>
      </c>
      <c r="B281" s="18" t="s">
        <v>12</v>
      </c>
      <c r="C281">
        <f>VLOOKUP(A281,[1]LISTEVLVEAU!A:B,2,FALSE)</f>
        <v>4165</v>
      </c>
      <c r="D281" s="39">
        <v>43606</v>
      </c>
      <c r="E281" s="5">
        <f t="shared" si="8"/>
        <v>21</v>
      </c>
      <c r="F281" s="12" t="str">
        <f t="shared" si="9"/>
        <v>416521</v>
      </c>
      <c r="G281" s="7">
        <v>64</v>
      </c>
      <c r="H281" s="7">
        <v>39.4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 t="s">
        <v>105</v>
      </c>
      <c r="O281" s="7"/>
      <c r="P281" s="7" t="s">
        <v>99</v>
      </c>
      <c r="Q281" s="5" t="s">
        <v>70</v>
      </c>
      <c r="R281" s="7"/>
    </row>
    <row r="282" spans="1:18" ht="18" x14ac:dyDescent="0.3">
      <c r="A282" s="32">
        <v>9757</v>
      </c>
      <c r="B282" s="18" t="s">
        <v>12</v>
      </c>
      <c r="C282">
        <f>VLOOKUP(A282,[1]LISTEVLVEAU!A:B,2,FALSE)</f>
        <v>5722</v>
      </c>
      <c r="D282" s="39">
        <v>43606</v>
      </c>
      <c r="E282" s="5">
        <f t="shared" si="8"/>
        <v>21</v>
      </c>
      <c r="F282" s="12" t="str">
        <f t="shared" si="9"/>
        <v>572221</v>
      </c>
      <c r="G282" s="7">
        <v>59.5</v>
      </c>
      <c r="H282" s="7">
        <v>39.5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/>
      <c r="P282" s="7" t="s">
        <v>99</v>
      </c>
      <c r="Q282" s="5" t="s">
        <v>70</v>
      </c>
      <c r="R282" s="7"/>
    </row>
    <row r="283" spans="1:18" ht="18" x14ac:dyDescent="0.3">
      <c r="A283" s="31">
        <v>9759</v>
      </c>
      <c r="B283" s="58" t="s">
        <v>10</v>
      </c>
      <c r="C283">
        <f>VLOOKUP(A283,[1]LISTEVLVEAU!A:B,2,FALSE)</f>
        <v>3161</v>
      </c>
      <c r="D283" s="39">
        <v>43606</v>
      </c>
      <c r="E283" s="5">
        <f t="shared" si="8"/>
        <v>21</v>
      </c>
      <c r="F283" s="12" t="str">
        <f t="shared" si="9"/>
        <v>316121</v>
      </c>
      <c r="G283" s="7">
        <v>66</v>
      </c>
      <c r="H283" s="7">
        <v>38.5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/>
      <c r="P283" s="7" t="s">
        <v>99</v>
      </c>
      <c r="Q283" s="5" t="s">
        <v>70</v>
      </c>
      <c r="R283" s="7"/>
    </row>
    <row r="284" spans="1:18" ht="18" x14ac:dyDescent="0.3">
      <c r="A284" s="32">
        <v>9763</v>
      </c>
      <c r="B284" s="18" t="s">
        <v>12</v>
      </c>
      <c r="C284">
        <f>VLOOKUP(A284,[1]LISTEVLVEAU!A:B,2,FALSE)</f>
        <v>4633</v>
      </c>
      <c r="D284" s="39">
        <v>43606</v>
      </c>
      <c r="E284" s="5">
        <f t="shared" si="8"/>
        <v>21</v>
      </c>
      <c r="F284" s="12" t="str">
        <f t="shared" si="9"/>
        <v>463321</v>
      </c>
      <c r="G284" s="7">
        <v>60</v>
      </c>
      <c r="H284" s="7">
        <v>39.4</v>
      </c>
      <c r="I284" s="7">
        <v>0</v>
      </c>
      <c r="J284" s="7">
        <v>0</v>
      </c>
      <c r="K284" s="7">
        <v>0</v>
      </c>
      <c r="L284" s="7">
        <v>1</v>
      </c>
      <c r="M284" s="7">
        <v>0</v>
      </c>
      <c r="N284" s="7">
        <v>0</v>
      </c>
      <c r="O284" s="7"/>
      <c r="P284" s="7" t="s">
        <v>99</v>
      </c>
      <c r="Q284" s="5" t="s">
        <v>70</v>
      </c>
      <c r="R284" s="7"/>
    </row>
    <row r="285" spans="1:18" ht="18" x14ac:dyDescent="0.3">
      <c r="A285" s="31">
        <v>9764</v>
      </c>
      <c r="B285" s="58" t="s">
        <v>10</v>
      </c>
      <c r="C285">
        <f>VLOOKUP(A285,[1]LISTEVLVEAU!A:B,2,FALSE)</f>
        <v>2604</v>
      </c>
      <c r="D285" s="39">
        <v>43606</v>
      </c>
      <c r="E285" s="5">
        <f t="shared" si="8"/>
        <v>21</v>
      </c>
      <c r="F285" s="12" t="str">
        <f t="shared" si="9"/>
        <v>260421</v>
      </c>
      <c r="G285" s="7">
        <v>74</v>
      </c>
      <c r="H285" s="7">
        <v>39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/>
      <c r="P285" s="7" t="s">
        <v>99</v>
      </c>
      <c r="Q285" s="5" t="s">
        <v>70</v>
      </c>
      <c r="R285" s="7"/>
    </row>
    <row r="286" spans="1:18" ht="18" x14ac:dyDescent="0.3">
      <c r="A286" s="31">
        <v>9769</v>
      </c>
      <c r="B286" s="58" t="s">
        <v>10</v>
      </c>
      <c r="C286">
        <f>VLOOKUP(A286,[1]LISTEVLVEAU!A:B,2,FALSE)</f>
        <v>5635</v>
      </c>
      <c r="D286" s="39">
        <v>43606</v>
      </c>
      <c r="E286" s="5">
        <f t="shared" si="8"/>
        <v>21</v>
      </c>
      <c r="F286" s="12" t="str">
        <f t="shared" si="9"/>
        <v>563521</v>
      </c>
      <c r="G286" s="7">
        <v>62.5</v>
      </c>
      <c r="H286" s="7">
        <v>38.700000000000003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/>
      <c r="P286" s="7" t="s">
        <v>99</v>
      </c>
      <c r="Q286" s="5" t="s">
        <v>70</v>
      </c>
      <c r="R286" s="7"/>
    </row>
    <row r="287" spans="1:18" ht="18" x14ac:dyDescent="0.3">
      <c r="A287" s="31">
        <v>9770</v>
      </c>
      <c r="B287" s="58" t="s">
        <v>10</v>
      </c>
      <c r="C287">
        <f>VLOOKUP(A287,[1]LISTEVLVEAU!A:B,2,FALSE)</f>
        <v>2646</v>
      </c>
      <c r="D287" s="39">
        <v>43606</v>
      </c>
      <c r="E287" s="5">
        <f t="shared" si="8"/>
        <v>21</v>
      </c>
      <c r="F287" s="12" t="str">
        <f t="shared" si="9"/>
        <v>264621</v>
      </c>
      <c r="G287" s="7">
        <v>54</v>
      </c>
      <c r="H287" s="7">
        <v>39.299999999999997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/>
      <c r="P287" s="7" t="s">
        <v>99</v>
      </c>
      <c r="Q287" s="5" t="s">
        <v>70</v>
      </c>
      <c r="R287" s="7"/>
    </row>
    <row r="288" spans="1:18" ht="18" x14ac:dyDescent="0.35">
      <c r="A288" s="30">
        <v>9773</v>
      </c>
      <c r="B288" s="57" t="s">
        <v>8</v>
      </c>
      <c r="C288">
        <f>VLOOKUP(A288,[1]LISTEVLVEAU!A:B,2,FALSE)</f>
        <v>4613</v>
      </c>
      <c r="D288" s="39">
        <v>43606</v>
      </c>
      <c r="E288" s="5">
        <f t="shared" si="8"/>
        <v>21</v>
      </c>
      <c r="F288" s="12" t="str">
        <f t="shared" si="9"/>
        <v>461321</v>
      </c>
      <c r="G288" s="7">
        <v>46</v>
      </c>
      <c r="H288" s="7">
        <v>39.200000000000003</v>
      </c>
      <c r="I288" s="7">
        <v>0</v>
      </c>
      <c r="J288" s="7">
        <v>0</v>
      </c>
      <c r="K288" s="7">
        <v>0</v>
      </c>
      <c r="L288" s="7">
        <v>1</v>
      </c>
      <c r="M288" s="7">
        <v>0</v>
      </c>
      <c r="N288" s="7">
        <v>0</v>
      </c>
      <c r="O288" s="7"/>
      <c r="P288" s="7" t="s">
        <v>99</v>
      </c>
      <c r="Q288" s="5" t="s">
        <v>70</v>
      </c>
      <c r="R288" s="7"/>
    </row>
    <row r="289" spans="1:18" ht="18" x14ac:dyDescent="0.3">
      <c r="A289" s="43">
        <v>9774</v>
      </c>
      <c r="B289" s="61"/>
      <c r="C289">
        <f>VLOOKUP(A289,[1]LISTEVLVEAU!A:B,2,FALSE)</f>
        <v>5699</v>
      </c>
      <c r="D289" s="39">
        <v>43606</v>
      </c>
      <c r="E289" s="5">
        <f t="shared" si="8"/>
        <v>21</v>
      </c>
      <c r="F289" s="12" t="str">
        <f t="shared" si="9"/>
        <v>569921</v>
      </c>
      <c r="G289" s="7">
        <v>59.5</v>
      </c>
      <c r="H289" s="7">
        <v>39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/>
      <c r="P289" s="7" t="s">
        <v>99</v>
      </c>
      <c r="Q289" s="5" t="s">
        <v>70</v>
      </c>
      <c r="R289" s="7"/>
    </row>
    <row r="290" spans="1:18" ht="18" x14ac:dyDescent="0.35">
      <c r="A290" s="30">
        <v>9779</v>
      </c>
      <c r="B290" s="57" t="s">
        <v>8</v>
      </c>
      <c r="C290">
        <f>VLOOKUP(A290,[1]LISTEVLVEAU!A:B,2,FALSE)</f>
        <v>5738</v>
      </c>
      <c r="D290" s="39">
        <v>43606</v>
      </c>
      <c r="E290" s="5">
        <f t="shared" si="8"/>
        <v>21</v>
      </c>
      <c r="F290" s="12" t="str">
        <f t="shared" si="9"/>
        <v>573821</v>
      </c>
      <c r="G290" s="7">
        <v>60.5</v>
      </c>
      <c r="H290" s="7">
        <v>39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/>
      <c r="P290" s="7" t="s">
        <v>99</v>
      </c>
      <c r="Q290" s="5" t="s">
        <v>70</v>
      </c>
      <c r="R290" s="7"/>
    </row>
    <row r="291" spans="1:18" ht="18" x14ac:dyDescent="0.3">
      <c r="A291" s="32">
        <v>9780</v>
      </c>
      <c r="B291" s="18" t="s">
        <v>12</v>
      </c>
      <c r="C291">
        <f>VLOOKUP(A291,[1]LISTEVLVEAU!A:B,2,FALSE)</f>
        <v>5700</v>
      </c>
      <c r="D291" s="39">
        <v>43606</v>
      </c>
      <c r="E291" s="5">
        <f t="shared" si="8"/>
        <v>21</v>
      </c>
      <c r="F291" s="12" t="str">
        <f t="shared" si="9"/>
        <v>570021</v>
      </c>
      <c r="G291" s="7">
        <v>59</v>
      </c>
      <c r="H291" s="7">
        <v>38.799999999999997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/>
      <c r="P291" s="7" t="s">
        <v>99</v>
      </c>
      <c r="Q291" s="5" t="s">
        <v>70</v>
      </c>
      <c r="R291" s="7"/>
    </row>
    <row r="292" spans="1:18" ht="18" x14ac:dyDescent="0.35">
      <c r="A292" s="30">
        <v>2342</v>
      </c>
      <c r="B292" s="57" t="s">
        <v>8</v>
      </c>
      <c r="C292">
        <f>VLOOKUP(A292,[1]LISTEVLVEAU!A:B,2,FALSE)</f>
        <v>5651</v>
      </c>
      <c r="D292" s="48">
        <v>43606</v>
      </c>
      <c r="E292" s="5">
        <f t="shared" si="8"/>
        <v>21</v>
      </c>
      <c r="F292" s="12" t="str">
        <f t="shared" si="9"/>
        <v>565121</v>
      </c>
      <c r="G292" s="46">
        <v>48</v>
      </c>
      <c r="H292" s="46">
        <v>39.200000000000003</v>
      </c>
      <c r="I292" s="46">
        <v>0</v>
      </c>
      <c r="J292" s="46">
        <v>0</v>
      </c>
      <c r="K292" s="46">
        <v>0</v>
      </c>
      <c r="L292" s="46">
        <v>1</v>
      </c>
      <c r="M292" s="46">
        <v>2</v>
      </c>
      <c r="N292" s="46">
        <v>0</v>
      </c>
      <c r="O292" s="46"/>
      <c r="P292" s="46" t="s">
        <v>99</v>
      </c>
      <c r="Q292" s="5" t="s">
        <v>70</v>
      </c>
      <c r="R292" s="7"/>
    </row>
    <row r="293" spans="1:18" ht="18" x14ac:dyDescent="0.35">
      <c r="A293" s="30">
        <v>9721</v>
      </c>
      <c r="B293" s="57" t="s">
        <v>8</v>
      </c>
      <c r="C293">
        <f>VLOOKUP(A293,[1]LISTEVLVEAU!A:B,2,FALSE)</f>
        <v>6722</v>
      </c>
      <c r="D293" s="12">
        <v>43613</v>
      </c>
      <c r="E293" s="5">
        <f t="shared" si="8"/>
        <v>22</v>
      </c>
      <c r="F293" s="12" t="str">
        <f t="shared" si="9"/>
        <v>672222</v>
      </c>
      <c r="G293" s="5">
        <v>128.5</v>
      </c>
      <c r="H293" s="5">
        <v>38.5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/>
      <c r="P293" s="5" t="s">
        <v>92</v>
      </c>
      <c r="Q293" s="5" t="s">
        <v>70</v>
      </c>
    </row>
    <row r="294" spans="1:18" ht="18" x14ac:dyDescent="0.3">
      <c r="A294" s="31">
        <v>9722</v>
      </c>
      <c r="B294" s="58" t="s">
        <v>10</v>
      </c>
      <c r="C294">
        <f>VLOOKUP(A294,[1]LISTEVLVEAU!A:B,2,FALSE)</f>
        <v>6614</v>
      </c>
      <c r="D294" s="12">
        <v>43613</v>
      </c>
      <c r="E294" s="5">
        <f t="shared" si="8"/>
        <v>22</v>
      </c>
      <c r="F294" s="12" t="str">
        <f t="shared" si="9"/>
        <v>661422</v>
      </c>
      <c r="G294" s="5">
        <v>120</v>
      </c>
      <c r="H294" s="5">
        <v>38.700000000000003</v>
      </c>
      <c r="I294" s="7">
        <v>0</v>
      </c>
      <c r="J294" s="7">
        <v>0</v>
      </c>
      <c r="K294" s="7">
        <v>0</v>
      </c>
      <c r="L294" s="7">
        <v>0</v>
      </c>
      <c r="M294" s="7">
        <v>2</v>
      </c>
      <c r="N294" s="7">
        <v>0</v>
      </c>
      <c r="O294" s="7"/>
      <c r="P294" s="5" t="s">
        <v>92</v>
      </c>
      <c r="Q294" s="5" t="s">
        <v>70</v>
      </c>
    </row>
    <row r="295" spans="1:18" ht="18" x14ac:dyDescent="0.3">
      <c r="A295" s="32">
        <v>9725</v>
      </c>
      <c r="B295" s="18" t="s">
        <v>12</v>
      </c>
      <c r="C295">
        <f>VLOOKUP(A295,[1]LISTEVLVEAU!A:B,2,FALSE)</f>
        <v>5690</v>
      </c>
      <c r="D295" s="12">
        <v>43613</v>
      </c>
      <c r="E295" s="5">
        <f t="shared" si="8"/>
        <v>22</v>
      </c>
      <c r="F295" s="12" t="str">
        <f t="shared" si="9"/>
        <v>569022</v>
      </c>
      <c r="G295" s="5">
        <v>107.5</v>
      </c>
      <c r="H295" s="5">
        <v>38.700000000000003</v>
      </c>
      <c r="I295" s="7">
        <v>1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/>
      <c r="P295" s="5" t="s">
        <v>92</v>
      </c>
      <c r="Q295" s="5" t="s">
        <v>70</v>
      </c>
    </row>
    <row r="296" spans="1:18" ht="18" x14ac:dyDescent="0.3">
      <c r="A296" s="31">
        <v>9727</v>
      </c>
      <c r="B296" s="58" t="s">
        <v>10</v>
      </c>
      <c r="C296">
        <f>VLOOKUP(A296,[1]LISTEVLVEAU!A:B,2,FALSE)</f>
        <v>4168</v>
      </c>
      <c r="D296" s="12">
        <v>43613</v>
      </c>
      <c r="E296" s="5">
        <f t="shared" si="8"/>
        <v>22</v>
      </c>
      <c r="F296" s="12" t="str">
        <f t="shared" si="9"/>
        <v>416822</v>
      </c>
      <c r="G296" s="5">
        <v>122.5</v>
      </c>
      <c r="H296" s="5">
        <v>39.9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/>
      <c r="P296" s="5" t="s">
        <v>92</v>
      </c>
      <c r="Q296" s="5" t="s">
        <v>70</v>
      </c>
    </row>
    <row r="297" spans="1:18" ht="18" x14ac:dyDescent="0.3">
      <c r="A297" s="31">
        <v>9728</v>
      </c>
      <c r="B297" s="58" t="s">
        <v>10</v>
      </c>
      <c r="C297">
        <f>VLOOKUP(A297,[1]LISTEVLVEAU!A:B,2,FALSE)</f>
        <v>6742</v>
      </c>
      <c r="D297" s="12">
        <v>43613</v>
      </c>
      <c r="E297" s="5">
        <f t="shared" si="8"/>
        <v>22</v>
      </c>
      <c r="F297" s="12" t="str">
        <f t="shared" si="9"/>
        <v>674222</v>
      </c>
      <c r="G297" s="5">
        <v>114</v>
      </c>
      <c r="H297" s="5">
        <v>38.6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/>
      <c r="P297" s="5" t="s">
        <v>92</v>
      </c>
      <c r="Q297" s="5" t="s">
        <v>70</v>
      </c>
    </row>
    <row r="298" spans="1:18" ht="18" x14ac:dyDescent="0.3">
      <c r="A298" s="32">
        <v>9732</v>
      </c>
      <c r="B298" s="18" t="s">
        <v>12</v>
      </c>
      <c r="C298">
        <f>VLOOKUP(A298,[1]LISTEVLVEAU!A:B,2,FALSE)</f>
        <v>6718</v>
      </c>
      <c r="D298" s="12">
        <v>43613</v>
      </c>
      <c r="E298" s="5">
        <f t="shared" si="8"/>
        <v>22</v>
      </c>
      <c r="F298" s="12" t="str">
        <f t="shared" si="9"/>
        <v>671822</v>
      </c>
      <c r="G298" s="5">
        <v>91.5</v>
      </c>
      <c r="H298" s="5">
        <v>38.799999999999997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/>
      <c r="P298" s="5" t="s">
        <v>92</v>
      </c>
      <c r="Q298" s="5" t="s">
        <v>70</v>
      </c>
    </row>
    <row r="299" spans="1:18" ht="18" x14ac:dyDescent="0.3">
      <c r="A299" s="32">
        <v>9740</v>
      </c>
      <c r="B299" s="18" t="s">
        <v>12</v>
      </c>
      <c r="C299">
        <f>VLOOKUP(A299,[1]LISTEVLVEAU!A:B,2,FALSE)</f>
        <v>7639</v>
      </c>
      <c r="D299" s="12">
        <v>43613</v>
      </c>
      <c r="E299" s="5">
        <f t="shared" si="8"/>
        <v>22</v>
      </c>
      <c r="F299" s="12" t="str">
        <f t="shared" si="9"/>
        <v>763922</v>
      </c>
      <c r="G299" s="5">
        <v>100.5</v>
      </c>
      <c r="H299" s="5">
        <v>38.799999999999997</v>
      </c>
      <c r="I299" s="7">
        <v>1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/>
      <c r="P299" s="5" t="s">
        <v>92</v>
      </c>
      <c r="Q299" s="5" t="s">
        <v>70</v>
      </c>
    </row>
    <row r="300" spans="1:18" ht="18" x14ac:dyDescent="0.35">
      <c r="A300" s="30">
        <v>9741</v>
      </c>
      <c r="B300" s="57" t="s">
        <v>8</v>
      </c>
      <c r="C300">
        <f>VLOOKUP(A300,[1]LISTEVLVEAU!A:B,2,FALSE)</f>
        <v>6728</v>
      </c>
      <c r="D300" s="12">
        <v>43613</v>
      </c>
      <c r="E300" s="5">
        <f t="shared" si="8"/>
        <v>22</v>
      </c>
      <c r="F300" s="12" t="str">
        <f t="shared" si="9"/>
        <v>672822</v>
      </c>
      <c r="G300" s="5">
        <v>101</v>
      </c>
      <c r="H300" s="5">
        <v>38.799999999999997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/>
      <c r="P300" s="5" t="s">
        <v>92</v>
      </c>
      <c r="Q300" s="5" t="s">
        <v>70</v>
      </c>
    </row>
    <row r="301" spans="1:18" ht="18" x14ac:dyDescent="0.35">
      <c r="A301" s="30">
        <v>9743</v>
      </c>
      <c r="B301" s="57" t="s">
        <v>8</v>
      </c>
      <c r="C301">
        <f>VLOOKUP(A301,[1]LISTEVLVEAU!A:B,2,FALSE)</f>
        <v>7641</v>
      </c>
      <c r="D301" s="12">
        <v>43613</v>
      </c>
      <c r="E301" s="5">
        <f t="shared" si="8"/>
        <v>22</v>
      </c>
      <c r="F301" s="12" t="str">
        <f t="shared" si="9"/>
        <v>764122</v>
      </c>
      <c r="G301" s="5">
        <v>52.5</v>
      </c>
      <c r="H301" s="5">
        <v>38.5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/>
      <c r="P301" s="5" t="s">
        <v>92</v>
      </c>
      <c r="Q301" s="5" t="s">
        <v>70</v>
      </c>
    </row>
    <row r="302" spans="1:18" ht="18" x14ac:dyDescent="0.3">
      <c r="A302" s="32">
        <v>9744</v>
      </c>
      <c r="B302" s="18" t="s">
        <v>12</v>
      </c>
      <c r="C302">
        <f>VLOOKUP(A302,[1]LISTEVLVEAU!A:B,2,FALSE)</f>
        <v>5704</v>
      </c>
      <c r="D302" s="12">
        <v>43613</v>
      </c>
      <c r="E302" s="5">
        <f t="shared" si="8"/>
        <v>22</v>
      </c>
      <c r="F302" s="12" t="str">
        <f t="shared" si="9"/>
        <v>570422</v>
      </c>
      <c r="G302" s="5">
        <v>105.5</v>
      </c>
      <c r="H302" s="5">
        <v>38.799999999999997</v>
      </c>
      <c r="I302" s="7">
        <v>1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/>
      <c r="P302" s="5" t="s">
        <v>92</v>
      </c>
      <c r="Q302" s="5" t="s">
        <v>70</v>
      </c>
    </row>
    <row r="303" spans="1:18" ht="18" x14ac:dyDescent="0.35">
      <c r="A303" s="30">
        <v>9745</v>
      </c>
      <c r="B303" s="57" t="s">
        <v>8</v>
      </c>
      <c r="C303">
        <f>VLOOKUP(A303,[1]LISTEVLVEAU!A:B,2,FALSE)</f>
        <v>3647</v>
      </c>
      <c r="D303" s="12">
        <v>43613</v>
      </c>
      <c r="E303" s="5">
        <f t="shared" si="8"/>
        <v>22</v>
      </c>
      <c r="F303" s="12" t="str">
        <f t="shared" si="9"/>
        <v>364722</v>
      </c>
      <c r="G303" s="5">
        <v>104.5</v>
      </c>
      <c r="H303" s="5">
        <v>37.4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/>
      <c r="P303" s="5" t="s">
        <v>92</v>
      </c>
      <c r="Q303" s="5" t="s">
        <v>70</v>
      </c>
    </row>
    <row r="304" spans="1:18" ht="18" x14ac:dyDescent="0.35">
      <c r="A304" s="30">
        <v>9746</v>
      </c>
      <c r="B304" s="57" t="s">
        <v>8</v>
      </c>
      <c r="C304">
        <f>VLOOKUP(A304,[1]LISTEVLVEAU!A:B,2,FALSE)</f>
        <v>3613</v>
      </c>
      <c r="D304" s="12">
        <v>43613</v>
      </c>
      <c r="E304" s="5">
        <f t="shared" si="8"/>
        <v>22</v>
      </c>
      <c r="F304" s="12" t="str">
        <f t="shared" si="9"/>
        <v>361322</v>
      </c>
      <c r="G304" s="5">
        <v>99.5</v>
      </c>
      <c r="H304" s="5">
        <v>40.200000000000003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/>
      <c r="P304" s="5" t="s">
        <v>92</v>
      </c>
      <c r="Q304" s="5" t="s">
        <v>70</v>
      </c>
    </row>
    <row r="305" spans="1:17" ht="18" x14ac:dyDescent="0.3">
      <c r="A305" s="31">
        <v>9747</v>
      </c>
      <c r="B305" s="58" t="s">
        <v>10</v>
      </c>
      <c r="C305">
        <f>VLOOKUP(A305,[1]LISTEVLVEAU!A:B,2,FALSE)</f>
        <v>7628</v>
      </c>
      <c r="D305" s="12">
        <v>43613</v>
      </c>
      <c r="E305" s="5">
        <f t="shared" si="8"/>
        <v>22</v>
      </c>
      <c r="F305" s="12" t="str">
        <f t="shared" si="9"/>
        <v>762822</v>
      </c>
      <c r="G305" s="5">
        <v>97.5</v>
      </c>
      <c r="H305" s="5">
        <v>39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/>
      <c r="P305" s="5" t="s">
        <v>92</v>
      </c>
      <c r="Q305" s="5" t="s">
        <v>70</v>
      </c>
    </row>
    <row r="306" spans="1:17" ht="18" x14ac:dyDescent="0.3">
      <c r="A306" s="32">
        <v>9748</v>
      </c>
      <c r="B306" s="18" t="s">
        <v>12</v>
      </c>
      <c r="C306">
        <f>VLOOKUP(A306,[1]LISTEVLVEAU!A:B,2,FALSE)</f>
        <v>7622</v>
      </c>
      <c r="D306" s="12">
        <v>43613</v>
      </c>
      <c r="E306" s="5">
        <f t="shared" si="8"/>
        <v>22</v>
      </c>
      <c r="F306" s="12" t="str">
        <f t="shared" si="9"/>
        <v>762222</v>
      </c>
      <c r="G306" s="5">
        <v>73</v>
      </c>
      <c r="H306" s="5">
        <v>38.799999999999997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/>
      <c r="P306" s="5" t="s">
        <v>92</v>
      </c>
      <c r="Q306" s="5" t="s">
        <v>70</v>
      </c>
    </row>
    <row r="307" spans="1:17" ht="18" x14ac:dyDescent="0.35">
      <c r="A307" s="30">
        <v>9749</v>
      </c>
      <c r="B307" s="57" t="s">
        <v>8</v>
      </c>
      <c r="C307">
        <f>VLOOKUP(A307,[1]LISTEVLVEAU!A:B,2,FALSE)</f>
        <v>4180</v>
      </c>
      <c r="D307" s="12">
        <v>43613</v>
      </c>
      <c r="E307" s="5">
        <f t="shared" si="8"/>
        <v>22</v>
      </c>
      <c r="F307" s="12" t="str">
        <f t="shared" si="9"/>
        <v>418022</v>
      </c>
      <c r="G307" s="5">
        <v>76.5</v>
      </c>
      <c r="H307" s="5">
        <v>38.799999999999997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/>
      <c r="P307" s="5" t="s">
        <v>92</v>
      </c>
      <c r="Q307" s="5" t="s">
        <v>70</v>
      </c>
    </row>
    <row r="308" spans="1:17" ht="18" x14ac:dyDescent="0.3">
      <c r="A308" s="32">
        <v>9750</v>
      </c>
      <c r="B308" s="18" t="s">
        <v>12</v>
      </c>
      <c r="C308">
        <f>VLOOKUP(A308,[1]LISTEVLVEAU!A:B,2,FALSE)</f>
        <v>6640</v>
      </c>
      <c r="D308" s="12">
        <v>43613</v>
      </c>
      <c r="E308" s="5">
        <f t="shared" si="8"/>
        <v>22</v>
      </c>
      <c r="F308" s="12" t="str">
        <f t="shared" si="9"/>
        <v>664022</v>
      </c>
      <c r="G308" s="5">
        <v>91.5</v>
      </c>
      <c r="H308" s="5">
        <v>38.5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/>
      <c r="P308" s="5" t="s">
        <v>92</v>
      </c>
      <c r="Q308" s="5" t="s">
        <v>70</v>
      </c>
    </row>
    <row r="309" spans="1:17" ht="18" x14ac:dyDescent="0.35">
      <c r="A309" s="30">
        <v>9751</v>
      </c>
      <c r="B309" s="57" t="s">
        <v>8</v>
      </c>
      <c r="C309">
        <f>VLOOKUP(A309,[1]LISTEVLVEAU!A:B,2,FALSE)</f>
        <v>3154</v>
      </c>
      <c r="D309" s="12">
        <v>43613</v>
      </c>
      <c r="E309" s="5">
        <f t="shared" si="8"/>
        <v>22</v>
      </c>
      <c r="F309" s="12" t="str">
        <f t="shared" si="9"/>
        <v>315422</v>
      </c>
      <c r="G309" s="5">
        <v>72.5</v>
      </c>
      <c r="H309" s="5">
        <v>38.5</v>
      </c>
      <c r="I309" s="7">
        <v>1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/>
      <c r="P309" s="5" t="s">
        <v>92</v>
      </c>
      <c r="Q309" s="5" t="s">
        <v>70</v>
      </c>
    </row>
    <row r="310" spans="1:17" ht="18" x14ac:dyDescent="0.3">
      <c r="A310" s="31">
        <v>9755</v>
      </c>
      <c r="B310" s="58" t="s">
        <v>10</v>
      </c>
      <c r="C310">
        <f>VLOOKUP(A310,[1]LISTEVLVEAU!A:B,2,FALSE)</f>
        <v>5611</v>
      </c>
      <c r="D310" s="12">
        <v>43613</v>
      </c>
      <c r="E310" s="5">
        <f t="shared" si="8"/>
        <v>22</v>
      </c>
      <c r="F310" s="12" t="str">
        <f t="shared" si="9"/>
        <v>561122</v>
      </c>
      <c r="G310" s="5">
        <v>80.5</v>
      </c>
      <c r="H310" s="5">
        <v>38.700000000000003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/>
      <c r="P310" s="5" t="s">
        <v>92</v>
      </c>
      <c r="Q310" s="5" t="s">
        <v>70</v>
      </c>
    </row>
    <row r="311" spans="1:17" ht="18" x14ac:dyDescent="0.3">
      <c r="A311" s="32">
        <v>9756</v>
      </c>
      <c r="B311" s="18" t="s">
        <v>12</v>
      </c>
      <c r="C311">
        <f>VLOOKUP(A311,[1]LISTEVLVEAU!A:B,2,FALSE)</f>
        <v>4165</v>
      </c>
      <c r="D311" s="12">
        <v>43613</v>
      </c>
      <c r="E311" s="5">
        <f t="shared" si="8"/>
        <v>22</v>
      </c>
      <c r="F311" s="12" t="str">
        <f t="shared" si="9"/>
        <v>416522</v>
      </c>
      <c r="G311" s="5">
        <v>74.5</v>
      </c>
      <c r="H311" s="5">
        <v>38.700000000000003</v>
      </c>
      <c r="I311" s="7">
        <v>1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/>
      <c r="P311" s="5" t="s">
        <v>92</v>
      </c>
      <c r="Q311" s="5" t="s">
        <v>70</v>
      </c>
    </row>
    <row r="312" spans="1:17" ht="18" x14ac:dyDescent="0.3">
      <c r="A312" s="32">
        <v>9757</v>
      </c>
      <c r="B312" s="18" t="s">
        <v>12</v>
      </c>
      <c r="C312">
        <f>VLOOKUP(A312,[1]LISTEVLVEAU!A:B,2,FALSE)</f>
        <v>5722</v>
      </c>
      <c r="D312" s="12">
        <v>43613</v>
      </c>
      <c r="E312" s="5">
        <f t="shared" si="8"/>
        <v>22</v>
      </c>
      <c r="F312" s="12" t="str">
        <f t="shared" si="9"/>
        <v>572222</v>
      </c>
      <c r="G312" s="5">
        <v>61.5</v>
      </c>
      <c r="H312" s="5">
        <v>39.4</v>
      </c>
      <c r="I312" s="7">
        <v>1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/>
      <c r="P312" s="5" t="s">
        <v>92</v>
      </c>
      <c r="Q312" s="5" t="s">
        <v>70</v>
      </c>
    </row>
    <row r="313" spans="1:17" ht="18" x14ac:dyDescent="0.3">
      <c r="A313" s="31">
        <v>9759</v>
      </c>
      <c r="B313" s="58" t="s">
        <v>10</v>
      </c>
      <c r="C313">
        <f>VLOOKUP(A313,[1]LISTEVLVEAU!A:B,2,FALSE)</f>
        <v>3161</v>
      </c>
      <c r="D313" s="12">
        <v>43613</v>
      </c>
      <c r="E313" s="5">
        <f t="shared" si="8"/>
        <v>22</v>
      </c>
      <c r="F313" s="12" t="str">
        <f t="shared" si="9"/>
        <v>316122</v>
      </c>
      <c r="G313" s="5">
        <v>75.5</v>
      </c>
      <c r="H313" s="5">
        <v>38.9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/>
      <c r="P313" s="5" t="s">
        <v>92</v>
      </c>
      <c r="Q313" s="5" t="s">
        <v>70</v>
      </c>
    </row>
    <row r="314" spans="1:17" ht="18" x14ac:dyDescent="0.3">
      <c r="A314" s="32">
        <v>9763</v>
      </c>
      <c r="B314" s="18" t="s">
        <v>12</v>
      </c>
      <c r="C314">
        <f>VLOOKUP(A314,[1]LISTEVLVEAU!A:B,2,FALSE)</f>
        <v>4633</v>
      </c>
      <c r="D314" s="12">
        <v>43613</v>
      </c>
      <c r="E314" s="5">
        <f t="shared" si="8"/>
        <v>22</v>
      </c>
      <c r="F314" s="12" t="str">
        <f t="shared" si="9"/>
        <v>463322</v>
      </c>
      <c r="G314" s="5">
        <v>64</v>
      </c>
      <c r="H314" s="5">
        <v>39.4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/>
      <c r="P314" s="5" t="s">
        <v>92</v>
      </c>
      <c r="Q314" s="5" t="s">
        <v>70</v>
      </c>
    </row>
    <row r="315" spans="1:17" ht="18" x14ac:dyDescent="0.3">
      <c r="A315" s="31">
        <v>9764</v>
      </c>
      <c r="B315" s="58" t="s">
        <v>10</v>
      </c>
      <c r="C315">
        <f>VLOOKUP(A315,[1]LISTEVLVEAU!A:B,2,FALSE)</f>
        <v>2604</v>
      </c>
      <c r="D315" s="12">
        <v>43613</v>
      </c>
      <c r="E315" s="5">
        <f t="shared" si="8"/>
        <v>22</v>
      </c>
      <c r="F315" s="12" t="str">
        <f t="shared" si="9"/>
        <v>260422</v>
      </c>
      <c r="G315" s="5">
        <v>83</v>
      </c>
      <c r="H315" s="5">
        <v>38.9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/>
      <c r="P315" s="5" t="s">
        <v>92</v>
      </c>
      <c r="Q315" s="5" t="s">
        <v>70</v>
      </c>
    </row>
    <row r="316" spans="1:17" ht="18" x14ac:dyDescent="0.3">
      <c r="A316" s="31">
        <v>9769</v>
      </c>
      <c r="B316" s="58" t="s">
        <v>10</v>
      </c>
      <c r="C316">
        <f>VLOOKUP(A316,[1]LISTEVLVEAU!A:B,2,FALSE)</f>
        <v>5635</v>
      </c>
      <c r="D316" s="12">
        <v>43613</v>
      </c>
      <c r="E316" s="5">
        <f t="shared" si="8"/>
        <v>22</v>
      </c>
      <c r="F316" s="12" t="str">
        <f t="shared" si="9"/>
        <v>563522</v>
      </c>
      <c r="G316" s="5">
        <v>70</v>
      </c>
      <c r="H316" s="5">
        <v>39.4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/>
      <c r="P316" s="5" t="s">
        <v>92</v>
      </c>
      <c r="Q316" s="5" t="s">
        <v>70</v>
      </c>
    </row>
    <row r="317" spans="1:17" ht="18" x14ac:dyDescent="0.3">
      <c r="A317" s="31">
        <v>9770</v>
      </c>
      <c r="B317" s="58" t="s">
        <v>10</v>
      </c>
      <c r="C317">
        <f>VLOOKUP(A317,[1]LISTEVLVEAU!A:B,2,FALSE)</f>
        <v>2646</v>
      </c>
      <c r="D317" s="12">
        <v>43613</v>
      </c>
      <c r="E317" s="5">
        <f t="shared" si="8"/>
        <v>22</v>
      </c>
      <c r="F317" s="12" t="str">
        <f t="shared" si="9"/>
        <v>264622</v>
      </c>
      <c r="G317" s="5">
        <v>62.5</v>
      </c>
      <c r="H317" s="5">
        <v>39.200000000000003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/>
      <c r="P317" s="5" t="s">
        <v>92</v>
      </c>
      <c r="Q317" s="5" t="s">
        <v>70</v>
      </c>
    </row>
    <row r="318" spans="1:17" ht="18" x14ac:dyDescent="0.35">
      <c r="A318" s="30">
        <v>9773</v>
      </c>
      <c r="B318" s="57" t="s">
        <v>8</v>
      </c>
      <c r="C318">
        <f>VLOOKUP(A318,[1]LISTEVLVEAU!A:B,2,FALSE)</f>
        <v>4613</v>
      </c>
      <c r="D318" s="12">
        <v>43613</v>
      </c>
      <c r="E318" s="5">
        <f t="shared" si="8"/>
        <v>22</v>
      </c>
      <c r="F318" s="12" t="str">
        <f t="shared" si="9"/>
        <v>461322</v>
      </c>
      <c r="G318" s="5">
        <v>53</v>
      </c>
      <c r="H318" s="5">
        <v>39.9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/>
      <c r="P318" s="5" t="s">
        <v>92</v>
      </c>
      <c r="Q318" s="5" t="s">
        <v>70</v>
      </c>
    </row>
    <row r="319" spans="1:17" ht="18" x14ac:dyDescent="0.35">
      <c r="A319" s="30">
        <v>9774</v>
      </c>
      <c r="B319" s="57" t="s">
        <v>8</v>
      </c>
      <c r="C319">
        <f>VLOOKUP(A319,[1]LISTEVLVEAU!A:B,2,FALSE)</f>
        <v>5699</v>
      </c>
      <c r="D319" s="12">
        <v>43613</v>
      </c>
      <c r="E319" s="5">
        <f t="shared" si="8"/>
        <v>22</v>
      </c>
      <c r="F319" s="12" t="str">
        <f t="shared" si="9"/>
        <v>569922</v>
      </c>
      <c r="G319" s="5">
        <v>66</v>
      </c>
      <c r="H319" s="5">
        <v>39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/>
      <c r="P319" s="5" t="s">
        <v>92</v>
      </c>
      <c r="Q319" s="5" t="s">
        <v>70</v>
      </c>
    </row>
    <row r="320" spans="1:17" ht="18" x14ac:dyDescent="0.35">
      <c r="A320" s="30">
        <v>9779</v>
      </c>
      <c r="B320" s="57" t="s">
        <v>8</v>
      </c>
      <c r="C320">
        <f>VLOOKUP(A320,[1]LISTEVLVEAU!A:B,2,FALSE)</f>
        <v>5738</v>
      </c>
      <c r="D320" s="12">
        <v>43613</v>
      </c>
      <c r="E320" s="5">
        <f t="shared" si="8"/>
        <v>22</v>
      </c>
      <c r="F320" s="12" t="str">
        <f t="shared" si="9"/>
        <v>573822</v>
      </c>
      <c r="G320" s="5">
        <v>69.5</v>
      </c>
      <c r="H320" s="5">
        <v>39.4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/>
      <c r="P320" s="5" t="s">
        <v>92</v>
      </c>
      <c r="Q320" s="5" t="s">
        <v>70</v>
      </c>
    </row>
    <row r="321" spans="1:17" ht="18" x14ac:dyDescent="0.3">
      <c r="A321" s="32">
        <v>9780</v>
      </c>
      <c r="B321" s="18" t="s">
        <v>12</v>
      </c>
      <c r="C321">
        <f>VLOOKUP(A321,[1]LISTEVLVEAU!A:B,2,FALSE)</f>
        <v>5700</v>
      </c>
      <c r="D321" s="12">
        <v>43613</v>
      </c>
      <c r="E321" s="5">
        <f t="shared" si="8"/>
        <v>22</v>
      </c>
      <c r="F321" s="12" t="str">
        <f t="shared" si="9"/>
        <v>570022</v>
      </c>
      <c r="G321" s="5">
        <v>67</v>
      </c>
      <c r="H321" s="5">
        <v>39.5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/>
      <c r="P321" s="5" t="s">
        <v>92</v>
      </c>
      <c r="Q321" s="5" t="s">
        <v>70</v>
      </c>
    </row>
    <row r="322" spans="1:17" ht="18" x14ac:dyDescent="0.35">
      <c r="A322" s="30">
        <v>2342</v>
      </c>
      <c r="B322" s="57" t="s">
        <v>8</v>
      </c>
      <c r="C322">
        <f>VLOOKUP(A322,[1]LISTEVLVEAU!A:B,2,FALSE)</f>
        <v>5651</v>
      </c>
      <c r="D322" s="49">
        <v>43613</v>
      </c>
      <c r="E322" s="5">
        <f t="shared" ref="E322:E385" si="10">WEEKNUM(D322,2)</f>
        <v>22</v>
      </c>
      <c r="F322" s="12" t="str">
        <f t="shared" si="9"/>
        <v>565122</v>
      </c>
      <c r="G322" s="50">
        <v>54.5</v>
      </c>
      <c r="H322" s="50">
        <v>38.700000000000003</v>
      </c>
      <c r="I322" s="46">
        <v>0</v>
      </c>
      <c r="J322" s="46">
        <v>0</v>
      </c>
      <c r="K322" s="46">
        <v>0</v>
      </c>
      <c r="L322" s="46">
        <v>0</v>
      </c>
      <c r="M322" s="46">
        <v>0</v>
      </c>
      <c r="N322" s="46">
        <v>0</v>
      </c>
      <c r="O322" s="46"/>
      <c r="P322" s="50" t="s">
        <v>92</v>
      </c>
      <c r="Q322" s="5" t="s">
        <v>70</v>
      </c>
    </row>
    <row r="323" spans="1:17" ht="18" x14ac:dyDescent="0.35">
      <c r="A323" s="30">
        <v>9721</v>
      </c>
      <c r="B323" s="57" t="s">
        <v>8</v>
      </c>
      <c r="C323">
        <f>VLOOKUP(A323,[1]LISTEVLVEAU!A:B,2,FALSE)</f>
        <v>6722</v>
      </c>
      <c r="D323" s="12">
        <v>43620</v>
      </c>
      <c r="E323" s="5">
        <f t="shared" si="10"/>
        <v>23</v>
      </c>
      <c r="F323" s="12" t="str">
        <f t="shared" ref="F323:F386" si="11">CONCATENATE(C323,E323)</f>
        <v>672223</v>
      </c>
      <c r="G323" s="5">
        <v>134.5</v>
      </c>
      <c r="H323" s="5">
        <v>38.700000000000003</v>
      </c>
      <c r="I323" s="7">
        <v>0</v>
      </c>
      <c r="J323" s="7">
        <v>0</v>
      </c>
      <c r="K323" s="7">
        <v>0</v>
      </c>
      <c r="L323" s="7">
        <v>0</v>
      </c>
      <c r="M323" s="7">
        <v>1</v>
      </c>
      <c r="N323" s="7">
        <v>0</v>
      </c>
      <c r="O323" s="7"/>
      <c r="P323" s="5" t="s">
        <v>106</v>
      </c>
      <c r="Q323" s="5" t="s">
        <v>70</v>
      </c>
    </row>
    <row r="324" spans="1:17" ht="18" x14ac:dyDescent="0.3">
      <c r="A324" s="31">
        <v>9722</v>
      </c>
      <c r="B324" s="58" t="s">
        <v>10</v>
      </c>
      <c r="C324">
        <f>VLOOKUP(A324,[1]LISTEVLVEAU!A:B,2,FALSE)</f>
        <v>6614</v>
      </c>
      <c r="D324" s="12">
        <v>43620</v>
      </c>
      <c r="E324" s="5">
        <f t="shared" si="10"/>
        <v>23</v>
      </c>
      <c r="F324" s="12" t="str">
        <f t="shared" si="11"/>
        <v>661423</v>
      </c>
      <c r="G324" s="5">
        <v>135</v>
      </c>
      <c r="H324" s="5">
        <v>38.9</v>
      </c>
      <c r="I324" s="7">
        <v>1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/>
      <c r="P324" s="5" t="s">
        <v>106</v>
      </c>
      <c r="Q324" s="5" t="s">
        <v>70</v>
      </c>
    </row>
    <row r="325" spans="1:17" ht="18" x14ac:dyDescent="0.3">
      <c r="A325" s="32">
        <v>9725</v>
      </c>
      <c r="B325" s="18" t="s">
        <v>12</v>
      </c>
      <c r="C325">
        <f>VLOOKUP(A325,[1]LISTEVLVEAU!A:B,2,FALSE)</f>
        <v>5690</v>
      </c>
      <c r="D325" s="12">
        <v>43620</v>
      </c>
      <c r="E325" s="5">
        <f t="shared" si="10"/>
        <v>23</v>
      </c>
      <c r="F325" s="12" t="str">
        <f t="shared" si="11"/>
        <v>569023</v>
      </c>
      <c r="G325" s="5">
        <v>112</v>
      </c>
      <c r="H325" s="5">
        <v>38.6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/>
      <c r="P325" s="5" t="s">
        <v>106</v>
      </c>
      <c r="Q325" s="5" t="s">
        <v>70</v>
      </c>
    </row>
    <row r="326" spans="1:17" ht="18" x14ac:dyDescent="0.3">
      <c r="A326" s="31">
        <v>9727</v>
      </c>
      <c r="B326" s="58" t="s">
        <v>10</v>
      </c>
      <c r="C326">
        <f>VLOOKUP(A326,[1]LISTEVLVEAU!A:B,2,FALSE)</f>
        <v>4168</v>
      </c>
      <c r="D326" s="12">
        <v>43620</v>
      </c>
      <c r="E326" s="5">
        <f t="shared" si="10"/>
        <v>23</v>
      </c>
      <c r="F326" s="12" t="str">
        <f t="shared" si="11"/>
        <v>416823</v>
      </c>
      <c r="G326" s="5">
        <v>127.5</v>
      </c>
      <c r="H326" s="5">
        <v>38.5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/>
      <c r="P326" s="5" t="s">
        <v>106</v>
      </c>
      <c r="Q326" s="5" t="s">
        <v>70</v>
      </c>
    </row>
    <row r="327" spans="1:17" ht="18" x14ac:dyDescent="0.3">
      <c r="A327" s="31">
        <v>9728</v>
      </c>
      <c r="B327" s="58" t="s">
        <v>10</v>
      </c>
      <c r="C327">
        <f>VLOOKUP(A327,[1]LISTEVLVEAU!A:B,2,FALSE)</f>
        <v>6742</v>
      </c>
      <c r="D327" s="12">
        <v>43620</v>
      </c>
      <c r="E327" s="5">
        <f t="shared" si="10"/>
        <v>23</v>
      </c>
      <c r="F327" s="12" t="str">
        <f t="shared" si="11"/>
        <v>674223</v>
      </c>
      <c r="G327" s="5">
        <v>115</v>
      </c>
      <c r="H327" s="5">
        <v>38.700000000000003</v>
      </c>
      <c r="I327" s="7">
        <v>1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/>
      <c r="P327" s="5" t="s">
        <v>106</v>
      </c>
      <c r="Q327" s="5" t="s">
        <v>70</v>
      </c>
    </row>
    <row r="328" spans="1:17" ht="18" x14ac:dyDescent="0.3">
      <c r="A328" s="32">
        <v>9732</v>
      </c>
      <c r="B328" s="18" t="s">
        <v>12</v>
      </c>
      <c r="C328">
        <f>VLOOKUP(A328,[1]LISTEVLVEAU!A:B,2,FALSE)</f>
        <v>6718</v>
      </c>
      <c r="D328" s="12">
        <v>43620</v>
      </c>
      <c r="E328" s="5">
        <f t="shared" si="10"/>
        <v>23</v>
      </c>
      <c r="F328" s="12" t="str">
        <f t="shared" si="11"/>
        <v>671823</v>
      </c>
      <c r="G328" s="5">
        <v>96.5</v>
      </c>
      <c r="H328" s="5">
        <v>38.5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/>
      <c r="P328" s="5" t="s">
        <v>106</v>
      </c>
      <c r="Q328" s="5" t="s">
        <v>70</v>
      </c>
    </row>
    <row r="329" spans="1:17" ht="18" x14ac:dyDescent="0.3">
      <c r="A329" s="32">
        <v>9740</v>
      </c>
      <c r="B329" s="18" t="s">
        <v>12</v>
      </c>
      <c r="C329">
        <f>VLOOKUP(A329,[1]LISTEVLVEAU!A:B,2,FALSE)</f>
        <v>7639</v>
      </c>
      <c r="D329" s="12">
        <v>43620</v>
      </c>
      <c r="E329" s="5">
        <f t="shared" si="10"/>
        <v>23</v>
      </c>
      <c r="F329" s="12" t="str">
        <f t="shared" si="11"/>
        <v>763923</v>
      </c>
      <c r="G329" s="5">
        <v>105.5</v>
      </c>
      <c r="H329" s="5">
        <v>39.200000000000003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/>
      <c r="P329" s="5" t="s">
        <v>106</v>
      </c>
      <c r="Q329" s="5" t="s">
        <v>70</v>
      </c>
    </row>
    <row r="330" spans="1:17" ht="18" x14ac:dyDescent="0.35">
      <c r="A330" s="30">
        <v>9741</v>
      </c>
      <c r="B330" s="57" t="s">
        <v>8</v>
      </c>
      <c r="C330">
        <f>VLOOKUP(A330,[1]LISTEVLVEAU!A:B,2,FALSE)</f>
        <v>6728</v>
      </c>
      <c r="D330" s="12">
        <v>43620</v>
      </c>
      <c r="E330" s="5">
        <f t="shared" si="10"/>
        <v>23</v>
      </c>
      <c r="F330" s="12" t="str">
        <f t="shared" si="11"/>
        <v>672823</v>
      </c>
      <c r="G330" s="5">
        <v>104</v>
      </c>
      <c r="H330" s="5">
        <v>39.1</v>
      </c>
      <c r="I330" s="7">
        <v>0</v>
      </c>
      <c r="J330" s="7" t="s">
        <v>107</v>
      </c>
      <c r="K330" s="7">
        <v>0</v>
      </c>
      <c r="L330" s="7">
        <v>1</v>
      </c>
      <c r="M330" s="7">
        <v>0</v>
      </c>
      <c r="N330" s="7">
        <v>0</v>
      </c>
      <c r="O330" s="7"/>
      <c r="P330" s="5" t="s">
        <v>106</v>
      </c>
      <c r="Q330" s="5" t="s">
        <v>70</v>
      </c>
    </row>
    <row r="331" spans="1:17" ht="18" x14ac:dyDescent="0.35">
      <c r="A331" s="30">
        <v>9743</v>
      </c>
      <c r="B331" s="57" t="s">
        <v>8</v>
      </c>
      <c r="C331">
        <f>VLOOKUP(A331,[1]LISTEVLVEAU!A:B,2,FALSE)</f>
        <v>7641</v>
      </c>
      <c r="D331" s="12">
        <v>43620</v>
      </c>
      <c r="E331" s="5">
        <f t="shared" si="10"/>
        <v>23</v>
      </c>
      <c r="F331" s="12" t="str">
        <f t="shared" si="11"/>
        <v>764123</v>
      </c>
      <c r="G331" s="5">
        <v>60</v>
      </c>
      <c r="H331" s="5">
        <v>39.1</v>
      </c>
      <c r="I331" s="7">
        <v>1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/>
      <c r="P331" s="5" t="s">
        <v>106</v>
      </c>
      <c r="Q331" s="5" t="s">
        <v>70</v>
      </c>
    </row>
    <row r="332" spans="1:17" ht="18" x14ac:dyDescent="0.3">
      <c r="A332" s="32">
        <v>9744</v>
      </c>
      <c r="B332" s="18" t="s">
        <v>12</v>
      </c>
      <c r="C332">
        <f>VLOOKUP(A332,[1]LISTEVLVEAU!A:B,2,FALSE)</f>
        <v>5704</v>
      </c>
      <c r="D332" s="12">
        <v>43620</v>
      </c>
      <c r="E332" s="5">
        <f t="shared" si="10"/>
        <v>23</v>
      </c>
      <c r="F332" s="12" t="str">
        <f t="shared" si="11"/>
        <v>570423</v>
      </c>
      <c r="G332" s="5">
        <v>110.5</v>
      </c>
      <c r="H332" s="5">
        <v>39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/>
      <c r="P332" s="5" t="s">
        <v>106</v>
      </c>
      <c r="Q332" s="5" t="s">
        <v>70</v>
      </c>
    </row>
    <row r="333" spans="1:17" ht="18" x14ac:dyDescent="0.35">
      <c r="A333" s="30">
        <v>9745</v>
      </c>
      <c r="B333" s="57" t="s">
        <v>8</v>
      </c>
      <c r="C333">
        <f>VLOOKUP(A333,[1]LISTEVLVEAU!A:B,2,FALSE)</f>
        <v>3647</v>
      </c>
      <c r="D333" s="12">
        <v>43620</v>
      </c>
      <c r="E333" s="5">
        <f t="shared" si="10"/>
        <v>23</v>
      </c>
      <c r="F333" s="12" t="str">
        <f t="shared" si="11"/>
        <v>364723</v>
      </c>
      <c r="G333" s="5">
        <v>103</v>
      </c>
      <c r="H333" s="5">
        <v>38.6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/>
      <c r="P333" s="5" t="s">
        <v>106</v>
      </c>
      <c r="Q333" s="5" t="s">
        <v>70</v>
      </c>
    </row>
    <row r="334" spans="1:17" ht="18" x14ac:dyDescent="0.35">
      <c r="A334" s="30">
        <v>9746</v>
      </c>
      <c r="B334" s="57" t="s">
        <v>8</v>
      </c>
      <c r="C334">
        <f>VLOOKUP(A334,[1]LISTEVLVEAU!A:B,2,FALSE)</f>
        <v>3613</v>
      </c>
      <c r="D334" s="12">
        <v>43620</v>
      </c>
      <c r="E334" s="5">
        <f t="shared" si="10"/>
        <v>23</v>
      </c>
      <c r="F334" s="12" t="str">
        <f t="shared" si="11"/>
        <v>361323</v>
      </c>
      <c r="G334" s="5">
        <v>107.5</v>
      </c>
      <c r="H334" s="5">
        <v>39.4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/>
      <c r="P334" s="5" t="s">
        <v>106</v>
      </c>
      <c r="Q334" s="5" t="s">
        <v>70</v>
      </c>
    </row>
    <row r="335" spans="1:17" ht="18" x14ac:dyDescent="0.3">
      <c r="A335" s="31">
        <v>9747</v>
      </c>
      <c r="B335" s="58" t="s">
        <v>10</v>
      </c>
      <c r="C335">
        <f>VLOOKUP(A335,[1]LISTEVLVEAU!A:B,2,FALSE)</f>
        <v>7628</v>
      </c>
      <c r="D335" s="12">
        <v>43620</v>
      </c>
      <c r="E335" s="5">
        <f t="shared" si="10"/>
        <v>23</v>
      </c>
      <c r="F335" s="12" t="str">
        <f t="shared" si="11"/>
        <v>762823</v>
      </c>
      <c r="G335" s="5">
        <v>107.5</v>
      </c>
      <c r="H335" s="5">
        <v>39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/>
      <c r="P335" s="5" t="s">
        <v>106</v>
      </c>
      <c r="Q335" s="5" t="s">
        <v>70</v>
      </c>
    </row>
    <row r="336" spans="1:17" ht="18" x14ac:dyDescent="0.3">
      <c r="A336" s="32">
        <v>9748</v>
      </c>
      <c r="B336" s="18" t="s">
        <v>12</v>
      </c>
      <c r="C336">
        <f>VLOOKUP(A336,[1]LISTEVLVEAU!A:B,2,FALSE)</f>
        <v>7622</v>
      </c>
      <c r="D336" s="12">
        <v>43620</v>
      </c>
      <c r="E336" s="5">
        <f t="shared" si="10"/>
        <v>23</v>
      </c>
      <c r="F336" s="12" t="str">
        <f t="shared" si="11"/>
        <v>762223</v>
      </c>
      <c r="G336" s="5">
        <v>77.5</v>
      </c>
      <c r="H336" s="5">
        <v>38.6</v>
      </c>
      <c r="I336" s="7">
        <v>0</v>
      </c>
      <c r="J336" s="7" t="s">
        <v>108</v>
      </c>
      <c r="K336" s="7">
        <v>0</v>
      </c>
      <c r="L336" s="7">
        <v>0</v>
      </c>
      <c r="M336" s="7">
        <v>0</v>
      </c>
      <c r="N336" s="7">
        <v>0</v>
      </c>
      <c r="O336" s="7"/>
      <c r="P336" s="5" t="s">
        <v>106</v>
      </c>
      <c r="Q336" s="5" t="s">
        <v>70</v>
      </c>
    </row>
    <row r="337" spans="1:17" ht="18" x14ac:dyDescent="0.35">
      <c r="A337" s="30">
        <v>9749</v>
      </c>
      <c r="B337" s="57" t="s">
        <v>8</v>
      </c>
      <c r="C337">
        <f>VLOOKUP(A337,[1]LISTEVLVEAU!A:B,2,FALSE)</f>
        <v>4180</v>
      </c>
      <c r="D337" s="12">
        <v>43620</v>
      </c>
      <c r="E337" s="5">
        <f t="shared" si="10"/>
        <v>23</v>
      </c>
      <c r="F337" s="12" t="str">
        <f t="shared" si="11"/>
        <v>418023</v>
      </c>
      <c r="G337" s="5">
        <v>85.5</v>
      </c>
      <c r="H337" s="5">
        <v>39</v>
      </c>
      <c r="I337" s="7">
        <v>0</v>
      </c>
      <c r="J337" s="7" t="s">
        <v>109</v>
      </c>
      <c r="K337" s="7">
        <v>0</v>
      </c>
      <c r="L337" s="7">
        <v>0</v>
      </c>
      <c r="M337" s="7">
        <v>0</v>
      </c>
      <c r="N337" s="7">
        <v>0</v>
      </c>
      <c r="O337" s="7"/>
      <c r="P337" s="5" t="s">
        <v>106</v>
      </c>
      <c r="Q337" s="5" t="s">
        <v>70</v>
      </c>
    </row>
    <row r="338" spans="1:17" ht="18" x14ac:dyDescent="0.3">
      <c r="A338" s="32">
        <v>9750</v>
      </c>
      <c r="B338" s="18" t="s">
        <v>12</v>
      </c>
      <c r="C338">
        <f>VLOOKUP(A338,[1]LISTEVLVEAU!A:B,2,FALSE)</f>
        <v>6640</v>
      </c>
      <c r="D338" s="12">
        <v>43620</v>
      </c>
      <c r="E338" s="5">
        <f t="shared" si="10"/>
        <v>23</v>
      </c>
      <c r="F338" s="12" t="str">
        <f t="shared" si="11"/>
        <v>664023</v>
      </c>
      <c r="G338" s="5">
        <v>99</v>
      </c>
      <c r="H338" s="5">
        <v>38.9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/>
      <c r="P338" s="5" t="s">
        <v>106</v>
      </c>
      <c r="Q338" s="5" t="s">
        <v>70</v>
      </c>
    </row>
    <row r="339" spans="1:17" ht="18" x14ac:dyDescent="0.35">
      <c r="A339" s="30">
        <v>9751</v>
      </c>
      <c r="B339" s="57" t="s">
        <v>8</v>
      </c>
      <c r="C339">
        <f>VLOOKUP(A339,[1]LISTEVLVEAU!A:B,2,FALSE)</f>
        <v>3154</v>
      </c>
      <c r="D339" s="12">
        <v>43620</v>
      </c>
      <c r="E339" s="5">
        <f t="shared" si="10"/>
        <v>23</v>
      </c>
      <c r="F339" s="12" t="str">
        <f t="shared" si="11"/>
        <v>315423</v>
      </c>
      <c r="G339" s="5">
        <v>79.5</v>
      </c>
      <c r="H339" s="5">
        <v>39.200000000000003</v>
      </c>
      <c r="I339" s="7">
        <v>0</v>
      </c>
      <c r="J339" s="7" t="s">
        <v>110</v>
      </c>
      <c r="K339" s="7">
        <v>0</v>
      </c>
      <c r="L339" s="7">
        <v>1</v>
      </c>
      <c r="M339" s="7">
        <v>0</v>
      </c>
      <c r="N339" s="7">
        <v>0</v>
      </c>
      <c r="O339" s="7"/>
      <c r="P339" s="5" t="s">
        <v>106</v>
      </c>
      <c r="Q339" s="5" t="s">
        <v>70</v>
      </c>
    </row>
    <row r="340" spans="1:17" ht="18" x14ac:dyDescent="0.3">
      <c r="A340" s="31">
        <v>9755</v>
      </c>
      <c r="B340" s="58" t="s">
        <v>10</v>
      </c>
      <c r="C340">
        <f>VLOOKUP(A340,[1]LISTEVLVEAU!A:B,2,FALSE)</f>
        <v>5611</v>
      </c>
      <c r="D340" s="12">
        <v>43620</v>
      </c>
      <c r="E340" s="5">
        <f t="shared" si="10"/>
        <v>23</v>
      </c>
      <c r="F340" s="12" t="str">
        <f t="shared" si="11"/>
        <v>561123</v>
      </c>
      <c r="G340" s="5">
        <v>88</v>
      </c>
      <c r="H340" s="5">
        <v>38.700000000000003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/>
      <c r="P340" s="5" t="s">
        <v>106</v>
      </c>
      <c r="Q340" s="5" t="s">
        <v>70</v>
      </c>
    </row>
    <row r="341" spans="1:17" ht="18" x14ac:dyDescent="0.3">
      <c r="A341" s="32">
        <v>9756</v>
      </c>
      <c r="B341" s="18" t="s">
        <v>12</v>
      </c>
      <c r="C341">
        <f>VLOOKUP(A341,[1]LISTEVLVEAU!A:B,2,FALSE)</f>
        <v>4165</v>
      </c>
      <c r="D341" s="12">
        <v>43620</v>
      </c>
      <c r="E341" s="5">
        <f t="shared" si="10"/>
        <v>23</v>
      </c>
      <c r="F341" s="12" t="str">
        <f t="shared" si="11"/>
        <v>416523</v>
      </c>
      <c r="G341" s="5">
        <v>78.5</v>
      </c>
      <c r="H341" s="5">
        <v>39.1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/>
      <c r="P341" s="5" t="s">
        <v>106</v>
      </c>
      <c r="Q341" s="5" t="s">
        <v>70</v>
      </c>
    </row>
    <row r="342" spans="1:17" ht="18" x14ac:dyDescent="0.3">
      <c r="A342" s="32">
        <v>9757</v>
      </c>
      <c r="B342" s="18" t="s">
        <v>12</v>
      </c>
      <c r="C342">
        <f>VLOOKUP(A342,[1]LISTEVLVEAU!A:B,2,FALSE)</f>
        <v>5722</v>
      </c>
      <c r="D342" s="12">
        <v>43620</v>
      </c>
      <c r="E342" s="5">
        <f t="shared" si="10"/>
        <v>23</v>
      </c>
      <c r="F342" s="12" t="str">
        <f t="shared" si="11"/>
        <v>572223</v>
      </c>
      <c r="G342" s="5">
        <v>68</v>
      </c>
      <c r="H342" s="5">
        <v>39.1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/>
      <c r="P342" s="5" t="s">
        <v>106</v>
      </c>
      <c r="Q342" s="5" t="s">
        <v>70</v>
      </c>
    </row>
    <row r="343" spans="1:17" ht="18" x14ac:dyDescent="0.3">
      <c r="A343" s="31">
        <v>9759</v>
      </c>
      <c r="B343" s="58" t="s">
        <v>10</v>
      </c>
      <c r="C343">
        <f>VLOOKUP(A343,[1]LISTEVLVEAU!A:B,2,FALSE)</f>
        <v>3161</v>
      </c>
      <c r="D343" s="12">
        <v>43620</v>
      </c>
      <c r="E343" s="5">
        <f t="shared" si="10"/>
        <v>23</v>
      </c>
      <c r="F343" s="12" t="str">
        <f t="shared" si="11"/>
        <v>316123</v>
      </c>
      <c r="G343" s="5">
        <v>82.5</v>
      </c>
      <c r="H343" s="5">
        <v>39.200000000000003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/>
      <c r="P343" s="5" t="s">
        <v>106</v>
      </c>
      <c r="Q343" s="5" t="s">
        <v>70</v>
      </c>
    </row>
    <row r="344" spans="1:17" ht="18" x14ac:dyDescent="0.3">
      <c r="A344" s="32">
        <v>9763</v>
      </c>
      <c r="B344" s="18" t="s">
        <v>12</v>
      </c>
      <c r="C344">
        <f>VLOOKUP(A344,[1]LISTEVLVEAU!A:B,2,FALSE)</f>
        <v>4633</v>
      </c>
      <c r="D344" s="12">
        <v>43620</v>
      </c>
      <c r="E344" s="5">
        <f t="shared" si="10"/>
        <v>23</v>
      </c>
      <c r="F344" s="12" t="str">
        <f t="shared" si="11"/>
        <v>463323</v>
      </c>
      <c r="G344" s="5">
        <v>70.5</v>
      </c>
      <c r="H344" s="5">
        <v>39.1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/>
      <c r="P344" s="5" t="s">
        <v>106</v>
      </c>
      <c r="Q344" s="5" t="s">
        <v>70</v>
      </c>
    </row>
    <row r="345" spans="1:17" ht="18" x14ac:dyDescent="0.3">
      <c r="A345" s="31">
        <v>9764</v>
      </c>
      <c r="B345" s="58" t="s">
        <v>10</v>
      </c>
      <c r="C345">
        <f>VLOOKUP(A345,[1]LISTEVLVEAU!A:B,2,FALSE)</f>
        <v>2604</v>
      </c>
      <c r="D345" s="12">
        <v>43620</v>
      </c>
      <c r="E345" s="5">
        <f t="shared" si="10"/>
        <v>23</v>
      </c>
      <c r="F345" s="12" t="str">
        <f t="shared" si="11"/>
        <v>260423</v>
      </c>
      <c r="G345" s="5">
        <v>91</v>
      </c>
      <c r="H345" s="5">
        <v>38.799999999999997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0</v>
      </c>
      <c r="O345" s="7"/>
      <c r="P345" s="5" t="s">
        <v>106</v>
      </c>
      <c r="Q345" s="5" t="s">
        <v>70</v>
      </c>
    </row>
    <row r="346" spans="1:17" ht="18" x14ac:dyDescent="0.3">
      <c r="A346" s="31">
        <v>9769</v>
      </c>
      <c r="B346" s="58" t="s">
        <v>10</v>
      </c>
      <c r="C346">
        <f>VLOOKUP(A346,[1]LISTEVLVEAU!A:B,2,FALSE)</f>
        <v>5635</v>
      </c>
      <c r="D346" s="12">
        <v>43620</v>
      </c>
      <c r="E346" s="5">
        <f t="shared" si="10"/>
        <v>23</v>
      </c>
      <c r="F346" s="12" t="str">
        <f t="shared" si="11"/>
        <v>563523</v>
      </c>
      <c r="G346" s="5">
        <v>81.5</v>
      </c>
      <c r="H346" s="5">
        <v>39.200000000000003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/>
      <c r="P346" s="5" t="s">
        <v>106</v>
      </c>
      <c r="Q346" s="5" t="s">
        <v>70</v>
      </c>
    </row>
    <row r="347" spans="1:17" ht="18" x14ac:dyDescent="0.3">
      <c r="A347" s="31">
        <v>9770</v>
      </c>
      <c r="B347" s="58" t="s">
        <v>10</v>
      </c>
      <c r="C347">
        <f>VLOOKUP(A347,[1]LISTEVLVEAU!A:B,2,FALSE)</f>
        <v>2646</v>
      </c>
      <c r="D347" s="12">
        <v>43620</v>
      </c>
      <c r="E347" s="5">
        <f t="shared" si="10"/>
        <v>23</v>
      </c>
      <c r="F347" s="12" t="str">
        <f t="shared" si="11"/>
        <v>264623</v>
      </c>
      <c r="G347" s="5">
        <v>71</v>
      </c>
      <c r="H347" s="5">
        <v>39.200000000000003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/>
      <c r="P347" s="5" t="s">
        <v>106</v>
      </c>
      <c r="Q347" s="5" t="s">
        <v>70</v>
      </c>
    </row>
    <row r="348" spans="1:17" ht="18" x14ac:dyDescent="0.35">
      <c r="A348" s="30">
        <v>9774</v>
      </c>
      <c r="B348" s="57" t="s">
        <v>8</v>
      </c>
      <c r="C348">
        <f>VLOOKUP(A348,[1]LISTEVLVEAU!A:B,2,FALSE)</f>
        <v>5699</v>
      </c>
      <c r="D348" s="12">
        <v>43620</v>
      </c>
      <c r="E348" s="5">
        <f t="shared" si="10"/>
        <v>23</v>
      </c>
      <c r="F348" s="12" t="str">
        <f t="shared" si="11"/>
        <v>569923</v>
      </c>
      <c r="G348" s="5">
        <v>76.5</v>
      </c>
      <c r="H348" s="5">
        <v>39</v>
      </c>
      <c r="I348" s="7">
        <v>0</v>
      </c>
      <c r="J348" s="7">
        <v>0</v>
      </c>
      <c r="K348" s="7" t="s">
        <v>111</v>
      </c>
      <c r="L348" s="7">
        <v>0</v>
      </c>
      <c r="M348" s="7">
        <v>0</v>
      </c>
      <c r="N348" s="7">
        <v>0</v>
      </c>
      <c r="O348" s="7"/>
      <c r="P348" s="5" t="s">
        <v>106</v>
      </c>
      <c r="Q348" s="5" t="s">
        <v>70</v>
      </c>
    </row>
    <row r="349" spans="1:17" ht="18" x14ac:dyDescent="0.35">
      <c r="A349" s="30">
        <v>2342</v>
      </c>
      <c r="B349" s="57" t="s">
        <v>8</v>
      </c>
      <c r="C349">
        <f>VLOOKUP(A349,[1]LISTEVLVEAU!A:B,2,FALSE)</f>
        <v>5651</v>
      </c>
      <c r="D349" s="51">
        <v>43620</v>
      </c>
      <c r="E349" s="5">
        <f t="shared" si="10"/>
        <v>23</v>
      </c>
      <c r="F349" s="12" t="str">
        <f t="shared" si="11"/>
        <v>565123</v>
      </c>
      <c r="G349" s="50">
        <v>66.5</v>
      </c>
      <c r="H349" s="50">
        <v>39.200000000000003</v>
      </c>
      <c r="I349" s="46">
        <v>1</v>
      </c>
      <c r="J349" s="46">
        <v>0</v>
      </c>
      <c r="K349" s="46">
        <v>0</v>
      </c>
      <c r="L349" s="46">
        <v>0</v>
      </c>
      <c r="M349" s="46">
        <v>0</v>
      </c>
      <c r="N349" s="46">
        <v>0</v>
      </c>
      <c r="O349" s="46"/>
      <c r="P349" s="50" t="s">
        <v>106</v>
      </c>
      <c r="Q349" s="5" t="s">
        <v>70</v>
      </c>
    </row>
    <row r="350" spans="1:17" ht="18" x14ac:dyDescent="0.35">
      <c r="A350" s="30">
        <v>9721</v>
      </c>
      <c r="B350" s="57" t="s">
        <v>8</v>
      </c>
      <c r="C350">
        <f>VLOOKUP(A350,[1]LISTEVLVEAU!A:B,2,FALSE)</f>
        <v>6722</v>
      </c>
      <c r="D350" s="12">
        <v>43627</v>
      </c>
      <c r="E350" s="5">
        <f t="shared" si="10"/>
        <v>24</v>
      </c>
      <c r="F350" s="12" t="str">
        <f t="shared" si="11"/>
        <v>672224</v>
      </c>
      <c r="G350" s="5">
        <v>140.5</v>
      </c>
      <c r="H350" s="5">
        <v>39.1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/>
      <c r="P350" s="5" t="s">
        <v>92</v>
      </c>
      <c r="Q350" s="5" t="s">
        <v>70</v>
      </c>
    </row>
    <row r="351" spans="1:17" ht="18" x14ac:dyDescent="0.3">
      <c r="A351" s="31">
        <v>9722</v>
      </c>
      <c r="B351" s="58" t="s">
        <v>10</v>
      </c>
      <c r="C351">
        <f>VLOOKUP(A351,[1]LISTEVLVEAU!A:B,2,FALSE)</f>
        <v>6614</v>
      </c>
      <c r="D351" s="12">
        <v>43627</v>
      </c>
      <c r="E351" s="5">
        <f t="shared" si="10"/>
        <v>24</v>
      </c>
      <c r="F351" s="12" t="str">
        <f t="shared" si="11"/>
        <v>661424</v>
      </c>
      <c r="G351" s="5">
        <v>146</v>
      </c>
      <c r="H351" s="5">
        <v>38.799999999999997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/>
      <c r="P351" s="5" t="s">
        <v>92</v>
      </c>
      <c r="Q351" s="5" t="s">
        <v>70</v>
      </c>
    </row>
    <row r="352" spans="1:17" ht="18" x14ac:dyDescent="0.3">
      <c r="A352" s="32">
        <v>9725</v>
      </c>
      <c r="B352" s="18" t="s">
        <v>12</v>
      </c>
      <c r="C352">
        <f>VLOOKUP(A352,[1]LISTEVLVEAU!A:B,2,FALSE)</f>
        <v>5690</v>
      </c>
      <c r="D352" s="12">
        <v>43627</v>
      </c>
      <c r="E352" s="5">
        <f t="shared" si="10"/>
        <v>24</v>
      </c>
      <c r="F352" s="12" t="str">
        <f t="shared" si="11"/>
        <v>569024</v>
      </c>
      <c r="G352" s="5">
        <v>116</v>
      </c>
      <c r="H352" s="5">
        <v>38.5</v>
      </c>
      <c r="I352" s="7">
        <v>0</v>
      </c>
      <c r="J352" s="7">
        <v>0</v>
      </c>
      <c r="K352" s="7" t="s">
        <v>97</v>
      </c>
      <c r="L352" s="7">
        <v>0</v>
      </c>
      <c r="M352" s="7">
        <v>0</v>
      </c>
      <c r="N352" s="7">
        <v>0</v>
      </c>
      <c r="O352" s="7"/>
      <c r="P352" s="5" t="s">
        <v>92</v>
      </c>
      <c r="Q352" s="5" t="s">
        <v>70</v>
      </c>
    </row>
    <row r="353" spans="1:17" ht="18" x14ac:dyDescent="0.3">
      <c r="A353" s="31">
        <v>9727</v>
      </c>
      <c r="B353" s="58" t="s">
        <v>10</v>
      </c>
      <c r="C353">
        <f>VLOOKUP(A353,[1]LISTEVLVEAU!A:B,2,FALSE)</f>
        <v>4168</v>
      </c>
      <c r="D353" s="12">
        <v>43627</v>
      </c>
      <c r="E353" s="5">
        <f t="shared" si="10"/>
        <v>24</v>
      </c>
      <c r="F353" s="12" t="str">
        <f t="shared" si="11"/>
        <v>416824</v>
      </c>
      <c r="G353" s="5">
        <v>134</v>
      </c>
      <c r="H353" s="5">
        <v>38.5</v>
      </c>
      <c r="I353" s="7">
        <v>0</v>
      </c>
      <c r="J353" s="7">
        <v>0</v>
      </c>
      <c r="K353" s="7">
        <v>0</v>
      </c>
      <c r="L353" s="7">
        <v>1</v>
      </c>
      <c r="M353" s="7">
        <v>0</v>
      </c>
      <c r="N353" s="7">
        <v>0</v>
      </c>
      <c r="O353" s="7"/>
      <c r="P353" s="5" t="s">
        <v>92</v>
      </c>
      <c r="Q353" s="5" t="s">
        <v>70</v>
      </c>
    </row>
    <row r="354" spans="1:17" ht="18" x14ac:dyDescent="0.3">
      <c r="A354" s="31">
        <v>9728</v>
      </c>
      <c r="B354" s="58" t="s">
        <v>10</v>
      </c>
      <c r="C354">
        <f>VLOOKUP(A354,[1]LISTEVLVEAU!A:B,2,FALSE)</f>
        <v>6742</v>
      </c>
      <c r="D354" s="12">
        <v>43627</v>
      </c>
      <c r="E354" s="5">
        <f t="shared" si="10"/>
        <v>24</v>
      </c>
      <c r="F354" s="12" t="str">
        <f t="shared" si="11"/>
        <v>674224</v>
      </c>
      <c r="G354" s="5">
        <v>125.5</v>
      </c>
      <c r="H354" s="5">
        <v>38.799999999999997</v>
      </c>
      <c r="I354" s="7">
        <v>0</v>
      </c>
      <c r="J354" s="7">
        <v>0</v>
      </c>
      <c r="K354" s="7">
        <v>0</v>
      </c>
      <c r="L354" s="7">
        <v>0</v>
      </c>
      <c r="M354" s="7">
        <v>2</v>
      </c>
      <c r="N354" s="7">
        <v>0</v>
      </c>
      <c r="O354" s="7"/>
      <c r="P354" s="5" t="s">
        <v>92</v>
      </c>
      <c r="Q354" s="5" t="s">
        <v>70</v>
      </c>
    </row>
    <row r="355" spans="1:17" ht="18" x14ac:dyDescent="0.3">
      <c r="A355" s="32">
        <v>9732</v>
      </c>
      <c r="B355" s="18" t="s">
        <v>12</v>
      </c>
      <c r="C355">
        <f>VLOOKUP(A355,[1]LISTEVLVEAU!A:B,2,FALSE)</f>
        <v>6718</v>
      </c>
      <c r="D355" s="12">
        <v>43627</v>
      </c>
      <c r="E355" s="5">
        <f t="shared" si="10"/>
        <v>24</v>
      </c>
      <c r="F355" s="12" t="str">
        <f t="shared" si="11"/>
        <v>671824</v>
      </c>
      <c r="G355" s="5">
        <v>102.5</v>
      </c>
      <c r="H355" s="5">
        <v>38.5</v>
      </c>
      <c r="I355" s="7">
        <v>1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/>
      <c r="P355" s="5" t="s">
        <v>92</v>
      </c>
      <c r="Q355" s="5" t="s">
        <v>70</v>
      </c>
    </row>
    <row r="356" spans="1:17" ht="18" x14ac:dyDescent="0.3">
      <c r="A356" s="32">
        <v>9740</v>
      </c>
      <c r="B356" s="18" t="s">
        <v>12</v>
      </c>
      <c r="C356">
        <f>VLOOKUP(A356,[1]LISTEVLVEAU!A:B,2,FALSE)</f>
        <v>7639</v>
      </c>
      <c r="D356" s="12">
        <v>43627</v>
      </c>
      <c r="E356" s="5">
        <f t="shared" si="10"/>
        <v>24</v>
      </c>
      <c r="F356" s="12" t="str">
        <f t="shared" si="11"/>
        <v>763924</v>
      </c>
      <c r="G356" s="5">
        <v>112</v>
      </c>
      <c r="H356" s="5">
        <v>38.299999999999997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/>
      <c r="P356" s="5" t="s">
        <v>92</v>
      </c>
      <c r="Q356" s="5" t="s">
        <v>70</v>
      </c>
    </row>
    <row r="357" spans="1:17" ht="18" x14ac:dyDescent="0.35">
      <c r="A357" s="30">
        <v>9741</v>
      </c>
      <c r="B357" s="57" t="s">
        <v>8</v>
      </c>
      <c r="C357">
        <f>VLOOKUP(A357,[1]LISTEVLVEAU!A:B,2,FALSE)</f>
        <v>6728</v>
      </c>
      <c r="D357" s="12">
        <v>43627</v>
      </c>
      <c r="E357" s="5">
        <f t="shared" si="10"/>
        <v>24</v>
      </c>
      <c r="F357" s="12" t="str">
        <f t="shared" si="11"/>
        <v>672824</v>
      </c>
      <c r="G357" s="5">
        <v>108</v>
      </c>
      <c r="H357" s="5">
        <v>38.700000000000003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/>
      <c r="P357" s="5" t="s">
        <v>92</v>
      </c>
      <c r="Q357" s="5" t="s">
        <v>70</v>
      </c>
    </row>
    <row r="358" spans="1:17" ht="18" x14ac:dyDescent="0.35">
      <c r="A358" s="30">
        <v>9743</v>
      </c>
      <c r="B358" s="57" t="s">
        <v>8</v>
      </c>
      <c r="C358">
        <f>VLOOKUP(A358,[1]LISTEVLVEAU!A:B,2,FALSE)</f>
        <v>7641</v>
      </c>
      <c r="D358" s="12">
        <v>43627</v>
      </c>
      <c r="E358" s="5">
        <f t="shared" si="10"/>
        <v>24</v>
      </c>
      <c r="F358" s="12" t="str">
        <f t="shared" si="11"/>
        <v>764124</v>
      </c>
      <c r="G358" s="5">
        <v>65.5</v>
      </c>
      <c r="H358" s="5">
        <v>39.200000000000003</v>
      </c>
      <c r="I358" s="7">
        <v>0</v>
      </c>
      <c r="J358" s="7">
        <v>0</v>
      </c>
      <c r="K358" s="7">
        <v>0</v>
      </c>
      <c r="L358" s="7">
        <v>0</v>
      </c>
      <c r="M358" s="7">
        <v>1</v>
      </c>
      <c r="N358" s="7">
        <v>0</v>
      </c>
      <c r="O358" s="7"/>
      <c r="P358" s="5" t="s">
        <v>92</v>
      </c>
      <c r="Q358" s="5" t="s">
        <v>70</v>
      </c>
    </row>
    <row r="359" spans="1:17" ht="18" x14ac:dyDescent="0.3">
      <c r="A359" s="32">
        <v>9744</v>
      </c>
      <c r="B359" s="18" t="s">
        <v>12</v>
      </c>
      <c r="C359">
        <f>VLOOKUP(A359,[1]LISTEVLVEAU!A:B,2,FALSE)</f>
        <v>5704</v>
      </c>
      <c r="D359" s="12">
        <v>43627</v>
      </c>
      <c r="E359" s="5">
        <f t="shared" si="10"/>
        <v>24</v>
      </c>
      <c r="F359" s="12" t="str">
        <f t="shared" si="11"/>
        <v>570424</v>
      </c>
      <c r="G359" s="5">
        <v>113.5</v>
      </c>
      <c r="H359" s="5">
        <v>37.799999999999997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/>
      <c r="P359" s="5" t="s">
        <v>92</v>
      </c>
      <c r="Q359" s="5" t="s">
        <v>70</v>
      </c>
    </row>
    <row r="360" spans="1:17" ht="18" x14ac:dyDescent="0.35">
      <c r="A360" s="30">
        <v>9745</v>
      </c>
      <c r="B360" s="57" t="s">
        <v>8</v>
      </c>
      <c r="C360">
        <f>VLOOKUP(A360,[1]LISTEVLVEAU!A:B,2,FALSE)</f>
        <v>3647</v>
      </c>
      <c r="D360" s="12">
        <v>43627</v>
      </c>
      <c r="E360" s="5">
        <f t="shared" si="10"/>
        <v>24</v>
      </c>
      <c r="F360" s="12" t="str">
        <f t="shared" si="11"/>
        <v>364724</v>
      </c>
      <c r="G360" s="5">
        <v>119.5</v>
      </c>
      <c r="H360" s="5">
        <v>38.5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/>
      <c r="P360" s="5" t="s">
        <v>92</v>
      </c>
      <c r="Q360" s="5" t="s">
        <v>70</v>
      </c>
    </row>
    <row r="361" spans="1:17" ht="18" x14ac:dyDescent="0.35">
      <c r="A361" s="30">
        <v>9746</v>
      </c>
      <c r="B361" s="57" t="s">
        <v>8</v>
      </c>
      <c r="C361">
        <f>VLOOKUP(A361,[1]LISTEVLVEAU!A:B,2,FALSE)</f>
        <v>3613</v>
      </c>
      <c r="D361" s="12">
        <v>43627</v>
      </c>
      <c r="E361" s="5">
        <f t="shared" si="10"/>
        <v>24</v>
      </c>
      <c r="F361" s="12" t="str">
        <f t="shared" si="11"/>
        <v>361324</v>
      </c>
      <c r="G361" s="5">
        <v>114.5</v>
      </c>
      <c r="H361" s="5">
        <v>39.5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/>
      <c r="P361" s="5" t="s">
        <v>92</v>
      </c>
      <c r="Q361" s="5" t="s">
        <v>70</v>
      </c>
    </row>
    <row r="362" spans="1:17" ht="18" x14ac:dyDescent="0.3">
      <c r="A362" s="31">
        <v>9747</v>
      </c>
      <c r="B362" s="58" t="s">
        <v>10</v>
      </c>
      <c r="C362">
        <f>VLOOKUP(A362,[1]LISTEVLVEAU!A:B,2,FALSE)</f>
        <v>7628</v>
      </c>
      <c r="D362" s="12">
        <v>43627</v>
      </c>
      <c r="E362" s="5">
        <f t="shared" si="10"/>
        <v>24</v>
      </c>
      <c r="F362" s="12" t="str">
        <f t="shared" si="11"/>
        <v>762824</v>
      </c>
      <c r="G362" s="5">
        <v>118</v>
      </c>
      <c r="H362" s="5">
        <v>39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/>
      <c r="P362" s="5" t="s">
        <v>92</v>
      </c>
      <c r="Q362" s="5" t="s">
        <v>70</v>
      </c>
    </row>
    <row r="363" spans="1:17" ht="18" x14ac:dyDescent="0.3">
      <c r="A363" s="32">
        <v>9748</v>
      </c>
      <c r="B363" s="18" t="s">
        <v>12</v>
      </c>
      <c r="C363">
        <f>VLOOKUP(A363,[1]LISTEVLVEAU!A:B,2,FALSE)</f>
        <v>7622</v>
      </c>
      <c r="D363" s="12">
        <v>43627</v>
      </c>
      <c r="E363" s="5">
        <f t="shared" si="10"/>
        <v>24</v>
      </c>
      <c r="F363" s="12" t="str">
        <f t="shared" si="11"/>
        <v>762224</v>
      </c>
      <c r="G363" s="5">
        <v>84</v>
      </c>
      <c r="H363" s="5">
        <v>38.700000000000003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/>
      <c r="P363" s="5" t="s">
        <v>92</v>
      </c>
      <c r="Q363" s="5" t="s">
        <v>70</v>
      </c>
    </row>
    <row r="364" spans="1:17" ht="18" x14ac:dyDescent="0.35">
      <c r="A364" s="30">
        <v>9749</v>
      </c>
      <c r="B364" s="57" t="s">
        <v>8</v>
      </c>
      <c r="C364">
        <f>VLOOKUP(A364,[1]LISTEVLVEAU!A:B,2,FALSE)</f>
        <v>4180</v>
      </c>
      <c r="D364" s="12">
        <v>43627</v>
      </c>
      <c r="E364" s="5">
        <f t="shared" si="10"/>
        <v>24</v>
      </c>
      <c r="F364" s="12" t="str">
        <f t="shared" si="11"/>
        <v>418024</v>
      </c>
      <c r="G364" s="5">
        <v>89.5</v>
      </c>
      <c r="H364" s="5">
        <v>39</v>
      </c>
      <c r="I364" s="7">
        <v>0</v>
      </c>
      <c r="J364" s="7" t="s">
        <v>112</v>
      </c>
      <c r="K364" s="7">
        <v>0</v>
      </c>
      <c r="L364" s="7">
        <v>0</v>
      </c>
      <c r="M364" s="7">
        <v>0</v>
      </c>
      <c r="N364" s="7">
        <v>0</v>
      </c>
      <c r="O364" s="7"/>
      <c r="P364" s="5" t="s">
        <v>92</v>
      </c>
      <c r="Q364" s="5" t="s">
        <v>70</v>
      </c>
    </row>
    <row r="365" spans="1:17" ht="18" x14ac:dyDescent="0.3">
      <c r="A365" s="32">
        <v>9750</v>
      </c>
      <c r="B365" s="18" t="s">
        <v>12</v>
      </c>
      <c r="C365">
        <f>VLOOKUP(A365,[1]LISTEVLVEAU!A:B,2,FALSE)</f>
        <v>6640</v>
      </c>
      <c r="D365" s="12">
        <v>43627</v>
      </c>
      <c r="E365" s="5">
        <f t="shared" si="10"/>
        <v>24</v>
      </c>
      <c r="F365" s="12" t="str">
        <f t="shared" si="11"/>
        <v>664024</v>
      </c>
      <c r="G365" s="5">
        <v>107.5</v>
      </c>
      <c r="H365" s="5">
        <v>39.1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/>
      <c r="P365" s="5" t="s">
        <v>92</v>
      </c>
      <c r="Q365" s="5" t="s">
        <v>70</v>
      </c>
    </row>
    <row r="366" spans="1:17" ht="18" x14ac:dyDescent="0.35">
      <c r="A366" s="30">
        <v>9751</v>
      </c>
      <c r="B366" s="57" t="s">
        <v>8</v>
      </c>
      <c r="C366">
        <f>VLOOKUP(A366,[1]LISTEVLVEAU!A:B,2,FALSE)</f>
        <v>3154</v>
      </c>
      <c r="D366" s="12">
        <v>43627</v>
      </c>
      <c r="E366" s="5">
        <f t="shared" si="10"/>
        <v>24</v>
      </c>
      <c r="F366" s="12" t="str">
        <f t="shared" si="11"/>
        <v>315424</v>
      </c>
      <c r="G366" s="5">
        <v>85</v>
      </c>
      <c r="H366" s="5">
        <v>39.1</v>
      </c>
      <c r="I366" s="7">
        <v>0</v>
      </c>
      <c r="J366" s="7" t="s">
        <v>97</v>
      </c>
      <c r="K366" s="7">
        <v>0</v>
      </c>
      <c r="L366" s="7">
        <v>0</v>
      </c>
      <c r="M366" s="7" t="s">
        <v>113</v>
      </c>
      <c r="N366" s="7">
        <v>0</v>
      </c>
      <c r="O366" s="7"/>
      <c r="P366" s="5" t="s">
        <v>92</v>
      </c>
      <c r="Q366" s="5" t="s">
        <v>70</v>
      </c>
    </row>
    <row r="367" spans="1:17" ht="18" x14ac:dyDescent="0.3">
      <c r="A367" s="31">
        <v>9755</v>
      </c>
      <c r="B367" s="58" t="s">
        <v>10</v>
      </c>
      <c r="C367">
        <f>VLOOKUP(A367,[1]LISTEVLVEAU!A:B,2,FALSE)</f>
        <v>5611</v>
      </c>
      <c r="D367" s="12">
        <v>43627</v>
      </c>
      <c r="E367" s="5">
        <f t="shared" si="10"/>
        <v>24</v>
      </c>
      <c r="F367" s="12" t="str">
        <f t="shared" si="11"/>
        <v>561124</v>
      </c>
      <c r="G367" s="5">
        <v>94.5</v>
      </c>
      <c r="H367" s="5">
        <v>39.1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/>
      <c r="P367" s="5" t="s">
        <v>92</v>
      </c>
      <c r="Q367" s="5" t="s">
        <v>70</v>
      </c>
    </row>
    <row r="368" spans="1:17" ht="18" x14ac:dyDescent="0.3">
      <c r="A368" s="32">
        <v>9756</v>
      </c>
      <c r="B368" s="18" t="s">
        <v>12</v>
      </c>
      <c r="C368">
        <f>VLOOKUP(A368,[1]LISTEVLVEAU!A:B,2,FALSE)</f>
        <v>4165</v>
      </c>
      <c r="D368" s="12">
        <v>43627</v>
      </c>
      <c r="E368" s="5">
        <f t="shared" si="10"/>
        <v>24</v>
      </c>
      <c r="F368" s="12" t="str">
        <f t="shared" si="11"/>
        <v>416524</v>
      </c>
      <c r="G368" s="5">
        <v>84.5</v>
      </c>
      <c r="H368" s="5">
        <v>38.799999999999997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/>
      <c r="P368" s="5" t="s">
        <v>92</v>
      </c>
      <c r="Q368" s="5" t="s">
        <v>70</v>
      </c>
    </row>
    <row r="369" spans="1:17" ht="18" x14ac:dyDescent="0.3">
      <c r="A369" s="32">
        <v>9757</v>
      </c>
      <c r="B369" s="18" t="s">
        <v>12</v>
      </c>
      <c r="C369">
        <f>VLOOKUP(A369,[1]LISTEVLVEAU!A:B,2,FALSE)</f>
        <v>5722</v>
      </c>
      <c r="D369" s="12">
        <v>43627</v>
      </c>
      <c r="E369" s="5">
        <f t="shared" si="10"/>
        <v>24</v>
      </c>
      <c r="F369" s="12" t="str">
        <f t="shared" si="11"/>
        <v>572224</v>
      </c>
      <c r="G369" s="5">
        <v>70</v>
      </c>
      <c r="H369" s="5">
        <v>39.5</v>
      </c>
      <c r="I369" s="7">
        <v>0</v>
      </c>
      <c r="J369" s="7">
        <v>0</v>
      </c>
      <c r="K369" s="7" t="s">
        <v>114</v>
      </c>
      <c r="L369" s="7">
        <v>0</v>
      </c>
      <c r="M369" s="7">
        <v>0</v>
      </c>
      <c r="N369" s="7">
        <v>0</v>
      </c>
      <c r="O369" s="7"/>
      <c r="P369" s="5" t="s">
        <v>92</v>
      </c>
      <c r="Q369" s="5" t="s">
        <v>70</v>
      </c>
    </row>
    <row r="370" spans="1:17" ht="18" x14ac:dyDescent="0.3">
      <c r="A370" s="31">
        <v>9759</v>
      </c>
      <c r="B370" s="58" t="s">
        <v>10</v>
      </c>
      <c r="C370">
        <f>VLOOKUP(A370,[1]LISTEVLVEAU!A:B,2,FALSE)</f>
        <v>3161</v>
      </c>
      <c r="D370" s="12">
        <v>43627</v>
      </c>
      <c r="E370" s="5">
        <f t="shared" si="10"/>
        <v>24</v>
      </c>
      <c r="F370" s="12" t="str">
        <f t="shared" si="11"/>
        <v>316124</v>
      </c>
      <c r="G370" s="5">
        <v>92</v>
      </c>
      <c r="H370" s="5">
        <v>38.799999999999997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/>
      <c r="P370" s="5" t="s">
        <v>92</v>
      </c>
      <c r="Q370" s="5" t="s">
        <v>70</v>
      </c>
    </row>
    <row r="371" spans="1:17" ht="18" x14ac:dyDescent="0.3">
      <c r="A371" s="32">
        <v>9763</v>
      </c>
      <c r="B371" s="18" t="s">
        <v>12</v>
      </c>
      <c r="C371">
        <f>VLOOKUP(A371,[1]LISTEVLVEAU!A:B,2,FALSE)</f>
        <v>4633</v>
      </c>
      <c r="D371" s="12">
        <v>43627</v>
      </c>
      <c r="E371" s="5">
        <f t="shared" si="10"/>
        <v>24</v>
      </c>
      <c r="F371" s="12" t="str">
        <f t="shared" si="11"/>
        <v>463324</v>
      </c>
      <c r="G371" s="5">
        <v>78.5</v>
      </c>
      <c r="H371" s="5">
        <v>39.1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/>
      <c r="P371" s="5" t="s">
        <v>92</v>
      </c>
      <c r="Q371" s="5" t="s">
        <v>70</v>
      </c>
    </row>
    <row r="372" spans="1:17" ht="18" x14ac:dyDescent="0.3">
      <c r="A372" s="31">
        <v>9764</v>
      </c>
      <c r="B372" s="58" t="s">
        <v>10</v>
      </c>
      <c r="C372">
        <f>VLOOKUP(A372,[1]LISTEVLVEAU!A:B,2,FALSE)</f>
        <v>2604</v>
      </c>
      <c r="D372" s="12">
        <v>43627</v>
      </c>
      <c r="E372" s="5">
        <f t="shared" si="10"/>
        <v>24</v>
      </c>
      <c r="F372" s="12" t="str">
        <f t="shared" si="11"/>
        <v>260424</v>
      </c>
      <c r="G372" s="5">
        <v>101.5</v>
      </c>
      <c r="H372" s="5">
        <v>39.200000000000003</v>
      </c>
      <c r="I372" s="7">
        <v>0</v>
      </c>
      <c r="J372" s="7">
        <v>0</v>
      </c>
      <c r="K372" s="7">
        <v>0</v>
      </c>
      <c r="L372" s="7">
        <v>2</v>
      </c>
      <c r="M372" s="7">
        <v>0</v>
      </c>
      <c r="N372" s="7">
        <v>0</v>
      </c>
      <c r="O372" s="7"/>
      <c r="P372" s="5" t="s">
        <v>92</v>
      </c>
      <c r="Q372" s="5" t="s">
        <v>70</v>
      </c>
    </row>
    <row r="373" spans="1:17" ht="18" x14ac:dyDescent="0.3">
      <c r="A373" s="31">
        <v>9769</v>
      </c>
      <c r="B373" s="58" t="s">
        <v>10</v>
      </c>
      <c r="C373">
        <f>VLOOKUP(A373,[1]LISTEVLVEAU!A:B,2,FALSE)</f>
        <v>5635</v>
      </c>
      <c r="D373" s="12">
        <v>43627</v>
      </c>
      <c r="E373" s="5">
        <f t="shared" si="10"/>
        <v>24</v>
      </c>
      <c r="F373" s="12" t="str">
        <f t="shared" si="11"/>
        <v>563524</v>
      </c>
      <c r="G373" s="5">
        <v>91</v>
      </c>
      <c r="H373" s="5">
        <v>39.200000000000003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/>
      <c r="P373" s="5" t="s">
        <v>92</v>
      </c>
      <c r="Q373" s="5" t="s">
        <v>70</v>
      </c>
    </row>
    <row r="374" spans="1:17" ht="18" x14ac:dyDescent="0.3">
      <c r="A374" s="31">
        <v>9770</v>
      </c>
      <c r="B374" s="58" t="s">
        <v>10</v>
      </c>
      <c r="C374">
        <f>VLOOKUP(A374,[1]LISTEVLVEAU!A:B,2,FALSE)</f>
        <v>2646</v>
      </c>
      <c r="D374" s="12">
        <v>43627</v>
      </c>
      <c r="E374" s="5">
        <f t="shared" si="10"/>
        <v>24</v>
      </c>
      <c r="F374" s="12" t="str">
        <f t="shared" si="11"/>
        <v>264624</v>
      </c>
      <c r="G374" s="5">
        <v>77.5</v>
      </c>
      <c r="H374" s="5">
        <v>39.1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/>
      <c r="P374" s="5" t="s">
        <v>92</v>
      </c>
      <c r="Q374" s="5" t="s">
        <v>70</v>
      </c>
    </row>
    <row r="375" spans="1:17" ht="18" x14ac:dyDescent="0.35">
      <c r="A375" s="30">
        <v>9774</v>
      </c>
      <c r="B375" s="57" t="s">
        <v>8</v>
      </c>
      <c r="C375">
        <f>VLOOKUP(A375,[1]LISTEVLVEAU!A:B,2,FALSE)</f>
        <v>5699</v>
      </c>
      <c r="D375" s="12">
        <v>43627</v>
      </c>
      <c r="E375" s="5">
        <f t="shared" si="10"/>
        <v>24</v>
      </c>
      <c r="F375" s="12" t="str">
        <f t="shared" si="11"/>
        <v>569924</v>
      </c>
      <c r="G375" s="5">
        <v>83</v>
      </c>
      <c r="H375" s="5">
        <v>37.9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/>
      <c r="P375" s="5" t="s">
        <v>92</v>
      </c>
      <c r="Q375" s="5" t="s">
        <v>70</v>
      </c>
    </row>
    <row r="376" spans="1:17" ht="18" x14ac:dyDescent="0.35">
      <c r="A376" s="30">
        <v>2342</v>
      </c>
      <c r="B376" s="57" t="s">
        <v>8</v>
      </c>
      <c r="C376">
        <f>VLOOKUP(A376,[1]LISTEVLVEAU!A:B,2,FALSE)</f>
        <v>5651</v>
      </c>
      <c r="D376" s="51">
        <v>43627</v>
      </c>
      <c r="E376" s="5">
        <f t="shared" si="10"/>
        <v>24</v>
      </c>
      <c r="F376" s="12" t="str">
        <f t="shared" si="11"/>
        <v>565124</v>
      </c>
      <c r="G376" s="50">
        <v>71.5</v>
      </c>
      <c r="H376" s="50">
        <v>38.200000000000003</v>
      </c>
      <c r="I376" s="46">
        <v>0</v>
      </c>
      <c r="J376" s="46">
        <v>0</v>
      </c>
      <c r="K376" s="46">
        <v>0</v>
      </c>
      <c r="L376" s="46">
        <v>0</v>
      </c>
      <c r="M376" s="46">
        <v>0</v>
      </c>
      <c r="N376" s="46">
        <v>0</v>
      </c>
      <c r="O376" s="46"/>
      <c r="P376" s="50" t="s">
        <v>92</v>
      </c>
      <c r="Q376" s="5" t="s">
        <v>70</v>
      </c>
    </row>
    <row r="377" spans="1:17" ht="18" x14ac:dyDescent="0.35">
      <c r="A377" s="52">
        <v>9721</v>
      </c>
      <c r="B377" s="57" t="s">
        <v>8</v>
      </c>
      <c r="C377">
        <f>VLOOKUP(A377,[1]LISTEVLVEAU!A:B,2,FALSE)</f>
        <v>6722</v>
      </c>
      <c r="D377" s="12">
        <v>43634</v>
      </c>
      <c r="E377" s="5">
        <f t="shared" si="10"/>
        <v>25</v>
      </c>
      <c r="F377" s="12" t="str">
        <f t="shared" si="11"/>
        <v>672225</v>
      </c>
      <c r="G377" s="5">
        <v>145.5</v>
      </c>
      <c r="H377" s="5">
        <v>38.6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/>
      <c r="P377" s="5" t="s">
        <v>106</v>
      </c>
      <c r="Q377" s="5" t="s">
        <v>70</v>
      </c>
    </row>
    <row r="378" spans="1:17" ht="18" x14ac:dyDescent="0.3">
      <c r="A378" s="31">
        <v>9722</v>
      </c>
      <c r="B378" s="58" t="s">
        <v>10</v>
      </c>
      <c r="C378">
        <f>VLOOKUP(A378,[1]LISTEVLVEAU!A:B,2,FALSE)</f>
        <v>6614</v>
      </c>
      <c r="D378" s="12">
        <v>43634</v>
      </c>
      <c r="E378" s="5">
        <f t="shared" si="10"/>
        <v>25</v>
      </c>
      <c r="F378" s="12" t="str">
        <f t="shared" si="11"/>
        <v>661425</v>
      </c>
      <c r="G378" s="5">
        <v>155</v>
      </c>
      <c r="H378" s="5">
        <v>38.6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/>
      <c r="P378" s="5" t="s">
        <v>106</v>
      </c>
      <c r="Q378" s="5" t="s">
        <v>70</v>
      </c>
    </row>
    <row r="379" spans="1:17" ht="18" x14ac:dyDescent="0.3">
      <c r="A379" s="32">
        <v>9725</v>
      </c>
      <c r="B379" s="18" t="s">
        <v>12</v>
      </c>
      <c r="C379">
        <f>VLOOKUP(A379,[1]LISTEVLVEAU!A:B,2,FALSE)</f>
        <v>5690</v>
      </c>
      <c r="D379" s="12">
        <v>43634</v>
      </c>
      <c r="E379" s="5">
        <f t="shared" si="10"/>
        <v>25</v>
      </c>
      <c r="F379" s="12" t="str">
        <f t="shared" si="11"/>
        <v>569025</v>
      </c>
      <c r="G379" s="5">
        <v>123</v>
      </c>
      <c r="H379" s="5">
        <v>38.700000000000003</v>
      </c>
      <c r="I379" s="7" t="s">
        <v>115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/>
      <c r="P379" s="5" t="s">
        <v>106</v>
      </c>
      <c r="Q379" s="5" t="s">
        <v>70</v>
      </c>
    </row>
    <row r="380" spans="1:17" ht="18" x14ac:dyDescent="0.3">
      <c r="A380" s="31">
        <v>9727</v>
      </c>
      <c r="B380" s="58" t="s">
        <v>10</v>
      </c>
      <c r="C380">
        <f>VLOOKUP(A380,[1]LISTEVLVEAU!A:B,2,FALSE)</f>
        <v>4168</v>
      </c>
      <c r="D380" s="12">
        <v>43634</v>
      </c>
      <c r="E380" s="5">
        <f t="shared" si="10"/>
        <v>25</v>
      </c>
      <c r="F380" s="12" t="str">
        <f t="shared" si="11"/>
        <v>416825</v>
      </c>
      <c r="G380" s="5">
        <v>141</v>
      </c>
      <c r="H380" s="5">
        <v>38.5</v>
      </c>
      <c r="I380" s="7">
        <v>0</v>
      </c>
      <c r="J380" s="7">
        <v>0</v>
      </c>
      <c r="K380" s="7">
        <v>0</v>
      </c>
      <c r="L380" s="7">
        <v>0</v>
      </c>
      <c r="M380" s="7">
        <v>1</v>
      </c>
      <c r="N380" s="7">
        <v>0</v>
      </c>
      <c r="O380" s="7"/>
      <c r="P380" s="5" t="s">
        <v>106</v>
      </c>
      <c r="Q380" s="5" t="s">
        <v>70</v>
      </c>
    </row>
    <row r="381" spans="1:17" ht="18" x14ac:dyDescent="0.3">
      <c r="A381" s="31">
        <v>9728</v>
      </c>
      <c r="B381" s="58" t="s">
        <v>10</v>
      </c>
      <c r="C381">
        <f>VLOOKUP(A381,[1]LISTEVLVEAU!A:B,2,FALSE)</f>
        <v>6742</v>
      </c>
      <c r="D381" s="12">
        <v>43634</v>
      </c>
      <c r="E381" s="5">
        <f t="shared" si="10"/>
        <v>25</v>
      </c>
      <c r="F381" s="12" t="str">
        <f t="shared" si="11"/>
        <v>674225</v>
      </c>
      <c r="G381" s="5">
        <v>130.5</v>
      </c>
      <c r="H381" s="5">
        <v>38.799999999999997</v>
      </c>
      <c r="I381" s="7">
        <v>0</v>
      </c>
      <c r="J381" s="7">
        <v>0</v>
      </c>
      <c r="K381" s="7">
        <v>0</v>
      </c>
      <c r="L381" s="7">
        <v>1</v>
      </c>
      <c r="M381" s="7">
        <v>0</v>
      </c>
      <c r="N381" s="7">
        <v>0</v>
      </c>
      <c r="O381" s="7"/>
      <c r="P381" s="5" t="s">
        <v>106</v>
      </c>
      <c r="Q381" s="5" t="s">
        <v>70</v>
      </c>
    </row>
    <row r="382" spans="1:17" ht="18" x14ac:dyDescent="0.3">
      <c r="A382" s="32">
        <v>9732</v>
      </c>
      <c r="B382" s="18" t="s">
        <v>12</v>
      </c>
      <c r="C382">
        <f>VLOOKUP(A382,[1]LISTEVLVEAU!A:B,2,FALSE)</f>
        <v>6718</v>
      </c>
      <c r="D382" s="12">
        <v>43634</v>
      </c>
      <c r="E382" s="5">
        <f t="shared" si="10"/>
        <v>25</v>
      </c>
      <c r="F382" s="12" t="str">
        <f t="shared" si="11"/>
        <v>671825</v>
      </c>
      <c r="G382" s="5">
        <v>106.5</v>
      </c>
      <c r="H382" s="5">
        <v>38.5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/>
      <c r="P382" s="5" t="s">
        <v>106</v>
      </c>
      <c r="Q382" s="5" t="s">
        <v>70</v>
      </c>
    </row>
    <row r="383" spans="1:17" ht="18" x14ac:dyDescent="0.3">
      <c r="A383" s="32">
        <v>9740</v>
      </c>
      <c r="B383" s="18" t="s">
        <v>12</v>
      </c>
      <c r="C383">
        <f>VLOOKUP(A383,[1]LISTEVLVEAU!A:B,2,FALSE)</f>
        <v>7639</v>
      </c>
      <c r="D383" s="12">
        <v>43634</v>
      </c>
      <c r="E383" s="5">
        <f t="shared" si="10"/>
        <v>25</v>
      </c>
      <c r="F383" s="12" t="str">
        <f t="shared" si="11"/>
        <v>763925</v>
      </c>
      <c r="G383" s="5">
        <v>118</v>
      </c>
      <c r="H383" s="5">
        <v>38.799999999999997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/>
      <c r="P383" s="5" t="s">
        <v>106</v>
      </c>
      <c r="Q383" s="5" t="s">
        <v>70</v>
      </c>
    </row>
    <row r="384" spans="1:17" ht="18" x14ac:dyDescent="0.35">
      <c r="A384" s="30">
        <v>9741</v>
      </c>
      <c r="B384" s="57" t="s">
        <v>8</v>
      </c>
      <c r="C384">
        <f>VLOOKUP(A384,[1]LISTEVLVEAU!A:B,2,FALSE)</f>
        <v>6728</v>
      </c>
      <c r="D384" s="12">
        <v>43634</v>
      </c>
      <c r="E384" s="5">
        <f t="shared" si="10"/>
        <v>25</v>
      </c>
      <c r="F384" s="12" t="str">
        <f t="shared" si="11"/>
        <v>672825</v>
      </c>
      <c r="G384" s="5">
        <v>107</v>
      </c>
      <c r="H384" s="5">
        <v>38.299999999999997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/>
      <c r="P384" s="5" t="s">
        <v>106</v>
      </c>
      <c r="Q384" s="5" t="s">
        <v>70</v>
      </c>
    </row>
    <row r="385" spans="1:17" ht="18" x14ac:dyDescent="0.35">
      <c r="A385" s="30">
        <v>9743</v>
      </c>
      <c r="B385" s="57" t="s">
        <v>8</v>
      </c>
      <c r="C385">
        <f>VLOOKUP(A385,[1]LISTEVLVEAU!A:B,2,FALSE)</f>
        <v>7641</v>
      </c>
      <c r="D385" s="12">
        <v>43634</v>
      </c>
      <c r="E385" s="5">
        <f t="shared" si="10"/>
        <v>25</v>
      </c>
      <c r="F385" s="12" t="str">
        <f t="shared" si="11"/>
        <v>764125</v>
      </c>
      <c r="G385" s="5">
        <v>72.5</v>
      </c>
      <c r="H385" s="5">
        <v>39.200000000000003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/>
      <c r="P385" s="5" t="s">
        <v>106</v>
      </c>
      <c r="Q385" s="5" t="s">
        <v>70</v>
      </c>
    </row>
    <row r="386" spans="1:17" ht="18" x14ac:dyDescent="0.3">
      <c r="A386" s="32">
        <v>9744</v>
      </c>
      <c r="B386" s="59" t="s">
        <v>12</v>
      </c>
      <c r="C386">
        <f>VLOOKUP(A386,[1]LISTEVLVEAU!A:B,2,FALSE)</f>
        <v>5704</v>
      </c>
      <c r="D386" s="12">
        <v>43634</v>
      </c>
      <c r="E386" s="5">
        <f t="shared" ref="E386:E449" si="12">WEEKNUM(D386,2)</f>
        <v>25</v>
      </c>
      <c r="F386" s="12" t="str">
        <f t="shared" si="11"/>
        <v>570425</v>
      </c>
      <c r="G386" s="5">
        <v>119</v>
      </c>
      <c r="H386" s="5">
        <v>38.6</v>
      </c>
      <c r="I386" s="7">
        <v>0</v>
      </c>
      <c r="J386" s="7">
        <v>0</v>
      </c>
      <c r="K386" s="7">
        <v>0</v>
      </c>
      <c r="L386" s="7">
        <v>0</v>
      </c>
      <c r="M386" s="7">
        <v>1</v>
      </c>
      <c r="N386" s="7">
        <v>0</v>
      </c>
      <c r="O386" s="7"/>
      <c r="P386" s="5" t="s">
        <v>106</v>
      </c>
      <c r="Q386" s="5" t="s">
        <v>70</v>
      </c>
    </row>
    <row r="387" spans="1:17" ht="18" x14ac:dyDescent="0.35">
      <c r="A387" s="30">
        <v>9745</v>
      </c>
      <c r="B387" s="57" t="s">
        <v>8</v>
      </c>
      <c r="C387">
        <f>VLOOKUP(A387,[1]LISTEVLVEAU!A:B,2,FALSE)</f>
        <v>3647</v>
      </c>
      <c r="D387" s="12">
        <v>43634</v>
      </c>
      <c r="E387" s="5">
        <f t="shared" si="12"/>
        <v>25</v>
      </c>
      <c r="F387" s="12" t="str">
        <f t="shared" ref="F387:F450" si="13">CONCATENATE(C387,E387)</f>
        <v>364725</v>
      </c>
      <c r="G387" s="5">
        <v>112</v>
      </c>
      <c r="H387" s="5">
        <v>39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/>
      <c r="P387" s="5" t="s">
        <v>106</v>
      </c>
      <c r="Q387" s="5" t="s">
        <v>70</v>
      </c>
    </row>
    <row r="388" spans="1:17" ht="18" x14ac:dyDescent="0.35">
      <c r="A388" s="30">
        <v>9746</v>
      </c>
      <c r="B388" s="57" t="s">
        <v>8</v>
      </c>
      <c r="C388">
        <f>VLOOKUP(A388,[1]LISTEVLVEAU!A:B,2,FALSE)</f>
        <v>3613</v>
      </c>
      <c r="D388" s="12">
        <v>43634</v>
      </c>
      <c r="E388" s="5">
        <f t="shared" si="12"/>
        <v>25</v>
      </c>
      <c r="F388" s="12" t="str">
        <f t="shared" si="13"/>
        <v>361325</v>
      </c>
      <c r="G388" s="5">
        <v>116</v>
      </c>
      <c r="H388" s="5">
        <v>39</v>
      </c>
      <c r="I388" s="7">
        <v>0</v>
      </c>
      <c r="J388" s="7">
        <v>0</v>
      </c>
      <c r="K388" s="7">
        <v>0</v>
      </c>
      <c r="L388" s="7">
        <v>1</v>
      </c>
      <c r="M388" s="7">
        <v>0</v>
      </c>
      <c r="N388" s="7">
        <v>0</v>
      </c>
      <c r="O388" s="7"/>
      <c r="P388" s="5" t="s">
        <v>106</v>
      </c>
      <c r="Q388" s="5" t="s">
        <v>70</v>
      </c>
    </row>
    <row r="389" spans="1:17" ht="18" x14ac:dyDescent="0.3">
      <c r="A389" s="31">
        <v>9747</v>
      </c>
      <c r="B389" s="58" t="s">
        <v>10</v>
      </c>
      <c r="C389">
        <f>VLOOKUP(A389,[1]LISTEVLVEAU!A:B,2,FALSE)</f>
        <v>7628</v>
      </c>
      <c r="D389" s="12">
        <v>43634</v>
      </c>
      <c r="E389" s="5">
        <f t="shared" si="12"/>
        <v>25</v>
      </c>
      <c r="F389" s="12" t="str">
        <f t="shared" si="13"/>
        <v>762825</v>
      </c>
      <c r="G389" s="5">
        <v>117</v>
      </c>
      <c r="H389" s="5">
        <v>38.799999999999997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/>
      <c r="P389" s="5" t="s">
        <v>106</v>
      </c>
      <c r="Q389" s="5" t="s">
        <v>70</v>
      </c>
    </row>
    <row r="390" spans="1:17" ht="18" x14ac:dyDescent="0.3">
      <c r="A390" s="32">
        <v>9748</v>
      </c>
      <c r="B390" s="59" t="s">
        <v>12</v>
      </c>
      <c r="C390">
        <f>VLOOKUP(A390,[1]LISTEVLVEAU!A:B,2,FALSE)</f>
        <v>7622</v>
      </c>
      <c r="D390" s="12">
        <v>43634</v>
      </c>
      <c r="E390" s="5">
        <f t="shared" si="12"/>
        <v>25</v>
      </c>
      <c r="F390" s="12" t="str">
        <f t="shared" si="13"/>
        <v>762225</v>
      </c>
      <c r="G390" s="5">
        <v>91</v>
      </c>
      <c r="H390" s="5">
        <v>39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/>
      <c r="P390" s="5" t="s">
        <v>106</v>
      </c>
      <c r="Q390" s="5" t="s">
        <v>70</v>
      </c>
    </row>
    <row r="391" spans="1:17" ht="18" x14ac:dyDescent="0.35">
      <c r="A391" s="30">
        <v>9749</v>
      </c>
      <c r="B391" s="57" t="s">
        <v>8</v>
      </c>
      <c r="C391">
        <f>VLOOKUP(A391,[1]LISTEVLVEAU!A:B,2,FALSE)</f>
        <v>4180</v>
      </c>
      <c r="D391" s="12">
        <v>43634</v>
      </c>
      <c r="E391" s="5">
        <f t="shared" si="12"/>
        <v>25</v>
      </c>
      <c r="F391" s="12" t="str">
        <f t="shared" si="13"/>
        <v>418025</v>
      </c>
      <c r="G391" s="5">
        <v>94</v>
      </c>
      <c r="H391" s="5">
        <v>38.799999999999997</v>
      </c>
      <c r="I391" s="7">
        <v>0</v>
      </c>
      <c r="J391" s="7" t="s">
        <v>116</v>
      </c>
      <c r="K391" s="7">
        <v>0</v>
      </c>
      <c r="L391" s="7">
        <v>0</v>
      </c>
      <c r="M391" s="7">
        <v>0</v>
      </c>
      <c r="N391" s="7">
        <v>0</v>
      </c>
      <c r="O391" s="7"/>
      <c r="P391" s="5" t="s">
        <v>106</v>
      </c>
      <c r="Q391" s="5" t="s">
        <v>70</v>
      </c>
    </row>
    <row r="392" spans="1:17" ht="18" x14ac:dyDescent="0.3">
      <c r="A392" s="32">
        <v>9750</v>
      </c>
      <c r="B392" s="59" t="s">
        <v>12</v>
      </c>
      <c r="C392">
        <f>VLOOKUP(A392,[1]LISTEVLVEAU!A:B,2,FALSE)</f>
        <v>6640</v>
      </c>
      <c r="D392" s="12">
        <v>43634</v>
      </c>
      <c r="E392" s="5">
        <f t="shared" si="12"/>
        <v>25</v>
      </c>
      <c r="F392" s="12" t="str">
        <f t="shared" si="13"/>
        <v>664025</v>
      </c>
      <c r="G392" s="5">
        <v>105.5</v>
      </c>
      <c r="H392" s="5">
        <v>38.9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/>
      <c r="P392" s="5" t="s">
        <v>106</v>
      </c>
      <c r="Q392" s="5" t="s">
        <v>70</v>
      </c>
    </row>
    <row r="393" spans="1:17" ht="18" x14ac:dyDescent="0.35">
      <c r="A393" s="30">
        <v>9751</v>
      </c>
      <c r="B393" s="57" t="s">
        <v>8</v>
      </c>
      <c r="C393">
        <f>VLOOKUP(A393,[1]LISTEVLVEAU!A:B,2,FALSE)</f>
        <v>3154</v>
      </c>
      <c r="D393" s="12">
        <v>43634</v>
      </c>
      <c r="E393" s="5">
        <f t="shared" si="12"/>
        <v>25</v>
      </c>
      <c r="F393" s="12" t="str">
        <f t="shared" si="13"/>
        <v>315425</v>
      </c>
      <c r="G393" s="5">
        <v>93</v>
      </c>
      <c r="H393" s="5">
        <v>38.700000000000003</v>
      </c>
      <c r="I393" s="7">
        <v>0</v>
      </c>
      <c r="J393" s="7" t="s">
        <v>117</v>
      </c>
      <c r="K393" s="7">
        <v>0</v>
      </c>
      <c r="L393" s="7">
        <v>0</v>
      </c>
      <c r="M393" s="7">
        <v>0</v>
      </c>
      <c r="N393" s="7">
        <v>0</v>
      </c>
      <c r="O393" s="7"/>
      <c r="P393" s="5" t="s">
        <v>106</v>
      </c>
      <c r="Q393" s="5" t="s">
        <v>70</v>
      </c>
    </row>
    <row r="394" spans="1:17" ht="18" x14ac:dyDescent="0.3">
      <c r="A394" s="31">
        <v>9755</v>
      </c>
      <c r="B394" s="58" t="s">
        <v>10</v>
      </c>
      <c r="C394">
        <f>VLOOKUP(A394,[1]LISTEVLVEAU!A:B,2,FALSE)</f>
        <v>5611</v>
      </c>
      <c r="D394" s="12">
        <v>43634</v>
      </c>
      <c r="E394" s="5">
        <f t="shared" si="12"/>
        <v>25</v>
      </c>
      <c r="F394" s="12" t="str">
        <f t="shared" si="13"/>
        <v>561125</v>
      </c>
      <c r="G394" s="5">
        <v>104</v>
      </c>
      <c r="H394" s="5">
        <v>38.700000000000003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/>
      <c r="P394" s="5" t="s">
        <v>106</v>
      </c>
      <c r="Q394" s="5" t="s">
        <v>70</v>
      </c>
    </row>
    <row r="395" spans="1:17" ht="18" x14ac:dyDescent="0.3">
      <c r="A395" s="32">
        <v>9756</v>
      </c>
      <c r="B395" s="59" t="s">
        <v>12</v>
      </c>
      <c r="C395">
        <f>VLOOKUP(A395,[1]LISTEVLVEAU!A:B,2,FALSE)</f>
        <v>4165</v>
      </c>
      <c r="D395" s="12">
        <v>43634</v>
      </c>
      <c r="E395" s="5">
        <f t="shared" si="12"/>
        <v>25</v>
      </c>
      <c r="F395" s="12" t="str">
        <f t="shared" si="13"/>
        <v>416525</v>
      </c>
      <c r="G395" s="5">
        <v>92</v>
      </c>
      <c r="H395" s="5">
        <v>38.5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/>
      <c r="P395" s="5" t="s">
        <v>106</v>
      </c>
      <c r="Q395" s="5" t="s">
        <v>70</v>
      </c>
    </row>
    <row r="396" spans="1:17" ht="18" x14ac:dyDescent="0.3">
      <c r="A396" s="32">
        <v>9757</v>
      </c>
      <c r="B396" s="59" t="s">
        <v>12</v>
      </c>
      <c r="C396">
        <f>VLOOKUP(A396,[1]LISTEVLVEAU!A:B,2,FALSE)</f>
        <v>5722</v>
      </c>
      <c r="D396" s="12">
        <v>43634</v>
      </c>
      <c r="E396" s="5">
        <f t="shared" si="12"/>
        <v>25</v>
      </c>
      <c r="F396" s="12" t="str">
        <f t="shared" si="13"/>
        <v>572225</v>
      </c>
      <c r="G396" s="5">
        <v>78.5</v>
      </c>
      <c r="H396" s="5">
        <v>38.700000000000003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/>
      <c r="P396" s="5" t="s">
        <v>106</v>
      </c>
      <c r="Q396" s="5" t="s">
        <v>70</v>
      </c>
    </row>
    <row r="397" spans="1:17" ht="18" x14ac:dyDescent="0.3">
      <c r="A397" s="31">
        <v>9759</v>
      </c>
      <c r="B397" s="58" t="s">
        <v>10</v>
      </c>
      <c r="C397">
        <f>VLOOKUP(A397,[1]LISTEVLVEAU!A:B,2,FALSE)</f>
        <v>3161</v>
      </c>
      <c r="D397" s="12">
        <v>43634</v>
      </c>
      <c r="E397" s="5">
        <f t="shared" si="12"/>
        <v>25</v>
      </c>
      <c r="F397" s="12" t="str">
        <f t="shared" si="13"/>
        <v>316125</v>
      </c>
      <c r="G397" s="5">
        <v>98.5</v>
      </c>
      <c r="H397" s="5">
        <v>38.299999999999997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/>
      <c r="P397" s="5" t="s">
        <v>106</v>
      </c>
      <c r="Q397" s="5" t="s">
        <v>70</v>
      </c>
    </row>
    <row r="398" spans="1:17" ht="18" x14ac:dyDescent="0.3">
      <c r="A398" s="32">
        <v>9763</v>
      </c>
      <c r="B398" s="59" t="s">
        <v>12</v>
      </c>
      <c r="C398">
        <f>VLOOKUP(A398,[1]LISTEVLVEAU!A:B,2,FALSE)</f>
        <v>4633</v>
      </c>
      <c r="D398" s="12">
        <v>43634</v>
      </c>
      <c r="E398" s="5">
        <f t="shared" si="12"/>
        <v>25</v>
      </c>
      <c r="F398" s="12" t="str">
        <f t="shared" si="13"/>
        <v>463325</v>
      </c>
      <c r="G398" s="5">
        <v>87</v>
      </c>
      <c r="H398" s="5">
        <v>38.299999999999997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/>
      <c r="P398" s="5" t="s">
        <v>106</v>
      </c>
      <c r="Q398" s="5" t="s">
        <v>70</v>
      </c>
    </row>
    <row r="399" spans="1:17" ht="18" x14ac:dyDescent="0.3">
      <c r="A399" s="31">
        <v>9764</v>
      </c>
      <c r="B399" s="58" t="s">
        <v>10</v>
      </c>
      <c r="C399">
        <f>VLOOKUP(A399,[1]LISTEVLVEAU!A:B,2,FALSE)</f>
        <v>2604</v>
      </c>
      <c r="D399" s="12">
        <v>43634</v>
      </c>
      <c r="E399" s="5">
        <f t="shared" si="12"/>
        <v>25</v>
      </c>
      <c r="F399" s="12" t="str">
        <f t="shared" si="13"/>
        <v>260425</v>
      </c>
      <c r="G399" s="5">
        <v>108</v>
      </c>
      <c r="H399" s="5">
        <v>38.700000000000003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/>
      <c r="P399" s="5" t="s">
        <v>106</v>
      </c>
      <c r="Q399" s="5" t="s">
        <v>70</v>
      </c>
    </row>
    <row r="400" spans="1:17" ht="18" x14ac:dyDescent="0.3">
      <c r="A400" s="31">
        <v>9769</v>
      </c>
      <c r="B400" s="58" t="s">
        <v>10</v>
      </c>
      <c r="C400">
        <f>VLOOKUP(A400,[1]LISTEVLVEAU!A:B,2,FALSE)</f>
        <v>5635</v>
      </c>
      <c r="D400" s="12">
        <v>43634</v>
      </c>
      <c r="E400" s="5">
        <f t="shared" si="12"/>
        <v>25</v>
      </c>
      <c r="F400" s="12" t="str">
        <f t="shared" si="13"/>
        <v>563525</v>
      </c>
      <c r="G400" s="5">
        <v>99</v>
      </c>
      <c r="H400" s="5">
        <v>38.799999999999997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/>
      <c r="P400" s="5" t="s">
        <v>106</v>
      </c>
      <c r="Q400" s="5" t="s">
        <v>70</v>
      </c>
    </row>
    <row r="401" spans="1:17" ht="18" x14ac:dyDescent="0.3">
      <c r="A401" s="31">
        <v>9770</v>
      </c>
      <c r="B401" s="58" t="s">
        <v>10</v>
      </c>
      <c r="C401">
        <f>VLOOKUP(A401,[1]LISTEVLVEAU!A:B,2,FALSE)</f>
        <v>2646</v>
      </c>
      <c r="D401" s="12">
        <v>43634</v>
      </c>
      <c r="E401" s="5">
        <f t="shared" si="12"/>
        <v>25</v>
      </c>
      <c r="F401" s="12" t="str">
        <f t="shared" si="13"/>
        <v>264625</v>
      </c>
      <c r="G401" s="5">
        <v>88</v>
      </c>
      <c r="H401" s="5">
        <v>39.5</v>
      </c>
      <c r="I401" s="7">
        <v>0</v>
      </c>
      <c r="J401" s="7">
        <v>0</v>
      </c>
      <c r="K401" s="7">
        <v>0</v>
      </c>
      <c r="L401" s="7">
        <v>0</v>
      </c>
      <c r="M401" s="7">
        <v>1</v>
      </c>
      <c r="N401" s="7">
        <v>0</v>
      </c>
      <c r="O401" s="7"/>
      <c r="P401" s="5" t="s">
        <v>106</v>
      </c>
      <c r="Q401" s="5" t="s">
        <v>70</v>
      </c>
    </row>
    <row r="402" spans="1:17" ht="18" x14ac:dyDescent="0.35">
      <c r="A402" s="30">
        <v>9774</v>
      </c>
      <c r="B402" s="57" t="s">
        <v>8</v>
      </c>
      <c r="C402">
        <f>VLOOKUP(A402,[1]LISTEVLVEAU!A:B,2,FALSE)</f>
        <v>5699</v>
      </c>
      <c r="D402" s="12">
        <v>43634</v>
      </c>
      <c r="E402" s="5">
        <f t="shared" si="12"/>
        <v>25</v>
      </c>
      <c r="F402" s="12" t="str">
        <f t="shared" si="13"/>
        <v>569925</v>
      </c>
      <c r="G402" s="5">
        <v>91</v>
      </c>
      <c r="H402" s="5">
        <v>38.700000000000003</v>
      </c>
      <c r="I402" s="7">
        <v>0</v>
      </c>
      <c r="J402" s="7" t="s">
        <v>117</v>
      </c>
      <c r="K402" s="7">
        <v>0</v>
      </c>
      <c r="L402" s="7">
        <v>0</v>
      </c>
      <c r="M402" s="7">
        <v>0</v>
      </c>
      <c r="N402" s="7">
        <v>0</v>
      </c>
      <c r="O402" s="7"/>
      <c r="P402" s="5" t="s">
        <v>106</v>
      </c>
      <c r="Q402" s="5" t="s">
        <v>70</v>
      </c>
    </row>
    <row r="403" spans="1:17" ht="18" x14ac:dyDescent="0.35">
      <c r="A403" s="30">
        <v>2342</v>
      </c>
      <c r="B403" s="57" t="s">
        <v>8</v>
      </c>
      <c r="C403">
        <f>VLOOKUP(A403,[1]LISTEVLVEAU!A:B,2,FALSE)</f>
        <v>5651</v>
      </c>
      <c r="D403" s="51">
        <v>43634</v>
      </c>
      <c r="E403" s="5">
        <f t="shared" si="12"/>
        <v>25</v>
      </c>
      <c r="F403" s="12" t="str">
        <f t="shared" si="13"/>
        <v>565125</v>
      </c>
      <c r="G403" s="50">
        <v>75.5</v>
      </c>
      <c r="H403" s="50">
        <v>39.700000000000003</v>
      </c>
      <c r="I403" s="46">
        <v>0</v>
      </c>
      <c r="J403" s="46">
        <v>0</v>
      </c>
      <c r="K403" s="46">
        <v>0</v>
      </c>
      <c r="L403" s="46">
        <v>0</v>
      </c>
      <c r="M403" s="46">
        <v>0</v>
      </c>
      <c r="N403" s="46">
        <v>0</v>
      </c>
      <c r="O403" s="46"/>
      <c r="P403" s="50" t="s">
        <v>106</v>
      </c>
      <c r="Q403" s="5" t="s">
        <v>70</v>
      </c>
    </row>
    <row r="404" spans="1:17" ht="18" x14ac:dyDescent="0.35">
      <c r="A404" s="52">
        <v>9721</v>
      </c>
      <c r="B404" s="57" t="s">
        <v>8</v>
      </c>
      <c r="C404">
        <f>VLOOKUP(A404,[1]LISTEVLVEAU!A:B,2,FALSE)</f>
        <v>6722</v>
      </c>
      <c r="D404" s="12">
        <v>43641</v>
      </c>
      <c r="E404" s="5">
        <f t="shared" si="12"/>
        <v>26</v>
      </c>
      <c r="F404" s="12" t="str">
        <f t="shared" si="13"/>
        <v>672226</v>
      </c>
      <c r="G404" s="5">
        <v>155.5</v>
      </c>
      <c r="H404" s="5">
        <v>38.700000000000003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1</v>
      </c>
      <c r="P404" s="5" t="s">
        <v>92</v>
      </c>
      <c r="Q404" s="5" t="s">
        <v>70</v>
      </c>
    </row>
    <row r="405" spans="1:17" ht="18" x14ac:dyDescent="0.3">
      <c r="A405" s="31">
        <v>9722</v>
      </c>
      <c r="B405" s="58" t="s">
        <v>10</v>
      </c>
      <c r="C405">
        <f>VLOOKUP(A405,[1]LISTEVLVEAU!A:B,2,FALSE)</f>
        <v>6614</v>
      </c>
      <c r="D405" s="12">
        <v>43641</v>
      </c>
      <c r="E405" s="5">
        <f t="shared" si="12"/>
        <v>26</v>
      </c>
      <c r="F405" s="12" t="str">
        <f t="shared" si="13"/>
        <v>661426</v>
      </c>
      <c r="G405" s="5">
        <v>159.5</v>
      </c>
      <c r="H405" s="5">
        <v>38.9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2</v>
      </c>
      <c r="P405" s="5" t="s">
        <v>92</v>
      </c>
      <c r="Q405" s="5" t="s">
        <v>70</v>
      </c>
    </row>
    <row r="406" spans="1:17" ht="18" x14ac:dyDescent="0.3">
      <c r="A406" s="32">
        <v>9725</v>
      </c>
      <c r="B406" s="59" t="s">
        <v>12</v>
      </c>
      <c r="C406">
        <f>VLOOKUP(A406,[1]LISTEVLVEAU!A:B,2,FALSE)</f>
        <v>5690</v>
      </c>
      <c r="D406" s="12">
        <v>43641</v>
      </c>
      <c r="E406" s="5">
        <f t="shared" si="12"/>
        <v>26</v>
      </c>
      <c r="F406" s="12" t="str">
        <f t="shared" si="13"/>
        <v>569026</v>
      </c>
      <c r="G406" s="5">
        <v>129</v>
      </c>
      <c r="H406" s="5">
        <v>38.5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1</v>
      </c>
      <c r="P406" s="5" t="s">
        <v>92</v>
      </c>
      <c r="Q406" s="5" t="s">
        <v>70</v>
      </c>
    </row>
    <row r="407" spans="1:17" ht="18" x14ac:dyDescent="0.3">
      <c r="A407" s="31">
        <v>9727</v>
      </c>
      <c r="B407" s="58" t="s">
        <v>10</v>
      </c>
      <c r="C407">
        <f>VLOOKUP(A407,[1]LISTEVLVEAU!A:B,2,FALSE)</f>
        <v>4168</v>
      </c>
      <c r="D407" s="12">
        <v>43641</v>
      </c>
      <c r="E407" s="5">
        <f t="shared" si="12"/>
        <v>26</v>
      </c>
      <c r="F407" s="12" t="str">
        <f t="shared" si="13"/>
        <v>416826</v>
      </c>
      <c r="G407" s="5">
        <v>138</v>
      </c>
      <c r="H407" s="5">
        <v>38.5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2</v>
      </c>
      <c r="P407" s="5" t="s">
        <v>92</v>
      </c>
      <c r="Q407" s="5" t="s">
        <v>70</v>
      </c>
    </row>
    <row r="408" spans="1:17" ht="18" x14ac:dyDescent="0.3">
      <c r="A408" s="31">
        <v>9728</v>
      </c>
      <c r="B408" s="58" t="s">
        <v>10</v>
      </c>
      <c r="C408">
        <f>VLOOKUP(A408,[1]LISTEVLVEAU!A:B,2,FALSE)</f>
        <v>6742</v>
      </c>
      <c r="D408" s="12">
        <v>43641</v>
      </c>
      <c r="E408" s="5">
        <f t="shared" si="12"/>
        <v>26</v>
      </c>
      <c r="F408" s="12" t="str">
        <f t="shared" si="13"/>
        <v>674226</v>
      </c>
      <c r="G408" s="5">
        <v>133.5</v>
      </c>
      <c r="H408" s="5">
        <v>38.799999999999997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1</v>
      </c>
      <c r="P408" s="5" t="s">
        <v>92</v>
      </c>
      <c r="Q408" s="5" t="s">
        <v>70</v>
      </c>
    </row>
    <row r="409" spans="1:17" ht="18" x14ac:dyDescent="0.3">
      <c r="A409" s="32">
        <v>9732</v>
      </c>
      <c r="B409" s="59" t="s">
        <v>12</v>
      </c>
      <c r="C409">
        <f>VLOOKUP(A409,[1]LISTEVLVEAU!A:B,2,FALSE)</f>
        <v>6718</v>
      </c>
      <c r="D409" s="12">
        <v>43641</v>
      </c>
      <c r="E409" s="5">
        <f t="shared" si="12"/>
        <v>26</v>
      </c>
      <c r="F409" s="12" t="str">
        <f t="shared" si="13"/>
        <v>671826</v>
      </c>
      <c r="G409" s="5">
        <v>112.5</v>
      </c>
      <c r="H409" s="5">
        <v>38.4</v>
      </c>
      <c r="I409" s="7">
        <v>1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1</v>
      </c>
      <c r="P409" s="5" t="s">
        <v>92</v>
      </c>
      <c r="Q409" s="5" t="s">
        <v>70</v>
      </c>
    </row>
    <row r="410" spans="1:17" ht="18" x14ac:dyDescent="0.3">
      <c r="A410" s="32">
        <v>9740</v>
      </c>
      <c r="B410" s="59" t="s">
        <v>12</v>
      </c>
      <c r="C410">
        <f>VLOOKUP(A410,[1]LISTEVLVEAU!A:B,2,FALSE)</f>
        <v>7639</v>
      </c>
      <c r="D410" s="12">
        <v>43641</v>
      </c>
      <c r="E410" s="5">
        <f t="shared" si="12"/>
        <v>26</v>
      </c>
      <c r="F410" s="12" t="str">
        <f t="shared" si="13"/>
        <v>763926</v>
      </c>
      <c r="G410" s="5">
        <v>125</v>
      </c>
      <c r="H410" s="5">
        <v>38.700000000000003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5" t="s">
        <v>92</v>
      </c>
      <c r="Q410" s="5" t="s">
        <v>70</v>
      </c>
    </row>
    <row r="411" spans="1:17" ht="18" x14ac:dyDescent="0.35">
      <c r="A411" s="30">
        <v>9741</v>
      </c>
      <c r="B411" s="57" t="s">
        <v>8</v>
      </c>
      <c r="C411">
        <f>VLOOKUP(A411,[1]LISTEVLVEAU!A:B,2,FALSE)</f>
        <v>6728</v>
      </c>
      <c r="D411" s="12">
        <v>43641</v>
      </c>
      <c r="E411" s="5">
        <f t="shared" si="12"/>
        <v>26</v>
      </c>
      <c r="F411" s="12" t="str">
        <f t="shared" si="13"/>
        <v>672826</v>
      </c>
      <c r="G411" s="5">
        <v>115.5</v>
      </c>
      <c r="H411" s="5">
        <v>38.4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5" t="s">
        <v>92</v>
      </c>
      <c r="Q411" s="5" t="s">
        <v>70</v>
      </c>
    </row>
    <row r="412" spans="1:17" ht="18" x14ac:dyDescent="0.35">
      <c r="A412" s="30">
        <v>9743</v>
      </c>
      <c r="B412" s="57" t="s">
        <v>8</v>
      </c>
      <c r="C412">
        <f>VLOOKUP(A412,[1]LISTEVLVEAU!A:B,2,FALSE)</f>
        <v>7641</v>
      </c>
      <c r="D412" s="12">
        <v>43641</v>
      </c>
      <c r="E412" s="5">
        <f t="shared" si="12"/>
        <v>26</v>
      </c>
      <c r="F412" s="12" t="str">
        <f t="shared" si="13"/>
        <v>764126</v>
      </c>
      <c r="G412" s="5">
        <v>79.5</v>
      </c>
      <c r="H412" s="5">
        <v>9.1</v>
      </c>
      <c r="I412" s="7">
        <v>0</v>
      </c>
      <c r="J412" s="7">
        <v>0</v>
      </c>
      <c r="K412" s="7">
        <v>0</v>
      </c>
      <c r="L412" s="7">
        <v>0</v>
      </c>
      <c r="M412" s="7">
        <v>1</v>
      </c>
      <c r="N412" s="7">
        <v>0</v>
      </c>
      <c r="O412" s="7">
        <v>0</v>
      </c>
      <c r="P412" s="5" t="s">
        <v>92</v>
      </c>
      <c r="Q412" s="5" t="s">
        <v>70</v>
      </c>
    </row>
    <row r="413" spans="1:17" ht="18" x14ac:dyDescent="0.3">
      <c r="A413" s="32">
        <v>9744</v>
      </c>
      <c r="B413" s="59" t="s">
        <v>12</v>
      </c>
      <c r="C413">
        <f>VLOOKUP(A413,[1]LISTEVLVEAU!A:B,2,FALSE)</f>
        <v>5704</v>
      </c>
      <c r="D413" s="12">
        <v>43641</v>
      </c>
      <c r="E413" s="5">
        <f t="shared" si="12"/>
        <v>26</v>
      </c>
      <c r="F413" s="12" t="str">
        <f t="shared" si="13"/>
        <v>570426</v>
      </c>
      <c r="G413" s="5">
        <v>120</v>
      </c>
      <c r="H413" s="5">
        <v>38.4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5" t="s">
        <v>92</v>
      </c>
      <c r="Q413" s="5" t="s">
        <v>70</v>
      </c>
    </row>
    <row r="414" spans="1:17" ht="18" x14ac:dyDescent="0.35">
      <c r="A414" s="30">
        <v>9745</v>
      </c>
      <c r="B414" s="57" t="s">
        <v>8</v>
      </c>
      <c r="C414">
        <f>VLOOKUP(A414,[1]LISTEVLVEAU!A:B,2,FALSE)</f>
        <v>3647</v>
      </c>
      <c r="D414" s="12">
        <v>43641</v>
      </c>
      <c r="E414" s="5">
        <f t="shared" si="12"/>
        <v>26</v>
      </c>
      <c r="F414" s="12" t="str">
        <f t="shared" si="13"/>
        <v>364726</v>
      </c>
      <c r="G414" s="5">
        <v>113.5</v>
      </c>
      <c r="H414" s="5">
        <v>38.1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5" t="s">
        <v>92</v>
      </c>
      <c r="Q414" s="5" t="s">
        <v>70</v>
      </c>
    </row>
    <row r="415" spans="1:17" ht="18" x14ac:dyDescent="0.35">
      <c r="A415" s="30">
        <v>9746</v>
      </c>
      <c r="B415" s="57" t="s">
        <v>8</v>
      </c>
      <c r="C415">
        <f>VLOOKUP(A415,[1]LISTEVLVEAU!A:B,2,FALSE)</f>
        <v>3613</v>
      </c>
      <c r="D415" s="12">
        <v>43641</v>
      </c>
      <c r="E415" s="5">
        <f t="shared" si="12"/>
        <v>26</v>
      </c>
      <c r="F415" s="12" t="str">
        <f t="shared" si="13"/>
        <v>361326</v>
      </c>
      <c r="G415" s="5">
        <v>124.5</v>
      </c>
      <c r="H415" s="5">
        <v>38.5</v>
      </c>
      <c r="I415" s="7">
        <v>1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5" t="s">
        <v>92</v>
      </c>
      <c r="Q415" s="5" t="s">
        <v>70</v>
      </c>
    </row>
    <row r="416" spans="1:17" ht="18" x14ac:dyDescent="0.3">
      <c r="A416" s="31">
        <v>9747</v>
      </c>
      <c r="B416" s="58" t="s">
        <v>10</v>
      </c>
      <c r="C416">
        <f>VLOOKUP(A416,[1]LISTEVLVEAU!A:B,2,FALSE)</f>
        <v>7628</v>
      </c>
      <c r="D416" s="12">
        <v>43641</v>
      </c>
      <c r="E416" s="5">
        <f t="shared" si="12"/>
        <v>26</v>
      </c>
      <c r="F416" s="12" t="str">
        <f t="shared" si="13"/>
        <v>762826</v>
      </c>
      <c r="G416" s="5">
        <v>121.5</v>
      </c>
      <c r="H416" s="5">
        <v>38.700000000000003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5" t="s">
        <v>92</v>
      </c>
      <c r="Q416" s="5" t="s">
        <v>70</v>
      </c>
    </row>
    <row r="417" spans="1:17" ht="18" x14ac:dyDescent="0.3">
      <c r="A417" s="32">
        <v>9748</v>
      </c>
      <c r="B417" s="59" t="s">
        <v>12</v>
      </c>
      <c r="C417">
        <f>VLOOKUP(A417,[1]LISTEVLVEAU!A:B,2,FALSE)</f>
        <v>7622</v>
      </c>
      <c r="D417" s="12">
        <v>43641</v>
      </c>
      <c r="E417" s="5">
        <f t="shared" si="12"/>
        <v>26</v>
      </c>
      <c r="F417" s="12" t="str">
        <f t="shared" si="13"/>
        <v>762226</v>
      </c>
      <c r="G417" s="5">
        <v>92.5</v>
      </c>
      <c r="H417" s="5">
        <v>38.700000000000003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5" t="s">
        <v>92</v>
      </c>
      <c r="Q417" s="5" t="s">
        <v>70</v>
      </c>
    </row>
    <row r="418" spans="1:17" ht="18" x14ac:dyDescent="0.35">
      <c r="A418" s="30">
        <v>9749</v>
      </c>
      <c r="B418" s="57" t="s">
        <v>8</v>
      </c>
      <c r="C418">
        <f>VLOOKUP(A418,[1]LISTEVLVEAU!A:B,2,FALSE)</f>
        <v>4180</v>
      </c>
      <c r="D418" s="12">
        <v>43641</v>
      </c>
      <c r="E418" s="5">
        <f t="shared" si="12"/>
        <v>26</v>
      </c>
      <c r="F418" s="12" t="str">
        <f t="shared" si="13"/>
        <v>418026</v>
      </c>
      <c r="G418" s="5">
        <v>104.5</v>
      </c>
      <c r="H418" s="5">
        <v>38.9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5" t="s">
        <v>92</v>
      </c>
      <c r="Q418" s="5" t="s">
        <v>70</v>
      </c>
    </row>
    <row r="419" spans="1:17" ht="18" x14ac:dyDescent="0.3">
      <c r="A419" s="32">
        <v>9750</v>
      </c>
      <c r="B419" s="59" t="s">
        <v>12</v>
      </c>
      <c r="C419">
        <f>VLOOKUP(A419,[1]LISTEVLVEAU!A:B,2,FALSE)</f>
        <v>6640</v>
      </c>
      <c r="D419" s="12">
        <v>43641</v>
      </c>
      <c r="E419" s="5">
        <f t="shared" si="12"/>
        <v>26</v>
      </c>
      <c r="F419" s="12" t="str">
        <f t="shared" si="13"/>
        <v>664026</v>
      </c>
      <c r="G419" s="5">
        <v>111</v>
      </c>
      <c r="H419" s="5">
        <v>39.200000000000003</v>
      </c>
      <c r="I419" s="7">
        <v>0</v>
      </c>
      <c r="J419" s="7">
        <v>0</v>
      </c>
      <c r="K419" s="7">
        <v>0</v>
      </c>
      <c r="L419" s="7">
        <v>0</v>
      </c>
      <c r="M419" s="7">
        <v>2</v>
      </c>
      <c r="N419" s="7">
        <v>0</v>
      </c>
      <c r="O419" s="7">
        <v>0</v>
      </c>
      <c r="P419" s="5" t="s">
        <v>92</v>
      </c>
      <c r="Q419" s="5" t="s">
        <v>70</v>
      </c>
    </row>
    <row r="420" spans="1:17" ht="18" x14ac:dyDescent="0.35">
      <c r="A420" s="30">
        <v>9751</v>
      </c>
      <c r="B420" s="57" t="s">
        <v>8</v>
      </c>
      <c r="C420">
        <f>VLOOKUP(A420,[1]LISTEVLVEAU!A:B,2,FALSE)</f>
        <v>3154</v>
      </c>
      <c r="D420" s="12">
        <v>43641</v>
      </c>
      <c r="E420" s="5">
        <f t="shared" si="12"/>
        <v>26</v>
      </c>
      <c r="F420" s="12" t="str">
        <f t="shared" si="13"/>
        <v>315426</v>
      </c>
      <c r="G420" s="5">
        <v>102</v>
      </c>
      <c r="H420" s="5">
        <v>38.9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5" t="s">
        <v>92</v>
      </c>
      <c r="Q420" s="5" t="s">
        <v>70</v>
      </c>
    </row>
    <row r="421" spans="1:17" ht="18" x14ac:dyDescent="0.3">
      <c r="A421" s="31">
        <v>9755</v>
      </c>
      <c r="B421" s="58" t="s">
        <v>10</v>
      </c>
      <c r="C421">
        <f>VLOOKUP(A421,[1]LISTEVLVEAU!A:B,2,FALSE)</f>
        <v>5611</v>
      </c>
      <c r="D421" s="12">
        <v>43641</v>
      </c>
      <c r="E421" s="5">
        <f t="shared" si="12"/>
        <v>26</v>
      </c>
      <c r="F421" s="12" t="str">
        <f t="shared" si="13"/>
        <v>561126</v>
      </c>
      <c r="G421" s="5">
        <v>111.5</v>
      </c>
      <c r="H421" s="5">
        <v>38.9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5" t="s">
        <v>92</v>
      </c>
      <c r="Q421" s="5" t="s">
        <v>70</v>
      </c>
    </row>
    <row r="422" spans="1:17" ht="18" x14ac:dyDescent="0.3">
      <c r="A422" s="32">
        <v>9756</v>
      </c>
      <c r="B422" s="59" t="s">
        <v>12</v>
      </c>
      <c r="C422">
        <f>VLOOKUP(A422,[1]LISTEVLVEAU!A:B,2,FALSE)</f>
        <v>4165</v>
      </c>
      <c r="D422" s="12">
        <v>43641</v>
      </c>
      <c r="E422" s="5">
        <f t="shared" si="12"/>
        <v>26</v>
      </c>
      <c r="F422" s="12" t="str">
        <f t="shared" si="13"/>
        <v>416526</v>
      </c>
      <c r="G422" s="5">
        <v>95</v>
      </c>
      <c r="H422" s="5">
        <v>38.700000000000003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5" t="s">
        <v>92</v>
      </c>
      <c r="Q422" s="5" t="s">
        <v>70</v>
      </c>
    </row>
    <row r="423" spans="1:17" ht="18" x14ac:dyDescent="0.3">
      <c r="A423" s="32">
        <v>9757</v>
      </c>
      <c r="B423" s="59" t="s">
        <v>12</v>
      </c>
      <c r="C423">
        <f>VLOOKUP(A423,[1]LISTEVLVEAU!A:B,2,FALSE)</f>
        <v>5722</v>
      </c>
      <c r="D423" s="12">
        <v>43641</v>
      </c>
      <c r="E423" s="5">
        <f t="shared" si="12"/>
        <v>26</v>
      </c>
      <c r="F423" s="12" t="str">
        <f t="shared" si="13"/>
        <v>572226</v>
      </c>
      <c r="G423" s="5">
        <v>81.5</v>
      </c>
      <c r="H423" s="5">
        <v>38.700000000000003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5" t="s">
        <v>92</v>
      </c>
      <c r="Q423" s="5" t="s">
        <v>70</v>
      </c>
    </row>
    <row r="424" spans="1:17" ht="18" x14ac:dyDescent="0.3">
      <c r="A424" s="31">
        <v>9759</v>
      </c>
      <c r="B424" s="58" t="s">
        <v>10</v>
      </c>
      <c r="C424">
        <f>VLOOKUP(A424,[1]LISTEVLVEAU!A:B,2,FALSE)</f>
        <v>3161</v>
      </c>
      <c r="D424" s="12">
        <v>43641</v>
      </c>
      <c r="E424" s="5">
        <f t="shared" si="12"/>
        <v>26</v>
      </c>
      <c r="F424" s="12" t="str">
        <f t="shared" si="13"/>
        <v>316126</v>
      </c>
      <c r="G424" s="5">
        <v>120.5</v>
      </c>
      <c r="H424" s="5">
        <v>38.9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5" t="s">
        <v>92</v>
      </c>
      <c r="Q424" s="5" t="s">
        <v>70</v>
      </c>
    </row>
    <row r="425" spans="1:17" ht="18" x14ac:dyDescent="0.3">
      <c r="A425" s="32">
        <v>9763</v>
      </c>
      <c r="B425" s="59" t="s">
        <v>12</v>
      </c>
      <c r="C425">
        <f>VLOOKUP(A425,[1]LISTEVLVEAU!A:B,2,FALSE)</f>
        <v>4633</v>
      </c>
      <c r="D425" s="12">
        <v>43641</v>
      </c>
      <c r="E425" s="5">
        <f t="shared" si="12"/>
        <v>26</v>
      </c>
      <c r="F425" s="12" t="str">
        <f t="shared" si="13"/>
        <v>463326</v>
      </c>
      <c r="G425" s="5">
        <v>91.5</v>
      </c>
      <c r="H425" s="5">
        <v>39.1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5" t="s">
        <v>92</v>
      </c>
      <c r="Q425" s="5" t="s">
        <v>70</v>
      </c>
    </row>
    <row r="426" spans="1:17" ht="18" x14ac:dyDescent="0.3">
      <c r="A426" s="31">
        <v>9764</v>
      </c>
      <c r="B426" s="58" t="s">
        <v>10</v>
      </c>
      <c r="C426">
        <f>VLOOKUP(A426,[1]LISTEVLVEAU!A:B,2,FALSE)</f>
        <v>2604</v>
      </c>
      <c r="D426" s="12">
        <v>43641</v>
      </c>
      <c r="E426" s="5">
        <f t="shared" si="12"/>
        <v>26</v>
      </c>
      <c r="F426" s="12" t="str">
        <f t="shared" si="13"/>
        <v>260426</v>
      </c>
      <c r="G426" s="5">
        <v>117</v>
      </c>
      <c r="H426" s="5">
        <v>39</v>
      </c>
      <c r="I426" s="7">
        <v>0</v>
      </c>
      <c r="J426" s="7">
        <v>0</v>
      </c>
      <c r="K426" s="7">
        <v>0</v>
      </c>
      <c r="L426" s="7">
        <v>0</v>
      </c>
      <c r="M426" s="7">
        <v>2</v>
      </c>
      <c r="N426" s="7">
        <v>0</v>
      </c>
      <c r="O426" s="7">
        <v>0</v>
      </c>
      <c r="P426" s="5" t="s">
        <v>92</v>
      </c>
      <c r="Q426" s="5" t="s">
        <v>70</v>
      </c>
    </row>
    <row r="427" spans="1:17" ht="18" x14ac:dyDescent="0.3">
      <c r="A427" s="31">
        <v>9769</v>
      </c>
      <c r="B427" s="58" t="s">
        <v>10</v>
      </c>
      <c r="C427">
        <f>VLOOKUP(A427,[1]LISTEVLVEAU!A:B,2,FALSE)</f>
        <v>5635</v>
      </c>
      <c r="D427" s="12">
        <v>43641</v>
      </c>
      <c r="E427" s="5">
        <f t="shared" si="12"/>
        <v>26</v>
      </c>
      <c r="F427" s="12" t="str">
        <f t="shared" si="13"/>
        <v>563526</v>
      </c>
      <c r="G427" s="5">
        <v>106</v>
      </c>
      <c r="H427" s="5">
        <v>38.9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5" t="s">
        <v>92</v>
      </c>
      <c r="Q427" s="5" t="s">
        <v>70</v>
      </c>
    </row>
    <row r="428" spans="1:17" ht="18" x14ac:dyDescent="0.3">
      <c r="A428" s="31">
        <v>9770</v>
      </c>
      <c r="B428" s="58" t="s">
        <v>10</v>
      </c>
      <c r="C428">
        <f>VLOOKUP(A428,[1]LISTEVLVEAU!A:B,2,FALSE)</f>
        <v>2646</v>
      </c>
      <c r="D428" s="12">
        <v>43641</v>
      </c>
      <c r="E428" s="5">
        <f t="shared" si="12"/>
        <v>26</v>
      </c>
      <c r="F428" s="12" t="str">
        <f t="shared" si="13"/>
        <v>264626</v>
      </c>
      <c r="G428" s="5">
        <v>96</v>
      </c>
      <c r="H428" s="5">
        <v>39.5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5" t="s">
        <v>92</v>
      </c>
      <c r="Q428" s="5" t="s">
        <v>70</v>
      </c>
    </row>
    <row r="429" spans="1:17" ht="18" x14ac:dyDescent="0.35">
      <c r="A429" s="30">
        <v>9774</v>
      </c>
      <c r="B429" s="57" t="s">
        <v>8</v>
      </c>
      <c r="C429">
        <f>VLOOKUP(A429,[1]LISTEVLVEAU!A:B,2,FALSE)</f>
        <v>5699</v>
      </c>
      <c r="D429" s="12">
        <v>43641</v>
      </c>
      <c r="E429" s="5">
        <f t="shared" si="12"/>
        <v>26</v>
      </c>
      <c r="F429" s="12" t="str">
        <f t="shared" si="13"/>
        <v>569926</v>
      </c>
      <c r="G429" s="5">
        <v>98</v>
      </c>
      <c r="H429" s="5">
        <v>38.6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5" t="s">
        <v>92</v>
      </c>
      <c r="Q429" s="5" t="s">
        <v>70</v>
      </c>
    </row>
    <row r="430" spans="1:17" ht="18" x14ac:dyDescent="0.35">
      <c r="A430" s="30">
        <v>2342</v>
      </c>
      <c r="B430" s="57" t="s">
        <v>8</v>
      </c>
      <c r="C430">
        <f>VLOOKUP(A430,[1]LISTEVLVEAU!A:B,2,FALSE)</f>
        <v>5651</v>
      </c>
      <c r="D430" s="51">
        <v>43641</v>
      </c>
      <c r="E430" s="5">
        <f t="shared" si="12"/>
        <v>26</v>
      </c>
      <c r="F430" s="12" t="str">
        <f t="shared" si="13"/>
        <v>565126</v>
      </c>
      <c r="G430" s="50">
        <v>82</v>
      </c>
      <c r="H430" s="50">
        <v>39</v>
      </c>
      <c r="I430" s="46">
        <v>0</v>
      </c>
      <c r="J430" s="46">
        <v>0</v>
      </c>
      <c r="K430" s="46">
        <v>0</v>
      </c>
      <c r="L430" s="46">
        <v>0</v>
      </c>
      <c r="M430" s="46">
        <v>0</v>
      </c>
      <c r="N430" s="46">
        <v>0</v>
      </c>
      <c r="O430" s="46">
        <v>0</v>
      </c>
      <c r="P430" s="50" t="s">
        <v>92</v>
      </c>
      <c r="Q430" s="5" t="s">
        <v>70</v>
      </c>
    </row>
    <row r="431" spans="1:17" ht="18" x14ac:dyDescent="0.35">
      <c r="A431" s="52">
        <v>9721</v>
      </c>
      <c r="B431" s="57" t="s">
        <v>8</v>
      </c>
      <c r="C431">
        <f>VLOOKUP(A431,[1]LISTEVLVEAU!A:B,2,FALSE)</f>
        <v>6722</v>
      </c>
      <c r="D431" s="12">
        <v>43648</v>
      </c>
      <c r="E431" s="5">
        <f t="shared" si="12"/>
        <v>27</v>
      </c>
      <c r="F431" s="12" t="str">
        <f t="shared" si="13"/>
        <v>672227</v>
      </c>
      <c r="G431" s="5">
        <v>163</v>
      </c>
      <c r="H431" s="5">
        <v>39</v>
      </c>
      <c r="I431" s="7">
        <v>0</v>
      </c>
      <c r="J431" s="7">
        <v>0</v>
      </c>
      <c r="K431" s="7">
        <v>0</v>
      </c>
      <c r="L431" s="7">
        <v>1</v>
      </c>
      <c r="M431" s="7">
        <v>0</v>
      </c>
      <c r="N431" s="7">
        <v>0</v>
      </c>
      <c r="O431" s="7">
        <v>2</v>
      </c>
      <c r="P431" s="5" t="s">
        <v>106</v>
      </c>
      <c r="Q431" s="5" t="s">
        <v>70</v>
      </c>
    </row>
    <row r="432" spans="1:17" ht="18" x14ac:dyDescent="0.3">
      <c r="A432" s="31">
        <v>9722</v>
      </c>
      <c r="B432" s="58" t="s">
        <v>10</v>
      </c>
      <c r="C432">
        <f>VLOOKUP(A432,[1]LISTEVLVEAU!A:B,2,FALSE)</f>
        <v>6614</v>
      </c>
      <c r="D432" s="12">
        <v>43648</v>
      </c>
      <c r="E432" s="5">
        <f t="shared" si="12"/>
        <v>27</v>
      </c>
      <c r="F432" s="12" t="str">
        <f t="shared" si="13"/>
        <v>661427</v>
      </c>
      <c r="G432" s="5">
        <v>171</v>
      </c>
      <c r="H432" s="5">
        <v>38.799999999999997</v>
      </c>
      <c r="I432" s="7">
        <v>0</v>
      </c>
      <c r="J432" s="7">
        <v>0</v>
      </c>
      <c r="K432" s="7">
        <v>0</v>
      </c>
      <c r="L432" s="7">
        <v>1</v>
      </c>
      <c r="M432" s="7">
        <v>0</v>
      </c>
      <c r="N432" s="7">
        <v>0</v>
      </c>
      <c r="O432" s="7">
        <v>2</v>
      </c>
      <c r="P432" s="5" t="s">
        <v>106</v>
      </c>
      <c r="Q432" s="5" t="s">
        <v>70</v>
      </c>
    </row>
    <row r="433" spans="1:17" ht="18" x14ac:dyDescent="0.3">
      <c r="A433" s="32">
        <v>9725</v>
      </c>
      <c r="B433" s="59" t="s">
        <v>12</v>
      </c>
      <c r="C433">
        <f>VLOOKUP(A433,[1]LISTEVLVEAU!A:B,2,FALSE)</f>
        <v>5690</v>
      </c>
      <c r="D433" s="12">
        <v>43648</v>
      </c>
      <c r="E433" s="5">
        <f t="shared" si="12"/>
        <v>27</v>
      </c>
      <c r="F433" s="12" t="str">
        <f t="shared" si="13"/>
        <v>569027</v>
      </c>
      <c r="G433" s="5">
        <v>138.5</v>
      </c>
      <c r="H433" s="5">
        <v>38.700000000000003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1</v>
      </c>
      <c r="P433" s="5" t="s">
        <v>106</v>
      </c>
      <c r="Q433" s="5" t="s">
        <v>70</v>
      </c>
    </row>
    <row r="434" spans="1:17" ht="18" x14ac:dyDescent="0.3">
      <c r="A434" s="31">
        <v>9727</v>
      </c>
      <c r="B434" s="58" t="s">
        <v>10</v>
      </c>
      <c r="C434">
        <f>VLOOKUP(A434,[1]LISTEVLVEAU!A:B,2,FALSE)</f>
        <v>4168</v>
      </c>
      <c r="D434" s="12">
        <v>43648</v>
      </c>
      <c r="E434" s="5">
        <f t="shared" si="12"/>
        <v>27</v>
      </c>
      <c r="F434" s="12" t="str">
        <f t="shared" si="13"/>
        <v>416827</v>
      </c>
      <c r="G434" s="5">
        <v>146.5</v>
      </c>
      <c r="H434" s="5">
        <v>39</v>
      </c>
      <c r="I434" s="7">
        <v>0</v>
      </c>
      <c r="J434" s="7">
        <v>0</v>
      </c>
      <c r="K434" s="7">
        <v>0</v>
      </c>
      <c r="L434" s="7">
        <v>1</v>
      </c>
      <c r="M434" s="7">
        <v>0</v>
      </c>
      <c r="N434" s="7">
        <v>0</v>
      </c>
      <c r="O434" s="7" t="s">
        <v>118</v>
      </c>
      <c r="P434" s="5" t="s">
        <v>106</v>
      </c>
      <c r="Q434" s="5" t="s">
        <v>70</v>
      </c>
    </row>
    <row r="435" spans="1:17" ht="18" x14ac:dyDescent="0.3">
      <c r="A435" s="31">
        <v>9728</v>
      </c>
      <c r="B435" s="58" t="s">
        <v>10</v>
      </c>
      <c r="C435">
        <f>VLOOKUP(A435,[1]LISTEVLVEAU!A:B,2,FALSE)</f>
        <v>6742</v>
      </c>
      <c r="D435" s="12">
        <v>43648</v>
      </c>
      <c r="E435" s="5">
        <f t="shared" si="12"/>
        <v>27</v>
      </c>
      <c r="F435" s="12" t="str">
        <f t="shared" si="13"/>
        <v>674227</v>
      </c>
      <c r="G435" s="5">
        <v>142</v>
      </c>
      <c r="H435" s="5">
        <v>39</v>
      </c>
      <c r="I435" s="7">
        <v>0</v>
      </c>
      <c r="J435" s="7">
        <v>0</v>
      </c>
      <c r="K435" s="7">
        <v>0</v>
      </c>
      <c r="L435" s="7">
        <v>1</v>
      </c>
      <c r="M435" s="7">
        <v>0</v>
      </c>
      <c r="N435" s="7">
        <v>0</v>
      </c>
      <c r="O435" s="7">
        <v>2</v>
      </c>
      <c r="P435" s="5" t="s">
        <v>106</v>
      </c>
      <c r="Q435" s="5" t="s">
        <v>70</v>
      </c>
    </row>
    <row r="436" spans="1:17" ht="18" x14ac:dyDescent="0.3">
      <c r="A436" s="32">
        <v>9732</v>
      </c>
      <c r="B436" s="59" t="s">
        <v>12</v>
      </c>
      <c r="C436">
        <f>VLOOKUP(A436,[1]LISTEVLVEAU!A:B,2,FALSE)</f>
        <v>6718</v>
      </c>
      <c r="D436" s="12">
        <v>43648</v>
      </c>
      <c r="E436" s="5">
        <f t="shared" si="12"/>
        <v>27</v>
      </c>
      <c r="F436" s="12" t="str">
        <f t="shared" si="13"/>
        <v>671827</v>
      </c>
      <c r="G436" s="5">
        <v>118</v>
      </c>
      <c r="H436" s="5">
        <v>38.9</v>
      </c>
      <c r="I436" s="7">
        <v>0</v>
      </c>
      <c r="J436" s="7">
        <v>0</v>
      </c>
      <c r="K436" s="7">
        <v>0</v>
      </c>
      <c r="L436" s="7">
        <v>2</v>
      </c>
      <c r="M436" s="7">
        <v>0</v>
      </c>
      <c r="N436" s="7">
        <v>0</v>
      </c>
      <c r="O436" s="7">
        <v>1</v>
      </c>
      <c r="P436" s="5" t="s">
        <v>106</v>
      </c>
      <c r="Q436" s="5" t="s">
        <v>70</v>
      </c>
    </row>
    <row r="437" spans="1:17" ht="18" x14ac:dyDescent="0.3">
      <c r="A437" s="32">
        <v>9740</v>
      </c>
      <c r="B437" s="59" t="s">
        <v>12</v>
      </c>
      <c r="C437">
        <f>VLOOKUP(A437,[1]LISTEVLVEAU!A:B,2,FALSE)</f>
        <v>7639</v>
      </c>
      <c r="D437" s="12">
        <v>43648</v>
      </c>
      <c r="E437" s="5">
        <f t="shared" si="12"/>
        <v>27</v>
      </c>
      <c r="F437" s="12" t="str">
        <f t="shared" si="13"/>
        <v>763927</v>
      </c>
      <c r="G437" s="5">
        <v>129.5</v>
      </c>
      <c r="H437" s="5">
        <v>39.9</v>
      </c>
      <c r="I437" s="7">
        <v>0</v>
      </c>
      <c r="J437" s="7">
        <v>0</v>
      </c>
      <c r="K437" s="7">
        <v>0</v>
      </c>
      <c r="L437" s="7">
        <v>1</v>
      </c>
      <c r="M437" s="7">
        <v>0</v>
      </c>
      <c r="N437" s="7">
        <v>0</v>
      </c>
      <c r="O437" s="7">
        <v>1</v>
      </c>
      <c r="P437" s="5" t="s">
        <v>106</v>
      </c>
      <c r="Q437" s="5" t="s">
        <v>70</v>
      </c>
    </row>
    <row r="438" spans="1:17" ht="18" x14ac:dyDescent="0.35">
      <c r="A438" s="30">
        <v>9741</v>
      </c>
      <c r="B438" s="57" t="s">
        <v>8</v>
      </c>
      <c r="C438">
        <f>VLOOKUP(A438,[1]LISTEVLVEAU!A:B,2,FALSE)</f>
        <v>6728</v>
      </c>
      <c r="D438" s="12">
        <v>43648</v>
      </c>
      <c r="E438" s="5">
        <f t="shared" si="12"/>
        <v>27</v>
      </c>
      <c r="F438" s="12" t="str">
        <f t="shared" si="13"/>
        <v>672827</v>
      </c>
      <c r="G438" s="5">
        <v>122</v>
      </c>
      <c r="H438" s="5">
        <v>38.799999999999997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2</v>
      </c>
      <c r="P438" s="5" t="s">
        <v>106</v>
      </c>
      <c r="Q438" s="5" t="s">
        <v>70</v>
      </c>
    </row>
    <row r="439" spans="1:17" ht="18" x14ac:dyDescent="0.35">
      <c r="A439" s="30">
        <v>9743</v>
      </c>
      <c r="B439" s="57" t="s">
        <v>8</v>
      </c>
      <c r="C439">
        <f>VLOOKUP(A439,[1]LISTEVLVEAU!A:B,2,FALSE)</f>
        <v>7641</v>
      </c>
      <c r="D439" s="12">
        <v>43648</v>
      </c>
      <c r="E439" s="5">
        <f t="shared" si="12"/>
        <v>27</v>
      </c>
      <c r="F439" s="12" t="str">
        <f t="shared" si="13"/>
        <v>764127</v>
      </c>
      <c r="G439" s="5">
        <v>84.5</v>
      </c>
      <c r="H439" s="5">
        <v>39.1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5" t="s">
        <v>106</v>
      </c>
      <c r="Q439" s="5" t="s">
        <v>70</v>
      </c>
    </row>
    <row r="440" spans="1:17" ht="18" x14ac:dyDescent="0.3">
      <c r="A440" s="32">
        <v>9744</v>
      </c>
      <c r="B440" s="59" t="s">
        <v>12</v>
      </c>
      <c r="C440">
        <f>VLOOKUP(A440,[1]LISTEVLVEAU!A:B,2,FALSE)</f>
        <v>5704</v>
      </c>
      <c r="D440" s="12">
        <v>43648</v>
      </c>
      <c r="E440" s="5">
        <f t="shared" si="12"/>
        <v>27</v>
      </c>
      <c r="F440" s="12" t="str">
        <f t="shared" si="13"/>
        <v>570427</v>
      </c>
      <c r="G440" s="5">
        <v>129.5</v>
      </c>
      <c r="H440" s="5">
        <v>38.799999999999997</v>
      </c>
      <c r="I440" s="7">
        <v>0</v>
      </c>
      <c r="J440" s="7">
        <v>0</v>
      </c>
      <c r="K440" s="7">
        <v>0</v>
      </c>
      <c r="L440" s="7">
        <v>1</v>
      </c>
      <c r="M440" s="7">
        <v>0</v>
      </c>
      <c r="N440" s="7">
        <v>0</v>
      </c>
      <c r="O440" s="7">
        <v>1</v>
      </c>
      <c r="P440" s="5" t="s">
        <v>106</v>
      </c>
      <c r="Q440" s="5" t="s">
        <v>70</v>
      </c>
    </row>
    <row r="441" spans="1:17" ht="18" x14ac:dyDescent="0.35">
      <c r="A441" s="30">
        <v>9745</v>
      </c>
      <c r="B441" s="57" t="s">
        <v>8</v>
      </c>
      <c r="C441">
        <f>VLOOKUP(A441,[1]LISTEVLVEAU!A:B,2,FALSE)</f>
        <v>3647</v>
      </c>
      <c r="D441" s="12">
        <v>43648</v>
      </c>
      <c r="E441" s="5">
        <f t="shared" si="12"/>
        <v>27</v>
      </c>
      <c r="F441" s="12" t="str">
        <f t="shared" si="13"/>
        <v>364727</v>
      </c>
      <c r="G441" s="5">
        <v>122</v>
      </c>
      <c r="H441" s="5">
        <v>38.6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1</v>
      </c>
      <c r="P441" s="5" t="s">
        <v>106</v>
      </c>
      <c r="Q441" s="5" t="s">
        <v>70</v>
      </c>
    </row>
    <row r="442" spans="1:17" ht="18" x14ac:dyDescent="0.35">
      <c r="A442" s="30">
        <v>9746</v>
      </c>
      <c r="B442" s="57" t="s">
        <v>8</v>
      </c>
      <c r="C442">
        <f>VLOOKUP(A442,[1]LISTEVLVEAU!A:B,2,FALSE)</f>
        <v>3613</v>
      </c>
      <c r="D442" s="12">
        <v>43648</v>
      </c>
      <c r="E442" s="5">
        <f t="shared" si="12"/>
        <v>27</v>
      </c>
      <c r="F442" s="12" t="str">
        <f t="shared" si="13"/>
        <v>361327</v>
      </c>
      <c r="G442" s="5">
        <v>123</v>
      </c>
      <c r="H442" s="5">
        <v>38.9</v>
      </c>
      <c r="I442" s="7">
        <v>1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1</v>
      </c>
      <c r="P442" s="5" t="s">
        <v>106</v>
      </c>
      <c r="Q442" s="5" t="s">
        <v>70</v>
      </c>
    </row>
    <row r="443" spans="1:17" ht="18" x14ac:dyDescent="0.3">
      <c r="A443" s="31">
        <v>9747</v>
      </c>
      <c r="B443" s="58" t="s">
        <v>10</v>
      </c>
      <c r="C443">
        <f>VLOOKUP(A443,[1]LISTEVLVEAU!A:B,2,FALSE)</f>
        <v>7628</v>
      </c>
      <c r="D443" s="12">
        <v>43648</v>
      </c>
      <c r="E443" s="5">
        <f t="shared" si="12"/>
        <v>27</v>
      </c>
      <c r="F443" s="12" t="str">
        <f t="shared" si="13"/>
        <v>762827</v>
      </c>
      <c r="G443" s="5">
        <v>125.5</v>
      </c>
      <c r="H443" s="5">
        <v>39.5</v>
      </c>
      <c r="I443" s="7">
        <v>0</v>
      </c>
      <c r="J443" s="7">
        <v>0</v>
      </c>
      <c r="K443" s="7">
        <v>0</v>
      </c>
      <c r="L443" s="7">
        <v>1</v>
      </c>
      <c r="M443" s="7">
        <v>0</v>
      </c>
      <c r="N443" s="7">
        <v>0</v>
      </c>
      <c r="O443" s="7">
        <v>0</v>
      </c>
      <c r="P443" s="5" t="s">
        <v>106</v>
      </c>
      <c r="Q443" s="5" t="s">
        <v>70</v>
      </c>
    </row>
    <row r="444" spans="1:17" ht="18" x14ac:dyDescent="0.3">
      <c r="A444" s="32">
        <v>9748</v>
      </c>
      <c r="B444" s="59" t="s">
        <v>12</v>
      </c>
      <c r="C444">
        <f>VLOOKUP(A444,[1]LISTEVLVEAU!A:B,2,FALSE)</f>
        <v>7622</v>
      </c>
      <c r="D444" s="12">
        <v>43648</v>
      </c>
      <c r="E444" s="5">
        <f t="shared" si="12"/>
        <v>27</v>
      </c>
      <c r="F444" s="12" t="str">
        <f t="shared" si="13"/>
        <v>762227</v>
      </c>
      <c r="G444" s="5">
        <v>100.5</v>
      </c>
      <c r="H444" s="5">
        <v>39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1</v>
      </c>
      <c r="P444" s="5" t="s">
        <v>106</v>
      </c>
      <c r="Q444" s="5" t="s">
        <v>70</v>
      </c>
    </row>
    <row r="445" spans="1:17" ht="18" x14ac:dyDescent="0.35">
      <c r="A445" s="30">
        <v>9749</v>
      </c>
      <c r="B445" s="57" t="s">
        <v>8</v>
      </c>
      <c r="C445">
        <f>VLOOKUP(A445,[1]LISTEVLVEAU!A:B,2,FALSE)</f>
        <v>4180</v>
      </c>
      <c r="D445" s="12">
        <v>43648</v>
      </c>
      <c r="E445" s="5">
        <f t="shared" si="12"/>
        <v>27</v>
      </c>
      <c r="F445" s="12" t="str">
        <f t="shared" si="13"/>
        <v>418027</v>
      </c>
      <c r="G445" s="5">
        <v>109.5</v>
      </c>
      <c r="H445" s="5">
        <v>38.700000000000003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1</v>
      </c>
      <c r="P445" s="5" t="s">
        <v>106</v>
      </c>
      <c r="Q445" s="5" t="s">
        <v>70</v>
      </c>
    </row>
    <row r="446" spans="1:17" ht="18" x14ac:dyDescent="0.3">
      <c r="A446" s="32">
        <v>9750</v>
      </c>
      <c r="B446" s="59" t="s">
        <v>12</v>
      </c>
      <c r="C446">
        <f>VLOOKUP(A446,[1]LISTEVLVEAU!A:B,2,FALSE)</f>
        <v>6640</v>
      </c>
      <c r="D446" s="12">
        <v>43648</v>
      </c>
      <c r="E446" s="5">
        <f t="shared" si="12"/>
        <v>27</v>
      </c>
      <c r="F446" s="12" t="str">
        <f t="shared" si="13"/>
        <v>664027</v>
      </c>
      <c r="G446" s="5">
        <v>119</v>
      </c>
      <c r="H446" s="5">
        <v>39</v>
      </c>
      <c r="I446" s="7">
        <v>0</v>
      </c>
      <c r="J446" s="7">
        <v>0</v>
      </c>
      <c r="K446" s="7">
        <v>0</v>
      </c>
      <c r="L446" s="7">
        <v>1</v>
      </c>
      <c r="M446" s="7">
        <v>0</v>
      </c>
      <c r="N446" s="7">
        <v>0</v>
      </c>
      <c r="O446" s="7">
        <v>0</v>
      </c>
      <c r="P446" s="5" t="s">
        <v>106</v>
      </c>
      <c r="Q446" s="5" t="s">
        <v>70</v>
      </c>
    </row>
    <row r="447" spans="1:17" ht="18" x14ac:dyDescent="0.35">
      <c r="A447" s="30">
        <v>9751</v>
      </c>
      <c r="B447" s="57" t="s">
        <v>8</v>
      </c>
      <c r="C447">
        <f>VLOOKUP(A447,[1]LISTEVLVEAU!A:B,2,FALSE)</f>
        <v>3154</v>
      </c>
      <c r="D447" s="12">
        <v>43648</v>
      </c>
      <c r="E447" s="5">
        <f t="shared" si="12"/>
        <v>27</v>
      </c>
      <c r="F447" s="12" t="str">
        <f t="shared" si="13"/>
        <v>315427</v>
      </c>
      <c r="G447" s="5">
        <v>103.5</v>
      </c>
      <c r="H447" s="5">
        <v>39.4</v>
      </c>
      <c r="I447" s="7">
        <v>0</v>
      </c>
      <c r="J447" s="7">
        <v>0</v>
      </c>
      <c r="K447" s="7">
        <v>0</v>
      </c>
      <c r="L447" s="7">
        <v>1</v>
      </c>
      <c r="M447" s="7">
        <v>0</v>
      </c>
      <c r="N447" s="7">
        <v>0</v>
      </c>
      <c r="O447" s="7">
        <v>0</v>
      </c>
      <c r="P447" s="5" t="s">
        <v>106</v>
      </c>
      <c r="Q447" s="5" t="s">
        <v>70</v>
      </c>
    </row>
    <row r="448" spans="1:17" ht="18" x14ac:dyDescent="0.3">
      <c r="A448" s="31">
        <v>9755</v>
      </c>
      <c r="B448" s="58" t="s">
        <v>10</v>
      </c>
      <c r="C448">
        <f>VLOOKUP(A448,[1]LISTEVLVEAU!A:B,2,FALSE)</f>
        <v>5611</v>
      </c>
      <c r="D448" s="12">
        <v>43648</v>
      </c>
      <c r="E448" s="5">
        <f t="shared" si="12"/>
        <v>27</v>
      </c>
      <c r="F448" s="12" t="str">
        <f t="shared" si="13"/>
        <v>561127</v>
      </c>
      <c r="G448" s="5">
        <v>112</v>
      </c>
      <c r="H448" s="5">
        <v>38.9</v>
      </c>
      <c r="I448" s="7">
        <v>0</v>
      </c>
      <c r="J448" s="7" t="s">
        <v>119</v>
      </c>
      <c r="K448" s="7">
        <v>0</v>
      </c>
      <c r="L448" s="7">
        <v>1</v>
      </c>
      <c r="M448" s="7">
        <v>0</v>
      </c>
      <c r="N448" s="7">
        <v>0</v>
      </c>
      <c r="O448" s="7">
        <v>0</v>
      </c>
      <c r="P448" s="5" t="s">
        <v>106</v>
      </c>
      <c r="Q448" s="5" t="s">
        <v>70</v>
      </c>
    </row>
    <row r="449" spans="1:17" ht="18" x14ac:dyDescent="0.3">
      <c r="A449" s="32">
        <v>9756</v>
      </c>
      <c r="B449" s="59" t="s">
        <v>12</v>
      </c>
      <c r="C449">
        <f>VLOOKUP(A449,[1]LISTEVLVEAU!A:B,2,FALSE)</f>
        <v>4165</v>
      </c>
      <c r="D449" s="12">
        <v>43648</v>
      </c>
      <c r="E449" s="5">
        <f t="shared" si="12"/>
        <v>27</v>
      </c>
      <c r="F449" s="12" t="str">
        <f t="shared" si="13"/>
        <v>416527</v>
      </c>
      <c r="G449" s="5">
        <v>101.5</v>
      </c>
      <c r="H449" s="5">
        <v>38.5</v>
      </c>
      <c r="I449" s="7">
        <v>0</v>
      </c>
      <c r="J449" s="7">
        <v>0</v>
      </c>
      <c r="K449" s="7">
        <v>0</v>
      </c>
      <c r="L449" s="7">
        <v>1</v>
      </c>
      <c r="M449" s="7">
        <v>0</v>
      </c>
      <c r="N449" s="7">
        <v>0</v>
      </c>
      <c r="O449" s="7">
        <v>0</v>
      </c>
      <c r="P449" s="5" t="s">
        <v>106</v>
      </c>
      <c r="Q449" s="5" t="s">
        <v>70</v>
      </c>
    </row>
    <row r="450" spans="1:17" ht="18" x14ac:dyDescent="0.3">
      <c r="A450" s="32">
        <v>9757</v>
      </c>
      <c r="B450" s="59" t="s">
        <v>12</v>
      </c>
      <c r="C450">
        <f>VLOOKUP(A450,[1]LISTEVLVEAU!A:B,2,FALSE)</f>
        <v>5722</v>
      </c>
      <c r="D450" s="12">
        <v>43648</v>
      </c>
      <c r="E450" s="5">
        <f t="shared" ref="E450:E513" si="14">WEEKNUM(D450,2)</f>
        <v>27</v>
      </c>
      <c r="F450" s="12" t="str">
        <f t="shared" si="13"/>
        <v>572227</v>
      </c>
      <c r="G450" s="5">
        <v>90</v>
      </c>
      <c r="H450" s="5">
        <v>39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5" t="s">
        <v>106</v>
      </c>
      <c r="Q450" s="5" t="s">
        <v>70</v>
      </c>
    </row>
    <row r="451" spans="1:17" ht="18" x14ac:dyDescent="0.3">
      <c r="A451" s="31">
        <v>9759</v>
      </c>
      <c r="B451" s="58" t="s">
        <v>10</v>
      </c>
      <c r="C451">
        <f>VLOOKUP(A451,[1]LISTEVLVEAU!A:B,2,FALSE)</f>
        <v>3161</v>
      </c>
      <c r="D451" s="12">
        <v>43648</v>
      </c>
      <c r="E451" s="5">
        <f t="shared" si="14"/>
        <v>27</v>
      </c>
      <c r="F451" s="12" t="str">
        <f t="shared" ref="F451:F514" si="15">CONCATENATE(C451,E451)</f>
        <v>316127</v>
      </c>
      <c r="G451" s="5">
        <v>115.5</v>
      </c>
      <c r="H451" s="5">
        <v>38.799999999999997</v>
      </c>
      <c r="I451" s="7">
        <v>0</v>
      </c>
      <c r="J451" s="7">
        <v>0</v>
      </c>
      <c r="K451" s="7">
        <v>0</v>
      </c>
      <c r="L451" s="7">
        <v>1</v>
      </c>
      <c r="M451" s="7">
        <v>0</v>
      </c>
      <c r="N451" s="7">
        <v>0</v>
      </c>
      <c r="O451" s="7">
        <v>0</v>
      </c>
      <c r="P451" s="5" t="s">
        <v>106</v>
      </c>
      <c r="Q451" s="5" t="s">
        <v>70</v>
      </c>
    </row>
    <row r="452" spans="1:17" ht="18" x14ac:dyDescent="0.3">
      <c r="A452" s="32">
        <v>9763</v>
      </c>
      <c r="B452" s="59" t="s">
        <v>12</v>
      </c>
      <c r="C452">
        <f>VLOOKUP(A452,[1]LISTEVLVEAU!A:B,2,FALSE)</f>
        <v>4633</v>
      </c>
      <c r="D452" s="12">
        <v>43648</v>
      </c>
      <c r="E452" s="5">
        <f t="shared" si="14"/>
        <v>27</v>
      </c>
      <c r="F452" s="12" t="str">
        <f t="shared" si="15"/>
        <v>463327</v>
      </c>
      <c r="G452" s="5">
        <v>97</v>
      </c>
      <c r="H452" s="5">
        <v>39.200000000000003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5" t="s">
        <v>106</v>
      </c>
      <c r="Q452" s="5" t="s">
        <v>70</v>
      </c>
    </row>
    <row r="453" spans="1:17" ht="18" x14ac:dyDescent="0.3">
      <c r="A453" s="31">
        <v>9764</v>
      </c>
      <c r="B453" s="58" t="s">
        <v>10</v>
      </c>
      <c r="C453">
        <f>VLOOKUP(A453,[1]LISTEVLVEAU!A:B,2,FALSE)</f>
        <v>2604</v>
      </c>
      <c r="D453" s="12">
        <v>43648</v>
      </c>
      <c r="E453" s="5">
        <f t="shared" si="14"/>
        <v>27</v>
      </c>
      <c r="F453" s="12" t="str">
        <f t="shared" si="15"/>
        <v>260427</v>
      </c>
      <c r="G453" s="5">
        <v>118.5</v>
      </c>
      <c r="H453" s="5">
        <v>39.1</v>
      </c>
      <c r="I453" s="7">
        <v>0</v>
      </c>
      <c r="J453" s="7">
        <v>0</v>
      </c>
      <c r="K453" s="7">
        <v>0</v>
      </c>
      <c r="L453" s="7">
        <v>1</v>
      </c>
      <c r="M453" s="7">
        <v>0</v>
      </c>
      <c r="N453" s="7">
        <v>0</v>
      </c>
      <c r="O453" s="7">
        <v>0</v>
      </c>
      <c r="P453" s="5" t="s">
        <v>106</v>
      </c>
      <c r="Q453" s="5" t="s">
        <v>70</v>
      </c>
    </row>
    <row r="454" spans="1:17" ht="18" x14ac:dyDescent="0.3">
      <c r="A454" s="31">
        <v>9769</v>
      </c>
      <c r="B454" s="58" t="s">
        <v>10</v>
      </c>
      <c r="C454">
        <f>VLOOKUP(A454,[1]LISTEVLVEAU!A:B,2,FALSE)</f>
        <v>5635</v>
      </c>
      <c r="D454" s="12">
        <v>43648</v>
      </c>
      <c r="E454" s="5">
        <f t="shared" si="14"/>
        <v>27</v>
      </c>
      <c r="F454" s="12" t="str">
        <f t="shared" si="15"/>
        <v>563527</v>
      </c>
      <c r="G454" s="5">
        <v>115.5</v>
      </c>
      <c r="H454" s="5">
        <v>39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5" t="s">
        <v>106</v>
      </c>
      <c r="Q454" s="5" t="s">
        <v>70</v>
      </c>
    </row>
    <row r="455" spans="1:17" ht="18" x14ac:dyDescent="0.3">
      <c r="A455" s="31">
        <v>9770</v>
      </c>
      <c r="B455" s="58" t="s">
        <v>10</v>
      </c>
      <c r="C455">
        <f>VLOOKUP(A455,[1]LISTEVLVEAU!A:B,2,FALSE)</f>
        <v>2646</v>
      </c>
      <c r="D455" s="12">
        <v>43648</v>
      </c>
      <c r="E455" s="5">
        <f t="shared" si="14"/>
        <v>27</v>
      </c>
      <c r="F455" s="12" t="str">
        <f t="shared" si="15"/>
        <v>264627</v>
      </c>
      <c r="G455" s="5">
        <v>100</v>
      </c>
      <c r="H455" s="5">
        <v>39</v>
      </c>
      <c r="I455" s="7">
        <v>0</v>
      </c>
      <c r="J455" s="7" t="s">
        <v>120</v>
      </c>
      <c r="K455" s="7">
        <v>0</v>
      </c>
      <c r="L455" s="7">
        <v>2</v>
      </c>
      <c r="M455" s="7">
        <v>0</v>
      </c>
      <c r="N455" s="7">
        <v>0</v>
      </c>
      <c r="O455" s="7">
        <v>0</v>
      </c>
      <c r="P455" s="5" t="s">
        <v>106</v>
      </c>
      <c r="Q455" s="5" t="s">
        <v>70</v>
      </c>
    </row>
    <row r="456" spans="1:17" ht="18" x14ac:dyDescent="0.35">
      <c r="A456" s="30">
        <v>9774</v>
      </c>
      <c r="B456" s="57" t="s">
        <v>8</v>
      </c>
      <c r="C456">
        <f>VLOOKUP(A456,[1]LISTEVLVEAU!A:B,2,FALSE)</f>
        <v>5699</v>
      </c>
      <c r="D456" s="12">
        <v>43648</v>
      </c>
      <c r="E456" s="5">
        <f t="shared" si="14"/>
        <v>27</v>
      </c>
      <c r="F456" s="12" t="str">
        <f t="shared" si="15"/>
        <v>569927</v>
      </c>
      <c r="G456" s="5">
        <v>104</v>
      </c>
      <c r="H456" s="5">
        <v>38.9</v>
      </c>
      <c r="I456" s="7">
        <v>0</v>
      </c>
      <c r="J456" s="7">
        <v>0</v>
      </c>
      <c r="K456" s="7">
        <v>0</v>
      </c>
      <c r="L456" s="7">
        <v>1</v>
      </c>
      <c r="M456" s="7">
        <v>0</v>
      </c>
      <c r="N456" s="7">
        <v>0</v>
      </c>
      <c r="O456" s="7">
        <v>0</v>
      </c>
      <c r="P456" s="5" t="s">
        <v>106</v>
      </c>
      <c r="Q456" s="5" t="s">
        <v>70</v>
      </c>
    </row>
    <row r="457" spans="1:17" ht="18" x14ac:dyDescent="0.35">
      <c r="A457" s="30">
        <v>2342</v>
      </c>
      <c r="B457" s="57" t="s">
        <v>8</v>
      </c>
      <c r="C457">
        <f>VLOOKUP(A457,[1]LISTEVLVEAU!A:B,2,FALSE)</f>
        <v>5651</v>
      </c>
      <c r="D457" s="51">
        <v>43648</v>
      </c>
      <c r="E457" s="5">
        <f t="shared" si="14"/>
        <v>27</v>
      </c>
      <c r="F457" s="12" t="str">
        <f t="shared" si="15"/>
        <v>565127</v>
      </c>
      <c r="G457" s="50">
        <v>89.5</v>
      </c>
      <c r="H457" s="50">
        <v>38.799999999999997</v>
      </c>
      <c r="I457" s="46">
        <v>0</v>
      </c>
      <c r="J457" s="46">
        <v>0</v>
      </c>
      <c r="K457" s="46">
        <v>0</v>
      </c>
      <c r="L457" s="46">
        <v>1</v>
      </c>
      <c r="M457" s="46">
        <v>0</v>
      </c>
      <c r="N457" s="46">
        <v>0</v>
      </c>
      <c r="O457" s="46">
        <v>0</v>
      </c>
      <c r="P457" s="50" t="s">
        <v>106</v>
      </c>
      <c r="Q457" s="5" t="s">
        <v>70</v>
      </c>
    </row>
    <row r="458" spans="1:17" ht="18" x14ac:dyDescent="0.35">
      <c r="A458" s="52">
        <v>9721</v>
      </c>
      <c r="B458" s="57" t="s">
        <v>8</v>
      </c>
      <c r="C458">
        <f>VLOOKUP(A458,[1]LISTEVLVEAU!A:B,2,FALSE)</f>
        <v>6722</v>
      </c>
      <c r="D458" s="12">
        <v>43655</v>
      </c>
      <c r="E458" s="5">
        <f t="shared" si="14"/>
        <v>28</v>
      </c>
      <c r="F458" s="12" t="str">
        <f t="shared" si="15"/>
        <v>672228</v>
      </c>
      <c r="G458" s="5">
        <v>168.5</v>
      </c>
      <c r="H458" s="5">
        <v>39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</v>
      </c>
      <c r="P458" s="5" t="s">
        <v>92</v>
      </c>
      <c r="Q458" s="5" t="s">
        <v>70</v>
      </c>
    </row>
    <row r="459" spans="1:17" ht="18" x14ac:dyDescent="0.3">
      <c r="A459" s="31">
        <v>9722</v>
      </c>
      <c r="B459" s="58" t="s">
        <v>10</v>
      </c>
      <c r="C459">
        <f>VLOOKUP(A459,[1]LISTEVLVEAU!A:B,2,FALSE)</f>
        <v>6614</v>
      </c>
      <c r="D459" s="12">
        <v>43655</v>
      </c>
      <c r="E459" s="5">
        <f t="shared" si="14"/>
        <v>28</v>
      </c>
      <c r="F459" s="12" t="str">
        <f t="shared" si="15"/>
        <v>661428</v>
      </c>
      <c r="G459" s="5">
        <v>178.5</v>
      </c>
      <c r="H459" s="5">
        <v>38.9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</v>
      </c>
      <c r="P459" s="5" t="s">
        <v>92</v>
      </c>
      <c r="Q459" s="5" t="s">
        <v>70</v>
      </c>
    </row>
    <row r="460" spans="1:17" ht="18" x14ac:dyDescent="0.3">
      <c r="A460" s="32">
        <v>9725</v>
      </c>
      <c r="B460" s="59" t="s">
        <v>12</v>
      </c>
      <c r="C460">
        <f>VLOOKUP(A460,[1]LISTEVLVEAU!A:B,2,FALSE)</f>
        <v>5690</v>
      </c>
      <c r="D460" s="12">
        <v>43655</v>
      </c>
      <c r="E460" s="5">
        <f t="shared" si="14"/>
        <v>28</v>
      </c>
      <c r="F460" s="12" t="str">
        <f t="shared" si="15"/>
        <v>569028</v>
      </c>
      <c r="G460" s="5">
        <v>141</v>
      </c>
      <c r="H460" s="5">
        <v>38.799999999999997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1</v>
      </c>
      <c r="P460" s="5" t="s">
        <v>92</v>
      </c>
      <c r="Q460" s="5" t="s">
        <v>70</v>
      </c>
    </row>
    <row r="461" spans="1:17" ht="18" x14ac:dyDescent="0.3">
      <c r="A461" s="31">
        <v>9727</v>
      </c>
      <c r="B461" s="58" t="s">
        <v>10</v>
      </c>
      <c r="C461">
        <f>VLOOKUP(A461,[1]LISTEVLVEAU!A:B,2,FALSE)</f>
        <v>4168</v>
      </c>
      <c r="D461" s="12">
        <v>43655</v>
      </c>
      <c r="E461" s="5">
        <f t="shared" si="14"/>
        <v>28</v>
      </c>
      <c r="F461" s="12" t="str">
        <f t="shared" si="15"/>
        <v>416828</v>
      </c>
      <c r="G461" s="5">
        <v>152.5</v>
      </c>
      <c r="H461" s="5">
        <v>38.6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3</v>
      </c>
      <c r="P461" s="5" t="s">
        <v>92</v>
      </c>
      <c r="Q461" s="5" t="s">
        <v>70</v>
      </c>
    </row>
    <row r="462" spans="1:17" ht="18" x14ac:dyDescent="0.3">
      <c r="A462" s="31">
        <v>9728</v>
      </c>
      <c r="B462" s="58" t="s">
        <v>10</v>
      </c>
      <c r="C462">
        <f>VLOOKUP(A462,[1]LISTEVLVEAU!A:B,2,FALSE)</f>
        <v>6742</v>
      </c>
      <c r="D462" s="12">
        <v>43655</v>
      </c>
      <c r="E462" s="5">
        <f t="shared" si="14"/>
        <v>28</v>
      </c>
      <c r="F462" s="12" t="str">
        <f t="shared" si="15"/>
        <v>674228</v>
      </c>
      <c r="G462" s="5">
        <v>149.5</v>
      </c>
      <c r="H462" s="5">
        <v>38.799999999999997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3</v>
      </c>
      <c r="P462" s="5" t="s">
        <v>92</v>
      </c>
      <c r="Q462" s="5" t="s">
        <v>70</v>
      </c>
    </row>
    <row r="463" spans="1:17" ht="18" x14ac:dyDescent="0.3">
      <c r="A463" s="32">
        <v>9732</v>
      </c>
      <c r="B463" s="59" t="s">
        <v>12</v>
      </c>
      <c r="C463">
        <f>VLOOKUP(A463,[1]LISTEVLVEAU!A:B,2,FALSE)</f>
        <v>6718</v>
      </c>
      <c r="D463" s="12">
        <v>43655</v>
      </c>
      <c r="E463" s="5">
        <f t="shared" si="14"/>
        <v>28</v>
      </c>
      <c r="F463" s="12" t="str">
        <f t="shared" si="15"/>
        <v>671828</v>
      </c>
      <c r="G463" s="5">
        <v>124</v>
      </c>
      <c r="H463" s="5">
        <v>38.200000000000003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5" t="s">
        <v>92</v>
      </c>
      <c r="Q463" s="5" t="s">
        <v>70</v>
      </c>
    </row>
    <row r="464" spans="1:17" ht="18" x14ac:dyDescent="0.3">
      <c r="A464" s="32">
        <v>9740</v>
      </c>
      <c r="B464" s="59" t="s">
        <v>12</v>
      </c>
      <c r="C464">
        <f>VLOOKUP(A464,[1]LISTEVLVEAU!A:B,2,FALSE)</f>
        <v>7639</v>
      </c>
      <c r="D464" s="12">
        <v>43655</v>
      </c>
      <c r="E464" s="5">
        <f t="shared" si="14"/>
        <v>28</v>
      </c>
      <c r="F464" s="12" t="str">
        <f t="shared" si="15"/>
        <v>763928</v>
      </c>
      <c r="G464" s="5">
        <v>134.5</v>
      </c>
      <c r="H464" s="5">
        <v>39</v>
      </c>
      <c r="I464" s="7">
        <v>0</v>
      </c>
      <c r="J464" s="7">
        <v>0</v>
      </c>
      <c r="K464" s="7">
        <v>0</v>
      </c>
      <c r="L464" s="7">
        <v>0</v>
      </c>
      <c r="M464" s="7" t="s">
        <v>121</v>
      </c>
      <c r="N464" s="7">
        <v>0</v>
      </c>
      <c r="O464" s="7">
        <v>2</v>
      </c>
      <c r="P464" s="5" t="s">
        <v>92</v>
      </c>
      <c r="Q464" s="5" t="s">
        <v>70</v>
      </c>
    </row>
    <row r="465" spans="1:17" ht="18" x14ac:dyDescent="0.35">
      <c r="A465" s="30">
        <v>9741</v>
      </c>
      <c r="B465" s="57" t="s">
        <v>8</v>
      </c>
      <c r="C465">
        <f>VLOOKUP(A465,[1]LISTEVLVEAU!A:B,2,FALSE)</f>
        <v>6728</v>
      </c>
      <c r="D465" s="12">
        <v>43655</v>
      </c>
      <c r="E465" s="5">
        <f t="shared" si="14"/>
        <v>28</v>
      </c>
      <c r="F465" s="12" t="str">
        <f t="shared" si="15"/>
        <v>672828</v>
      </c>
      <c r="G465" s="5">
        <v>127.5</v>
      </c>
      <c r="H465" s="5">
        <v>39.200000000000003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5" t="s">
        <v>92</v>
      </c>
      <c r="Q465" s="5" t="s">
        <v>70</v>
      </c>
    </row>
    <row r="466" spans="1:17" ht="18" x14ac:dyDescent="0.35">
      <c r="A466" s="30">
        <v>9743</v>
      </c>
      <c r="B466" s="57" t="s">
        <v>8</v>
      </c>
      <c r="C466">
        <f>VLOOKUP(A466,[1]LISTEVLVEAU!A:B,2,FALSE)</f>
        <v>7641</v>
      </c>
      <c r="D466" s="12">
        <v>43655</v>
      </c>
      <c r="E466" s="5">
        <f t="shared" si="14"/>
        <v>28</v>
      </c>
      <c r="F466" s="12" t="str">
        <f t="shared" si="15"/>
        <v>764128</v>
      </c>
      <c r="G466" s="5">
        <v>95</v>
      </c>
      <c r="H466" s="5">
        <v>39</v>
      </c>
      <c r="I466" s="7">
        <v>0</v>
      </c>
      <c r="J466" s="7">
        <v>0</v>
      </c>
      <c r="K466" s="7">
        <v>0</v>
      </c>
      <c r="L466" s="7">
        <v>0</v>
      </c>
      <c r="M466" s="7">
        <v>1</v>
      </c>
      <c r="N466" s="7">
        <v>0</v>
      </c>
      <c r="O466" s="7">
        <v>0</v>
      </c>
      <c r="P466" s="5" t="s">
        <v>92</v>
      </c>
      <c r="Q466" s="5" t="s">
        <v>70</v>
      </c>
    </row>
    <row r="467" spans="1:17" ht="18" x14ac:dyDescent="0.3">
      <c r="A467" s="32">
        <v>9744</v>
      </c>
      <c r="B467" s="59" t="s">
        <v>12</v>
      </c>
      <c r="C467">
        <f>VLOOKUP(A467,[1]LISTEVLVEAU!A:B,2,FALSE)</f>
        <v>5704</v>
      </c>
      <c r="D467" s="12">
        <v>43655</v>
      </c>
      <c r="E467" s="5">
        <f t="shared" si="14"/>
        <v>28</v>
      </c>
      <c r="F467" s="12" t="str">
        <f t="shared" si="15"/>
        <v>570428</v>
      </c>
      <c r="G467" s="5">
        <v>133</v>
      </c>
      <c r="H467" s="5">
        <v>38.4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2</v>
      </c>
      <c r="P467" s="5" t="s">
        <v>92</v>
      </c>
      <c r="Q467" s="5" t="s">
        <v>70</v>
      </c>
    </row>
    <row r="468" spans="1:17" ht="18" x14ac:dyDescent="0.35">
      <c r="A468" s="30">
        <v>9745</v>
      </c>
      <c r="B468" s="57" t="s">
        <v>8</v>
      </c>
      <c r="C468">
        <f>VLOOKUP(A468,[1]LISTEVLVEAU!A:B,2,FALSE)</f>
        <v>3647</v>
      </c>
      <c r="D468" s="12">
        <v>43655</v>
      </c>
      <c r="E468" s="5">
        <f t="shared" si="14"/>
        <v>28</v>
      </c>
      <c r="F468" s="12" t="str">
        <f t="shared" si="15"/>
        <v>364728</v>
      </c>
      <c r="G468" s="5">
        <v>117</v>
      </c>
      <c r="H468" s="5">
        <v>39.6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5" t="s">
        <v>92</v>
      </c>
      <c r="Q468" s="5" t="s">
        <v>70</v>
      </c>
    </row>
    <row r="469" spans="1:17" ht="18" x14ac:dyDescent="0.35">
      <c r="A469" s="30">
        <v>9746</v>
      </c>
      <c r="B469" s="57" t="s">
        <v>8</v>
      </c>
      <c r="C469">
        <f>VLOOKUP(A469,[1]LISTEVLVEAU!A:B,2,FALSE)</f>
        <v>3613</v>
      </c>
      <c r="D469" s="12">
        <v>43655</v>
      </c>
      <c r="E469" s="5">
        <f t="shared" si="14"/>
        <v>28</v>
      </c>
      <c r="F469" s="12" t="str">
        <f t="shared" si="15"/>
        <v>361328</v>
      </c>
      <c r="G469" s="5">
        <v>130.5</v>
      </c>
      <c r="H469" s="5">
        <v>38.700000000000003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5" t="s">
        <v>92</v>
      </c>
      <c r="Q469" s="5" t="s">
        <v>70</v>
      </c>
    </row>
    <row r="470" spans="1:17" ht="18" x14ac:dyDescent="0.3">
      <c r="A470" s="31">
        <v>9747</v>
      </c>
      <c r="B470" s="58" t="s">
        <v>10</v>
      </c>
      <c r="C470">
        <f>VLOOKUP(A470,[1]LISTEVLVEAU!A:B,2,FALSE)</f>
        <v>7628</v>
      </c>
      <c r="D470" s="12">
        <v>43655</v>
      </c>
      <c r="E470" s="5">
        <f t="shared" si="14"/>
        <v>28</v>
      </c>
      <c r="F470" s="12" t="str">
        <f t="shared" si="15"/>
        <v>762828</v>
      </c>
      <c r="G470" s="5">
        <v>126.5</v>
      </c>
      <c r="H470" s="5">
        <v>39.4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5" t="s">
        <v>92</v>
      </c>
      <c r="Q470" s="5" t="s">
        <v>70</v>
      </c>
    </row>
    <row r="471" spans="1:17" ht="18" x14ac:dyDescent="0.3">
      <c r="A471" s="32">
        <v>9748</v>
      </c>
      <c r="B471" s="59" t="s">
        <v>12</v>
      </c>
      <c r="C471">
        <f>VLOOKUP(A471,[1]LISTEVLVEAU!A:B,2,FALSE)</f>
        <v>7622</v>
      </c>
      <c r="D471" s="12">
        <v>43655</v>
      </c>
      <c r="E471" s="5">
        <f t="shared" si="14"/>
        <v>28</v>
      </c>
      <c r="F471" s="12" t="str">
        <f t="shared" si="15"/>
        <v>762228</v>
      </c>
      <c r="G471" s="5">
        <v>99</v>
      </c>
      <c r="H471" s="5">
        <v>38.5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1</v>
      </c>
      <c r="P471" s="5" t="s">
        <v>92</v>
      </c>
      <c r="Q471" s="5" t="s">
        <v>70</v>
      </c>
    </row>
    <row r="472" spans="1:17" ht="18" x14ac:dyDescent="0.35">
      <c r="A472" s="30">
        <v>9749</v>
      </c>
      <c r="B472" s="57" t="s">
        <v>8</v>
      </c>
      <c r="C472">
        <f>VLOOKUP(A472,[1]LISTEVLVEAU!A:B,2,FALSE)</f>
        <v>4180</v>
      </c>
      <c r="D472" s="12">
        <v>43655</v>
      </c>
      <c r="E472" s="5">
        <f t="shared" si="14"/>
        <v>28</v>
      </c>
      <c r="F472" s="12" t="str">
        <f t="shared" si="15"/>
        <v>418028</v>
      </c>
      <c r="G472" s="5">
        <v>113</v>
      </c>
      <c r="H472" s="5">
        <v>38.6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5" t="s">
        <v>92</v>
      </c>
      <c r="Q472" s="5" t="s">
        <v>70</v>
      </c>
    </row>
    <row r="473" spans="1:17" ht="18" x14ac:dyDescent="0.3">
      <c r="A473" s="32">
        <v>9750</v>
      </c>
      <c r="B473" s="59" t="s">
        <v>12</v>
      </c>
      <c r="C473">
        <f>VLOOKUP(A473,[1]LISTEVLVEAU!A:B,2,FALSE)</f>
        <v>6640</v>
      </c>
      <c r="D473" s="12">
        <v>43655</v>
      </c>
      <c r="E473" s="5">
        <f t="shared" si="14"/>
        <v>28</v>
      </c>
      <c r="F473" s="12" t="str">
        <f t="shared" si="15"/>
        <v>664028</v>
      </c>
      <c r="G473" s="5">
        <v>121</v>
      </c>
      <c r="H473" s="5">
        <v>39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5" t="s">
        <v>92</v>
      </c>
      <c r="Q473" s="5" t="s">
        <v>70</v>
      </c>
    </row>
    <row r="474" spans="1:17" ht="18" x14ac:dyDescent="0.35">
      <c r="A474" s="30">
        <v>9751</v>
      </c>
      <c r="B474" s="57" t="s">
        <v>8</v>
      </c>
      <c r="C474">
        <f>VLOOKUP(A474,[1]LISTEVLVEAU!A:B,2,FALSE)</f>
        <v>3154</v>
      </c>
      <c r="D474" s="12">
        <v>43655</v>
      </c>
      <c r="E474" s="5">
        <f t="shared" si="14"/>
        <v>28</v>
      </c>
      <c r="F474" s="12" t="str">
        <f t="shared" si="15"/>
        <v>315428</v>
      </c>
      <c r="G474" s="5">
        <v>108</v>
      </c>
      <c r="H474" s="5">
        <v>39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5" t="s">
        <v>92</v>
      </c>
      <c r="Q474" s="5" t="s">
        <v>70</v>
      </c>
    </row>
    <row r="475" spans="1:17" ht="18" x14ac:dyDescent="0.3">
      <c r="A475" s="31">
        <v>9755</v>
      </c>
      <c r="B475" s="58" t="s">
        <v>10</v>
      </c>
      <c r="C475">
        <f>VLOOKUP(A475,[1]LISTEVLVEAU!A:B,2,FALSE)</f>
        <v>5611</v>
      </c>
      <c r="D475" s="12">
        <v>43655</v>
      </c>
      <c r="E475" s="5">
        <f t="shared" si="14"/>
        <v>28</v>
      </c>
      <c r="F475" s="12" t="str">
        <f t="shared" si="15"/>
        <v>561128</v>
      </c>
      <c r="G475" s="5">
        <v>115</v>
      </c>
      <c r="H475" s="5">
        <v>39.200000000000003</v>
      </c>
      <c r="I475" s="7">
        <v>0</v>
      </c>
      <c r="J475" s="7">
        <v>0</v>
      </c>
      <c r="K475" s="7">
        <v>0</v>
      </c>
      <c r="L475" s="7">
        <v>0</v>
      </c>
      <c r="M475" s="7" t="s">
        <v>121</v>
      </c>
      <c r="N475" s="7">
        <v>0</v>
      </c>
      <c r="O475" s="7">
        <v>0</v>
      </c>
      <c r="P475" s="5" t="s">
        <v>92</v>
      </c>
      <c r="Q475" s="5" t="s">
        <v>70</v>
      </c>
    </row>
    <row r="476" spans="1:17" ht="18" x14ac:dyDescent="0.3">
      <c r="A476" s="32">
        <v>9756</v>
      </c>
      <c r="B476" s="59" t="s">
        <v>12</v>
      </c>
      <c r="C476">
        <f>VLOOKUP(A476,[1]LISTEVLVEAU!A:B,2,FALSE)</f>
        <v>4165</v>
      </c>
      <c r="D476" s="12">
        <v>43655</v>
      </c>
      <c r="E476" s="5">
        <f t="shared" si="14"/>
        <v>28</v>
      </c>
      <c r="F476" s="12" t="str">
        <f t="shared" si="15"/>
        <v>416528</v>
      </c>
      <c r="G476" s="5">
        <v>105</v>
      </c>
      <c r="H476" s="5">
        <v>38.799999999999997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5" t="s">
        <v>92</v>
      </c>
      <c r="Q476" s="5" t="s">
        <v>70</v>
      </c>
    </row>
    <row r="477" spans="1:17" ht="18" x14ac:dyDescent="0.3">
      <c r="A477" s="32">
        <v>9757</v>
      </c>
      <c r="B477" s="59" t="s">
        <v>12</v>
      </c>
      <c r="C477">
        <f>VLOOKUP(A477,[1]LISTEVLVEAU!A:B,2,FALSE)</f>
        <v>5722</v>
      </c>
      <c r="D477" s="12">
        <v>43655</v>
      </c>
      <c r="E477" s="5">
        <f t="shared" si="14"/>
        <v>28</v>
      </c>
      <c r="F477" s="12" t="str">
        <f t="shared" si="15"/>
        <v>572228</v>
      </c>
      <c r="G477" s="5">
        <v>95.5</v>
      </c>
      <c r="H477" s="5">
        <v>38.5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5" t="s">
        <v>92</v>
      </c>
      <c r="Q477" s="5" t="s">
        <v>70</v>
      </c>
    </row>
    <row r="478" spans="1:17" ht="18" x14ac:dyDescent="0.3">
      <c r="A478" s="31">
        <v>9759</v>
      </c>
      <c r="B478" s="58" t="s">
        <v>10</v>
      </c>
      <c r="C478">
        <f>VLOOKUP(A478,[1]LISTEVLVEAU!A:B,2,FALSE)</f>
        <v>3161</v>
      </c>
      <c r="D478" s="12">
        <v>43655</v>
      </c>
      <c r="E478" s="5">
        <f t="shared" si="14"/>
        <v>28</v>
      </c>
      <c r="F478" s="12" t="str">
        <f t="shared" si="15"/>
        <v>316128</v>
      </c>
      <c r="G478" s="5">
        <v>113</v>
      </c>
      <c r="H478" s="5">
        <v>38.9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5" t="s">
        <v>92</v>
      </c>
      <c r="Q478" s="5" t="s">
        <v>70</v>
      </c>
    </row>
    <row r="479" spans="1:17" ht="18" x14ac:dyDescent="0.3">
      <c r="A479" s="32">
        <v>9763</v>
      </c>
      <c r="B479" s="59" t="s">
        <v>12</v>
      </c>
      <c r="C479">
        <f>VLOOKUP(A479,[1]LISTEVLVEAU!A:B,2,FALSE)</f>
        <v>4633</v>
      </c>
      <c r="D479" s="12">
        <v>43655</v>
      </c>
      <c r="E479" s="5">
        <f t="shared" si="14"/>
        <v>28</v>
      </c>
      <c r="F479" s="12" t="str">
        <f t="shared" si="15"/>
        <v>463328</v>
      </c>
      <c r="G479" s="5">
        <v>102.5</v>
      </c>
      <c r="H479" s="5">
        <v>38.799999999999997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5" t="s">
        <v>92</v>
      </c>
      <c r="Q479" s="5" t="s">
        <v>70</v>
      </c>
    </row>
    <row r="480" spans="1:17" ht="18" x14ac:dyDescent="0.3">
      <c r="A480" s="31">
        <v>9764</v>
      </c>
      <c r="B480" s="58" t="s">
        <v>10</v>
      </c>
      <c r="C480">
        <f>VLOOKUP(A480,[1]LISTEVLVEAU!A:B,2,FALSE)</f>
        <v>2604</v>
      </c>
      <c r="D480" s="12">
        <v>43655</v>
      </c>
      <c r="E480" s="5">
        <f t="shared" si="14"/>
        <v>28</v>
      </c>
      <c r="F480" s="12" t="str">
        <f t="shared" si="15"/>
        <v>260428</v>
      </c>
      <c r="G480" s="5">
        <v>126.5</v>
      </c>
      <c r="H480" s="5">
        <v>38.700000000000003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5" t="s">
        <v>92</v>
      </c>
      <c r="Q480" s="5" t="s">
        <v>70</v>
      </c>
    </row>
    <row r="481" spans="1:17" ht="18" x14ac:dyDescent="0.3">
      <c r="A481" s="31">
        <v>9769</v>
      </c>
      <c r="B481" s="58" t="s">
        <v>10</v>
      </c>
      <c r="C481">
        <f>VLOOKUP(A481,[1]LISTEVLVEAU!A:B,2,FALSE)</f>
        <v>5635</v>
      </c>
      <c r="D481" s="12">
        <v>43655</v>
      </c>
      <c r="E481" s="5">
        <f t="shared" si="14"/>
        <v>28</v>
      </c>
      <c r="F481" s="12" t="str">
        <f t="shared" si="15"/>
        <v>563528</v>
      </c>
      <c r="G481" s="5">
        <v>125.5</v>
      </c>
      <c r="H481" s="5">
        <v>38.299999999999997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5" t="s">
        <v>92</v>
      </c>
      <c r="Q481" s="5" t="s">
        <v>70</v>
      </c>
    </row>
    <row r="482" spans="1:17" ht="18" x14ac:dyDescent="0.3">
      <c r="A482" s="31">
        <v>9770</v>
      </c>
      <c r="B482" s="58" t="s">
        <v>10</v>
      </c>
      <c r="C482">
        <f>VLOOKUP(A482,[1]LISTEVLVEAU!A:B,2,FALSE)</f>
        <v>2646</v>
      </c>
      <c r="D482" s="12">
        <v>43655</v>
      </c>
      <c r="E482" s="5">
        <f t="shared" si="14"/>
        <v>28</v>
      </c>
      <c r="F482" s="12" t="str">
        <f t="shared" si="15"/>
        <v>264628</v>
      </c>
      <c r="G482" s="5">
        <v>110.5</v>
      </c>
      <c r="H482" s="5">
        <v>38.6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5" t="s">
        <v>92</v>
      </c>
      <c r="Q482" s="5" t="s">
        <v>70</v>
      </c>
    </row>
    <row r="483" spans="1:17" ht="18" x14ac:dyDescent="0.35">
      <c r="A483" s="30">
        <v>9774</v>
      </c>
      <c r="B483" s="57" t="s">
        <v>8</v>
      </c>
      <c r="C483">
        <f>VLOOKUP(A483,[1]LISTEVLVEAU!A:B,2,FALSE)</f>
        <v>5699</v>
      </c>
      <c r="D483" s="12">
        <v>43655</v>
      </c>
      <c r="E483" s="5">
        <f t="shared" si="14"/>
        <v>28</v>
      </c>
      <c r="F483" s="12" t="str">
        <f t="shared" si="15"/>
        <v>569928</v>
      </c>
      <c r="G483" s="5">
        <v>112.5</v>
      </c>
      <c r="H483" s="5">
        <v>38.9</v>
      </c>
      <c r="I483" s="7">
        <v>0</v>
      </c>
      <c r="J483" s="7">
        <v>0</v>
      </c>
      <c r="K483" s="7">
        <v>0</v>
      </c>
      <c r="L483" s="7">
        <v>0</v>
      </c>
      <c r="M483" s="7" t="s">
        <v>121</v>
      </c>
      <c r="N483" s="7">
        <v>0</v>
      </c>
      <c r="O483" s="7">
        <v>0</v>
      </c>
      <c r="P483" s="5" t="s">
        <v>92</v>
      </c>
      <c r="Q483" s="5" t="s">
        <v>70</v>
      </c>
    </row>
    <row r="484" spans="1:17" ht="18" x14ac:dyDescent="0.35">
      <c r="A484" s="30">
        <v>2342</v>
      </c>
      <c r="B484" s="57" t="s">
        <v>8</v>
      </c>
      <c r="C484">
        <f>VLOOKUP(A484,[1]LISTEVLVEAU!A:B,2,FALSE)</f>
        <v>5651</v>
      </c>
      <c r="D484" s="12">
        <v>43655</v>
      </c>
      <c r="E484" s="5">
        <f t="shared" si="14"/>
        <v>28</v>
      </c>
      <c r="F484" s="12" t="str">
        <f t="shared" si="15"/>
        <v>565128</v>
      </c>
      <c r="G484" s="5">
        <v>95.5</v>
      </c>
      <c r="H484" s="5">
        <v>38.6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5" t="s">
        <v>92</v>
      </c>
      <c r="Q484" s="5" t="s">
        <v>70</v>
      </c>
    </row>
    <row r="485" spans="1:17" x14ac:dyDescent="0.3">
      <c r="C485" t="e">
        <f>VLOOKUP(A485,[1]LISTEVLVEAU!A:B,2,FALSE)</f>
        <v>#N/A</v>
      </c>
      <c r="D485" s="12"/>
      <c r="E485" s="5">
        <f t="shared" si="14"/>
        <v>1</v>
      </c>
      <c r="F485" s="12" t="e">
        <f t="shared" si="15"/>
        <v>#N/A</v>
      </c>
      <c r="Q485" s="5" t="s">
        <v>70</v>
      </c>
    </row>
    <row r="486" spans="1:17" ht="18" x14ac:dyDescent="0.35">
      <c r="A486" s="52">
        <v>9721</v>
      </c>
      <c r="B486" s="57" t="s">
        <v>8</v>
      </c>
      <c r="C486">
        <f>VLOOKUP(A486,[1]LISTEVLVEAU!A:B,2,FALSE)</f>
        <v>6722</v>
      </c>
      <c r="D486" s="12">
        <v>43662</v>
      </c>
      <c r="E486" s="5">
        <f t="shared" si="14"/>
        <v>29</v>
      </c>
      <c r="F486" s="12" t="str">
        <f t="shared" si="15"/>
        <v>672229</v>
      </c>
      <c r="G486" s="5">
        <v>177.5</v>
      </c>
      <c r="H486" s="5">
        <v>39.200000000000003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1</v>
      </c>
      <c r="P486" s="5" t="s">
        <v>122</v>
      </c>
      <c r="Q486" s="5" t="s">
        <v>70</v>
      </c>
    </row>
    <row r="487" spans="1:17" ht="18" x14ac:dyDescent="0.3">
      <c r="A487" s="31">
        <v>9722</v>
      </c>
      <c r="B487" s="58" t="s">
        <v>10</v>
      </c>
      <c r="C487">
        <f>VLOOKUP(A487,[1]LISTEVLVEAU!A:B,2,FALSE)</f>
        <v>6614</v>
      </c>
      <c r="D487" s="12">
        <v>43662</v>
      </c>
      <c r="E487" s="5">
        <f t="shared" si="14"/>
        <v>29</v>
      </c>
      <c r="F487" s="12" t="str">
        <f t="shared" si="15"/>
        <v>661429</v>
      </c>
      <c r="G487" s="5">
        <v>179</v>
      </c>
      <c r="H487" s="5">
        <v>38.799999999999997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</v>
      </c>
      <c r="P487" s="5" t="s">
        <v>122</v>
      </c>
      <c r="Q487" s="5" t="s">
        <v>70</v>
      </c>
    </row>
    <row r="488" spans="1:17" ht="18" x14ac:dyDescent="0.3">
      <c r="A488" s="32">
        <v>9725</v>
      </c>
      <c r="B488" s="59" t="s">
        <v>12</v>
      </c>
      <c r="C488">
        <f>VLOOKUP(A488,[1]LISTEVLVEAU!A:B,2,FALSE)</f>
        <v>5690</v>
      </c>
      <c r="D488" s="12">
        <v>43662</v>
      </c>
      <c r="E488" s="5">
        <f t="shared" si="14"/>
        <v>29</v>
      </c>
      <c r="F488" s="12" t="str">
        <f t="shared" si="15"/>
        <v>569029</v>
      </c>
      <c r="G488" s="5">
        <v>150</v>
      </c>
      <c r="H488" s="5">
        <v>38.4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5" t="s">
        <v>122</v>
      </c>
      <c r="Q488" s="5" t="s">
        <v>70</v>
      </c>
    </row>
    <row r="489" spans="1:17" ht="18" x14ac:dyDescent="0.3">
      <c r="A489" s="31">
        <v>9727</v>
      </c>
      <c r="B489" s="58" t="s">
        <v>10</v>
      </c>
      <c r="C489">
        <f>VLOOKUP(A489,[1]LISTEVLVEAU!A:B,2,FALSE)</f>
        <v>4168</v>
      </c>
      <c r="D489" s="12">
        <v>43662</v>
      </c>
      <c r="E489" s="5">
        <f t="shared" si="14"/>
        <v>29</v>
      </c>
      <c r="F489" s="12" t="str">
        <f t="shared" si="15"/>
        <v>416829</v>
      </c>
      <c r="G489" s="5">
        <v>155.5</v>
      </c>
      <c r="H489" s="5">
        <v>38.799999999999997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1</v>
      </c>
      <c r="P489" s="5" t="s">
        <v>122</v>
      </c>
      <c r="Q489" s="5" t="s">
        <v>70</v>
      </c>
    </row>
    <row r="490" spans="1:17" ht="18" x14ac:dyDescent="0.3">
      <c r="A490" s="31">
        <v>9728</v>
      </c>
      <c r="B490" s="58" t="s">
        <v>10</v>
      </c>
      <c r="C490">
        <f>VLOOKUP(A490,[1]LISTEVLVEAU!A:B,2,FALSE)</f>
        <v>6742</v>
      </c>
      <c r="D490" s="12">
        <v>43662</v>
      </c>
      <c r="E490" s="5">
        <f t="shared" si="14"/>
        <v>29</v>
      </c>
      <c r="F490" s="12" t="str">
        <f t="shared" si="15"/>
        <v>674229</v>
      </c>
      <c r="G490" s="5">
        <v>151.5</v>
      </c>
      <c r="H490" s="5">
        <v>39.299999999999997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5" t="s">
        <v>118</v>
      </c>
      <c r="P490" s="5" t="s">
        <v>122</v>
      </c>
      <c r="Q490" s="5" t="s">
        <v>70</v>
      </c>
    </row>
    <row r="491" spans="1:17" ht="18" x14ac:dyDescent="0.3">
      <c r="A491" s="32">
        <v>9732</v>
      </c>
      <c r="B491" s="59" t="s">
        <v>12</v>
      </c>
      <c r="C491">
        <f>VLOOKUP(A491,[1]LISTEVLVEAU!A:B,2,FALSE)</f>
        <v>6718</v>
      </c>
      <c r="D491" s="12">
        <v>43662</v>
      </c>
      <c r="E491" s="5">
        <f t="shared" si="14"/>
        <v>29</v>
      </c>
      <c r="F491" s="12" t="str">
        <f t="shared" si="15"/>
        <v>671829</v>
      </c>
      <c r="G491" s="5">
        <v>128.5</v>
      </c>
      <c r="H491" s="5">
        <v>38.700000000000003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5" t="s">
        <v>122</v>
      </c>
      <c r="Q491" s="5" t="s">
        <v>70</v>
      </c>
    </row>
    <row r="492" spans="1:17" ht="18" x14ac:dyDescent="0.3">
      <c r="A492" s="32">
        <v>9740</v>
      </c>
      <c r="B492" s="59" t="s">
        <v>12</v>
      </c>
      <c r="C492">
        <f>VLOOKUP(A492,[1]LISTEVLVEAU!A:B,2,FALSE)</f>
        <v>7639</v>
      </c>
      <c r="D492" s="12">
        <v>43662</v>
      </c>
      <c r="E492" s="5">
        <f t="shared" si="14"/>
        <v>29</v>
      </c>
      <c r="F492" s="12" t="str">
        <f t="shared" si="15"/>
        <v>763929</v>
      </c>
      <c r="G492" s="5">
        <v>142.5</v>
      </c>
      <c r="H492" s="5">
        <v>39.1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5" t="s">
        <v>118</v>
      </c>
      <c r="P492" s="5" t="s">
        <v>122</v>
      </c>
      <c r="Q492" s="5" t="s">
        <v>70</v>
      </c>
    </row>
    <row r="493" spans="1:17" ht="18" x14ac:dyDescent="0.35">
      <c r="A493" s="30">
        <v>9741</v>
      </c>
      <c r="B493" s="57" t="s">
        <v>8</v>
      </c>
      <c r="C493">
        <f>VLOOKUP(A493,[1]LISTEVLVEAU!A:B,2,FALSE)</f>
        <v>6728</v>
      </c>
      <c r="D493" s="12">
        <v>43662</v>
      </c>
      <c r="E493" s="5">
        <f t="shared" si="14"/>
        <v>29</v>
      </c>
      <c r="F493" s="12" t="str">
        <f t="shared" si="15"/>
        <v>672829</v>
      </c>
      <c r="G493" s="5">
        <v>135</v>
      </c>
      <c r="H493" s="5">
        <v>38.9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5" t="s">
        <v>118</v>
      </c>
      <c r="P493" s="5" t="s">
        <v>122</v>
      </c>
      <c r="Q493" s="5" t="s">
        <v>70</v>
      </c>
    </row>
    <row r="494" spans="1:17" ht="18" x14ac:dyDescent="0.3">
      <c r="A494" s="32">
        <v>9744</v>
      </c>
      <c r="B494" s="59" t="s">
        <v>12</v>
      </c>
      <c r="C494">
        <f>VLOOKUP(A494,[1]LISTEVLVEAU!A:B,2,FALSE)</f>
        <v>5704</v>
      </c>
      <c r="D494" s="12">
        <v>43662</v>
      </c>
      <c r="E494" s="5">
        <f t="shared" si="14"/>
        <v>29</v>
      </c>
      <c r="F494" s="12" t="str">
        <f t="shared" si="15"/>
        <v>570429</v>
      </c>
      <c r="G494" s="5">
        <v>136</v>
      </c>
      <c r="H494" s="5">
        <v>38.6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 t="s">
        <v>118</v>
      </c>
      <c r="P494" s="5" t="s">
        <v>122</v>
      </c>
      <c r="Q494" s="5" t="s">
        <v>70</v>
      </c>
    </row>
    <row r="495" spans="1:17" ht="18" x14ac:dyDescent="0.35">
      <c r="A495" s="30">
        <v>9745</v>
      </c>
      <c r="B495" s="57" t="s">
        <v>8</v>
      </c>
      <c r="C495">
        <f>VLOOKUP(A495,[1]LISTEVLVEAU!A:B,2,FALSE)</f>
        <v>3647</v>
      </c>
      <c r="D495" s="12">
        <v>43662</v>
      </c>
      <c r="E495" s="5">
        <f t="shared" si="14"/>
        <v>29</v>
      </c>
      <c r="F495" s="12" t="str">
        <f t="shared" si="15"/>
        <v>364729</v>
      </c>
      <c r="G495" s="5">
        <v>125.5</v>
      </c>
      <c r="H495" s="5">
        <v>38.9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1</v>
      </c>
      <c r="P495" s="5" t="s">
        <v>122</v>
      </c>
      <c r="Q495" s="5" t="s">
        <v>70</v>
      </c>
    </row>
    <row r="496" spans="1:17" ht="18" x14ac:dyDescent="0.35">
      <c r="A496" s="30">
        <v>9746</v>
      </c>
      <c r="B496" s="57" t="s">
        <v>8</v>
      </c>
      <c r="C496">
        <f>VLOOKUP(A496,[1]LISTEVLVEAU!A:B,2,FALSE)</f>
        <v>3613</v>
      </c>
      <c r="D496" s="12">
        <v>43662</v>
      </c>
      <c r="E496" s="5">
        <f t="shared" si="14"/>
        <v>29</v>
      </c>
      <c r="F496" s="12" t="str">
        <f t="shared" si="15"/>
        <v>361329</v>
      </c>
      <c r="G496" s="5">
        <v>135.5</v>
      </c>
      <c r="H496" s="5">
        <v>39.200000000000003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5" t="s">
        <v>122</v>
      </c>
      <c r="Q496" s="5" t="s">
        <v>70</v>
      </c>
    </row>
    <row r="497" spans="1:17" ht="18" x14ac:dyDescent="0.3">
      <c r="A497" s="31">
        <v>9747</v>
      </c>
      <c r="B497" s="58" t="s">
        <v>10</v>
      </c>
      <c r="C497">
        <f>VLOOKUP(A497,[1]LISTEVLVEAU!A:B,2,FALSE)</f>
        <v>7628</v>
      </c>
      <c r="D497" s="12">
        <v>43662</v>
      </c>
      <c r="E497" s="5">
        <f t="shared" si="14"/>
        <v>29</v>
      </c>
      <c r="F497" s="12" t="str">
        <f t="shared" si="15"/>
        <v>762829</v>
      </c>
      <c r="G497" s="5">
        <v>130.5</v>
      </c>
      <c r="H497" s="5">
        <v>39.5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5" t="s">
        <v>122</v>
      </c>
      <c r="Q497" s="5" t="s">
        <v>70</v>
      </c>
    </row>
    <row r="498" spans="1:17" ht="18" x14ac:dyDescent="0.3">
      <c r="A498" s="32">
        <v>9748</v>
      </c>
      <c r="B498" s="59" t="s">
        <v>12</v>
      </c>
      <c r="C498">
        <f>VLOOKUP(A498,[1]LISTEVLVEAU!A:B,2,FALSE)</f>
        <v>7622</v>
      </c>
      <c r="D498" s="12">
        <v>43662</v>
      </c>
      <c r="E498" s="5">
        <f t="shared" si="14"/>
        <v>29</v>
      </c>
      <c r="F498" s="12" t="str">
        <f t="shared" si="15"/>
        <v>762229</v>
      </c>
      <c r="G498" s="5">
        <v>104</v>
      </c>
      <c r="H498" s="5">
        <v>38.5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1</v>
      </c>
      <c r="P498" s="5" t="s">
        <v>122</v>
      </c>
      <c r="Q498" s="5" t="s">
        <v>70</v>
      </c>
    </row>
    <row r="499" spans="1:17" ht="18" x14ac:dyDescent="0.35">
      <c r="A499" s="30">
        <v>9749</v>
      </c>
      <c r="B499" s="57" t="s">
        <v>8</v>
      </c>
      <c r="C499">
        <f>VLOOKUP(A499,[1]LISTEVLVEAU!A:B,2,FALSE)</f>
        <v>4180</v>
      </c>
      <c r="D499" s="12">
        <v>43662</v>
      </c>
      <c r="E499" s="5">
        <f t="shared" si="14"/>
        <v>29</v>
      </c>
      <c r="F499" s="12" t="str">
        <f t="shared" si="15"/>
        <v>418029</v>
      </c>
      <c r="G499" s="5">
        <v>120.5</v>
      </c>
      <c r="H499" s="5">
        <v>38.200000000000003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5" t="s">
        <v>122</v>
      </c>
      <c r="Q499" s="5" t="s">
        <v>70</v>
      </c>
    </row>
    <row r="500" spans="1:17" ht="18" x14ac:dyDescent="0.3">
      <c r="A500" s="32">
        <v>9750</v>
      </c>
      <c r="B500" s="59" t="s">
        <v>12</v>
      </c>
      <c r="C500">
        <f>VLOOKUP(A500,[1]LISTEVLVEAU!A:B,2,FALSE)</f>
        <v>6640</v>
      </c>
      <c r="D500" s="12">
        <v>43662</v>
      </c>
      <c r="E500" s="5">
        <f t="shared" si="14"/>
        <v>29</v>
      </c>
      <c r="F500" s="12" t="str">
        <f t="shared" si="15"/>
        <v>664029</v>
      </c>
      <c r="G500" s="5">
        <v>129.5</v>
      </c>
      <c r="H500" s="5">
        <v>39.1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1</v>
      </c>
      <c r="P500" s="5" t="s">
        <v>122</v>
      </c>
      <c r="Q500" s="5" t="s">
        <v>70</v>
      </c>
    </row>
    <row r="501" spans="1:17" ht="18" x14ac:dyDescent="0.35">
      <c r="A501" s="30">
        <v>9751</v>
      </c>
      <c r="B501" s="57" t="s">
        <v>8</v>
      </c>
      <c r="C501">
        <f>VLOOKUP(A501,[1]LISTEVLVEAU!A:B,2,FALSE)</f>
        <v>3154</v>
      </c>
      <c r="D501" s="12">
        <v>43662</v>
      </c>
      <c r="E501" s="5">
        <f t="shared" si="14"/>
        <v>29</v>
      </c>
      <c r="F501" s="12" t="str">
        <f t="shared" si="15"/>
        <v>315429</v>
      </c>
      <c r="G501" s="5">
        <v>113</v>
      </c>
      <c r="H501" s="5">
        <v>38.9</v>
      </c>
      <c r="I501" s="7">
        <v>0</v>
      </c>
      <c r="J501" s="7">
        <v>0</v>
      </c>
      <c r="K501" s="7">
        <v>0</v>
      </c>
      <c r="L501" s="7">
        <v>0</v>
      </c>
      <c r="M501" s="7">
        <v>1</v>
      </c>
      <c r="N501" s="7">
        <v>0</v>
      </c>
      <c r="O501" s="7">
        <v>0</v>
      </c>
      <c r="P501" s="5" t="s">
        <v>122</v>
      </c>
      <c r="Q501" s="5" t="s">
        <v>70</v>
      </c>
    </row>
    <row r="502" spans="1:17" ht="18" x14ac:dyDescent="0.3">
      <c r="A502" s="31">
        <v>9755</v>
      </c>
      <c r="B502" s="58" t="s">
        <v>10</v>
      </c>
      <c r="C502">
        <f>VLOOKUP(A502,[1]LISTEVLVEAU!A:B,2,FALSE)</f>
        <v>5611</v>
      </c>
      <c r="D502" s="12">
        <v>43662</v>
      </c>
      <c r="E502" s="5">
        <f t="shared" si="14"/>
        <v>29</v>
      </c>
      <c r="F502" s="12" t="str">
        <f t="shared" si="15"/>
        <v>561129</v>
      </c>
      <c r="G502" s="5">
        <v>114.5</v>
      </c>
      <c r="H502" s="5">
        <v>38.4</v>
      </c>
      <c r="I502" s="7">
        <v>0</v>
      </c>
      <c r="J502" s="7">
        <v>0</v>
      </c>
      <c r="K502" s="7">
        <v>0</v>
      </c>
      <c r="L502" s="7">
        <v>0</v>
      </c>
      <c r="M502" s="7">
        <v>1</v>
      </c>
      <c r="N502" s="7">
        <v>0</v>
      </c>
      <c r="O502" s="7">
        <v>0</v>
      </c>
      <c r="P502" s="5" t="s">
        <v>122</v>
      </c>
      <c r="Q502" s="5" t="s">
        <v>70</v>
      </c>
    </row>
    <row r="503" spans="1:17" ht="18" x14ac:dyDescent="0.3">
      <c r="A503" s="32">
        <v>9756</v>
      </c>
      <c r="B503" s="59" t="s">
        <v>12</v>
      </c>
      <c r="C503">
        <f>VLOOKUP(A503,[1]LISTEVLVEAU!A:B,2,FALSE)</f>
        <v>4165</v>
      </c>
      <c r="D503" s="12">
        <v>43662</v>
      </c>
      <c r="E503" s="5">
        <f t="shared" si="14"/>
        <v>29</v>
      </c>
      <c r="F503" s="12" t="str">
        <f t="shared" si="15"/>
        <v>416529</v>
      </c>
      <c r="G503" s="5">
        <v>109.5</v>
      </c>
      <c r="H503" s="5">
        <v>38.5</v>
      </c>
      <c r="I503" s="7">
        <v>0</v>
      </c>
      <c r="J503" s="7">
        <v>0</v>
      </c>
      <c r="K503" s="7">
        <v>0</v>
      </c>
      <c r="L503" s="7">
        <v>1</v>
      </c>
      <c r="M503" s="7">
        <v>0</v>
      </c>
      <c r="N503" s="7">
        <v>0</v>
      </c>
      <c r="O503" s="7">
        <v>0</v>
      </c>
      <c r="P503" s="5" t="s">
        <v>122</v>
      </c>
      <c r="Q503" s="5" t="s">
        <v>70</v>
      </c>
    </row>
    <row r="504" spans="1:17" ht="18" x14ac:dyDescent="0.3">
      <c r="A504" s="32">
        <v>9757</v>
      </c>
      <c r="B504" s="59" t="s">
        <v>12</v>
      </c>
      <c r="C504">
        <f>VLOOKUP(A504,[1]LISTEVLVEAU!A:B,2,FALSE)</f>
        <v>5722</v>
      </c>
      <c r="D504" s="12">
        <v>43662</v>
      </c>
      <c r="E504" s="5">
        <f t="shared" si="14"/>
        <v>29</v>
      </c>
      <c r="F504" s="12" t="str">
        <f t="shared" si="15"/>
        <v>572229</v>
      </c>
      <c r="G504" s="5">
        <v>100</v>
      </c>
      <c r="H504" s="5">
        <v>39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5" t="s">
        <v>122</v>
      </c>
      <c r="Q504" s="5" t="s">
        <v>70</v>
      </c>
    </row>
    <row r="505" spans="1:17" ht="18" x14ac:dyDescent="0.3">
      <c r="A505" s="31">
        <v>9759</v>
      </c>
      <c r="B505" s="58" t="s">
        <v>10</v>
      </c>
      <c r="C505">
        <f>VLOOKUP(A505,[1]LISTEVLVEAU!A:B,2,FALSE)</f>
        <v>3161</v>
      </c>
      <c r="D505" s="12">
        <v>43662</v>
      </c>
      <c r="E505" s="5">
        <f t="shared" si="14"/>
        <v>29</v>
      </c>
      <c r="F505" s="12" t="str">
        <f t="shared" si="15"/>
        <v>316129</v>
      </c>
      <c r="G505" s="5">
        <v>111</v>
      </c>
      <c r="H505" s="5">
        <v>39.5</v>
      </c>
      <c r="I505" s="7">
        <v>0</v>
      </c>
      <c r="J505" s="7">
        <v>0</v>
      </c>
      <c r="K505" s="7">
        <v>0</v>
      </c>
      <c r="L505" s="7">
        <v>0</v>
      </c>
      <c r="M505" s="7">
        <v>1</v>
      </c>
      <c r="N505" s="7">
        <v>0</v>
      </c>
      <c r="O505" s="7">
        <v>0</v>
      </c>
      <c r="P505" s="5" t="s">
        <v>122</v>
      </c>
      <c r="Q505" s="5" t="s">
        <v>70</v>
      </c>
    </row>
    <row r="506" spans="1:17" ht="18" x14ac:dyDescent="0.3">
      <c r="A506" s="32">
        <v>9763</v>
      </c>
      <c r="B506" s="59" t="s">
        <v>12</v>
      </c>
      <c r="C506">
        <f>VLOOKUP(A506,[1]LISTEVLVEAU!A:B,2,FALSE)</f>
        <v>4633</v>
      </c>
      <c r="D506" s="12">
        <v>43662</v>
      </c>
      <c r="E506" s="5">
        <f t="shared" si="14"/>
        <v>29</v>
      </c>
      <c r="F506" s="12" t="str">
        <f t="shared" si="15"/>
        <v>463329</v>
      </c>
      <c r="G506" s="5">
        <v>105.5</v>
      </c>
      <c r="H506" s="5">
        <v>38.299999999999997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5" t="s">
        <v>122</v>
      </c>
      <c r="Q506" s="5" t="s">
        <v>70</v>
      </c>
    </row>
    <row r="507" spans="1:17" ht="18" x14ac:dyDescent="0.3">
      <c r="A507" s="31">
        <v>9764</v>
      </c>
      <c r="B507" s="58" t="s">
        <v>10</v>
      </c>
      <c r="C507">
        <f>VLOOKUP(A507,[1]LISTEVLVEAU!A:B,2,FALSE)</f>
        <v>2604</v>
      </c>
      <c r="D507" s="12">
        <v>43662</v>
      </c>
      <c r="E507" s="5">
        <f t="shared" si="14"/>
        <v>29</v>
      </c>
      <c r="F507" s="12" t="str">
        <f t="shared" si="15"/>
        <v>260429</v>
      </c>
      <c r="G507" s="5">
        <v>133</v>
      </c>
      <c r="H507" s="5">
        <v>39.1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5" t="s">
        <v>122</v>
      </c>
      <c r="Q507" s="5" t="s">
        <v>70</v>
      </c>
    </row>
    <row r="508" spans="1:17" ht="18" x14ac:dyDescent="0.3">
      <c r="A508" s="31">
        <v>9769</v>
      </c>
      <c r="B508" s="58" t="s">
        <v>10</v>
      </c>
      <c r="C508">
        <f>VLOOKUP(A508,[1]LISTEVLVEAU!A:B,2,FALSE)</f>
        <v>5635</v>
      </c>
      <c r="D508" s="12">
        <v>43662</v>
      </c>
      <c r="E508" s="5">
        <f t="shared" si="14"/>
        <v>29</v>
      </c>
      <c r="F508" s="12" t="str">
        <f t="shared" si="15"/>
        <v>563529</v>
      </c>
      <c r="G508" s="5">
        <v>127.5</v>
      </c>
      <c r="H508" s="5">
        <v>38.700000000000003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5" t="s">
        <v>122</v>
      </c>
      <c r="Q508" s="5" t="s">
        <v>70</v>
      </c>
    </row>
    <row r="509" spans="1:17" ht="18" x14ac:dyDescent="0.3">
      <c r="A509" s="31">
        <v>9770</v>
      </c>
      <c r="B509" s="58" t="s">
        <v>10</v>
      </c>
      <c r="C509">
        <f>VLOOKUP(A509,[1]LISTEVLVEAU!A:B,2,FALSE)</f>
        <v>2646</v>
      </c>
      <c r="D509" s="12">
        <v>43662</v>
      </c>
      <c r="E509" s="5">
        <f t="shared" si="14"/>
        <v>29</v>
      </c>
      <c r="F509" s="12" t="str">
        <f t="shared" si="15"/>
        <v>264629</v>
      </c>
      <c r="G509" s="5">
        <v>105.5</v>
      </c>
      <c r="H509" s="5">
        <v>39.5</v>
      </c>
      <c r="I509" s="7">
        <v>0</v>
      </c>
      <c r="J509" s="7">
        <v>0</v>
      </c>
      <c r="K509" s="7">
        <v>0</v>
      </c>
      <c r="L509" s="7">
        <v>1</v>
      </c>
      <c r="M509" s="7">
        <v>0</v>
      </c>
      <c r="N509" s="7">
        <v>0</v>
      </c>
      <c r="O509" s="7">
        <v>0</v>
      </c>
      <c r="P509" s="5" t="s">
        <v>122</v>
      </c>
      <c r="Q509" s="5" t="s">
        <v>70</v>
      </c>
    </row>
    <row r="510" spans="1:17" ht="18" x14ac:dyDescent="0.35">
      <c r="A510" s="30">
        <v>9774</v>
      </c>
      <c r="B510" s="57" t="s">
        <v>8</v>
      </c>
      <c r="C510">
        <f>VLOOKUP(A510,[1]LISTEVLVEAU!A:B,2,FALSE)</f>
        <v>5699</v>
      </c>
      <c r="D510" s="12">
        <v>43662</v>
      </c>
      <c r="E510" s="5">
        <f t="shared" si="14"/>
        <v>29</v>
      </c>
      <c r="F510" s="12" t="str">
        <f t="shared" si="15"/>
        <v>569929</v>
      </c>
      <c r="G510" s="5">
        <v>117.5</v>
      </c>
      <c r="H510" s="5">
        <v>38.799999999999997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5" t="s">
        <v>122</v>
      </c>
      <c r="Q510" s="5" t="s">
        <v>70</v>
      </c>
    </row>
    <row r="511" spans="1:17" s="53" customFormat="1" ht="18" x14ac:dyDescent="0.35">
      <c r="A511" s="30">
        <v>2342</v>
      </c>
      <c r="B511" s="57" t="s">
        <v>8</v>
      </c>
      <c r="C511">
        <f>VLOOKUP(A511,[1]LISTEVLVEAU!A:B,2,FALSE)</f>
        <v>5651</v>
      </c>
      <c r="D511" s="51">
        <v>43662</v>
      </c>
      <c r="E511" s="5">
        <f t="shared" si="14"/>
        <v>29</v>
      </c>
      <c r="F511" s="12" t="str">
        <f t="shared" si="15"/>
        <v>565129</v>
      </c>
      <c r="G511" s="50">
        <v>99.5</v>
      </c>
      <c r="H511" s="50">
        <v>38.299999999999997</v>
      </c>
      <c r="I511" s="46">
        <v>0</v>
      </c>
      <c r="J511" s="46">
        <v>0</v>
      </c>
      <c r="K511" s="46">
        <v>0</v>
      </c>
      <c r="L511" s="46">
        <v>0</v>
      </c>
      <c r="M511" s="46">
        <v>0</v>
      </c>
      <c r="N511" s="46">
        <v>0</v>
      </c>
      <c r="O511" s="46">
        <v>0</v>
      </c>
      <c r="P511" s="50" t="s">
        <v>122</v>
      </c>
      <c r="Q511" s="5" t="s">
        <v>70</v>
      </c>
    </row>
    <row r="512" spans="1:17" ht="18" x14ac:dyDescent="0.35">
      <c r="A512" s="52">
        <v>9721</v>
      </c>
      <c r="B512" s="57" t="s">
        <v>8</v>
      </c>
      <c r="C512">
        <f>VLOOKUP(A512,[1]LISTEVLVEAU!A:B,2,FALSE)</f>
        <v>6722</v>
      </c>
      <c r="D512" s="12">
        <v>43669</v>
      </c>
      <c r="E512" s="5">
        <f t="shared" si="14"/>
        <v>30</v>
      </c>
      <c r="F512" s="12" t="str">
        <f t="shared" si="15"/>
        <v>672230</v>
      </c>
      <c r="G512" s="5">
        <v>179.5</v>
      </c>
      <c r="H512" s="5">
        <v>39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1</v>
      </c>
      <c r="P512" s="5" t="s">
        <v>75</v>
      </c>
      <c r="Q512" s="5" t="s">
        <v>70</v>
      </c>
    </row>
    <row r="513" spans="1:17" ht="18" x14ac:dyDescent="0.3">
      <c r="A513" s="31">
        <v>9722</v>
      </c>
      <c r="B513" s="58" t="s">
        <v>10</v>
      </c>
      <c r="C513">
        <f>VLOOKUP(A513,[1]LISTEVLVEAU!A:B,2,FALSE)</f>
        <v>6614</v>
      </c>
      <c r="D513" s="12">
        <v>43669</v>
      </c>
      <c r="E513" s="5">
        <f t="shared" si="14"/>
        <v>30</v>
      </c>
      <c r="F513" s="12" t="str">
        <f t="shared" si="15"/>
        <v>661430</v>
      </c>
      <c r="G513" s="5">
        <v>187.5</v>
      </c>
      <c r="H513" s="5">
        <v>39.700000000000003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5" t="s">
        <v>75</v>
      </c>
      <c r="Q513" s="5" t="s">
        <v>70</v>
      </c>
    </row>
    <row r="514" spans="1:17" ht="18" x14ac:dyDescent="0.3">
      <c r="A514" s="32">
        <v>9725</v>
      </c>
      <c r="B514" s="59" t="s">
        <v>12</v>
      </c>
      <c r="C514">
        <f>VLOOKUP(A514,[1]LISTEVLVEAU!A:B,2,FALSE)</f>
        <v>5690</v>
      </c>
      <c r="D514" s="12">
        <v>43669</v>
      </c>
      <c r="E514" s="5">
        <f t="shared" ref="E514:E577" si="16">WEEKNUM(D514,2)</f>
        <v>30</v>
      </c>
      <c r="F514" s="12" t="str">
        <f t="shared" si="15"/>
        <v>569030</v>
      </c>
      <c r="G514" s="5">
        <v>150</v>
      </c>
      <c r="H514" s="5">
        <v>38.6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5" t="s">
        <v>75</v>
      </c>
      <c r="Q514" s="5" t="s">
        <v>70</v>
      </c>
    </row>
    <row r="515" spans="1:17" ht="18" x14ac:dyDescent="0.3">
      <c r="A515" s="31">
        <v>9727</v>
      </c>
      <c r="B515" s="58" t="s">
        <v>10</v>
      </c>
      <c r="C515">
        <f>VLOOKUP(A515,[1]LISTEVLVEAU!A:B,2,FALSE)</f>
        <v>4168</v>
      </c>
      <c r="D515" s="12">
        <v>43669</v>
      </c>
      <c r="E515" s="5">
        <f t="shared" si="16"/>
        <v>30</v>
      </c>
      <c r="F515" s="12" t="str">
        <f t="shared" ref="F515:F578" si="17">CONCATENATE(C515,E515)</f>
        <v>416830</v>
      </c>
      <c r="G515" s="5">
        <v>158</v>
      </c>
      <c r="H515" s="5">
        <v>39.1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2</v>
      </c>
      <c r="P515" s="5" t="s">
        <v>75</v>
      </c>
      <c r="Q515" s="5" t="s">
        <v>70</v>
      </c>
    </row>
    <row r="516" spans="1:17" ht="18" x14ac:dyDescent="0.3">
      <c r="A516" s="31">
        <v>9728</v>
      </c>
      <c r="B516" s="58" t="s">
        <v>10</v>
      </c>
      <c r="C516">
        <f>VLOOKUP(A516,[1]LISTEVLVEAU!A:B,2,FALSE)</f>
        <v>6742</v>
      </c>
      <c r="D516" s="12">
        <v>43669</v>
      </c>
      <c r="E516" s="5">
        <f t="shared" si="16"/>
        <v>30</v>
      </c>
      <c r="F516" s="12" t="str">
        <f t="shared" si="17"/>
        <v>674230</v>
      </c>
      <c r="G516" s="5">
        <v>156.5</v>
      </c>
      <c r="H516" s="5">
        <v>39.700000000000003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t="s">
        <v>123</v>
      </c>
      <c r="P516" s="5" t="s">
        <v>75</v>
      </c>
      <c r="Q516" s="5" t="s">
        <v>70</v>
      </c>
    </row>
    <row r="517" spans="1:17" ht="18" x14ac:dyDescent="0.3">
      <c r="A517" s="32">
        <v>9732</v>
      </c>
      <c r="B517" s="59" t="s">
        <v>12</v>
      </c>
      <c r="C517">
        <f>VLOOKUP(A517,[1]LISTEVLVEAU!A:B,2,FALSE)</f>
        <v>6718</v>
      </c>
      <c r="D517" s="12">
        <v>43669</v>
      </c>
      <c r="E517" s="5">
        <f t="shared" si="16"/>
        <v>30</v>
      </c>
      <c r="F517" s="12" t="str">
        <f t="shared" si="17"/>
        <v>671830</v>
      </c>
      <c r="G517" s="5">
        <v>129</v>
      </c>
      <c r="H517" s="5">
        <v>38.700000000000003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5" t="s">
        <v>75</v>
      </c>
      <c r="Q517" s="5" t="s">
        <v>70</v>
      </c>
    </row>
    <row r="518" spans="1:17" ht="18" x14ac:dyDescent="0.3">
      <c r="A518" s="32">
        <v>9740</v>
      </c>
      <c r="B518" s="59" t="s">
        <v>12</v>
      </c>
      <c r="C518">
        <f>VLOOKUP(A518,[1]LISTEVLVEAU!A:B,2,FALSE)</f>
        <v>7639</v>
      </c>
      <c r="D518" s="12">
        <v>43669</v>
      </c>
      <c r="E518" s="5">
        <f t="shared" si="16"/>
        <v>30</v>
      </c>
      <c r="F518" s="12" t="str">
        <f t="shared" si="17"/>
        <v>763930</v>
      </c>
      <c r="G518" s="5">
        <v>142</v>
      </c>
      <c r="H518" s="5">
        <v>39.299999999999997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t="s">
        <v>123</v>
      </c>
      <c r="P518" s="5" t="s">
        <v>75</v>
      </c>
      <c r="Q518" s="5" t="s">
        <v>70</v>
      </c>
    </row>
    <row r="519" spans="1:17" ht="18" x14ac:dyDescent="0.35">
      <c r="A519" s="30">
        <v>9741</v>
      </c>
      <c r="B519" s="57" t="s">
        <v>8</v>
      </c>
      <c r="C519">
        <f>VLOOKUP(A519,[1]LISTEVLVEAU!A:B,2,FALSE)</f>
        <v>6728</v>
      </c>
      <c r="D519" s="12">
        <v>43669</v>
      </c>
      <c r="E519" s="5">
        <f t="shared" si="16"/>
        <v>30</v>
      </c>
      <c r="F519" s="12" t="str">
        <f t="shared" si="17"/>
        <v>672830</v>
      </c>
      <c r="G519" s="5">
        <v>135.5</v>
      </c>
      <c r="H519" s="5">
        <v>38.799999999999997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1</v>
      </c>
      <c r="P519" s="5" t="s">
        <v>75</v>
      </c>
      <c r="Q519" s="5" t="s">
        <v>70</v>
      </c>
    </row>
    <row r="520" spans="1:17" ht="18" x14ac:dyDescent="0.3">
      <c r="A520" s="32">
        <v>9744</v>
      </c>
      <c r="B520" s="59" t="s">
        <v>12</v>
      </c>
      <c r="C520">
        <f>VLOOKUP(A520,[1]LISTEVLVEAU!A:B,2,FALSE)</f>
        <v>5704</v>
      </c>
      <c r="D520" s="12">
        <v>43669</v>
      </c>
      <c r="E520" s="5">
        <f t="shared" si="16"/>
        <v>30</v>
      </c>
      <c r="F520" s="12" t="str">
        <f t="shared" si="17"/>
        <v>570430</v>
      </c>
      <c r="G520" s="5">
        <v>130.5</v>
      </c>
      <c r="H520" s="5">
        <v>38.299999999999997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t="s">
        <v>123</v>
      </c>
      <c r="P520" s="5" t="s">
        <v>75</v>
      </c>
      <c r="Q520" s="5" t="s">
        <v>70</v>
      </c>
    </row>
    <row r="521" spans="1:17" ht="18" x14ac:dyDescent="0.35">
      <c r="A521" s="30">
        <v>9745</v>
      </c>
      <c r="B521" s="57" t="s">
        <v>8</v>
      </c>
      <c r="C521">
        <f>VLOOKUP(A521,[1]LISTEVLVEAU!A:B,2,FALSE)</f>
        <v>3647</v>
      </c>
      <c r="D521" s="12">
        <v>43669</v>
      </c>
      <c r="E521" s="5">
        <f t="shared" si="16"/>
        <v>30</v>
      </c>
      <c r="F521" s="12" t="str">
        <f t="shared" si="17"/>
        <v>364730</v>
      </c>
      <c r="G521" s="5">
        <v>124</v>
      </c>
      <c r="H521" s="5">
        <v>38.4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1</v>
      </c>
      <c r="P521" s="5" t="s">
        <v>75</v>
      </c>
      <c r="Q521" s="5" t="s">
        <v>70</v>
      </c>
    </row>
    <row r="522" spans="1:17" ht="18" x14ac:dyDescent="0.35">
      <c r="A522" s="30">
        <v>9746</v>
      </c>
      <c r="B522" s="57" t="s">
        <v>8</v>
      </c>
      <c r="C522">
        <f>VLOOKUP(A522,[1]LISTEVLVEAU!A:B,2,FALSE)</f>
        <v>3613</v>
      </c>
      <c r="D522" s="12">
        <v>43669</v>
      </c>
      <c r="E522" s="5">
        <f t="shared" si="16"/>
        <v>30</v>
      </c>
      <c r="F522" s="12" t="str">
        <f t="shared" si="17"/>
        <v>361330</v>
      </c>
      <c r="G522" s="5">
        <v>134</v>
      </c>
      <c r="H522" s="5">
        <v>38.799999999999997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1</v>
      </c>
      <c r="P522" s="5" t="s">
        <v>75</v>
      </c>
      <c r="Q522" s="5" t="s">
        <v>70</v>
      </c>
    </row>
    <row r="523" spans="1:17" ht="18" x14ac:dyDescent="0.3">
      <c r="A523" s="31">
        <v>9747</v>
      </c>
      <c r="B523" s="58" t="s">
        <v>10</v>
      </c>
      <c r="C523">
        <f>VLOOKUP(A523,[1]LISTEVLVEAU!A:B,2,FALSE)</f>
        <v>7628</v>
      </c>
      <c r="D523" s="12">
        <v>43669</v>
      </c>
      <c r="E523" s="5">
        <f t="shared" si="16"/>
        <v>30</v>
      </c>
      <c r="F523" s="12" t="str">
        <f t="shared" si="17"/>
        <v>762830</v>
      </c>
      <c r="G523" s="5">
        <v>132.5</v>
      </c>
      <c r="H523" s="5">
        <v>39.200000000000003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1</v>
      </c>
      <c r="P523" s="5" t="s">
        <v>75</v>
      </c>
      <c r="Q523" s="5" t="s">
        <v>70</v>
      </c>
    </row>
    <row r="524" spans="1:17" ht="18" x14ac:dyDescent="0.3">
      <c r="A524" s="32">
        <v>9748</v>
      </c>
      <c r="B524" s="59" t="s">
        <v>12</v>
      </c>
      <c r="C524">
        <f>VLOOKUP(A524,[1]LISTEVLVEAU!A:B,2,FALSE)</f>
        <v>7622</v>
      </c>
      <c r="D524" s="12">
        <v>43669</v>
      </c>
      <c r="E524" s="5">
        <f t="shared" si="16"/>
        <v>30</v>
      </c>
      <c r="F524" s="12" t="str">
        <f t="shared" si="17"/>
        <v>762230</v>
      </c>
      <c r="G524" s="5">
        <v>105.5</v>
      </c>
      <c r="H524" s="5">
        <v>39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1</v>
      </c>
      <c r="P524" s="5" t="s">
        <v>75</v>
      </c>
      <c r="Q524" s="5" t="s">
        <v>70</v>
      </c>
    </row>
    <row r="525" spans="1:17" ht="18" x14ac:dyDescent="0.35">
      <c r="A525" s="30">
        <v>9749</v>
      </c>
      <c r="B525" s="57" t="s">
        <v>8</v>
      </c>
      <c r="C525">
        <f>VLOOKUP(A525,[1]LISTEVLVEAU!A:B,2,FALSE)</f>
        <v>4180</v>
      </c>
      <c r="D525" s="12">
        <v>43669</v>
      </c>
      <c r="E525" s="5">
        <f t="shared" si="16"/>
        <v>30</v>
      </c>
      <c r="F525" s="12" t="str">
        <f t="shared" si="17"/>
        <v>418030</v>
      </c>
      <c r="G525" s="5">
        <v>120</v>
      </c>
      <c r="H525" s="5">
        <v>38.9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5" t="s">
        <v>75</v>
      </c>
      <c r="Q525" s="5" t="s">
        <v>70</v>
      </c>
    </row>
    <row r="526" spans="1:17" ht="18" x14ac:dyDescent="0.3">
      <c r="A526" s="32">
        <v>9750</v>
      </c>
      <c r="B526" s="59" t="s">
        <v>12</v>
      </c>
      <c r="C526">
        <f>VLOOKUP(A526,[1]LISTEVLVEAU!A:B,2,FALSE)</f>
        <v>6640</v>
      </c>
      <c r="D526" s="12">
        <v>43669</v>
      </c>
      <c r="E526" s="5">
        <f t="shared" si="16"/>
        <v>30</v>
      </c>
      <c r="F526" s="12" t="str">
        <f t="shared" si="17"/>
        <v>664030</v>
      </c>
      <c r="G526" s="5">
        <v>128</v>
      </c>
      <c r="H526" s="5">
        <v>39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2</v>
      </c>
      <c r="P526" s="5" t="s">
        <v>75</v>
      </c>
      <c r="Q526" s="5" t="s">
        <v>70</v>
      </c>
    </row>
    <row r="527" spans="1:17" ht="18" x14ac:dyDescent="0.35">
      <c r="A527" s="30">
        <v>9751</v>
      </c>
      <c r="B527" s="57" t="s">
        <v>8</v>
      </c>
      <c r="C527">
        <f>VLOOKUP(A527,[1]LISTEVLVEAU!A:B,2,FALSE)</f>
        <v>3154</v>
      </c>
      <c r="D527" s="12">
        <v>43669</v>
      </c>
      <c r="E527" s="5">
        <f t="shared" si="16"/>
        <v>30</v>
      </c>
      <c r="F527" s="12" t="str">
        <f t="shared" si="17"/>
        <v>315430</v>
      </c>
      <c r="G527" s="5">
        <v>111</v>
      </c>
      <c r="H527" s="5">
        <v>38.799999999999997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5" t="s">
        <v>75</v>
      </c>
      <c r="Q527" s="5" t="s">
        <v>70</v>
      </c>
    </row>
    <row r="528" spans="1:17" ht="18" x14ac:dyDescent="0.3">
      <c r="A528" s="31">
        <v>9755</v>
      </c>
      <c r="B528" s="58" t="s">
        <v>10</v>
      </c>
      <c r="C528">
        <f>VLOOKUP(A528,[1]LISTEVLVEAU!A:B,2,FALSE)</f>
        <v>5611</v>
      </c>
      <c r="D528" s="12">
        <v>43669</v>
      </c>
      <c r="E528" s="5">
        <f t="shared" si="16"/>
        <v>30</v>
      </c>
      <c r="F528" s="12" t="str">
        <f t="shared" si="17"/>
        <v>561130</v>
      </c>
      <c r="G528" s="5">
        <v>117.5</v>
      </c>
      <c r="H528" s="5">
        <v>39</v>
      </c>
      <c r="I528" s="7">
        <v>0</v>
      </c>
      <c r="J528" s="7">
        <v>0</v>
      </c>
      <c r="K528" s="7">
        <v>0</v>
      </c>
      <c r="L528" s="7">
        <v>0</v>
      </c>
      <c r="M528" s="7">
        <v>1</v>
      </c>
      <c r="N528" s="7">
        <v>0</v>
      </c>
      <c r="O528" s="7">
        <v>0</v>
      </c>
      <c r="P528" s="5" t="s">
        <v>75</v>
      </c>
      <c r="Q528" s="5" t="s">
        <v>70</v>
      </c>
    </row>
    <row r="529" spans="1:17" ht="18" x14ac:dyDescent="0.3">
      <c r="A529" s="32">
        <v>9756</v>
      </c>
      <c r="B529" s="59" t="s">
        <v>12</v>
      </c>
      <c r="C529">
        <f>VLOOKUP(A529,[1]LISTEVLVEAU!A:B,2,FALSE)</f>
        <v>4165</v>
      </c>
      <c r="D529" s="12">
        <v>43669</v>
      </c>
      <c r="E529" s="5">
        <f t="shared" si="16"/>
        <v>30</v>
      </c>
      <c r="F529" s="12" t="str">
        <f t="shared" si="17"/>
        <v>416530</v>
      </c>
      <c r="G529" s="5">
        <v>109</v>
      </c>
      <c r="H529" s="5">
        <v>39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5" t="s">
        <v>75</v>
      </c>
      <c r="Q529" s="5" t="s">
        <v>70</v>
      </c>
    </row>
    <row r="530" spans="1:17" ht="18" x14ac:dyDescent="0.3">
      <c r="A530" s="32">
        <v>9757</v>
      </c>
      <c r="B530" s="59" t="s">
        <v>12</v>
      </c>
      <c r="C530">
        <f>VLOOKUP(A530,[1]LISTEVLVEAU!A:B,2,FALSE)</f>
        <v>5722</v>
      </c>
      <c r="D530" s="12">
        <v>43669</v>
      </c>
      <c r="E530" s="5">
        <f t="shared" si="16"/>
        <v>30</v>
      </c>
      <c r="F530" s="12" t="str">
        <f t="shared" si="17"/>
        <v>572230</v>
      </c>
      <c r="G530" s="5">
        <v>102.5</v>
      </c>
      <c r="H530" s="5">
        <v>38.4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1</v>
      </c>
      <c r="P530" s="5" t="s">
        <v>75</v>
      </c>
      <c r="Q530" s="5" t="s">
        <v>70</v>
      </c>
    </row>
    <row r="531" spans="1:17" ht="18" x14ac:dyDescent="0.3">
      <c r="A531" s="31">
        <v>9759</v>
      </c>
      <c r="B531" s="58" t="s">
        <v>10</v>
      </c>
      <c r="C531">
        <f>VLOOKUP(A531,[1]LISTEVLVEAU!A:B,2,FALSE)</f>
        <v>3161</v>
      </c>
      <c r="D531" s="12">
        <v>43669</v>
      </c>
      <c r="E531" s="5">
        <f t="shared" si="16"/>
        <v>30</v>
      </c>
      <c r="F531" s="12" t="str">
        <f t="shared" si="17"/>
        <v>316130</v>
      </c>
      <c r="G531" s="5">
        <v>114</v>
      </c>
      <c r="H531" s="5">
        <v>39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5" t="s">
        <v>75</v>
      </c>
      <c r="Q531" s="5" t="s">
        <v>70</v>
      </c>
    </row>
    <row r="532" spans="1:17" ht="18" x14ac:dyDescent="0.3">
      <c r="A532" s="32">
        <v>9763</v>
      </c>
      <c r="B532" s="59" t="s">
        <v>12</v>
      </c>
      <c r="C532">
        <f>VLOOKUP(A532,[1]LISTEVLVEAU!A:B,2,FALSE)</f>
        <v>4633</v>
      </c>
      <c r="D532" s="12">
        <v>43669</v>
      </c>
      <c r="E532" s="5">
        <f t="shared" si="16"/>
        <v>30</v>
      </c>
      <c r="F532" s="12" t="str">
        <f t="shared" si="17"/>
        <v>463330</v>
      </c>
      <c r="G532" s="5">
        <v>106</v>
      </c>
      <c r="H532" s="5">
        <v>39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5" t="s">
        <v>75</v>
      </c>
      <c r="Q532" s="5" t="s">
        <v>70</v>
      </c>
    </row>
    <row r="533" spans="1:17" ht="18" x14ac:dyDescent="0.3">
      <c r="A533" s="31">
        <v>9764</v>
      </c>
      <c r="B533" s="58" t="s">
        <v>10</v>
      </c>
      <c r="C533">
        <f>VLOOKUP(A533,[1]LISTEVLVEAU!A:B,2,FALSE)</f>
        <v>2604</v>
      </c>
      <c r="D533" s="12">
        <v>43669</v>
      </c>
      <c r="E533" s="5">
        <f t="shared" si="16"/>
        <v>30</v>
      </c>
      <c r="F533" s="12" t="str">
        <f t="shared" si="17"/>
        <v>260430</v>
      </c>
      <c r="G533" s="5">
        <v>133</v>
      </c>
      <c r="H533" s="5">
        <v>39.200000000000003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1</v>
      </c>
      <c r="P533" s="5" t="s">
        <v>75</v>
      </c>
      <c r="Q533" s="5" t="s">
        <v>70</v>
      </c>
    </row>
    <row r="534" spans="1:17" ht="18" x14ac:dyDescent="0.3">
      <c r="A534" s="31">
        <v>9769</v>
      </c>
      <c r="B534" s="58" t="s">
        <v>10</v>
      </c>
      <c r="C534">
        <f>VLOOKUP(A534,[1]LISTEVLVEAU!A:B,2,FALSE)</f>
        <v>5635</v>
      </c>
      <c r="D534" s="12">
        <v>43669</v>
      </c>
      <c r="E534" s="5">
        <f t="shared" si="16"/>
        <v>30</v>
      </c>
      <c r="F534" s="12" t="str">
        <f t="shared" si="17"/>
        <v>563530</v>
      </c>
      <c r="G534" s="5">
        <v>129</v>
      </c>
      <c r="H534" s="5">
        <v>38.799999999999997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5" t="s">
        <v>75</v>
      </c>
      <c r="Q534" s="5" t="s">
        <v>70</v>
      </c>
    </row>
    <row r="535" spans="1:17" ht="18" x14ac:dyDescent="0.3">
      <c r="A535" s="31">
        <v>9770</v>
      </c>
      <c r="B535" s="58" t="s">
        <v>10</v>
      </c>
      <c r="C535">
        <f>VLOOKUP(A535,[1]LISTEVLVEAU!A:B,2,FALSE)</f>
        <v>2646</v>
      </c>
      <c r="D535" s="12">
        <v>43669</v>
      </c>
      <c r="E535" s="5">
        <f t="shared" si="16"/>
        <v>30</v>
      </c>
      <c r="F535" s="12" t="str">
        <f t="shared" si="17"/>
        <v>264630</v>
      </c>
      <c r="G535" s="5">
        <v>109</v>
      </c>
      <c r="H535" s="5">
        <v>38.5</v>
      </c>
      <c r="I535" s="7">
        <v>0</v>
      </c>
      <c r="J535" s="7">
        <v>0</v>
      </c>
      <c r="K535" s="7">
        <v>0</v>
      </c>
      <c r="L535" s="7">
        <v>1</v>
      </c>
      <c r="M535" s="7">
        <v>0</v>
      </c>
      <c r="N535" s="7">
        <v>0</v>
      </c>
      <c r="O535" s="7">
        <v>0</v>
      </c>
      <c r="P535" s="5" t="s">
        <v>75</v>
      </c>
      <c r="Q535" s="5" t="s">
        <v>70</v>
      </c>
    </row>
    <row r="536" spans="1:17" ht="18" x14ac:dyDescent="0.35">
      <c r="A536" s="30">
        <v>9774</v>
      </c>
      <c r="B536" s="57" t="s">
        <v>8</v>
      </c>
      <c r="C536">
        <f>VLOOKUP(A536,[1]LISTEVLVEAU!A:B,2,FALSE)</f>
        <v>5699</v>
      </c>
      <c r="D536" s="12">
        <v>43669</v>
      </c>
      <c r="E536" s="5">
        <f t="shared" si="16"/>
        <v>30</v>
      </c>
      <c r="F536" s="12" t="str">
        <f t="shared" si="17"/>
        <v>569930</v>
      </c>
      <c r="G536" s="5">
        <v>121.5</v>
      </c>
      <c r="H536" s="5">
        <v>38.299999999999997</v>
      </c>
      <c r="I536" s="7">
        <v>0</v>
      </c>
      <c r="J536" s="7">
        <v>1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5" t="s">
        <v>75</v>
      </c>
      <c r="Q536" s="5" t="s">
        <v>70</v>
      </c>
    </row>
    <row r="537" spans="1:17" ht="18" x14ac:dyDescent="0.35">
      <c r="A537" s="30">
        <v>2342</v>
      </c>
      <c r="B537" s="57" t="s">
        <v>8</v>
      </c>
      <c r="C537">
        <f>VLOOKUP(A537,[1]LISTEVLVEAU!A:B,2,FALSE)</f>
        <v>5651</v>
      </c>
      <c r="D537" s="51">
        <v>43669</v>
      </c>
      <c r="E537" s="5">
        <f t="shared" si="16"/>
        <v>30</v>
      </c>
      <c r="F537" s="12" t="str">
        <f t="shared" si="17"/>
        <v>565130</v>
      </c>
      <c r="G537" s="50">
        <v>101.5</v>
      </c>
      <c r="H537" s="50">
        <v>38.6</v>
      </c>
      <c r="I537" s="46">
        <v>0</v>
      </c>
      <c r="J537" s="46">
        <v>0</v>
      </c>
      <c r="K537" s="46">
        <v>0</v>
      </c>
      <c r="L537" s="46">
        <v>0</v>
      </c>
      <c r="M537" s="46">
        <v>0</v>
      </c>
      <c r="N537" s="46">
        <v>0</v>
      </c>
      <c r="O537" s="46">
        <v>0</v>
      </c>
      <c r="P537" s="50" t="s">
        <v>75</v>
      </c>
      <c r="Q537" s="5" t="s">
        <v>70</v>
      </c>
    </row>
    <row r="538" spans="1:17" ht="18" x14ac:dyDescent="0.35">
      <c r="A538" s="52">
        <v>9721</v>
      </c>
      <c r="B538" s="57" t="s">
        <v>8</v>
      </c>
      <c r="C538">
        <f>VLOOKUP(A538,[1]LISTEVLVEAU!A:B,2,FALSE)</f>
        <v>6722</v>
      </c>
      <c r="D538" s="12">
        <v>43676</v>
      </c>
      <c r="E538" s="5">
        <f t="shared" si="16"/>
        <v>31</v>
      </c>
      <c r="F538" s="12" t="str">
        <f t="shared" si="17"/>
        <v>672231</v>
      </c>
      <c r="G538" s="5">
        <v>187.5</v>
      </c>
      <c r="H538" s="5">
        <v>39.1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1</v>
      </c>
      <c r="P538" s="5" t="s">
        <v>106</v>
      </c>
      <c r="Q538" s="5" t="s">
        <v>70</v>
      </c>
    </row>
    <row r="539" spans="1:17" ht="18" x14ac:dyDescent="0.3">
      <c r="A539" s="31">
        <v>9722</v>
      </c>
      <c r="B539" s="58" t="s">
        <v>10</v>
      </c>
      <c r="C539">
        <f>VLOOKUP(A539,[1]LISTEVLVEAU!A:B,2,FALSE)</f>
        <v>6614</v>
      </c>
      <c r="D539" s="12">
        <v>43676</v>
      </c>
      <c r="E539" s="5">
        <f t="shared" si="16"/>
        <v>31</v>
      </c>
      <c r="F539" s="12" t="str">
        <f t="shared" si="17"/>
        <v>661431</v>
      </c>
      <c r="G539" s="5">
        <v>197</v>
      </c>
      <c r="H539" s="5">
        <v>38.6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2</v>
      </c>
      <c r="P539" s="5" t="s">
        <v>106</v>
      </c>
      <c r="Q539" s="5" t="s">
        <v>70</v>
      </c>
    </row>
    <row r="540" spans="1:17" ht="18" x14ac:dyDescent="0.3">
      <c r="A540" s="32">
        <v>9725</v>
      </c>
      <c r="B540" s="59" t="s">
        <v>12</v>
      </c>
      <c r="C540">
        <f>VLOOKUP(A540,[1]LISTEVLVEAU!A:B,2,FALSE)</f>
        <v>5690</v>
      </c>
      <c r="D540" s="12">
        <v>43676</v>
      </c>
      <c r="E540" s="5">
        <f t="shared" si="16"/>
        <v>31</v>
      </c>
      <c r="F540" s="12" t="str">
        <f t="shared" si="17"/>
        <v>569031</v>
      </c>
      <c r="G540" s="5">
        <v>156</v>
      </c>
      <c r="H540" s="5">
        <v>38.700000000000003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1</v>
      </c>
      <c r="P540" s="5" t="s">
        <v>106</v>
      </c>
      <c r="Q540" s="5" t="s">
        <v>70</v>
      </c>
    </row>
    <row r="541" spans="1:17" ht="18" x14ac:dyDescent="0.3">
      <c r="A541" s="31">
        <v>9727</v>
      </c>
      <c r="B541" s="58" t="s">
        <v>10</v>
      </c>
      <c r="C541">
        <f>VLOOKUP(A541,[1]LISTEVLVEAU!A:B,2,FALSE)</f>
        <v>4168</v>
      </c>
      <c r="D541" s="12">
        <v>43676</v>
      </c>
      <c r="E541" s="5">
        <f t="shared" si="16"/>
        <v>31</v>
      </c>
      <c r="F541" s="12" t="str">
        <f t="shared" si="17"/>
        <v>416831</v>
      </c>
      <c r="G541" s="5">
        <v>163.5</v>
      </c>
      <c r="H541" s="5">
        <v>38.799999999999997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2</v>
      </c>
      <c r="P541" s="5" t="s">
        <v>106</v>
      </c>
      <c r="Q541" s="5" t="s">
        <v>70</v>
      </c>
    </row>
    <row r="542" spans="1:17" ht="18" x14ac:dyDescent="0.3">
      <c r="A542" s="31">
        <v>9728</v>
      </c>
      <c r="B542" s="58" t="s">
        <v>10</v>
      </c>
      <c r="C542">
        <f>VLOOKUP(A542,[1]LISTEVLVEAU!A:B,2,FALSE)</f>
        <v>6742</v>
      </c>
      <c r="D542" s="12">
        <v>43676</v>
      </c>
      <c r="E542" s="5">
        <f t="shared" si="16"/>
        <v>31</v>
      </c>
      <c r="F542" s="12" t="str">
        <f t="shared" si="17"/>
        <v>674231</v>
      </c>
      <c r="G542" s="5">
        <v>168</v>
      </c>
      <c r="H542" s="5">
        <v>39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2</v>
      </c>
      <c r="P542" s="5" t="s">
        <v>106</v>
      </c>
      <c r="Q542" s="5" t="s">
        <v>70</v>
      </c>
    </row>
    <row r="543" spans="1:17" ht="18" x14ac:dyDescent="0.3">
      <c r="A543" s="32">
        <v>9732</v>
      </c>
      <c r="B543" s="59" t="s">
        <v>12</v>
      </c>
      <c r="C543">
        <f>VLOOKUP(A543,[1]LISTEVLVEAU!A:B,2,FALSE)</f>
        <v>6718</v>
      </c>
      <c r="D543" s="12">
        <v>43676</v>
      </c>
      <c r="E543" s="5">
        <f t="shared" si="16"/>
        <v>31</v>
      </c>
      <c r="F543" s="12" t="str">
        <f t="shared" si="17"/>
        <v>671831</v>
      </c>
      <c r="G543" s="5">
        <v>130.5</v>
      </c>
      <c r="H543" s="5">
        <v>38.700000000000003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1</v>
      </c>
      <c r="P543" s="5" t="s">
        <v>106</v>
      </c>
      <c r="Q543" s="5" t="s">
        <v>70</v>
      </c>
    </row>
    <row r="544" spans="1:17" ht="28.8" x14ac:dyDescent="0.3">
      <c r="A544" s="32">
        <v>9740</v>
      </c>
      <c r="B544" s="59" t="s">
        <v>12</v>
      </c>
      <c r="C544">
        <f>VLOOKUP(A544,[1]LISTEVLVEAU!A:B,2,FALSE)</f>
        <v>7639</v>
      </c>
      <c r="D544" s="12">
        <v>43676</v>
      </c>
      <c r="E544" s="5">
        <f t="shared" si="16"/>
        <v>31</v>
      </c>
      <c r="F544" s="12" t="str">
        <f t="shared" si="17"/>
        <v>763931</v>
      </c>
      <c r="G544" s="5">
        <v>150</v>
      </c>
      <c r="H544" s="5">
        <v>39.1</v>
      </c>
      <c r="I544" s="7">
        <v>0</v>
      </c>
      <c r="J544" s="7">
        <v>0</v>
      </c>
      <c r="K544" s="7">
        <v>0</v>
      </c>
      <c r="L544" s="7">
        <v>0</v>
      </c>
      <c r="M544" s="54" t="s">
        <v>124</v>
      </c>
      <c r="N544" s="7">
        <v>0</v>
      </c>
      <c r="O544" s="7">
        <v>2</v>
      </c>
      <c r="P544" s="5" t="s">
        <v>106</v>
      </c>
      <c r="Q544" s="5" t="s">
        <v>70</v>
      </c>
    </row>
    <row r="545" spans="1:17" ht="18" x14ac:dyDescent="0.35">
      <c r="A545" s="30">
        <v>9741</v>
      </c>
      <c r="B545" s="57" t="s">
        <v>8</v>
      </c>
      <c r="C545">
        <f>VLOOKUP(A545,[1]LISTEVLVEAU!A:B,2,FALSE)</f>
        <v>6728</v>
      </c>
      <c r="D545" s="12">
        <v>43676</v>
      </c>
      <c r="E545" s="5">
        <f t="shared" si="16"/>
        <v>31</v>
      </c>
      <c r="F545" s="12" t="str">
        <f t="shared" si="17"/>
        <v>672831</v>
      </c>
      <c r="G545" s="5">
        <v>142.5</v>
      </c>
      <c r="H545" s="5">
        <v>39.6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2</v>
      </c>
      <c r="P545" s="5" t="s">
        <v>106</v>
      </c>
      <c r="Q545" s="5" t="s">
        <v>70</v>
      </c>
    </row>
    <row r="546" spans="1:17" ht="18" x14ac:dyDescent="0.3">
      <c r="A546" s="32">
        <v>9744</v>
      </c>
      <c r="B546" s="59" t="s">
        <v>12</v>
      </c>
      <c r="C546">
        <f>VLOOKUP(A546,[1]LISTEVLVEAU!A:B,2,FALSE)</f>
        <v>5704</v>
      </c>
      <c r="D546" s="12">
        <v>43676</v>
      </c>
      <c r="E546" s="5">
        <f t="shared" si="16"/>
        <v>31</v>
      </c>
      <c r="F546" s="12" t="str">
        <f t="shared" si="17"/>
        <v>570431</v>
      </c>
      <c r="G546" s="5">
        <v>137.5</v>
      </c>
      <c r="H546" s="5">
        <v>38.700000000000003</v>
      </c>
      <c r="I546" s="7">
        <v>0</v>
      </c>
      <c r="J546" s="7" t="s">
        <v>125</v>
      </c>
      <c r="K546" s="7">
        <v>0</v>
      </c>
      <c r="L546" s="7">
        <v>0</v>
      </c>
      <c r="M546" s="7">
        <v>0</v>
      </c>
      <c r="N546" s="7">
        <v>0</v>
      </c>
      <c r="O546" s="7" t="s">
        <v>118</v>
      </c>
      <c r="P546" s="5" t="s">
        <v>106</v>
      </c>
      <c r="Q546" s="5" t="s">
        <v>70</v>
      </c>
    </row>
    <row r="547" spans="1:17" ht="18" x14ac:dyDescent="0.35">
      <c r="A547" s="30">
        <v>9745</v>
      </c>
      <c r="B547" s="57" t="s">
        <v>8</v>
      </c>
      <c r="C547">
        <f>VLOOKUP(A547,[1]LISTEVLVEAU!A:B,2,FALSE)</f>
        <v>3647</v>
      </c>
      <c r="D547" s="12">
        <v>43676</v>
      </c>
      <c r="E547" s="5">
        <f t="shared" si="16"/>
        <v>31</v>
      </c>
      <c r="F547" s="12" t="str">
        <f t="shared" si="17"/>
        <v>364731</v>
      </c>
      <c r="G547" s="5">
        <v>136</v>
      </c>
      <c r="H547" s="5">
        <v>38.700000000000003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2</v>
      </c>
      <c r="P547" s="5" t="s">
        <v>106</v>
      </c>
      <c r="Q547" s="5" t="s">
        <v>70</v>
      </c>
    </row>
    <row r="548" spans="1:17" ht="18" x14ac:dyDescent="0.35">
      <c r="A548" s="30">
        <v>9746</v>
      </c>
      <c r="B548" s="57" t="s">
        <v>8</v>
      </c>
      <c r="C548">
        <f>VLOOKUP(A548,[1]LISTEVLVEAU!A:B,2,FALSE)</f>
        <v>3613</v>
      </c>
      <c r="D548" s="12">
        <v>43676</v>
      </c>
      <c r="E548" s="5">
        <f t="shared" si="16"/>
        <v>31</v>
      </c>
      <c r="F548" s="12" t="str">
        <f t="shared" si="17"/>
        <v>361331</v>
      </c>
      <c r="G548" s="5">
        <v>143</v>
      </c>
      <c r="H548" s="5">
        <v>39.299999999999997</v>
      </c>
      <c r="I548" s="7">
        <v>1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2</v>
      </c>
      <c r="P548" s="5" t="s">
        <v>106</v>
      </c>
      <c r="Q548" s="5" t="s">
        <v>70</v>
      </c>
    </row>
    <row r="549" spans="1:17" ht="18" x14ac:dyDescent="0.3">
      <c r="A549" s="31">
        <v>9747</v>
      </c>
      <c r="B549" s="58" t="s">
        <v>10</v>
      </c>
      <c r="C549">
        <f>VLOOKUP(A549,[1]LISTEVLVEAU!A:B,2,FALSE)</f>
        <v>7628</v>
      </c>
      <c r="D549" s="12">
        <v>43676</v>
      </c>
      <c r="E549" s="5">
        <f t="shared" si="16"/>
        <v>31</v>
      </c>
      <c r="F549" s="12" t="str">
        <f t="shared" si="17"/>
        <v>762831</v>
      </c>
      <c r="G549" s="5">
        <v>138</v>
      </c>
      <c r="H549" s="5">
        <v>39.200000000000003</v>
      </c>
      <c r="I549" s="7">
        <v>0</v>
      </c>
      <c r="J549" s="7" t="s">
        <v>126</v>
      </c>
      <c r="K549" s="7">
        <v>0</v>
      </c>
      <c r="L549" s="7">
        <v>0</v>
      </c>
      <c r="M549" s="7">
        <v>0</v>
      </c>
      <c r="N549" s="7">
        <v>0</v>
      </c>
      <c r="O549" s="7">
        <v>2</v>
      </c>
      <c r="P549" s="5" t="s">
        <v>106</v>
      </c>
      <c r="Q549" s="5" t="s">
        <v>70</v>
      </c>
    </row>
    <row r="550" spans="1:17" ht="18" x14ac:dyDescent="0.3">
      <c r="A550" s="32">
        <v>9748</v>
      </c>
      <c r="B550" s="59" t="s">
        <v>12</v>
      </c>
      <c r="C550">
        <f>VLOOKUP(A550,[1]LISTEVLVEAU!A:B,2,FALSE)</f>
        <v>7622</v>
      </c>
      <c r="D550" s="12">
        <v>43676</v>
      </c>
      <c r="E550" s="5">
        <f t="shared" si="16"/>
        <v>31</v>
      </c>
      <c r="F550" s="12" t="str">
        <f t="shared" si="17"/>
        <v>762231</v>
      </c>
      <c r="G550" s="5">
        <v>106.5</v>
      </c>
      <c r="H550" s="5">
        <v>38.799999999999997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1</v>
      </c>
      <c r="P550" s="5" t="s">
        <v>106</v>
      </c>
      <c r="Q550" s="5" t="s">
        <v>70</v>
      </c>
    </row>
    <row r="551" spans="1:17" ht="18" x14ac:dyDescent="0.35">
      <c r="A551" s="30">
        <v>9749</v>
      </c>
      <c r="B551" s="57" t="s">
        <v>8</v>
      </c>
      <c r="C551">
        <f>VLOOKUP(A551,[1]LISTEVLVEAU!A:B,2,FALSE)</f>
        <v>4180</v>
      </c>
      <c r="D551" s="12">
        <v>43676</v>
      </c>
      <c r="E551" s="5">
        <f t="shared" si="16"/>
        <v>31</v>
      </c>
      <c r="F551" s="12" t="str">
        <f t="shared" si="17"/>
        <v>418031</v>
      </c>
      <c r="G551" s="5">
        <v>124.5</v>
      </c>
      <c r="H551" s="5">
        <v>39</v>
      </c>
      <c r="I551" s="7">
        <v>0</v>
      </c>
      <c r="J551" s="7">
        <v>0</v>
      </c>
      <c r="K551" s="7">
        <v>0</v>
      </c>
      <c r="L551" s="7">
        <v>0</v>
      </c>
      <c r="M551" s="7" t="s">
        <v>121</v>
      </c>
      <c r="N551" s="7">
        <v>0</v>
      </c>
      <c r="O551" s="7">
        <v>0</v>
      </c>
      <c r="P551" s="5" t="s">
        <v>106</v>
      </c>
      <c r="Q551" s="5" t="s">
        <v>70</v>
      </c>
    </row>
    <row r="552" spans="1:17" ht="18" x14ac:dyDescent="0.3">
      <c r="A552" s="32">
        <v>9750</v>
      </c>
      <c r="B552" s="59" t="s">
        <v>12</v>
      </c>
      <c r="C552">
        <f>VLOOKUP(A552,[1]LISTEVLVEAU!A:B,2,FALSE)</f>
        <v>6640</v>
      </c>
      <c r="D552" s="12">
        <v>43676</v>
      </c>
      <c r="E552" s="5">
        <f t="shared" si="16"/>
        <v>31</v>
      </c>
      <c r="F552" s="12" t="str">
        <f t="shared" si="17"/>
        <v>664031</v>
      </c>
      <c r="G552" s="5">
        <v>136.5</v>
      </c>
      <c r="H552" s="5">
        <v>39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2</v>
      </c>
      <c r="P552" s="5" t="s">
        <v>106</v>
      </c>
      <c r="Q552" s="5" t="s">
        <v>70</v>
      </c>
    </row>
    <row r="553" spans="1:17" ht="18" x14ac:dyDescent="0.35">
      <c r="A553" s="30">
        <v>9751</v>
      </c>
      <c r="B553" s="57" t="s">
        <v>8</v>
      </c>
      <c r="C553">
        <f>VLOOKUP(A553,[1]LISTEVLVEAU!A:B,2,FALSE)</f>
        <v>3154</v>
      </c>
      <c r="D553" s="12">
        <v>43676</v>
      </c>
      <c r="E553" s="5">
        <f t="shared" si="16"/>
        <v>31</v>
      </c>
      <c r="F553" s="12" t="str">
        <f t="shared" si="17"/>
        <v>315431</v>
      </c>
      <c r="G553" s="5">
        <v>119</v>
      </c>
      <c r="H553" s="5">
        <v>39.299999999999997</v>
      </c>
      <c r="I553" s="7">
        <v>0</v>
      </c>
      <c r="J553" s="7">
        <v>0</v>
      </c>
      <c r="K553" s="7">
        <v>0</v>
      </c>
      <c r="L553" s="7">
        <v>0</v>
      </c>
      <c r="M553" s="7" t="s">
        <v>121</v>
      </c>
      <c r="N553" s="7">
        <v>0</v>
      </c>
      <c r="O553" s="7">
        <v>1</v>
      </c>
      <c r="P553" s="5" t="s">
        <v>106</v>
      </c>
      <c r="Q553" s="5" t="s">
        <v>70</v>
      </c>
    </row>
    <row r="554" spans="1:17" ht="18" x14ac:dyDescent="0.3">
      <c r="A554" s="31">
        <v>9755</v>
      </c>
      <c r="B554" s="58" t="s">
        <v>10</v>
      </c>
      <c r="C554">
        <f>VLOOKUP(A554,[1]LISTEVLVEAU!A:B,2,FALSE)</f>
        <v>5611</v>
      </c>
      <c r="D554" s="12">
        <v>43676</v>
      </c>
      <c r="E554" s="5">
        <f t="shared" si="16"/>
        <v>31</v>
      </c>
      <c r="F554" s="12" t="str">
        <f t="shared" si="17"/>
        <v>561131</v>
      </c>
      <c r="G554" s="5">
        <v>122</v>
      </c>
      <c r="H554" s="5">
        <v>39.200000000000003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1</v>
      </c>
      <c r="P554" s="5" t="s">
        <v>106</v>
      </c>
      <c r="Q554" s="5" t="s">
        <v>70</v>
      </c>
    </row>
    <row r="555" spans="1:17" ht="18" x14ac:dyDescent="0.3">
      <c r="A555" s="32">
        <v>9756</v>
      </c>
      <c r="B555" s="59" t="s">
        <v>12</v>
      </c>
      <c r="C555">
        <f>VLOOKUP(A555,[1]LISTEVLVEAU!A:B,2,FALSE)</f>
        <v>4165</v>
      </c>
      <c r="D555" s="12">
        <v>43676</v>
      </c>
      <c r="E555" s="5">
        <f t="shared" si="16"/>
        <v>31</v>
      </c>
      <c r="F555" s="12" t="str">
        <f t="shared" si="17"/>
        <v>416531</v>
      </c>
      <c r="G555" s="5">
        <v>113</v>
      </c>
      <c r="H555" s="5">
        <v>38.799999999999997</v>
      </c>
      <c r="I555" s="7">
        <v>0</v>
      </c>
      <c r="J555" s="7">
        <v>0</v>
      </c>
      <c r="K555" s="7">
        <v>0</v>
      </c>
      <c r="L555" s="7">
        <v>1</v>
      </c>
      <c r="M555" s="7">
        <v>0</v>
      </c>
      <c r="N555" s="7">
        <v>0</v>
      </c>
      <c r="O555" s="7">
        <v>1</v>
      </c>
      <c r="P555" s="5" t="s">
        <v>106</v>
      </c>
      <c r="Q555" s="5" t="s">
        <v>70</v>
      </c>
    </row>
    <row r="556" spans="1:17" ht="18" x14ac:dyDescent="0.3">
      <c r="A556" s="32">
        <v>9757</v>
      </c>
      <c r="B556" s="59" t="s">
        <v>12</v>
      </c>
      <c r="C556">
        <f>VLOOKUP(A556,[1]LISTEVLVEAU!A:B,2,FALSE)</f>
        <v>5722</v>
      </c>
      <c r="D556" s="12">
        <v>43676</v>
      </c>
      <c r="E556" s="5">
        <f t="shared" si="16"/>
        <v>31</v>
      </c>
      <c r="F556" s="12" t="str">
        <f t="shared" si="17"/>
        <v>572231</v>
      </c>
      <c r="G556" s="5">
        <v>107</v>
      </c>
      <c r="H556" s="5">
        <v>38.700000000000003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2</v>
      </c>
      <c r="P556" s="5" t="s">
        <v>106</v>
      </c>
      <c r="Q556" s="5" t="s">
        <v>70</v>
      </c>
    </row>
    <row r="557" spans="1:17" ht="18" x14ac:dyDescent="0.3">
      <c r="A557" s="31">
        <v>9759</v>
      </c>
      <c r="B557" s="58" t="s">
        <v>10</v>
      </c>
      <c r="C557">
        <f>VLOOKUP(A557,[1]LISTEVLVEAU!A:B,2,FALSE)</f>
        <v>3161</v>
      </c>
      <c r="D557" s="12">
        <v>43676</v>
      </c>
      <c r="E557" s="5">
        <f t="shared" si="16"/>
        <v>31</v>
      </c>
      <c r="F557" s="12" t="str">
        <f t="shared" si="17"/>
        <v>316131</v>
      </c>
      <c r="G557" s="5">
        <v>118</v>
      </c>
      <c r="H557" s="5">
        <v>38.9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1</v>
      </c>
      <c r="P557" s="5" t="s">
        <v>106</v>
      </c>
      <c r="Q557" s="5" t="s">
        <v>70</v>
      </c>
    </row>
    <row r="558" spans="1:17" ht="18" x14ac:dyDescent="0.3">
      <c r="A558" s="32">
        <v>9763</v>
      </c>
      <c r="B558" s="59" t="s">
        <v>12</v>
      </c>
      <c r="C558">
        <f>VLOOKUP(A558,[1]LISTEVLVEAU!A:B,2,FALSE)</f>
        <v>4633</v>
      </c>
      <c r="D558" s="12">
        <v>43676</v>
      </c>
      <c r="E558" s="5">
        <f t="shared" si="16"/>
        <v>31</v>
      </c>
      <c r="F558" s="12" t="str">
        <f t="shared" si="17"/>
        <v>463331</v>
      </c>
      <c r="G558" s="5">
        <v>110.5</v>
      </c>
      <c r="H558" s="5">
        <v>38.9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5" t="s">
        <v>106</v>
      </c>
      <c r="Q558" s="5" t="s">
        <v>70</v>
      </c>
    </row>
    <row r="559" spans="1:17" ht="18" x14ac:dyDescent="0.3">
      <c r="A559" s="31">
        <v>9764</v>
      </c>
      <c r="B559" s="58" t="s">
        <v>10</v>
      </c>
      <c r="C559">
        <f>VLOOKUP(A559,[1]LISTEVLVEAU!A:B,2,FALSE)</f>
        <v>2604</v>
      </c>
      <c r="D559" s="12">
        <v>43676</v>
      </c>
      <c r="E559" s="5">
        <f t="shared" si="16"/>
        <v>31</v>
      </c>
      <c r="F559" s="12" t="str">
        <f t="shared" si="17"/>
        <v>260431</v>
      </c>
      <c r="G559" s="5">
        <v>137.5</v>
      </c>
      <c r="H559" s="5">
        <v>39.1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2</v>
      </c>
      <c r="P559" s="5" t="s">
        <v>106</v>
      </c>
      <c r="Q559" s="5" t="s">
        <v>70</v>
      </c>
    </row>
    <row r="560" spans="1:17" ht="18" x14ac:dyDescent="0.3">
      <c r="A560" s="31">
        <v>9769</v>
      </c>
      <c r="B560" s="58" t="s">
        <v>10</v>
      </c>
      <c r="C560">
        <f>VLOOKUP(A560,[1]LISTEVLVEAU!A:B,2,FALSE)</f>
        <v>5635</v>
      </c>
      <c r="D560" s="12">
        <v>43676</v>
      </c>
      <c r="E560" s="5">
        <f t="shared" si="16"/>
        <v>31</v>
      </c>
      <c r="F560" s="12" t="str">
        <f t="shared" si="17"/>
        <v>563531</v>
      </c>
      <c r="G560" s="5">
        <v>133</v>
      </c>
      <c r="H560" s="5">
        <v>39.1</v>
      </c>
      <c r="I560" s="7">
        <v>0</v>
      </c>
      <c r="J560" s="7">
        <v>0</v>
      </c>
      <c r="K560" s="7">
        <v>0</v>
      </c>
      <c r="L560" s="7">
        <v>0</v>
      </c>
      <c r="M560" s="7" t="s">
        <v>121</v>
      </c>
      <c r="N560" s="7">
        <v>0</v>
      </c>
      <c r="O560" s="7">
        <v>0</v>
      </c>
      <c r="P560" s="5" t="s">
        <v>106</v>
      </c>
      <c r="Q560" s="5" t="s">
        <v>70</v>
      </c>
    </row>
    <row r="561" spans="1:17" ht="18" x14ac:dyDescent="0.3">
      <c r="A561" s="31">
        <v>9770</v>
      </c>
      <c r="B561" s="58" t="s">
        <v>10</v>
      </c>
      <c r="C561">
        <f>VLOOKUP(A561,[1]LISTEVLVEAU!A:B,2,FALSE)</f>
        <v>2646</v>
      </c>
      <c r="D561" s="12">
        <v>43676</v>
      </c>
      <c r="E561" s="5">
        <f t="shared" si="16"/>
        <v>31</v>
      </c>
      <c r="F561" s="12" t="str">
        <f t="shared" si="17"/>
        <v>264631</v>
      </c>
      <c r="G561" s="5">
        <v>112.5</v>
      </c>
      <c r="H561" s="5">
        <v>39.200000000000003</v>
      </c>
      <c r="I561" s="7">
        <v>0</v>
      </c>
      <c r="J561" s="7" t="s">
        <v>127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5" t="s">
        <v>106</v>
      </c>
      <c r="Q561" s="5" t="s">
        <v>70</v>
      </c>
    </row>
    <row r="562" spans="1:17" ht="18" x14ac:dyDescent="0.35">
      <c r="A562" s="30">
        <v>9774</v>
      </c>
      <c r="B562" s="57" t="s">
        <v>8</v>
      </c>
      <c r="C562">
        <f>VLOOKUP(A562,[1]LISTEVLVEAU!A:B,2,FALSE)</f>
        <v>5699</v>
      </c>
      <c r="D562" s="12">
        <v>43676</v>
      </c>
      <c r="E562" s="5">
        <f t="shared" si="16"/>
        <v>31</v>
      </c>
      <c r="F562" s="12" t="str">
        <f t="shared" si="17"/>
        <v>569931</v>
      </c>
      <c r="G562" s="5">
        <v>124.5</v>
      </c>
      <c r="H562" s="5">
        <v>39</v>
      </c>
      <c r="I562" s="7">
        <v>0</v>
      </c>
      <c r="J562" s="7">
        <v>0</v>
      </c>
      <c r="K562" s="7">
        <v>0</v>
      </c>
      <c r="L562" s="7">
        <v>0</v>
      </c>
      <c r="M562" s="7" t="s">
        <v>121</v>
      </c>
      <c r="N562" s="7">
        <v>0</v>
      </c>
      <c r="O562" s="7">
        <v>0</v>
      </c>
      <c r="P562" s="5" t="s">
        <v>106</v>
      </c>
      <c r="Q562" s="5" t="s">
        <v>70</v>
      </c>
    </row>
    <row r="563" spans="1:17" s="53" customFormat="1" ht="18" x14ac:dyDescent="0.35">
      <c r="A563" s="30">
        <v>2342</v>
      </c>
      <c r="B563" s="57" t="s">
        <v>8</v>
      </c>
      <c r="C563">
        <f>VLOOKUP(A563,[1]LISTEVLVEAU!A:B,2,FALSE)</f>
        <v>5651</v>
      </c>
      <c r="D563" s="51">
        <v>43676</v>
      </c>
      <c r="E563" s="50">
        <f t="shared" si="16"/>
        <v>31</v>
      </c>
      <c r="F563" s="12" t="str">
        <f t="shared" si="17"/>
        <v>565131</v>
      </c>
      <c r="G563" s="50">
        <v>109</v>
      </c>
      <c r="H563" s="50">
        <v>38.6</v>
      </c>
      <c r="I563" s="46">
        <v>0</v>
      </c>
      <c r="J563" s="46">
        <v>0</v>
      </c>
      <c r="K563" s="46">
        <v>0</v>
      </c>
      <c r="L563" s="46">
        <v>0</v>
      </c>
      <c r="M563" s="46">
        <v>0</v>
      </c>
      <c r="N563" s="46">
        <v>0</v>
      </c>
      <c r="O563" s="46">
        <v>0</v>
      </c>
      <c r="P563" s="50" t="s">
        <v>106</v>
      </c>
      <c r="Q563" s="50" t="s">
        <v>70</v>
      </c>
    </row>
    <row r="564" spans="1:17" ht="18" x14ac:dyDescent="0.35">
      <c r="A564" s="52">
        <v>9721</v>
      </c>
      <c r="B564" s="57" t="s">
        <v>8</v>
      </c>
      <c r="C564">
        <f>VLOOKUP(A564,[1]LISTEVLVEAU!A:B,2,FALSE)</f>
        <v>6722</v>
      </c>
      <c r="D564" s="12">
        <v>43683</v>
      </c>
      <c r="E564" s="5">
        <f t="shared" si="16"/>
        <v>32</v>
      </c>
      <c r="F564" s="12" t="str">
        <f t="shared" si="17"/>
        <v>672232</v>
      </c>
      <c r="G564" s="5">
        <v>196</v>
      </c>
      <c r="H564" s="5">
        <v>39.5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50" t="s">
        <v>106</v>
      </c>
    </row>
    <row r="565" spans="1:17" ht="18" x14ac:dyDescent="0.3">
      <c r="A565" s="31">
        <v>9722</v>
      </c>
      <c r="B565" s="58" t="s">
        <v>10</v>
      </c>
      <c r="C565">
        <f>VLOOKUP(A565,[1]LISTEVLVEAU!A:B,2,FALSE)</f>
        <v>6614</v>
      </c>
      <c r="D565" s="12">
        <v>43683</v>
      </c>
      <c r="E565" s="5">
        <f t="shared" si="16"/>
        <v>32</v>
      </c>
      <c r="F565" s="12" t="str">
        <f t="shared" si="17"/>
        <v>661432</v>
      </c>
      <c r="G565" s="5">
        <v>199.5</v>
      </c>
      <c r="H565" s="5">
        <v>39.4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1</v>
      </c>
      <c r="P565" s="50" t="s">
        <v>106</v>
      </c>
    </row>
    <row r="566" spans="1:17" ht="18" x14ac:dyDescent="0.3">
      <c r="A566" s="32">
        <v>9725</v>
      </c>
      <c r="B566" s="59" t="s">
        <v>12</v>
      </c>
      <c r="C566">
        <f>VLOOKUP(A566,[1]LISTEVLVEAU!A:B,2,FALSE)</f>
        <v>5690</v>
      </c>
      <c r="D566" s="12">
        <v>43683</v>
      </c>
      <c r="E566" s="5">
        <f t="shared" si="16"/>
        <v>32</v>
      </c>
      <c r="F566" s="12" t="str">
        <f t="shared" si="17"/>
        <v>569032</v>
      </c>
      <c r="G566" s="5">
        <v>161</v>
      </c>
      <c r="H566" s="5">
        <v>39.1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50" t="s">
        <v>106</v>
      </c>
    </row>
    <row r="567" spans="1:17" ht="18" x14ac:dyDescent="0.3">
      <c r="A567" s="31">
        <v>9727</v>
      </c>
      <c r="B567" s="58" t="s">
        <v>10</v>
      </c>
      <c r="C567">
        <f>VLOOKUP(A567,[1]LISTEVLVEAU!A:B,2,FALSE)</f>
        <v>4168</v>
      </c>
      <c r="D567" s="12">
        <v>43683</v>
      </c>
      <c r="E567" s="5">
        <f t="shared" si="16"/>
        <v>32</v>
      </c>
      <c r="F567" s="12" t="str">
        <f t="shared" si="17"/>
        <v>416832</v>
      </c>
      <c r="G567" s="5">
        <v>168.5</v>
      </c>
      <c r="H567" s="5">
        <v>38.9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1</v>
      </c>
      <c r="P567" s="50" t="s">
        <v>106</v>
      </c>
    </row>
    <row r="568" spans="1:17" ht="18" x14ac:dyDescent="0.3">
      <c r="A568" s="31">
        <v>9728</v>
      </c>
      <c r="B568" s="58" t="s">
        <v>10</v>
      </c>
      <c r="C568">
        <f>VLOOKUP(A568,[1]LISTEVLVEAU!A:B,2,FALSE)</f>
        <v>6742</v>
      </c>
      <c r="D568" s="12">
        <v>43683</v>
      </c>
      <c r="E568" s="5">
        <f t="shared" si="16"/>
        <v>32</v>
      </c>
      <c r="F568" s="12" t="str">
        <f t="shared" si="17"/>
        <v>674232</v>
      </c>
      <c r="G568" s="5">
        <v>173.5</v>
      </c>
      <c r="H568" s="5">
        <v>39.5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2</v>
      </c>
      <c r="P568" s="50" t="s">
        <v>106</v>
      </c>
    </row>
    <row r="569" spans="1:17" ht="18" x14ac:dyDescent="0.3">
      <c r="A569" s="32">
        <v>9732</v>
      </c>
      <c r="B569" s="59" t="s">
        <v>12</v>
      </c>
      <c r="C569">
        <f>VLOOKUP(A569,[1]LISTEVLVEAU!A:B,2,FALSE)</f>
        <v>6718</v>
      </c>
      <c r="D569" s="12">
        <v>43683</v>
      </c>
      <c r="E569" s="5">
        <f t="shared" si="16"/>
        <v>32</v>
      </c>
      <c r="F569" s="12" t="str">
        <f t="shared" si="17"/>
        <v>671832</v>
      </c>
      <c r="G569" s="5">
        <v>133.5</v>
      </c>
      <c r="H569" s="5">
        <v>38.9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1</v>
      </c>
      <c r="P569" s="50" t="s">
        <v>106</v>
      </c>
    </row>
    <row r="570" spans="1:17" ht="18" x14ac:dyDescent="0.3">
      <c r="A570" s="32">
        <v>9740</v>
      </c>
      <c r="B570" s="59" t="s">
        <v>12</v>
      </c>
      <c r="C570">
        <f>VLOOKUP(A570,[1]LISTEVLVEAU!A:B,2,FALSE)</f>
        <v>7639</v>
      </c>
      <c r="D570" s="12">
        <v>43683</v>
      </c>
      <c r="E570" s="5">
        <f t="shared" si="16"/>
        <v>32</v>
      </c>
      <c r="F570" s="12" t="str">
        <f t="shared" si="17"/>
        <v>763932</v>
      </c>
      <c r="G570" s="5">
        <v>151.5</v>
      </c>
      <c r="H570" s="5">
        <v>39.5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2</v>
      </c>
      <c r="P570" s="50" t="s">
        <v>106</v>
      </c>
    </row>
    <row r="571" spans="1:17" ht="18" x14ac:dyDescent="0.35">
      <c r="A571" s="30">
        <v>9741</v>
      </c>
      <c r="B571" s="57" t="s">
        <v>8</v>
      </c>
      <c r="C571">
        <f>VLOOKUP(A571,[1]LISTEVLVEAU!A:B,2,FALSE)</f>
        <v>6728</v>
      </c>
      <c r="D571" s="12">
        <v>43683</v>
      </c>
      <c r="E571" s="5">
        <f t="shared" si="16"/>
        <v>32</v>
      </c>
      <c r="F571" s="12" t="str">
        <f t="shared" si="17"/>
        <v>672832</v>
      </c>
      <c r="G571" s="5">
        <v>143.5</v>
      </c>
      <c r="H571" s="5">
        <v>39.6</v>
      </c>
      <c r="I571" s="7">
        <v>0</v>
      </c>
      <c r="J571" s="7" t="s">
        <v>127</v>
      </c>
      <c r="K571" s="7">
        <v>0</v>
      </c>
      <c r="L571" s="7">
        <v>0</v>
      </c>
      <c r="M571" s="7">
        <v>0</v>
      </c>
      <c r="N571" s="7">
        <v>0</v>
      </c>
      <c r="O571" s="7">
        <v>2</v>
      </c>
      <c r="P571" s="50" t="s">
        <v>106</v>
      </c>
    </row>
    <row r="572" spans="1:17" ht="18" x14ac:dyDescent="0.3">
      <c r="A572" s="32">
        <v>9744</v>
      </c>
      <c r="B572" s="59" t="s">
        <v>12</v>
      </c>
      <c r="C572">
        <f>VLOOKUP(A572,[1]LISTEVLVEAU!A:B,2,FALSE)</f>
        <v>5704</v>
      </c>
      <c r="D572" s="12">
        <v>43683</v>
      </c>
      <c r="E572" s="5">
        <f t="shared" si="16"/>
        <v>32</v>
      </c>
      <c r="F572" s="12" t="str">
        <f t="shared" si="17"/>
        <v>570432</v>
      </c>
      <c r="G572" s="5">
        <v>143.5</v>
      </c>
      <c r="H572" s="5">
        <v>39.200000000000003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3</v>
      </c>
      <c r="P572" s="50" t="s">
        <v>106</v>
      </c>
    </row>
    <row r="573" spans="1:17" ht="18" x14ac:dyDescent="0.35">
      <c r="A573" s="30">
        <v>9745</v>
      </c>
      <c r="B573" s="57" t="s">
        <v>8</v>
      </c>
      <c r="C573">
        <f>VLOOKUP(A573,[1]LISTEVLVEAU!A:B,2,FALSE)</f>
        <v>3647</v>
      </c>
      <c r="D573" s="12">
        <v>43683</v>
      </c>
      <c r="E573" s="5">
        <f t="shared" si="16"/>
        <v>32</v>
      </c>
      <c r="F573" s="12" t="str">
        <f t="shared" si="17"/>
        <v>364732</v>
      </c>
      <c r="G573" s="5">
        <v>140</v>
      </c>
      <c r="H573" s="5">
        <v>38.799999999999997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  <c r="N573" s="7">
        <v>0</v>
      </c>
      <c r="O573" s="7">
        <v>1</v>
      </c>
      <c r="P573" s="50" t="s">
        <v>106</v>
      </c>
    </row>
    <row r="574" spans="1:17" ht="18" x14ac:dyDescent="0.35">
      <c r="A574" s="30">
        <v>9746</v>
      </c>
      <c r="B574" s="57" t="s">
        <v>8</v>
      </c>
      <c r="C574">
        <f>VLOOKUP(A574,[1]LISTEVLVEAU!A:B,2,FALSE)</f>
        <v>3613</v>
      </c>
      <c r="D574" s="12">
        <v>43683</v>
      </c>
      <c r="E574" s="5">
        <f t="shared" si="16"/>
        <v>32</v>
      </c>
      <c r="F574" s="12" t="str">
        <f t="shared" si="17"/>
        <v>361332</v>
      </c>
      <c r="G574" s="5">
        <v>143</v>
      </c>
      <c r="H574" s="5">
        <v>39.5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2</v>
      </c>
      <c r="P574" s="50" t="s">
        <v>106</v>
      </c>
    </row>
    <row r="575" spans="1:17" ht="18" x14ac:dyDescent="0.3">
      <c r="A575" s="31">
        <v>9747</v>
      </c>
      <c r="B575" s="58" t="s">
        <v>10</v>
      </c>
      <c r="C575">
        <f>VLOOKUP(A575,[1]LISTEVLVEAU!A:B,2,FALSE)</f>
        <v>7628</v>
      </c>
      <c r="D575" s="12">
        <v>43683</v>
      </c>
      <c r="E575" s="5">
        <f t="shared" si="16"/>
        <v>32</v>
      </c>
      <c r="F575" s="12" t="str">
        <f t="shared" si="17"/>
        <v>762832</v>
      </c>
      <c r="G575" s="5">
        <v>139.5</v>
      </c>
      <c r="H575" s="5">
        <v>39.4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3</v>
      </c>
      <c r="P575" s="50" t="s">
        <v>106</v>
      </c>
    </row>
    <row r="576" spans="1:17" ht="18" x14ac:dyDescent="0.3">
      <c r="A576" s="32">
        <v>9748</v>
      </c>
      <c r="B576" s="59" t="s">
        <v>12</v>
      </c>
      <c r="C576">
        <f>VLOOKUP(A576,[1]LISTEVLVEAU!A:B,2,FALSE)</f>
        <v>7622</v>
      </c>
      <c r="D576" s="12">
        <v>43683</v>
      </c>
      <c r="E576" s="5">
        <f t="shared" si="16"/>
        <v>32</v>
      </c>
      <c r="F576" s="12" t="str">
        <f t="shared" si="17"/>
        <v>762232</v>
      </c>
      <c r="G576" s="5">
        <v>110.5</v>
      </c>
      <c r="H576" s="5">
        <v>39.4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1</v>
      </c>
      <c r="P576" s="50" t="s">
        <v>106</v>
      </c>
    </row>
    <row r="577" spans="1:16" ht="18" x14ac:dyDescent="0.35">
      <c r="A577" s="30">
        <v>9749</v>
      </c>
      <c r="B577" s="57" t="s">
        <v>8</v>
      </c>
      <c r="C577">
        <f>VLOOKUP(A577,[1]LISTEVLVEAU!A:B,2,FALSE)</f>
        <v>4180</v>
      </c>
      <c r="D577" s="12">
        <v>43683</v>
      </c>
      <c r="E577" s="5">
        <f t="shared" si="16"/>
        <v>32</v>
      </c>
      <c r="F577" s="12" t="str">
        <f t="shared" si="17"/>
        <v>418032</v>
      </c>
      <c r="G577" s="5">
        <v>129</v>
      </c>
      <c r="H577" s="5">
        <v>39.200000000000003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50" t="s">
        <v>106</v>
      </c>
    </row>
    <row r="578" spans="1:16" ht="18" x14ac:dyDescent="0.3">
      <c r="A578" s="32">
        <v>9750</v>
      </c>
      <c r="B578" s="59" t="s">
        <v>12</v>
      </c>
      <c r="C578">
        <f>VLOOKUP(A578,[1]LISTEVLVEAU!A:B,2,FALSE)</f>
        <v>6640</v>
      </c>
      <c r="D578" s="12">
        <v>43683</v>
      </c>
      <c r="E578" s="5">
        <f t="shared" ref="E578:E589" si="18">WEEKNUM(D578,2)</f>
        <v>32</v>
      </c>
      <c r="F578" s="12" t="str">
        <f t="shared" si="17"/>
        <v>664032</v>
      </c>
      <c r="G578" s="5">
        <v>139.5</v>
      </c>
      <c r="H578" s="5">
        <v>39.4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2</v>
      </c>
      <c r="P578" s="50" t="s">
        <v>106</v>
      </c>
    </row>
    <row r="579" spans="1:16" ht="18" x14ac:dyDescent="0.35">
      <c r="A579" s="30">
        <v>9751</v>
      </c>
      <c r="B579" s="57" t="s">
        <v>8</v>
      </c>
      <c r="C579">
        <f>VLOOKUP(A579,[1]LISTEVLVEAU!A:B,2,FALSE)</f>
        <v>3154</v>
      </c>
      <c r="D579" s="12">
        <v>43683</v>
      </c>
      <c r="E579" s="5">
        <f t="shared" si="18"/>
        <v>32</v>
      </c>
      <c r="F579" s="12" t="str">
        <f t="shared" ref="F579:F589" si="19">CONCATENATE(C579,E579)</f>
        <v>315432</v>
      </c>
      <c r="G579" s="5">
        <v>121.5</v>
      </c>
      <c r="H579" s="5">
        <v>39.700000000000003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  <c r="N579" s="7">
        <v>0</v>
      </c>
      <c r="O579" s="7">
        <v>2</v>
      </c>
      <c r="P579" s="50" t="s">
        <v>106</v>
      </c>
    </row>
    <row r="580" spans="1:16" ht="18" x14ac:dyDescent="0.3">
      <c r="A580" s="31">
        <v>9755</v>
      </c>
      <c r="B580" s="58" t="s">
        <v>10</v>
      </c>
      <c r="C580">
        <f>VLOOKUP(A580,[1]LISTEVLVEAU!A:B,2,FALSE)</f>
        <v>5611</v>
      </c>
      <c r="D580" s="12">
        <v>43683</v>
      </c>
      <c r="E580" s="5">
        <f t="shared" si="18"/>
        <v>32</v>
      </c>
      <c r="F580" s="12" t="str">
        <f t="shared" si="19"/>
        <v>561132</v>
      </c>
      <c r="G580" s="5">
        <v>124.5</v>
      </c>
      <c r="H580" s="5">
        <v>39.200000000000003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2</v>
      </c>
      <c r="P580" s="50" t="s">
        <v>106</v>
      </c>
    </row>
    <row r="581" spans="1:16" ht="18" x14ac:dyDescent="0.3">
      <c r="A581" s="32">
        <v>9756</v>
      </c>
      <c r="B581" s="59" t="s">
        <v>12</v>
      </c>
      <c r="C581">
        <f>VLOOKUP(A581,[1]LISTEVLVEAU!A:B,2,FALSE)</f>
        <v>4165</v>
      </c>
      <c r="D581" s="12">
        <v>43683</v>
      </c>
      <c r="E581" s="5">
        <f t="shared" si="18"/>
        <v>32</v>
      </c>
      <c r="F581" s="12" t="str">
        <f t="shared" si="19"/>
        <v>416532</v>
      </c>
      <c r="G581" s="5">
        <v>118</v>
      </c>
      <c r="H581" s="5">
        <v>39.6</v>
      </c>
      <c r="I581" s="7">
        <v>0</v>
      </c>
      <c r="J581" s="7">
        <v>0</v>
      </c>
      <c r="K581" s="7" t="s">
        <v>128</v>
      </c>
      <c r="L581" s="7">
        <v>0</v>
      </c>
      <c r="M581" s="7">
        <v>0</v>
      </c>
      <c r="N581" s="7">
        <v>0</v>
      </c>
      <c r="O581" s="7">
        <v>1</v>
      </c>
      <c r="P581" s="50" t="s">
        <v>106</v>
      </c>
    </row>
    <row r="582" spans="1:16" ht="18" x14ac:dyDescent="0.3">
      <c r="A582" s="32">
        <v>9757</v>
      </c>
      <c r="B582" s="59" t="s">
        <v>12</v>
      </c>
      <c r="C582">
        <f>VLOOKUP(A582,[1]LISTEVLVEAU!A:B,2,FALSE)</f>
        <v>5722</v>
      </c>
      <c r="D582" s="12">
        <v>43683</v>
      </c>
      <c r="E582" s="5">
        <f t="shared" si="18"/>
        <v>32</v>
      </c>
      <c r="F582" s="12" t="str">
        <f t="shared" si="19"/>
        <v>572232</v>
      </c>
      <c r="G582" s="5">
        <v>113</v>
      </c>
      <c r="H582" s="5">
        <v>38.9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2</v>
      </c>
      <c r="P582" s="50" t="s">
        <v>106</v>
      </c>
    </row>
    <row r="583" spans="1:16" ht="18" x14ac:dyDescent="0.3">
      <c r="A583" s="31">
        <v>9759</v>
      </c>
      <c r="B583" s="58" t="s">
        <v>10</v>
      </c>
      <c r="C583">
        <f>VLOOKUP(A583,[1]LISTEVLVEAU!A:B,2,FALSE)</f>
        <v>3161</v>
      </c>
      <c r="D583" s="12">
        <v>43683</v>
      </c>
      <c r="E583" s="5">
        <f t="shared" si="18"/>
        <v>32</v>
      </c>
      <c r="F583" s="12" t="str">
        <f t="shared" si="19"/>
        <v>316132</v>
      </c>
      <c r="G583" s="5">
        <v>121.5</v>
      </c>
      <c r="H583" s="5">
        <v>39.4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3</v>
      </c>
      <c r="P583" s="50" t="s">
        <v>106</v>
      </c>
    </row>
    <row r="584" spans="1:16" ht="18" x14ac:dyDescent="0.3">
      <c r="A584" s="32">
        <v>9763</v>
      </c>
      <c r="B584" s="59" t="s">
        <v>12</v>
      </c>
      <c r="C584">
        <f>VLOOKUP(A584,[1]LISTEVLVEAU!A:B,2,FALSE)</f>
        <v>4633</v>
      </c>
      <c r="D584" s="12">
        <v>43683</v>
      </c>
      <c r="E584" s="5">
        <f t="shared" si="18"/>
        <v>32</v>
      </c>
      <c r="F584" s="12" t="str">
        <f t="shared" si="19"/>
        <v>463332</v>
      </c>
      <c r="G584" s="5">
        <v>115</v>
      </c>
      <c r="H584" s="5">
        <v>39.4</v>
      </c>
      <c r="I584" s="7">
        <v>0</v>
      </c>
      <c r="J584" s="7">
        <v>0</v>
      </c>
      <c r="K584" s="7">
        <v>0</v>
      </c>
      <c r="L584" s="7">
        <v>1</v>
      </c>
      <c r="M584" s="7">
        <v>0</v>
      </c>
      <c r="N584" s="7">
        <v>0</v>
      </c>
      <c r="O584" s="7">
        <v>2</v>
      </c>
      <c r="P584" s="50" t="s">
        <v>106</v>
      </c>
    </row>
    <row r="585" spans="1:16" ht="18" x14ac:dyDescent="0.3">
      <c r="A585" s="31">
        <v>9764</v>
      </c>
      <c r="B585" s="58" t="s">
        <v>10</v>
      </c>
      <c r="C585">
        <f>VLOOKUP(A585,[1]LISTEVLVEAU!A:B,2,FALSE)</f>
        <v>2604</v>
      </c>
      <c r="D585" s="12">
        <v>43683</v>
      </c>
      <c r="E585" s="5">
        <f t="shared" si="18"/>
        <v>32</v>
      </c>
      <c r="F585" s="12" t="str">
        <f t="shared" si="19"/>
        <v>260432</v>
      </c>
      <c r="G585" s="5">
        <v>143</v>
      </c>
      <c r="H585" s="5">
        <v>39.6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2</v>
      </c>
      <c r="P585" s="50" t="s">
        <v>106</v>
      </c>
    </row>
    <row r="586" spans="1:16" ht="18" x14ac:dyDescent="0.3">
      <c r="A586" s="31">
        <v>9769</v>
      </c>
      <c r="B586" s="58" t="s">
        <v>10</v>
      </c>
      <c r="C586">
        <f>VLOOKUP(A586,[1]LISTEVLVEAU!A:B,2,FALSE)</f>
        <v>5635</v>
      </c>
      <c r="D586" s="12">
        <v>43683</v>
      </c>
      <c r="E586" s="5">
        <f t="shared" si="18"/>
        <v>32</v>
      </c>
      <c r="F586" s="12" t="str">
        <f t="shared" si="19"/>
        <v>563532</v>
      </c>
      <c r="G586" s="5">
        <v>135.5</v>
      </c>
      <c r="H586" s="5">
        <v>39.200000000000003</v>
      </c>
      <c r="I586" s="7">
        <v>0</v>
      </c>
      <c r="J586" s="7">
        <v>0</v>
      </c>
      <c r="K586" s="7" t="s">
        <v>129</v>
      </c>
      <c r="L586" s="7">
        <v>0</v>
      </c>
      <c r="M586" s="7">
        <v>0</v>
      </c>
      <c r="N586" s="7">
        <v>0</v>
      </c>
      <c r="O586" s="7">
        <v>0</v>
      </c>
      <c r="P586" s="50" t="s">
        <v>106</v>
      </c>
    </row>
    <row r="587" spans="1:16" ht="18" x14ac:dyDescent="0.3">
      <c r="A587" s="31">
        <v>9770</v>
      </c>
      <c r="B587" s="58" t="s">
        <v>10</v>
      </c>
      <c r="C587">
        <f>VLOOKUP(A587,[1]LISTEVLVEAU!A:B,2,FALSE)</f>
        <v>2646</v>
      </c>
      <c r="D587" s="12">
        <v>43683</v>
      </c>
      <c r="E587" s="5">
        <f t="shared" si="18"/>
        <v>32</v>
      </c>
      <c r="F587" s="12" t="str">
        <f t="shared" si="19"/>
        <v>264632</v>
      </c>
      <c r="G587" s="5">
        <v>114</v>
      </c>
      <c r="H587" s="5">
        <v>39.299999999999997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50" t="s">
        <v>106</v>
      </c>
    </row>
    <row r="588" spans="1:16" ht="18" x14ac:dyDescent="0.35">
      <c r="A588" s="30">
        <v>9774</v>
      </c>
      <c r="B588" s="57" t="s">
        <v>8</v>
      </c>
      <c r="C588">
        <f>VLOOKUP(A588,[1]LISTEVLVEAU!A:B,2,FALSE)</f>
        <v>5699</v>
      </c>
      <c r="D588" s="12">
        <v>43683</v>
      </c>
      <c r="E588" s="5">
        <f t="shared" si="18"/>
        <v>32</v>
      </c>
      <c r="F588" s="12" t="str">
        <f t="shared" si="19"/>
        <v>569932</v>
      </c>
      <c r="G588" s="5">
        <v>128</v>
      </c>
      <c r="H588" s="5">
        <v>39.200000000000003</v>
      </c>
      <c r="I588" s="7">
        <v>0</v>
      </c>
      <c r="J588" s="7">
        <v>0</v>
      </c>
      <c r="K588" s="7">
        <v>0</v>
      </c>
      <c r="L588" s="7">
        <v>1</v>
      </c>
      <c r="M588" s="7">
        <v>0</v>
      </c>
      <c r="N588" s="7">
        <v>0</v>
      </c>
      <c r="O588" s="7">
        <v>0</v>
      </c>
      <c r="P588" s="50" t="s">
        <v>106</v>
      </c>
    </row>
    <row r="589" spans="1:16" ht="18" x14ac:dyDescent="0.35">
      <c r="A589" s="30">
        <v>2342</v>
      </c>
      <c r="B589" s="57" t="s">
        <v>8</v>
      </c>
      <c r="C589">
        <f>VLOOKUP(A589,[1]LISTEVLVEAU!A:B,2,FALSE)</f>
        <v>5651</v>
      </c>
      <c r="D589" s="12">
        <v>43683</v>
      </c>
      <c r="E589" s="5">
        <f t="shared" si="18"/>
        <v>32</v>
      </c>
      <c r="F589" s="12" t="str">
        <f t="shared" si="19"/>
        <v>565132</v>
      </c>
      <c r="G589" s="5">
        <v>108</v>
      </c>
      <c r="H589" s="5">
        <v>39.200000000000003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50" t="s">
        <v>106</v>
      </c>
    </row>
    <row r="590" spans="1:16" x14ac:dyDescent="0.3">
      <c r="D590" s="12"/>
      <c r="F590" s="12"/>
    </row>
    <row r="591" spans="1:16" x14ac:dyDescent="0.3">
      <c r="D591" s="12"/>
      <c r="F591" s="12"/>
    </row>
    <row r="592" spans="1:16" x14ac:dyDescent="0.3">
      <c r="D592" s="12"/>
      <c r="F592" s="12"/>
    </row>
    <row r="593" spans="4:6" x14ac:dyDescent="0.3">
      <c r="D593" s="12"/>
      <c r="F593" s="12"/>
    </row>
    <row r="594" spans="4:6" x14ac:dyDescent="0.3">
      <c r="D594" s="12"/>
      <c r="F594" s="12"/>
    </row>
    <row r="595" spans="4:6" x14ac:dyDescent="0.3">
      <c r="D595" s="12"/>
      <c r="F595" s="12"/>
    </row>
    <row r="596" spans="4:6" x14ac:dyDescent="0.3">
      <c r="D596" s="12"/>
      <c r="F596" s="12"/>
    </row>
    <row r="597" spans="4:6" x14ac:dyDescent="0.3">
      <c r="D597" s="12"/>
      <c r="F597" s="12"/>
    </row>
    <row r="598" spans="4:6" x14ac:dyDescent="0.3">
      <c r="D598" s="12"/>
      <c r="F598" s="12"/>
    </row>
    <row r="599" spans="4:6" x14ac:dyDescent="0.3">
      <c r="D599" s="12"/>
      <c r="F599" s="12"/>
    </row>
    <row r="600" spans="4:6" x14ac:dyDescent="0.3">
      <c r="D600" s="12"/>
      <c r="F600" s="12"/>
    </row>
    <row r="601" spans="4:6" x14ac:dyDescent="0.3">
      <c r="D601" s="12"/>
      <c r="F601" s="12"/>
    </row>
    <row r="602" spans="4:6" x14ac:dyDescent="0.3">
      <c r="D602" s="12"/>
      <c r="F602" s="12"/>
    </row>
    <row r="603" spans="4:6" x14ac:dyDescent="0.3">
      <c r="D603" s="12"/>
      <c r="F603" s="12"/>
    </row>
    <row r="604" spans="4:6" x14ac:dyDescent="0.3">
      <c r="D604" s="12"/>
      <c r="F604" s="12"/>
    </row>
    <row r="605" spans="4:6" x14ac:dyDescent="0.3">
      <c r="D605" s="12"/>
      <c r="F605" s="12"/>
    </row>
    <row r="606" spans="4:6" x14ac:dyDescent="0.3">
      <c r="D606" s="12"/>
      <c r="F606" s="12"/>
    </row>
    <row r="607" spans="4:6" x14ac:dyDescent="0.3">
      <c r="D607" s="12"/>
      <c r="F607" s="12"/>
    </row>
    <row r="608" spans="4:6" x14ac:dyDescent="0.3">
      <c r="D608" s="12"/>
      <c r="F608" s="12"/>
    </row>
    <row r="609" spans="4:6" x14ac:dyDescent="0.3">
      <c r="D609" s="12"/>
      <c r="F609" s="12"/>
    </row>
    <row r="610" spans="4:6" x14ac:dyDescent="0.3">
      <c r="D610" s="12"/>
      <c r="F610" s="12"/>
    </row>
    <row r="611" spans="4:6" x14ac:dyDescent="0.3">
      <c r="D611" s="12"/>
      <c r="F611" s="12"/>
    </row>
    <row r="612" spans="4:6" x14ac:dyDescent="0.3">
      <c r="D612" s="12"/>
      <c r="F612" s="12"/>
    </row>
    <row r="613" spans="4:6" x14ac:dyDescent="0.3">
      <c r="D613" s="12"/>
      <c r="F613" s="12"/>
    </row>
    <row r="614" spans="4:6" x14ac:dyDescent="0.3">
      <c r="D614" s="12"/>
      <c r="F614" s="12"/>
    </row>
    <row r="615" spans="4:6" x14ac:dyDescent="0.3">
      <c r="D615" s="12"/>
      <c r="F615" s="12"/>
    </row>
    <row r="616" spans="4:6" x14ac:dyDescent="0.3">
      <c r="D616" s="12"/>
      <c r="F616" s="12"/>
    </row>
    <row r="617" spans="4:6" x14ac:dyDescent="0.3">
      <c r="D617" s="12"/>
      <c r="F617" s="12"/>
    </row>
    <row r="618" spans="4:6" x14ac:dyDescent="0.3">
      <c r="D618" s="12"/>
      <c r="F618" s="12"/>
    </row>
    <row r="619" spans="4:6" x14ac:dyDescent="0.3">
      <c r="D619" s="12"/>
      <c r="F619" s="12"/>
    </row>
    <row r="620" spans="4:6" x14ac:dyDescent="0.3">
      <c r="D620" s="12"/>
      <c r="F620" s="12"/>
    </row>
    <row r="621" spans="4:6" x14ac:dyDescent="0.3">
      <c r="D621" s="12"/>
      <c r="F621" s="12"/>
    </row>
    <row r="622" spans="4:6" x14ac:dyDescent="0.3">
      <c r="D622" s="12"/>
      <c r="F622" s="12"/>
    </row>
    <row r="623" spans="4:6" x14ac:dyDescent="0.3">
      <c r="D623" s="12"/>
      <c r="F623" s="12"/>
    </row>
    <row r="624" spans="4:6" x14ac:dyDescent="0.3">
      <c r="D624" s="12"/>
      <c r="F624" s="12"/>
    </row>
    <row r="625" spans="4:6" x14ac:dyDescent="0.3">
      <c r="D625" s="12"/>
      <c r="F625" s="12"/>
    </row>
    <row r="626" spans="4:6" x14ac:dyDescent="0.3">
      <c r="D626" s="12"/>
      <c r="F626" s="12"/>
    </row>
    <row r="627" spans="4:6" x14ac:dyDescent="0.3">
      <c r="D627" s="12"/>
      <c r="F627" s="12"/>
    </row>
    <row r="628" spans="4:6" x14ac:dyDescent="0.3">
      <c r="D628" s="12"/>
      <c r="F628" s="12"/>
    </row>
    <row r="629" spans="4:6" x14ac:dyDescent="0.3">
      <c r="D629" s="12"/>
      <c r="F629" s="12"/>
    </row>
    <row r="630" spans="4:6" x14ac:dyDescent="0.3">
      <c r="D630" s="12"/>
      <c r="F630" s="12"/>
    </row>
    <row r="631" spans="4:6" x14ac:dyDescent="0.3">
      <c r="D631" s="12"/>
      <c r="F631" s="12"/>
    </row>
    <row r="632" spans="4:6" x14ac:dyDescent="0.3">
      <c r="D632" s="12"/>
      <c r="F632" s="12"/>
    </row>
    <row r="633" spans="4:6" x14ac:dyDescent="0.3">
      <c r="D633" s="12"/>
      <c r="F633" s="12"/>
    </row>
    <row r="634" spans="4:6" x14ac:dyDescent="0.3">
      <c r="D634" s="12"/>
      <c r="F634" s="12"/>
    </row>
    <row r="635" spans="4:6" x14ac:dyDescent="0.3">
      <c r="D635" s="12"/>
      <c r="F635" s="12"/>
    </row>
    <row r="636" spans="4:6" x14ac:dyDescent="0.3">
      <c r="D636" s="12"/>
      <c r="F636" s="12"/>
    </row>
    <row r="637" spans="4:6" x14ac:dyDescent="0.3">
      <c r="D637" s="12"/>
      <c r="F637" s="12"/>
    </row>
    <row r="638" spans="4:6" x14ac:dyDescent="0.3">
      <c r="D638" s="12"/>
      <c r="F638" s="12"/>
    </row>
    <row r="639" spans="4:6" x14ac:dyDescent="0.3">
      <c r="D639" s="12"/>
      <c r="F639" s="12"/>
    </row>
    <row r="640" spans="4:6" x14ac:dyDescent="0.3">
      <c r="D640" s="12"/>
      <c r="F640" s="12"/>
    </row>
    <row r="641" spans="4:6" x14ac:dyDescent="0.3">
      <c r="D641" s="12"/>
      <c r="F641" s="12"/>
    </row>
    <row r="642" spans="4:6" x14ac:dyDescent="0.3">
      <c r="D642" s="12"/>
      <c r="F642" s="12"/>
    </row>
    <row r="643" spans="4:6" x14ac:dyDescent="0.3">
      <c r="D643" s="12"/>
      <c r="F643" s="12"/>
    </row>
    <row r="644" spans="4:6" x14ac:dyDescent="0.3">
      <c r="D644" s="12"/>
      <c r="F644" s="12"/>
    </row>
    <row r="645" spans="4:6" x14ac:dyDescent="0.3">
      <c r="D645" s="12"/>
      <c r="F645" s="12"/>
    </row>
    <row r="646" spans="4:6" x14ac:dyDescent="0.3">
      <c r="D646" s="12"/>
      <c r="F646" s="12"/>
    </row>
    <row r="647" spans="4:6" x14ac:dyDescent="0.3">
      <c r="D647" s="12"/>
      <c r="F647" s="12"/>
    </row>
    <row r="648" spans="4:6" x14ac:dyDescent="0.3">
      <c r="D648" s="12"/>
      <c r="F648" s="12"/>
    </row>
    <row r="649" spans="4:6" x14ac:dyDescent="0.3">
      <c r="D649" s="12"/>
      <c r="F649" s="12"/>
    </row>
    <row r="650" spans="4:6" x14ac:dyDescent="0.3">
      <c r="D650" s="12"/>
      <c r="F650" s="12"/>
    </row>
    <row r="651" spans="4:6" x14ac:dyDescent="0.3">
      <c r="D651" s="12"/>
      <c r="F651" s="12"/>
    </row>
    <row r="652" spans="4:6" x14ac:dyDescent="0.3">
      <c r="D652" s="12"/>
      <c r="F652" s="12"/>
    </row>
    <row r="653" spans="4:6" x14ac:dyDescent="0.3">
      <c r="D653" s="12"/>
      <c r="F653" s="12"/>
    </row>
    <row r="654" spans="4:6" x14ac:dyDescent="0.3">
      <c r="D654" s="12"/>
      <c r="F654" s="12"/>
    </row>
    <row r="655" spans="4:6" x14ac:dyDescent="0.3">
      <c r="D655" s="12"/>
      <c r="F655" s="12"/>
    </row>
    <row r="656" spans="4:6" x14ac:dyDescent="0.3">
      <c r="D656" s="12"/>
      <c r="F656" s="12"/>
    </row>
    <row r="657" spans="4:6" x14ac:dyDescent="0.3">
      <c r="D657" s="12"/>
      <c r="F657" s="12"/>
    </row>
    <row r="658" spans="4:6" x14ac:dyDescent="0.3">
      <c r="D658" s="12"/>
      <c r="F658" s="12"/>
    </row>
    <row r="659" spans="4:6" x14ac:dyDescent="0.3">
      <c r="D659" s="12"/>
      <c r="F659" s="12"/>
    </row>
    <row r="660" spans="4:6" x14ac:dyDescent="0.3">
      <c r="D660" s="12"/>
      <c r="F660" s="12"/>
    </row>
    <row r="661" spans="4:6" x14ac:dyDescent="0.3">
      <c r="D661" s="12"/>
      <c r="F661" s="12"/>
    </row>
    <row r="662" spans="4:6" x14ac:dyDescent="0.3">
      <c r="D662" s="12"/>
      <c r="F662" s="12"/>
    </row>
    <row r="663" spans="4:6" x14ac:dyDescent="0.3">
      <c r="D663" s="12"/>
      <c r="F663" s="12"/>
    </row>
    <row r="664" spans="4:6" x14ac:dyDescent="0.3">
      <c r="D664" s="12"/>
      <c r="F664" s="12"/>
    </row>
    <row r="665" spans="4:6" x14ac:dyDescent="0.3">
      <c r="D665" s="12"/>
      <c r="F665" s="12"/>
    </row>
    <row r="666" spans="4:6" x14ac:dyDescent="0.3">
      <c r="D666" s="12"/>
      <c r="F666" s="12"/>
    </row>
    <row r="667" spans="4:6" x14ac:dyDescent="0.3">
      <c r="D667" s="12"/>
      <c r="F667" s="12"/>
    </row>
    <row r="668" spans="4:6" x14ac:dyDescent="0.3">
      <c r="D668" s="12"/>
      <c r="F668" s="12"/>
    </row>
    <row r="669" spans="4:6" x14ac:dyDescent="0.3">
      <c r="D669" s="12"/>
      <c r="F669" s="12"/>
    </row>
    <row r="670" spans="4:6" x14ac:dyDescent="0.3">
      <c r="D670" s="12"/>
      <c r="F670" s="12"/>
    </row>
    <row r="671" spans="4:6" x14ac:dyDescent="0.3">
      <c r="D671" s="12"/>
      <c r="F671" s="12"/>
    </row>
    <row r="672" spans="4:6" x14ac:dyDescent="0.3">
      <c r="D672" s="12"/>
      <c r="F672" s="12"/>
    </row>
    <row r="673" spans="4:6" x14ac:dyDescent="0.3">
      <c r="D673" s="12"/>
      <c r="F673" s="12"/>
    </row>
    <row r="674" spans="4:6" x14ac:dyDescent="0.3">
      <c r="D674" s="12"/>
      <c r="F674" s="12"/>
    </row>
    <row r="675" spans="4:6" x14ac:dyDescent="0.3">
      <c r="D675" s="12"/>
      <c r="F675" s="12"/>
    </row>
    <row r="676" spans="4:6" x14ac:dyDescent="0.3">
      <c r="D676" s="12"/>
      <c r="F676" s="12"/>
    </row>
    <row r="677" spans="4:6" x14ac:dyDescent="0.3">
      <c r="D677" s="12"/>
      <c r="F677" s="12"/>
    </row>
    <row r="678" spans="4:6" x14ac:dyDescent="0.3">
      <c r="D678" s="12"/>
      <c r="F678" s="12"/>
    </row>
    <row r="679" spans="4:6" x14ac:dyDescent="0.3">
      <c r="D679" s="12"/>
      <c r="F679" s="12"/>
    </row>
    <row r="680" spans="4:6" x14ac:dyDescent="0.3">
      <c r="D680" s="12"/>
      <c r="F680" s="12"/>
    </row>
    <row r="681" spans="4:6" x14ac:dyDescent="0.3">
      <c r="D681" s="12"/>
      <c r="F681" s="12"/>
    </row>
    <row r="682" spans="4:6" x14ac:dyDescent="0.3">
      <c r="D682" s="12"/>
      <c r="F682" s="12"/>
    </row>
    <row r="683" spans="4:6" x14ac:dyDescent="0.3">
      <c r="D683" s="12"/>
      <c r="F683" s="12"/>
    </row>
    <row r="684" spans="4:6" x14ac:dyDescent="0.3">
      <c r="D684" s="12"/>
      <c r="F684" s="12"/>
    </row>
    <row r="685" spans="4:6" x14ac:dyDescent="0.3">
      <c r="D685" s="12"/>
      <c r="F685" s="12"/>
    </row>
    <row r="686" spans="4:6" x14ac:dyDescent="0.3">
      <c r="D686" s="12"/>
      <c r="F686" s="12"/>
    </row>
    <row r="687" spans="4:6" x14ac:dyDescent="0.3">
      <c r="D687" s="12"/>
      <c r="F687" s="12"/>
    </row>
    <row r="688" spans="4:6" x14ac:dyDescent="0.3">
      <c r="D688" s="12"/>
      <c r="F688" s="12"/>
    </row>
    <row r="689" spans="4:6" x14ac:dyDescent="0.3">
      <c r="D689" s="12"/>
      <c r="F689" s="12"/>
    </row>
    <row r="690" spans="4:6" x14ac:dyDescent="0.3">
      <c r="D690" s="12"/>
      <c r="F690" s="12"/>
    </row>
    <row r="691" spans="4:6" x14ac:dyDescent="0.3">
      <c r="D691" s="12"/>
      <c r="F691" s="12"/>
    </row>
    <row r="692" spans="4:6" x14ac:dyDescent="0.3">
      <c r="D692" s="12"/>
      <c r="F692" s="12"/>
    </row>
    <row r="693" spans="4:6" x14ac:dyDescent="0.3">
      <c r="D693" s="12"/>
      <c r="F693" s="12"/>
    </row>
    <row r="694" spans="4:6" x14ac:dyDescent="0.3">
      <c r="D694" s="12"/>
      <c r="F694" s="12"/>
    </row>
    <row r="695" spans="4:6" x14ac:dyDescent="0.3">
      <c r="D695" s="12"/>
      <c r="F695" s="12"/>
    </row>
    <row r="696" spans="4:6" x14ac:dyDescent="0.3">
      <c r="D696" s="12"/>
      <c r="F696" s="12"/>
    </row>
    <row r="697" spans="4:6" x14ac:dyDescent="0.3">
      <c r="D697" s="12"/>
      <c r="F697" s="12"/>
    </row>
    <row r="698" spans="4:6" x14ac:dyDescent="0.3">
      <c r="D698" s="12"/>
      <c r="F698" s="12"/>
    </row>
    <row r="699" spans="4:6" x14ac:dyDescent="0.3">
      <c r="D699" s="12"/>
      <c r="F699" s="12"/>
    </row>
    <row r="700" spans="4:6" x14ac:dyDescent="0.3">
      <c r="D700" s="12"/>
      <c r="F700" s="12"/>
    </row>
    <row r="701" spans="4:6" x14ac:dyDescent="0.3">
      <c r="D701" s="12"/>
      <c r="F701" s="12"/>
    </row>
    <row r="702" spans="4:6" x14ac:dyDescent="0.3">
      <c r="D702" s="12"/>
      <c r="F702" s="12"/>
    </row>
    <row r="703" spans="4:6" x14ac:dyDescent="0.3">
      <c r="D703" s="12"/>
      <c r="F703" s="12"/>
    </row>
    <row r="704" spans="4:6" x14ac:dyDescent="0.3">
      <c r="D704" s="12"/>
      <c r="F704" s="12"/>
    </row>
    <row r="705" spans="4:6" x14ac:dyDescent="0.3">
      <c r="D705" s="12"/>
      <c r="F705" s="12"/>
    </row>
    <row r="706" spans="4:6" x14ac:dyDescent="0.3">
      <c r="D706" s="12"/>
      <c r="F706" s="12"/>
    </row>
    <row r="707" spans="4:6" x14ac:dyDescent="0.3">
      <c r="D707" s="12"/>
      <c r="F707" s="12"/>
    </row>
    <row r="708" spans="4:6" x14ac:dyDescent="0.3">
      <c r="D708" s="12"/>
      <c r="F708" s="12"/>
    </row>
    <row r="709" spans="4:6" x14ac:dyDescent="0.3">
      <c r="D709" s="12"/>
      <c r="F709" s="12"/>
    </row>
    <row r="710" spans="4:6" x14ac:dyDescent="0.3">
      <c r="D710" s="12"/>
      <c r="F710" s="12"/>
    </row>
    <row r="711" spans="4:6" x14ac:dyDescent="0.3">
      <c r="D711" s="12"/>
      <c r="F711" s="12"/>
    </row>
    <row r="712" spans="4:6" x14ac:dyDescent="0.3">
      <c r="D712" s="12"/>
      <c r="F712" s="12"/>
    </row>
    <row r="713" spans="4:6" x14ac:dyDescent="0.3">
      <c r="D713" s="12"/>
      <c r="F713" s="12"/>
    </row>
    <row r="714" spans="4:6" x14ac:dyDescent="0.3">
      <c r="D714" s="12"/>
      <c r="F714" s="12"/>
    </row>
    <row r="715" spans="4:6" x14ac:dyDescent="0.3">
      <c r="D715" s="12"/>
      <c r="F715" s="12"/>
    </row>
    <row r="716" spans="4:6" x14ac:dyDescent="0.3">
      <c r="D716" s="12"/>
      <c r="F716" s="12"/>
    </row>
    <row r="717" spans="4:6" x14ac:dyDescent="0.3">
      <c r="D717" s="12"/>
      <c r="F717" s="12"/>
    </row>
    <row r="718" spans="4:6" x14ac:dyDescent="0.3">
      <c r="D718" s="12"/>
      <c r="F718" s="12"/>
    </row>
    <row r="719" spans="4:6" x14ac:dyDescent="0.3">
      <c r="D719" s="12"/>
      <c r="F719" s="12"/>
    </row>
    <row r="720" spans="4:6" x14ac:dyDescent="0.3">
      <c r="D720" s="12"/>
      <c r="F720" s="12"/>
    </row>
    <row r="721" spans="4:6" x14ac:dyDescent="0.3">
      <c r="D721" s="12"/>
      <c r="F721" s="12"/>
    </row>
    <row r="722" spans="4:6" x14ac:dyDescent="0.3">
      <c r="D722" s="12"/>
      <c r="F722" s="12"/>
    </row>
    <row r="723" spans="4:6" x14ac:dyDescent="0.3">
      <c r="D723" s="12"/>
      <c r="F723" s="12"/>
    </row>
    <row r="724" spans="4:6" x14ac:dyDescent="0.3">
      <c r="D724" s="12"/>
      <c r="F724" s="12"/>
    </row>
    <row r="725" spans="4:6" x14ac:dyDescent="0.3">
      <c r="D725" s="12"/>
      <c r="F725" s="12"/>
    </row>
    <row r="726" spans="4:6" x14ac:dyDescent="0.3">
      <c r="D726" s="12"/>
      <c r="F726" s="12"/>
    </row>
    <row r="727" spans="4:6" x14ac:dyDescent="0.3">
      <c r="D727" s="12"/>
      <c r="F727" s="12"/>
    </row>
    <row r="728" spans="4:6" x14ac:dyDescent="0.3">
      <c r="D728" s="12"/>
      <c r="F728" s="12"/>
    </row>
    <row r="729" spans="4:6" x14ac:dyDescent="0.3">
      <c r="D729" s="12"/>
      <c r="F729" s="12"/>
    </row>
    <row r="730" spans="4:6" x14ac:dyDescent="0.3">
      <c r="D730" s="12"/>
      <c r="F730" s="12"/>
    </row>
    <row r="731" spans="4:6" x14ac:dyDescent="0.3">
      <c r="D731" s="12"/>
      <c r="F731" s="12"/>
    </row>
    <row r="732" spans="4:6" x14ac:dyDescent="0.3">
      <c r="D732" s="12"/>
      <c r="F732" s="12"/>
    </row>
    <row r="733" spans="4:6" x14ac:dyDescent="0.3">
      <c r="D733" s="12"/>
      <c r="F733" s="12"/>
    </row>
    <row r="734" spans="4:6" x14ac:dyDescent="0.3">
      <c r="D734" s="12"/>
      <c r="F734" s="12"/>
    </row>
    <row r="735" spans="4:6" x14ac:dyDescent="0.3">
      <c r="D735" s="12"/>
      <c r="F735" s="12"/>
    </row>
    <row r="736" spans="4:6" x14ac:dyDescent="0.3">
      <c r="D736" s="12"/>
      <c r="F736" s="12"/>
    </row>
    <row r="737" spans="4:6" x14ac:dyDescent="0.3">
      <c r="D737" s="12"/>
      <c r="F737" s="12"/>
    </row>
    <row r="738" spans="4:6" x14ac:dyDescent="0.3">
      <c r="D738" s="12"/>
      <c r="F738" s="12"/>
    </row>
    <row r="739" spans="4:6" x14ac:dyDescent="0.3">
      <c r="D739" s="12"/>
      <c r="F739" s="12"/>
    </row>
    <row r="740" spans="4:6" x14ac:dyDescent="0.3">
      <c r="D740" s="12"/>
      <c r="F740" s="12"/>
    </row>
    <row r="741" spans="4:6" x14ac:dyDescent="0.3">
      <c r="D741" s="12"/>
      <c r="F741" s="12"/>
    </row>
    <row r="742" spans="4:6" x14ac:dyDescent="0.3">
      <c r="D742" s="12"/>
      <c r="F742" s="12"/>
    </row>
    <row r="743" spans="4:6" x14ac:dyDescent="0.3">
      <c r="D743" s="12"/>
      <c r="F743" s="12"/>
    </row>
    <row r="744" spans="4:6" x14ac:dyDescent="0.3">
      <c r="D744" s="12"/>
      <c r="F744" s="12"/>
    </row>
    <row r="745" spans="4:6" x14ac:dyDescent="0.3">
      <c r="D745" s="12"/>
      <c r="F745" s="12"/>
    </row>
    <row r="746" spans="4:6" x14ac:dyDescent="0.3">
      <c r="D746" s="12"/>
      <c r="F746" s="12"/>
    </row>
    <row r="747" spans="4:6" x14ac:dyDescent="0.3">
      <c r="D747" s="12"/>
      <c r="F747" s="12"/>
    </row>
    <row r="748" spans="4:6" x14ac:dyDescent="0.3">
      <c r="D748" s="12"/>
      <c r="F748" s="12"/>
    </row>
    <row r="749" spans="4:6" x14ac:dyDescent="0.3">
      <c r="D749" s="12"/>
      <c r="F749" s="12"/>
    </row>
    <row r="750" spans="4:6" x14ac:dyDescent="0.3">
      <c r="D750" s="12"/>
      <c r="F750" s="12"/>
    </row>
    <row r="751" spans="4:6" x14ac:dyDescent="0.3">
      <c r="D751" s="12"/>
      <c r="F751" s="12"/>
    </row>
    <row r="752" spans="4:6" x14ac:dyDescent="0.3">
      <c r="D752" s="12"/>
      <c r="F752" s="12"/>
    </row>
    <row r="753" spans="4:6" x14ac:dyDescent="0.3">
      <c r="D753" s="12"/>
      <c r="F753" s="12"/>
    </row>
    <row r="754" spans="4:6" x14ac:dyDescent="0.3">
      <c r="D754" s="12"/>
      <c r="F754" s="12"/>
    </row>
    <row r="755" spans="4:6" x14ac:dyDescent="0.3">
      <c r="D755" s="12"/>
      <c r="F755" s="12"/>
    </row>
    <row r="756" spans="4:6" x14ac:dyDescent="0.3">
      <c r="D756" s="12"/>
      <c r="F756" s="12"/>
    </row>
    <row r="757" spans="4:6" x14ac:dyDescent="0.3">
      <c r="D757" s="12"/>
      <c r="F757" s="12"/>
    </row>
    <row r="758" spans="4:6" x14ac:dyDescent="0.3">
      <c r="D758" s="12"/>
      <c r="F758" s="12"/>
    </row>
    <row r="759" spans="4:6" x14ac:dyDescent="0.3">
      <c r="D759" s="12"/>
      <c r="F759" s="12"/>
    </row>
    <row r="760" spans="4:6" x14ac:dyDescent="0.3">
      <c r="D760" s="12"/>
      <c r="F760" s="12"/>
    </row>
    <row r="761" spans="4:6" x14ac:dyDescent="0.3">
      <c r="D761" s="12"/>
      <c r="F761" s="12"/>
    </row>
    <row r="762" spans="4:6" x14ac:dyDescent="0.3">
      <c r="D762" s="12"/>
      <c r="F762" s="12"/>
    </row>
    <row r="763" spans="4:6" x14ac:dyDescent="0.3">
      <c r="D763" s="12"/>
      <c r="F763" s="12"/>
    </row>
    <row r="764" spans="4:6" x14ac:dyDescent="0.3">
      <c r="D764" s="12"/>
      <c r="F764" s="12"/>
    </row>
    <row r="765" spans="4:6" x14ac:dyDescent="0.3">
      <c r="D765" s="12"/>
      <c r="F765" s="12"/>
    </row>
    <row r="766" spans="4:6" x14ac:dyDescent="0.3">
      <c r="D766" s="12"/>
      <c r="F766" s="12"/>
    </row>
    <row r="767" spans="4:6" x14ac:dyDescent="0.3">
      <c r="D767" s="12"/>
      <c r="F767" s="12"/>
    </row>
    <row r="768" spans="4:6" x14ac:dyDescent="0.3">
      <c r="D768" s="12"/>
      <c r="F768" s="12"/>
    </row>
    <row r="769" spans="4:6" x14ac:dyDescent="0.3">
      <c r="D769" s="12"/>
      <c r="F769" s="12"/>
    </row>
    <row r="770" spans="4:6" x14ac:dyDescent="0.3">
      <c r="D770" s="12"/>
      <c r="F770" s="12"/>
    </row>
    <row r="771" spans="4:6" x14ac:dyDescent="0.3">
      <c r="D771" s="12"/>
      <c r="F771" s="12"/>
    </row>
    <row r="772" spans="4:6" x14ac:dyDescent="0.3">
      <c r="D772" s="12"/>
      <c r="F772" s="12"/>
    </row>
    <row r="773" spans="4:6" x14ac:dyDescent="0.3">
      <c r="D773" s="12"/>
      <c r="F773" s="12"/>
    </row>
    <row r="774" spans="4:6" x14ac:dyDescent="0.3">
      <c r="D774" s="12"/>
      <c r="F774" s="12"/>
    </row>
    <row r="775" spans="4:6" x14ac:dyDescent="0.3">
      <c r="D775" s="12"/>
      <c r="F775" s="12"/>
    </row>
    <row r="776" spans="4:6" x14ac:dyDescent="0.3">
      <c r="D776" s="12"/>
      <c r="F776" s="12"/>
    </row>
    <row r="777" spans="4:6" x14ac:dyDescent="0.3">
      <c r="D777" s="12"/>
      <c r="F777" s="12"/>
    </row>
    <row r="778" spans="4:6" x14ac:dyDescent="0.3">
      <c r="D778" s="12"/>
      <c r="F778" s="12"/>
    </row>
    <row r="779" spans="4:6" x14ac:dyDescent="0.3">
      <c r="D779" s="12"/>
      <c r="F779" s="12"/>
    </row>
    <row r="780" spans="4:6" x14ac:dyDescent="0.3">
      <c r="D780" s="12"/>
      <c r="F780" s="12"/>
    </row>
    <row r="781" spans="4:6" x14ac:dyDescent="0.3">
      <c r="D781" s="12"/>
      <c r="F781" s="12"/>
    </row>
    <row r="782" spans="4:6" x14ac:dyDescent="0.3">
      <c r="D782" s="12"/>
      <c r="F782" s="12"/>
    </row>
    <row r="783" spans="4:6" x14ac:dyDescent="0.3">
      <c r="D783" s="12"/>
      <c r="F783" s="12"/>
    </row>
    <row r="784" spans="4:6" x14ac:dyDescent="0.3">
      <c r="D784" s="12"/>
      <c r="F784" s="12"/>
    </row>
    <row r="785" spans="4:6" x14ac:dyDescent="0.3">
      <c r="D785" s="12"/>
      <c r="F785" s="12"/>
    </row>
    <row r="786" spans="4:6" x14ac:dyDescent="0.3">
      <c r="D786" s="12"/>
      <c r="F786" s="12"/>
    </row>
    <row r="787" spans="4:6" x14ac:dyDescent="0.3">
      <c r="D787" s="12"/>
      <c r="F787" s="12"/>
    </row>
    <row r="788" spans="4:6" x14ac:dyDescent="0.3">
      <c r="D788" s="12"/>
      <c r="F788" s="12"/>
    </row>
    <row r="789" spans="4:6" x14ac:dyDescent="0.3">
      <c r="D789" s="12"/>
      <c r="F789" s="12"/>
    </row>
    <row r="790" spans="4:6" x14ac:dyDescent="0.3">
      <c r="D790" s="12"/>
      <c r="F790" s="12"/>
    </row>
    <row r="791" spans="4:6" x14ac:dyDescent="0.3">
      <c r="D791" s="12"/>
      <c r="F791" s="12"/>
    </row>
    <row r="792" spans="4:6" x14ac:dyDescent="0.3">
      <c r="D792" s="12"/>
      <c r="F792" s="12"/>
    </row>
    <row r="793" spans="4:6" x14ac:dyDescent="0.3">
      <c r="D793" s="12"/>
      <c r="F793" s="12"/>
    </row>
    <row r="794" spans="4:6" x14ac:dyDescent="0.3">
      <c r="D794" s="12"/>
      <c r="F794" s="12"/>
    </row>
    <row r="795" spans="4:6" x14ac:dyDescent="0.3">
      <c r="D795" s="12"/>
      <c r="F795" s="12"/>
    </row>
    <row r="796" spans="4:6" x14ac:dyDescent="0.3">
      <c r="D796" s="12"/>
      <c r="F796" s="12"/>
    </row>
    <row r="797" spans="4:6" x14ac:dyDescent="0.3">
      <c r="D797" s="12"/>
      <c r="F797" s="12"/>
    </row>
    <row r="798" spans="4:6" x14ac:dyDescent="0.3">
      <c r="D798" s="12"/>
      <c r="F798" s="12"/>
    </row>
    <row r="799" spans="4:6" x14ac:dyDescent="0.3">
      <c r="D799" s="12"/>
      <c r="F799" s="12"/>
    </row>
    <row r="800" spans="4:6" x14ac:dyDescent="0.3">
      <c r="D800" s="12"/>
      <c r="F800" s="12"/>
    </row>
    <row r="801" spans="4:6" x14ac:dyDescent="0.3">
      <c r="D801" s="12"/>
      <c r="F801" s="12"/>
    </row>
    <row r="802" spans="4:6" x14ac:dyDescent="0.3">
      <c r="D802" s="12"/>
      <c r="F802" s="12"/>
    </row>
    <row r="803" spans="4:6" x14ac:dyDescent="0.3">
      <c r="D803" s="12"/>
      <c r="F803" s="12"/>
    </row>
    <row r="804" spans="4:6" x14ac:dyDescent="0.3">
      <c r="D804" s="12"/>
      <c r="F804" s="12"/>
    </row>
    <row r="805" spans="4:6" x14ac:dyDescent="0.3">
      <c r="D805" s="12"/>
      <c r="F805" s="12"/>
    </row>
    <row r="806" spans="4:6" x14ac:dyDescent="0.3">
      <c r="D806" s="12"/>
      <c r="F806" s="12"/>
    </row>
    <row r="807" spans="4:6" x14ac:dyDescent="0.3">
      <c r="D807" s="12"/>
      <c r="F807" s="12"/>
    </row>
    <row r="808" spans="4:6" x14ac:dyDescent="0.3">
      <c r="D808" s="12"/>
      <c r="F808" s="12"/>
    </row>
    <row r="809" spans="4:6" x14ac:dyDescent="0.3">
      <c r="D809" s="12"/>
      <c r="F809" s="12"/>
    </row>
    <row r="810" spans="4:6" x14ac:dyDescent="0.3">
      <c r="D810" s="12"/>
      <c r="F810" s="12"/>
    </row>
    <row r="811" spans="4:6" x14ac:dyDescent="0.3">
      <c r="D811" s="12"/>
      <c r="F811" s="12"/>
    </row>
    <row r="812" spans="4:6" x14ac:dyDescent="0.3">
      <c r="D812" s="12"/>
      <c r="F812" s="12"/>
    </row>
    <row r="813" spans="4:6" x14ac:dyDescent="0.3">
      <c r="D813" s="12"/>
      <c r="F813" s="12"/>
    </row>
    <row r="814" spans="4:6" x14ac:dyDescent="0.3">
      <c r="D814" s="12"/>
      <c r="F814" s="12"/>
    </row>
    <row r="815" spans="4:6" x14ac:dyDescent="0.3">
      <c r="D815" s="12"/>
      <c r="F815" s="12"/>
    </row>
    <row r="816" spans="4:6" x14ac:dyDescent="0.3">
      <c r="D816" s="12"/>
      <c r="F816" s="12"/>
    </row>
    <row r="817" spans="4:6" x14ac:dyDescent="0.3">
      <c r="D817" s="12"/>
      <c r="F817" s="12"/>
    </row>
    <row r="818" spans="4:6" x14ac:dyDescent="0.3">
      <c r="D818" s="12"/>
      <c r="F818" s="12"/>
    </row>
    <row r="819" spans="4:6" x14ac:dyDescent="0.3">
      <c r="D819" s="12"/>
      <c r="F819" s="12"/>
    </row>
    <row r="820" spans="4:6" x14ac:dyDescent="0.3">
      <c r="D820" s="12"/>
      <c r="F820" s="12"/>
    </row>
    <row r="821" spans="4:6" x14ac:dyDescent="0.3">
      <c r="D821" s="12"/>
      <c r="F821" s="12"/>
    </row>
    <row r="822" spans="4:6" x14ac:dyDescent="0.3">
      <c r="D822" s="12"/>
      <c r="F822" s="12"/>
    </row>
    <row r="823" spans="4:6" x14ac:dyDescent="0.3">
      <c r="D823" s="12"/>
      <c r="F823" s="12"/>
    </row>
    <row r="824" spans="4:6" x14ac:dyDescent="0.3">
      <c r="D824" s="12"/>
      <c r="F824" s="12"/>
    </row>
    <row r="825" spans="4:6" x14ac:dyDescent="0.3">
      <c r="D825" s="12"/>
      <c r="F825" s="12"/>
    </row>
    <row r="826" spans="4:6" x14ac:dyDescent="0.3">
      <c r="D826" s="12"/>
      <c r="F826" s="12"/>
    </row>
    <row r="827" spans="4:6" x14ac:dyDescent="0.3">
      <c r="D827" s="12"/>
      <c r="F827" s="12"/>
    </row>
    <row r="828" spans="4:6" x14ac:dyDescent="0.3">
      <c r="D828" s="12"/>
      <c r="F828" s="12"/>
    </row>
    <row r="829" spans="4:6" x14ac:dyDescent="0.3">
      <c r="D829" s="12"/>
      <c r="F829" s="12"/>
    </row>
    <row r="830" spans="4:6" x14ac:dyDescent="0.3">
      <c r="D830" s="12"/>
      <c r="F830" s="12"/>
    </row>
    <row r="831" spans="4:6" x14ac:dyDescent="0.3">
      <c r="D831" s="12"/>
      <c r="F831" s="12"/>
    </row>
    <row r="832" spans="4:6" x14ac:dyDescent="0.3">
      <c r="D832" s="12"/>
      <c r="F832" s="12"/>
    </row>
    <row r="833" spans="4:6" x14ac:dyDescent="0.3">
      <c r="D833" s="12"/>
      <c r="F833" s="12"/>
    </row>
    <row r="834" spans="4:6" x14ac:dyDescent="0.3">
      <c r="D834" s="12"/>
      <c r="F834" s="12"/>
    </row>
    <row r="835" spans="4:6" x14ac:dyDescent="0.3">
      <c r="D835" s="12"/>
      <c r="F835" s="12"/>
    </row>
    <row r="836" spans="4:6" x14ac:dyDescent="0.3">
      <c r="D836" s="12"/>
      <c r="F836" s="12"/>
    </row>
    <row r="837" spans="4:6" x14ac:dyDescent="0.3">
      <c r="D837" s="12"/>
      <c r="F837" s="12"/>
    </row>
    <row r="838" spans="4:6" x14ac:dyDescent="0.3">
      <c r="D838" s="12"/>
      <c r="F838" s="12"/>
    </row>
    <row r="839" spans="4:6" x14ac:dyDescent="0.3">
      <c r="D839" s="12"/>
      <c r="F839" s="12"/>
    </row>
    <row r="840" spans="4:6" x14ac:dyDescent="0.3">
      <c r="D840" s="12"/>
      <c r="F840" s="12"/>
    </row>
    <row r="841" spans="4:6" x14ac:dyDescent="0.3">
      <c r="D841" s="12"/>
      <c r="F841" s="12"/>
    </row>
    <row r="842" spans="4:6" x14ac:dyDescent="0.3">
      <c r="D842" s="12"/>
      <c r="F842" s="12"/>
    </row>
    <row r="843" spans="4:6" x14ac:dyDescent="0.3">
      <c r="D843" s="12"/>
      <c r="F843" s="12"/>
    </row>
    <row r="844" spans="4:6" x14ac:dyDescent="0.3">
      <c r="D844" s="12"/>
      <c r="F844" s="12"/>
    </row>
    <row r="845" spans="4:6" x14ac:dyDescent="0.3">
      <c r="D845" s="12"/>
      <c r="F845" s="12"/>
    </row>
    <row r="846" spans="4:6" x14ac:dyDescent="0.3">
      <c r="D846" s="12"/>
      <c r="F846" s="12"/>
    </row>
    <row r="847" spans="4:6" x14ac:dyDescent="0.3">
      <c r="D847" s="12"/>
      <c r="F847" s="12"/>
    </row>
    <row r="848" spans="4:6" x14ac:dyDescent="0.3">
      <c r="D848" s="12"/>
      <c r="F848" s="12"/>
    </row>
    <row r="849" spans="4:6" x14ac:dyDescent="0.3">
      <c r="D849" s="12"/>
      <c r="F849" s="12"/>
    </row>
    <row r="850" spans="4:6" x14ac:dyDescent="0.3">
      <c r="D850" s="12"/>
      <c r="F850" s="12"/>
    </row>
    <row r="851" spans="4:6" x14ac:dyDescent="0.3">
      <c r="D851" s="12"/>
      <c r="F851" s="12"/>
    </row>
    <row r="852" spans="4:6" x14ac:dyDescent="0.3">
      <c r="D852" s="12"/>
      <c r="F852" s="12"/>
    </row>
    <row r="853" spans="4:6" x14ac:dyDescent="0.3">
      <c r="D853" s="12"/>
      <c r="F853" s="12"/>
    </row>
    <row r="854" spans="4:6" x14ac:dyDescent="0.3">
      <c r="D854" s="12"/>
      <c r="F854" s="12"/>
    </row>
    <row r="855" spans="4:6" x14ac:dyDescent="0.3">
      <c r="D855" s="12"/>
      <c r="F855" s="12"/>
    </row>
    <row r="856" spans="4:6" x14ac:dyDescent="0.3">
      <c r="D856" s="12"/>
      <c r="F856" s="12"/>
    </row>
    <row r="857" spans="4:6" x14ac:dyDescent="0.3">
      <c r="D857" s="12"/>
      <c r="F857" s="12"/>
    </row>
    <row r="858" spans="4:6" x14ac:dyDescent="0.3">
      <c r="D858" s="12"/>
      <c r="F858" s="12"/>
    </row>
    <row r="859" spans="4:6" x14ac:dyDescent="0.3">
      <c r="D859" s="12"/>
      <c r="F859" s="12"/>
    </row>
    <row r="860" spans="4:6" x14ac:dyDescent="0.3">
      <c r="D860" s="12"/>
      <c r="F860" s="12"/>
    </row>
    <row r="861" spans="4:6" x14ac:dyDescent="0.3">
      <c r="D861" s="12"/>
      <c r="F861" s="12"/>
    </row>
    <row r="862" spans="4:6" x14ac:dyDescent="0.3">
      <c r="D862" s="12"/>
      <c r="F862" s="12"/>
    </row>
    <row r="863" spans="4:6" x14ac:dyDescent="0.3">
      <c r="D863" s="12"/>
      <c r="F863" s="12"/>
    </row>
    <row r="864" spans="4:6" x14ac:dyDescent="0.3">
      <c r="D864" s="12"/>
      <c r="F864" s="12"/>
    </row>
    <row r="865" spans="4:6" x14ac:dyDescent="0.3">
      <c r="D865" s="12"/>
      <c r="F865" s="12"/>
    </row>
    <row r="866" spans="4:6" x14ac:dyDescent="0.3">
      <c r="D866" s="12"/>
      <c r="F866" s="12"/>
    </row>
    <row r="867" spans="4:6" x14ac:dyDescent="0.3">
      <c r="D867" s="12"/>
      <c r="F867" s="12"/>
    </row>
    <row r="868" spans="4:6" x14ac:dyDescent="0.3">
      <c r="D868" s="12"/>
      <c r="F868" s="12"/>
    </row>
    <row r="869" spans="4:6" x14ac:dyDescent="0.3">
      <c r="D869" s="12"/>
      <c r="F869" s="12"/>
    </row>
  </sheetData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C786-E131-4E80-9D57-D727EB9EE958}">
  <dimension ref="B1:S73"/>
  <sheetViews>
    <sheetView topLeftCell="C1" workbookViewId="0">
      <selection activeCell="N4" sqref="N4"/>
    </sheetView>
  </sheetViews>
  <sheetFormatPr baseColWidth="10" defaultRowHeight="14.4" x14ac:dyDescent="0.3"/>
  <cols>
    <col min="2" max="2" width="6.33203125" customWidth="1"/>
    <col min="3" max="3" width="6.44140625" customWidth="1"/>
  </cols>
  <sheetData>
    <row r="1" spans="2:19" ht="15" thickBot="1" x14ac:dyDescent="0.35">
      <c r="B1" s="66" t="s">
        <v>169</v>
      </c>
      <c r="C1" s="66" t="s">
        <v>168</v>
      </c>
      <c r="D1" s="66" t="s">
        <v>190</v>
      </c>
      <c r="E1" s="66" t="s">
        <v>191</v>
      </c>
      <c r="F1" s="66" t="s">
        <v>192</v>
      </c>
      <c r="G1" s="75" t="s">
        <v>193</v>
      </c>
    </row>
    <row r="2" spans="2:19" ht="15" thickBot="1" x14ac:dyDescent="0.35">
      <c r="B2" s="68" t="s">
        <v>10</v>
      </c>
      <c r="C2" s="69">
        <v>3</v>
      </c>
      <c r="D2" s="68" t="s">
        <v>189</v>
      </c>
      <c r="E2" s="69">
        <v>9</v>
      </c>
      <c r="F2" s="69" t="s">
        <v>194</v>
      </c>
      <c r="G2" s="76" t="s">
        <v>195</v>
      </c>
    </row>
    <row r="3" spans="2:19" ht="15" thickBot="1" x14ac:dyDescent="0.35">
      <c r="B3" s="68" t="s">
        <v>12</v>
      </c>
      <c r="C3" s="69">
        <v>3</v>
      </c>
      <c r="D3" s="68" t="s">
        <v>189</v>
      </c>
      <c r="E3" s="69">
        <v>9</v>
      </c>
      <c r="F3" s="69" t="s">
        <v>196</v>
      </c>
      <c r="G3" s="76" t="s">
        <v>197</v>
      </c>
      <c r="J3" t="s">
        <v>328</v>
      </c>
    </row>
    <row r="4" spans="2:19" ht="15" thickBot="1" x14ac:dyDescent="0.35">
      <c r="B4" s="68" t="s">
        <v>8</v>
      </c>
      <c r="C4" s="69">
        <v>3</v>
      </c>
      <c r="D4" s="68" t="s">
        <v>189</v>
      </c>
      <c r="E4" s="69">
        <v>9</v>
      </c>
      <c r="F4" s="69" t="s">
        <v>198</v>
      </c>
      <c r="G4" s="76" t="s">
        <v>199</v>
      </c>
      <c r="J4" s="65"/>
      <c r="K4" s="66" t="s">
        <v>169</v>
      </c>
      <c r="L4" s="70" t="s">
        <v>290</v>
      </c>
      <c r="M4" s="70" t="s">
        <v>291</v>
      </c>
      <c r="N4" s="70" t="s">
        <v>292</v>
      </c>
      <c r="O4" s="70" t="s">
        <v>293</v>
      </c>
      <c r="P4" s="70" t="s">
        <v>294</v>
      </c>
      <c r="Q4" s="70" t="s">
        <v>295</v>
      </c>
      <c r="R4" s="70" t="s">
        <v>296</v>
      </c>
      <c r="S4" s="70" t="s">
        <v>297</v>
      </c>
    </row>
    <row r="5" spans="2:19" ht="15" thickBot="1" x14ac:dyDescent="0.35">
      <c r="B5" s="68" t="s">
        <v>10</v>
      </c>
      <c r="C5" s="69">
        <v>10</v>
      </c>
      <c r="D5" s="68" t="s">
        <v>189</v>
      </c>
      <c r="E5" s="69">
        <v>9</v>
      </c>
      <c r="F5" s="69" t="s">
        <v>200</v>
      </c>
      <c r="G5" s="76" t="s">
        <v>201</v>
      </c>
      <c r="J5" s="66"/>
      <c r="K5" s="66"/>
      <c r="L5" s="78"/>
      <c r="M5" s="78"/>
      <c r="N5" s="78"/>
      <c r="O5" s="78"/>
      <c r="P5" s="78"/>
      <c r="Q5" s="78"/>
      <c r="R5" s="78"/>
      <c r="S5" s="78"/>
    </row>
    <row r="6" spans="2:19" ht="15" thickBot="1" x14ac:dyDescent="0.35">
      <c r="B6" s="68" t="s">
        <v>12</v>
      </c>
      <c r="C6" s="69">
        <v>10</v>
      </c>
      <c r="D6" s="68" t="s">
        <v>189</v>
      </c>
      <c r="E6" s="69">
        <v>9</v>
      </c>
      <c r="F6" s="69" t="s">
        <v>202</v>
      </c>
      <c r="G6" s="76" t="s">
        <v>203</v>
      </c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2:19" ht="15" thickBot="1" x14ac:dyDescent="0.35">
      <c r="B7" s="68" t="s">
        <v>8</v>
      </c>
      <c r="C7" s="69">
        <v>10</v>
      </c>
      <c r="D7" s="68" t="s">
        <v>189</v>
      </c>
      <c r="E7" s="69">
        <v>9</v>
      </c>
      <c r="F7" s="69" t="s">
        <v>204</v>
      </c>
      <c r="G7" s="76" t="s">
        <v>205</v>
      </c>
      <c r="J7" s="67">
        <v>1</v>
      </c>
      <c r="K7" s="68" t="s">
        <v>10</v>
      </c>
      <c r="L7" s="68" t="s">
        <v>189</v>
      </c>
      <c r="M7" s="68">
        <v>3</v>
      </c>
      <c r="N7" s="68">
        <v>10</v>
      </c>
      <c r="O7" s="69">
        <v>72</v>
      </c>
      <c r="P7" s="69" t="s">
        <v>298</v>
      </c>
      <c r="Q7" s="69" t="s">
        <v>299</v>
      </c>
      <c r="R7" s="69" t="s">
        <v>300</v>
      </c>
      <c r="S7" s="68" t="s">
        <v>301</v>
      </c>
    </row>
    <row r="8" spans="2:19" ht="15" thickBot="1" x14ac:dyDescent="0.35">
      <c r="B8" s="68" t="s">
        <v>10</v>
      </c>
      <c r="C8" s="69">
        <v>13</v>
      </c>
      <c r="D8" s="68" t="s">
        <v>189</v>
      </c>
      <c r="E8" s="69">
        <v>9</v>
      </c>
      <c r="F8" s="69" t="s">
        <v>206</v>
      </c>
      <c r="G8" s="76" t="s">
        <v>207</v>
      </c>
      <c r="J8" s="67">
        <v>2</v>
      </c>
      <c r="K8" s="68" t="s">
        <v>10</v>
      </c>
      <c r="L8" s="68" t="s">
        <v>189</v>
      </c>
      <c r="M8" s="68">
        <v>3</v>
      </c>
      <c r="N8" s="68">
        <v>13</v>
      </c>
      <c r="O8" s="69">
        <v>72</v>
      </c>
      <c r="P8" s="69" t="s">
        <v>302</v>
      </c>
      <c r="Q8" s="69" t="s">
        <v>303</v>
      </c>
      <c r="R8" s="69" t="s">
        <v>304</v>
      </c>
      <c r="S8" s="68" t="s">
        <v>305</v>
      </c>
    </row>
    <row r="9" spans="2:19" ht="15" thickBot="1" x14ac:dyDescent="0.35">
      <c r="B9" s="68" t="s">
        <v>12</v>
      </c>
      <c r="C9" s="69">
        <v>13</v>
      </c>
      <c r="D9" s="68" t="s">
        <v>189</v>
      </c>
      <c r="E9" s="69">
        <v>9</v>
      </c>
      <c r="F9" s="69" t="s">
        <v>208</v>
      </c>
      <c r="G9" s="76" t="s">
        <v>209</v>
      </c>
      <c r="J9" s="67">
        <v>3</v>
      </c>
      <c r="K9" s="68" t="s">
        <v>10</v>
      </c>
      <c r="L9" s="68" t="s">
        <v>189</v>
      </c>
      <c r="M9" s="68">
        <v>10</v>
      </c>
      <c r="N9" s="68">
        <v>13</v>
      </c>
      <c r="O9" s="69">
        <v>72</v>
      </c>
      <c r="P9" s="69" t="s">
        <v>306</v>
      </c>
      <c r="Q9" s="69" t="s">
        <v>307</v>
      </c>
      <c r="R9" s="69" t="s">
        <v>308</v>
      </c>
      <c r="S9" s="68" t="s">
        <v>309</v>
      </c>
    </row>
    <row r="10" spans="2:19" ht="15" thickBot="1" x14ac:dyDescent="0.35">
      <c r="B10" s="68" t="s">
        <v>8</v>
      </c>
      <c r="C10" s="69">
        <v>13</v>
      </c>
      <c r="D10" s="68" t="s">
        <v>189</v>
      </c>
      <c r="E10" s="69">
        <v>9</v>
      </c>
      <c r="F10" s="69" t="s">
        <v>210</v>
      </c>
      <c r="G10" s="76" t="s">
        <v>211</v>
      </c>
      <c r="J10" s="67">
        <v>4</v>
      </c>
      <c r="K10" s="68" t="s">
        <v>12</v>
      </c>
      <c r="L10" s="68" t="s">
        <v>189</v>
      </c>
      <c r="M10" s="68">
        <v>3</v>
      </c>
      <c r="N10" s="68">
        <v>10</v>
      </c>
      <c r="O10" s="69">
        <v>72</v>
      </c>
      <c r="P10" s="69" t="s">
        <v>310</v>
      </c>
      <c r="Q10" s="69" t="s">
        <v>311</v>
      </c>
      <c r="R10" s="69" t="s">
        <v>312</v>
      </c>
      <c r="S10" s="68" t="s">
        <v>305</v>
      </c>
    </row>
    <row r="11" spans="2:19" ht="15" thickBot="1" x14ac:dyDescent="0.35">
      <c r="B11" s="68" t="s">
        <v>10</v>
      </c>
      <c r="C11" s="69">
        <v>3</v>
      </c>
      <c r="D11" s="68" t="s">
        <v>182</v>
      </c>
      <c r="E11" s="69">
        <v>9</v>
      </c>
      <c r="F11" s="69" t="s">
        <v>212</v>
      </c>
      <c r="G11" s="76" t="s">
        <v>213</v>
      </c>
      <c r="J11" s="67">
        <v>5</v>
      </c>
      <c r="K11" s="68" t="s">
        <v>12</v>
      </c>
      <c r="L11" s="68" t="s">
        <v>189</v>
      </c>
      <c r="M11" s="68">
        <v>3</v>
      </c>
      <c r="N11" s="68">
        <v>13</v>
      </c>
      <c r="O11" s="69">
        <v>72</v>
      </c>
      <c r="P11" s="69" t="s">
        <v>313</v>
      </c>
      <c r="Q11" s="69" t="s">
        <v>314</v>
      </c>
      <c r="R11" s="69" t="s">
        <v>315</v>
      </c>
      <c r="S11" s="68" t="s">
        <v>316</v>
      </c>
    </row>
    <row r="12" spans="2:19" ht="15" thickBot="1" x14ac:dyDescent="0.35">
      <c r="B12" s="68" t="s">
        <v>12</v>
      </c>
      <c r="C12" s="69">
        <v>3</v>
      </c>
      <c r="D12" s="68" t="s">
        <v>182</v>
      </c>
      <c r="E12" s="69">
        <v>9</v>
      </c>
      <c r="F12" s="69" t="s">
        <v>223</v>
      </c>
      <c r="G12" s="76" t="s">
        <v>224</v>
      </c>
      <c r="J12" s="67">
        <v>6</v>
      </c>
      <c r="K12" s="68" t="s">
        <v>12</v>
      </c>
      <c r="L12" s="68" t="s">
        <v>189</v>
      </c>
      <c r="M12" s="68">
        <v>10</v>
      </c>
      <c r="N12" s="68">
        <v>13</v>
      </c>
      <c r="O12" s="69">
        <v>72</v>
      </c>
      <c r="P12" s="69" t="s">
        <v>317</v>
      </c>
      <c r="Q12" s="69" t="s">
        <v>318</v>
      </c>
      <c r="R12" s="69" t="s">
        <v>300</v>
      </c>
      <c r="S12" s="68" t="s">
        <v>301</v>
      </c>
    </row>
    <row r="13" spans="2:19" ht="15" thickBot="1" x14ac:dyDescent="0.35">
      <c r="B13" s="68" t="s">
        <v>8</v>
      </c>
      <c r="C13" s="69">
        <v>3</v>
      </c>
      <c r="D13" s="68" t="s">
        <v>182</v>
      </c>
      <c r="E13" s="69">
        <v>9</v>
      </c>
      <c r="F13" s="69" t="s">
        <v>235</v>
      </c>
      <c r="G13" s="76" t="s">
        <v>236</v>
      </c>
      <c r="J13" s="67">
        <v>7</v>
      </c>
      <c r="K13" s="68" t="s">
        <v>8</v>
      </c>
      <c r="L13" s="68" t="s">
        <v>189</v>
      </c>
      <c r="M13" s="68">
        <v>3</v>
      </c>
      <c r="N13" s="68">
        <v>10</v>
      </c>
      <c r="O13" s="69">
        <v>72</v>
      </c>
      <c r="P13" s="69" t="s">
        <v>319</v>
      </c>
      <c r="Q13" s="69" t="s">
        <v>320</v>
      </c>
      <c r="R13" s="69" t="s">
        <v>321</v>
      </c>
      <c r="S13" s="68" t="s">
        <v>301</v>
      </c>
    </row>
    <row r="14" spans="2:19" ht="15" thickBot="1" x14ac:dyDescent="0.35">
      <c r="B14" s="68" t="s">
        <v>10</v>
      </c>
      <c r="C14" s="69">
        <v>10</v>
      </c>
      <c r="D14" s="68" t="s">
        <v>182</v>
      </c>
      <c r="E14" s="69">
        <v>9</v>
      </c>
      <c r="F14" s="69" t="s">
        <v>245</v>
      </c>
      <c r="G14" s="76" t="s">
        <v>246</v>
      </c>
      <c r="J14" s="67">
        <v>8</v>
      </c>
      <c r="K14" s="68" t="s">
        <v>8</v>
      </c>
      <c r="L14" s="68" t="s">
        <v>189</v>
      </c>
      <c r="M14" s="68">
        <v>3</v>
      </c>
      <c r="N14" s="68">
        <v>13</v>
      </c>
      <c r="O14" s="69">
        <v>72</v>
      </c>
      <c r="P14" s="69" t="s">
        <v>322</v>
      </c>
      <c r="Q14" s="69" t="s">
        <v>323</v>
      </c>
      <c r="R14" s="69" t="s">
        <v>324</v>
      </c>
      <c r="S14" s="68" t="s">
        <v>316</v>
      </c>
    </row>
    <row r="15" spans="2:19" ht="15" thickBot="1" x14ac:dyDescent="0.35">
      <c r="B15" s="68" t="s">
        <v>12</v>
      </c>
      <c r="C15" s="69">
        <v>10</v>
      </c>
      <c r="D15" s="68" t="s">
        <v>182</v>
      </c>
      <c r="E15" s="69">
        <v>9</v>
      </c>
      <c r="F15" s="69" t="s">
        <v>254</v>
      </c>
      <c r="G15" s="76" t="s">
        <v>255</v>
      </c>
      <c r="J15" s="67">
        <v>9</v>
      </c>
      <c r="K15" s="68" t="s">
        <v>8</v>
      </c>
      <c r="L15" s="68" t="s">
        <v>189</v>
      </c>
      <c r="M15" s="68">
        <v>10</v>
      </c>
      <c r="N15" s="68">
        <v>13</v>
      </c>
      <c r="O15" s="69">
        <v>72</v>
      </c>
      <c r="P15" s="69" t="s">
        <v>325</v>
      </c>
      <c r="Q15" s="69" t="s">
        <v>326</v>
      </c>
      <c r="R15" s="69" t="s">
        <v>327</v>
      </c>
      <c r="S15" s="68" t="s">
        <v>301</v>
      </c>
    </row>
    <row r="16" spans="2:19" ht="15" thickBot="1" x14ac:dyDescent="0.35">
      <c r="B16" s="68" t="s">
        <v>8</v>
      </c>
      <c r="C16" s="69">
        <v>10</v>
      </c>
      <c r="D16" s="68" t="s">
        <v>182</v>
      </c>
      <c r="E16" s="69">
        <v>9</v>
      </c>
      <c r="F16" s="69" t="s">
        <v>262</v>
      </c>
      <c r="G16" s="76" t="s">
        <v>263</v>
      </c>
    </row>
    <row r="17" spans="2:7" ht="15" thickBot="1" x14ac:dyDescent="0.35">
      <c r="B17" s="68" t="s">
        <v>10</v>
      </c>
      <c r="C17" s="69">
        <v>13</v>
      </c>
      <c r="D17" s="68" t="s">
        <v>182</v>
      </c>
      <c r="E17" s="69">
        <v>9</v>
      </c>
      <c r="F17" s="69" t="s">
        <v>269</v>
      </c>
      <c r="G17" s="76" t="s">
        <v>240</v>
      </c>
    </row>
    <row r="18" spans="2:7" ht="15" thickBot="1" x14ac:dyDescent="0.35">
      <c r="B18" s="68" t="s">
        <v>12</v>
      </c>
      <c r="C18" s="69">
        <v>13</v>
      </c>
      <c r="D18" s="68" t="s">
        <v>182</v>
      </c>
      <c r="E18" s="69">
        <v>9</v>
      </c>
      <c r="F18" s="69" t="s">
        <v>277</v>
      </c>
      <c r="G18" s="76" t="s">
        <v>240</v>
      </c>
    </row>
    <row r="19" spans="2:7" ht="15" thickBot="1" x14ac:dyDescent="0.35">
      <c r="B19" s="68" t="s">
        <v>8</v>
      </c>
      <c r="C19" s="69">
        <v>13</v>
      </c>
      <c r="D19" s="68" t="s">
        <v>182</v>
      </c>
      <c r="E19" s="69">
        <v>9</v>
      </c>
      <c r="F19" s="69" t="s">
        <v>269</v>
      </c>
      <c r="G19" s="76" t="s">
        <v>255</v>
      </c>
    </row>
    <row r="20" spans="2:7" ht="15" thickBot="1" x14ac:dyDescent="0.35">
      <c r="B20" s="68" t="s">
        <v>10</v>
      </c>
      <c r="C20" s="69">
        <v>3</v>
      </c>
      <c r="D20" s="68" t="s">
        <v>185</v>
      </c>
      <c r="E20" s="69">
        <v>9</v>
      </c>
      <c r="F20" s="69" t="s">
        <v>214</v>
      </c>
      <c r="G20" s="76" t="s">
        <v>215</v>
      </c>
    </row>
    <row r="21" spans="2:7" ht="15" thickBot="1" x14ac:dyDescent="0.35">
      <c r="B21" s="68" t="s">
        <v>12</v>
      </c>
      <c r="C21" s="69">
        <v>3</v>
      </c>
      <c r="D21" s="68" t="s">
        <v>185</v>
      </c>
      <c r="E21" s="69">
        <v>9</v>
      </c>
      <c r="F21" s="69" t="s">
        <v>225</v>
      </c>
      <c r="G21" s="76" t="s">
        <v>226</v>
      </c>
    </row>
    <row r="22" spans="2:7" ht="15" thickBot="1" x14ac:dyDescent="0.35">
      <c r="B22" s="68" t="s">
        <v>8</v>
      </c>
      <c r="C22" s="69">
        <v>3</v>
      </c>
      <c r="D22" s="68" t="s">
        <v>185</v>
      </c>
      <c r="E22" s="69">
        <v>9</v>
      </c>
      <c r="F22" s="69" t="s">
        <v>217</v>
      </c>
      <c r="G22" s="76" t="s">
        <v>237</v>
      </c>
    </row>
    <row r="23" spans="2:7" ht="15" thickBot="1" x14ac:dyDescent="0.35">
      <c r="B23" s="68" t="s">
        <v>10</v>
      </c>
      <c r="C23" s="69">
        <v>10</v>
      </c>
      <c r="D23" s="68" t="s">
        <v>185</v>
      </c>
      <c r="E23" s="69">
        <v>9</v>
      </c>
      <c r="F23" s="69" t="s">
        <v>214</v>
      </c>
      <c r="G23" s="76" t="s">
        <v>230</v>
      </c>
    </row>
    <row r="24" spans="2:7" ht="15" thickBot="1" x14ac:dyDescent="0.35">
      <c r="B24" s="68" t="s">
        <v>12</v>
      </c>
      <c r="C24" s="69">
        <v>10</v>
      </c>
      <c r="D24" s="68" t="s">
        <v>185</v>
      </c>
      <c r="E24" s="69">
        <v>9</v>
      </c>
      <c r="F24" s="69" t="s">
        <v>230</v>
      </c>
      <c r="G24" s="76" t="s">
        <v>218</v>
      </c>
    </row>
    <row r="25" spans="2:7" ht="15" thickBot="1" x14ac:dyDescent="0.35">
      <c r="B25" s="68" t="s">
        <v>8</v>
      </c>
      <c r="C25" s="69">
        <v>10</v>
      </c>
      <c r="D25" s="68" t="s">
        <v>185</v>
      </c>
      <c r="E25" s="69">
        <v>9</v>
      </c>
      <c r="F25" s="69" t="s">
        <v>214</v>
      </c>
      <c r="G25" s="76" t="s">
        <v>226</v>
      </c>
    </row>
    <row r="26" spans="2:7" ht="15" thickBot="1" x14ac:dyDescent="0.35">
      <c r="B26" s="68" t="s">
        <v>10</v>
      </c>
      <c r="C26" s="69">
        <v>13</v>
      </c>
      <c r="D26" s="68" t="s">
        <v>185</v>
      </c>
      <c r="E26" s="69">
        <v>9</v>
      </c>
      <c r="F26" s="69" t="s">
        <v>230</v>
      </c>
      <c r="G26" s="76" t="s">
        <v>218</v>
      </c>
    </row>
    <row r="27" spans="2:7" ht="15" thickBot="1" x14ac:dyDescent="0.35">
      <c r="B27" s="68" t="s">
        <v>12</v>
      </c>
      <c r="C27" s="69">
        <v>13</v>
      </c>
      <c r="D27" s="68" t="s">
        <v>185</v>
      </c>
      <c r="E27" s="69">
        <v>9</v>
      </c>
      <c r="F27" s="69" t="s">
        <v>230</v>
      </c>
      <c r="G27" s="76" t="s">
        <v>218</v>
      </c>
    </row>
    <row r="28" spans="2:7" ht="15" thickBot="1" x14ac:dyDescent="0.35">
      <c r="B28" s="68" t="s">
        <v>8</v>
      </c>
      <c r="C28" s="69">
        <v>13</v>
      </c>
      <c r="D28" s="68" t="s">
        <v>185</v>
      </c>
      <c r="E28" s="69">
        <v>9</v>
      </c>
      <c r="F28" s="69" t="s">
        <v>230</v>
      </c>
      <c r="G28" s="76" t="s">
        <v>218</v>
      </c>
    </row>
    <row r="29" spans="2:7" ht="15" thickBot="1" x14ac:dyDescent="0.35">
      <c r="B29" s="68" t="s">
        <v>10</v>
      </c>
      <c r="C29" s="69">
        <v>3</v>
      </c>
      <c r="D29" s="68" t="s">
        <v>188</v>
      </c>
      <c r="E29" s="69">
        <v>9</v>
      </c>
      <c r="F29" s="69" t="s">
        <v>216</v>
      </c>
      <c r="G29" s="76" t="s">
        <v>216</v>
      </c>
    </row>
    <row r="30" spans="2:7" ht="15" thickBot="1" x14ac:dyDescent="0.35">
      <c r="B30" s="68" t="s">
        <v>12</v>
      </c>
      <c r="C30" s="69">
        <v>3</v>
      </c>
      <c r="D30" s="68" t="s">
        <v>188</v>
      </c>
      <c r="E30" s="69">
        <v>9</v>
      </c>
      <c r="F30" s="69" t="s">
        <v>227</v>
      </c>
      <c r="G30" s="76" t="s">
        <v>228</v>
      </c>
    </row>
    <row r="31" spans="2:7" ht="15" thickBot="1" x14ac:dyDescent="0.35">
      <c r="B31" s="68" t="s">
        <v>8</v>
      </c>
      <c r="C31" s="69">
        <v>3</v>
      </c>
      <c r="D31" s="68" t="s">
        <v>188</v>
      </c>
      <c r="E31" s="69">
        <v>9</v>
      </c>
      <c r="F31" s="69" t="s">
        <v>238</v>
      </c>
      <c r="G31" s="76" t="s">
        <v>239</v>
      </c>
    </row>
    <row r="32" spans="2:7" ht="15" thickBot="1" x14ac:dyDescent="0.35">
      <c r="B32" s="68" t="s">
        <v>10</v>
      </c>
      <c r="C32" s="69">
        <v>10</v>
      </c>
      <c r="D32" s="68" t="s">
        <v>188</v>
      </c>
      <c r="E32" s="69">
        <v>9</v>
      </c>
      <c r="F32" s="69" t="s">
        <v>247</v>
      </c>
      <c r="G32" s="76" t="s">
        <v>248</v>
      </c>
    </row>
    <row r="33" spans="2:7" ht="15" thickBot="1" x14ac:dyDescent="0.35">
      <c r="B33" s="68" t="s">
        <v>12</v>
      </c>
      <c r="C33" s="69">
        <v>10</v>
      </c>
      <c r="D33" s="68" t="s">
        <v>188</v>
      </c>
      <c r="E33" s="69">
        <v>9</v>
      </c>
      <c r="F33" s="69" t="s">
        <v>256</v>
      </c>
      <c r="G33" s="76" t="s">
        <v>257</v>
      </c>
    </row>
    <row r="34" spans="2:7" ht="15" thickBot="1" x14ac:dyDescent="0.35">
      <c r="B34" s="68" t="s">
        <v>8</v>
      </c>
      <c r="C34" s="69">
        <v>10</v>
      </c>
      <c r="D34" s="68" t="s">
        <v>188</v>
      </c>
      <c r="E34" s="69">
        <v>9</v>
      </c>
      <c r="F34" s="69" t="s">
        <v>264</v>
      </c>
      <c r="G34" s="76" t="s">
        <v>265</v>
      </c>
    </row>
    <row r="35" spans="2:7" ht="15" thickBot="1" x14ac:dyDescent="0.35">
      <c r="B35" s="68" t="s">
        <v>10</v>
      </c>
      <c r="C35" s="69">
        <v>13</v>
      </c>
      <c r="D35" s="68" t="s">
        <v>188</v>
      </c>
      <c r="E35" s="69">
        <v>9</v>
      </c>
      <c r="F35" s="69" t="s">
        <v>270</v>
      </c>
      <c r="G35" s="76" t="s">
        <v>271</v>
      </c>
    </row>
    <row r="36" spans="2:7" ht="15" thickBot="1" x14ac:dyDescent="0.35">
      <c r="B36" s="68" t="s">
        <v>12</v>
      </c>
      <c r="C36" s="69">
        <v>13</v>
      </c>
      <c r="D36" s="68" t="s">
        <v>188</v>
      </c>
      <c r="E36" s="69">
        <v>9</v>
      </c>
      <c r="F36" s="69" t="s">
        <v>278</v>
      </c>
      <c r="G36" s="76" t="s">
        <v>279</v>
      </c>
    </row>
    <row r="37" spans="2:7" ht="15" thickBot="1" x14ac:dyDescent="0.35">
      <c r="B37" s="68" t="s">
        <v>8</v>
      </c>
      <c r="C37" s="69">
        <v>13</v>
      </c>
      <c r="D37" s="68" t="s">
        <v>188</v>
      </c>
      <c r="E37" s="69">
        <v>9</v>
      </c>
      <c r="F37" s="69" t="s">
        <v>284</v>
      </c>
      <c r="G37" s="76" t="s">
        <v>285</v>
      </c>
    </row>
    <row r="38" spans="2:7" ht="15" thickBot="1" x14ac:dyDescent="0.35">
      <c r="B38" s="68" t="s">
        <v>10</v>
      </c>
      <c r="C38" s="69">
        <v>3</v>
      </c>
      <c r="D38" s="68" t="s">
        <v>184</v>
      </c>
      <c r="E38" s="69">
        <v>9</v>
      </c>
      <c r="F38" s="69" t="s">
        <v>214</v>
      </c>
      <c r="G38" s="76" t="s">
        <v>215</v>
      </c>
    </row>
    <row r="39" spans="2:7" ht="15" thickBot="1" x14ac:dyDescent="0.35">
      <c r="B39" s="68" t="s">
        <v>12</v>
      </c>
      <c r="C39" s="69">
        <v>3</v>
      </c>
      <c r="D39" s="68" t="s">
        <v>184</v>
      </c>
      <c r="E39" s="69">
        <v>9</v>
      </c>
      <c r="F39" s="69" t="s">
        <v>225</v>
      </c>
      <c r="G39" s="76" t="s">
        <v>226</v>
      </c>
    </row>
    <row r="40" spans="2:7" ht="15" thickBot="1" x14ac:dyDescent="0.35">
      <c r="B40" s="68" t="s">
        <v>8</v>
      </c>
      <c r="C40" s="69">
        <v>3</v>
      </c>
      <c r="D40" s="68" t="s">
        <v>184</v>
      </c>
      <c r="E40" s="69">
        <v>9</v>
      </c>
      <c r="F40" s="69" t="s">
        <v>217</v>
      </c>
      <c r="G40" s="76" t="s">
        <v>237</v>
      </c>
    </row>
    <row r="41" spans="2:7" ht="15" thickBot="1" x14ac:dyDescent="0.35">
      <c r="B41" s="68" t="s">
        <v>10</v>
      </c>
      <c r="C41" s="69">
        <v>10</v>
      </c>
      <c r="D41" s="68" t="s">
        <v>184</v>
      </c>
      <c r="E41" s="69">
        <v>9</v>
      </c>
      <c r="F41" s="69" t="s">
        <v>214</v>
      </c>
      <c r="G41" s="76" t="s">
        <v>230</v>
      </c>
    </row>
    <row r="42" spans="2:7" ht="15" thickBot="1" x14ac:dyDescent="0.35">
      <c r="B42" s="68" t="s">
        <v>12</v>
      </c>
      <c r="C42" s="69">
        <v>10</v>
      </c>
      <c r="D42" s="68" t="s">
        <v>184</v>
      </c>
      <c r="E42" s="69">
        <v>9</v>
      </c>
      <c r="F42" s="69" t="s">
        <v>230</v>
      </c>
      <c r="G42" s="76" t="s">
        <v>218</v>
      </c>
    </row>
    <row r="43" spans="2:7" ht="15" thickBot="1" x14ac:dyDescent="0.35">
      <c r="B43" s="68" t="s">
        <v>8</v>
      </c>
      <c r="C43" s="69">
        <v>10</v>
      </c>
      <c r="D43" s="68" t="s">
        <v>184</v>
      </c>
      <c r="E43" s="69">
        <v>9</v>
      </c>
      <c r="F43" s="69" t="s">
        <v>214</v>
      </c>
      <c r="G43" s="76" t="s">
        <v>226</v>
      </c>
    </row>
    <row r="44" spans="2:7" ht="15" thickBot="1" x14ac:dyDescent="0.35">
      <c r="B44" s="68" t="s">
        <v>10</v>
      </c>
      <c r="C44" s="69">
        <v>13</v>
      </c>
      <c r="D44" s="68" t="s">
        <v>184</v>
      </c>
      <c r="E44" s="69">
        <v>9</v>
      </c>
      <c r="F44" s="69" t="s">
        <v>230</v>
      </c>
      <c r="G44" s="76" t="s">
        <v>218</v>
      </c>
    </row>
    <row r="45" spans="2:7" ht="15" thickBot="1" x14ac:dyDescent="0.35">
      <c r="B45" s="68" t="s">
        <v>12</v>
      </c>
      <c r="C45" s="69">
        <v>13</v>
      </c>
      <c r="D45" s="68" t="s">
        <v>184</v>
      </c>
      <c r="E45" s="69">
        <v>9</v>
      </c>
      <c r="F45" s="69" t="s">
        <v>230</v>
      </c>
      <c r="G45" s="76" t="s">
        <v>218</v>
      </c>
    </row>
    <row r="46" spans="2:7" ht="15" thickBot="1" x14ac:dyDescent="0.35">
      <c r="B46" s="68" t="s">
        <v>8</v>
      </c>
      <c r="C46" s="69">
        <v>13</v>
      </c>
      <c r="D46" s="68" t="s">
        <v>184</v>
      </c>
      <c r="E46" s="69">
        <v>9</v>
      </c>
      <c r="F46" s="69" t="s">
        <v>230</v>
      </c>
      <c r="G46" s="76" t="s">
        <v>218</v>
      </c>
    </row>
    <row r="47" spans="2:7" ht="15" thickBot="1" x14ac:dyDescent="0.35">
      <c r="B47" s="68" t="s">
        <v>10</v>
      </c>
      <c r="C47" s="69">
        <v>3</v>
      </c>
      <c r="D47" s="68" t="s">
        <v>186</v>
      </c>
      <c r="E47" s="69">
        <v>9</v>
      </c>
      <c r="F47" s="69" t="s">
        <v>217</v>
      </c>
      <c r="G47" s="76" t="s">
        <v>218</v>
      </c>
    </row>
    <row r="48" spans="2:7" ht="15" thickBot="1" x14ac:dyDescent="0.35">
      <c r="B48" s="68" t="s">
        <v>12</v>
      </c>
      <c r="C48" s="69">
        <v>3</v>
      </c>
      <c r="D48" s="68" t="s">
        <v>186</v>
      </c>
      <c r="E48" s="69">
        <v>9</v>
      </c>
      <c r="F48" s="69" t="s">
        <v>229</v>
      </c>
      <c r="G48" s="76" t="s">
        <v>230</v>
      </c>
    </row>
    <row r="49" spans="2:7" ht="15" thickBot="1" x14ac:dyDescent="0.35">
      <c r="B49" s="68" t="s">
        <v>8</v>
      </c>
      <c r="C49" s="69">
        <v>3</v>
      </c>
      <c r="D49" s="68" t="s">
        <v>186</v>
      </c>
      <c r="E49" s="69">
        <v>9</v>
      </c>
      <c r="F49" s="69" t="s">
        <v>240</v>
      </c>
      <c r="G49" s="76" t="s">
        <v>217</v>
      </c>
    </row>
    <row r="50" spans="2:7" ht="15" thickBot="1" x14ac:dyDescent="0.35">
      <c r="B50" s="68" t="s">
        <v>10</v>
      </c>
      <c r="C50" s="69">
        <v>10</v>
      </c>
      <c r="D50" s="68" t="s">
        <v>186</v>
      </c>
      <c r="E50" s="69">
        <v>9</v>
      </c>
      <c r="F50" s="69" t="s">
        <v>249</v>
      </c>
      <c r="G50" s="76" t="s">
        <v>214</v>
      </c>
    </row>
    <row r="51" spans="2:7" ht="15" thickBot="1" x14ac:dyDescent="0.35">
      <c r="B51" s="68" t="s">
        <v>12</v>
      </c>
      <c r="C51" s="69">
        <v>10</v>
      </c>
      <c r="D51" s="68" t="s">
        <v>186</v>
      </c>
      <c r="E51" s="69">
        <v>9</v>
      </c>
      <c r="F51" s="69" t="s">
        <v>249</v>
      </c>
      <c r="G51" s="76" t="s">
        <v>258</v>
      </c>
    </row>
    <row r="52" spans="2:7" ht="15" thickBot="1" x14ac:dyDescent="0.35">
      <c r="B52" s="68" t="s">
        <v>8</v>
      </c>
      <c r="C52" s="69">
        <v>10</v>
      </c>
      <c r="D52" s="68" t="s">
        <v>186</v>
      </c>
      <c r="E52" s="69">
        <v>9</v>
      </c>
      <c r="F52" s="69" t="s">
        <v>229</v>
      </c>
      <c r="G52" s="76" t="s">
        <v>225</v>
      </c>
    </row>
    <row r="53" spans="2:7" ht="15" thickBot="1" x14ac:dyDescent="0.35">
      <c r="B53" s="68" t="s">
        <v>10</v>
      </c>
      <c r="C53" s="69">
        <v>13</v>
      </c>
      <c r="D53" s="68" t="s">
        <v>186</v>
      </c>
      <c r="E53" s="69">
        <v>9</v>
      </c>
      <c r="F53" s="69" t="s">
        <v>272</v>
      </c>
      <c r="G53" s="76" t="s">
        <v>226</v>
      </c>
    </row>
    <row r="54" spans="2:7" ht="15" thickBot="1" x14ac:dyDescent="0.35">
      <c r="B54" s="68" t="s">
        <v>12</v>
      </c>
      <c r="C54" s="69">
        <v>13</v>
      </c>
      <c r="D54" s="68" t="s">
        <v>186</v>
      </c>
      <c r="E54" s="69">
        <v>9</v>
      </c>
      <c r="F54" s="69" t="s">
        <v>225</v>
      </c>
      <c r="G54" s="76" t="s">
        <v>218</v>
      </c>
    </row>
    <row r="55" spans="2:7" ht="15" thickBot="1" x14ac:dyDescent="0.35">
      <c r="B55" s="68" t="s">
        <v>8</v>
      </c>
      <c r="C55" s="69">
        <v>13</v>
      </c>
      <c r="D55" s="68" t="s">
        <v>186</v>
      </c>
      <c r="E55" s="69">
        <v>9</v>
      </c>
      <c r="F55" s="69" t="s">
        <v>214</v>
      </c>
      <c r="G55" s="76" t="s">
        <v>258</v>
      </c>
    </row>
    <row r="56" spans="2:7" ht="15" thickBot="1" x14ac:dyDescent="0.35">
      <c r="B56" s="68" t="s">
        <v>10</v>
      </c>
      <c r="C56" s="69">
        <v>3</v>
      </c>
      <c r="D56" s="68" t="s">
        <v>183</v>
      </c>
      <c r="E56" s="69">
        <v>9</v>
      </c>
      <c r="F56" s="69" t="s">
        <v>221</v>
      </c>
      <c r="G56" s="76" t="s">
        <v>222</v>
      </c>
    </row>
    <row r="57" spans="2:7" ht="15" thickBot="1" x14ac:dyDescent="0.35">
      <c r="B57" s="68" t="s">
        <v>12</v>
      </c>
      <c r="C57" s="69">
        <v>3</v>
      </c>
      <c r="D57" s="68" t="s">
        <v>183</v>
      </c>
      <c r="E57" s="69">
        <v>9</v>
      </c>
      <c r="F57" s="69" t="s">
        <v>233</v>
      </c>
      <c r="G57" s="76" t="s">
        <v>234</v>
      </c>
    </row>
    <row r="58" spans="2:7" ht="15" thickBot="1" x14ac:dyDescent="0.35">
      <c r="B58" s="68" t="s">
        <v>8</v>
      </c>
      <c r="C58" s="69">
        <v>3</v>
      </c>
      <c r="D58" s="68" t="s">
        <v>183</v>
      </c>
      <c r="E58" s="69">
        <v>9</v>
      </c>
      <c r="F58" s="69" t="s">
        <v>243</v>
      </c>
      <c r="G58" s="76" t="s">
        <v>244</v>
      </c>
    </row>
    <row r="59" spans="2:7" ht="15" thickBot="1" x14ac:dyDescent="0.35">
      <c r="B59" s="68" t="s">
        <v>10</v>
      </c>
      <c r="C59" s="69">
        <v>10</v>
      </c>
      <c r="D59" s="68" t="s">
        <v>183</v>
      </c>
      <c r="E59" s="69">
        <v>9</v>
      </c>
      <c r="F59" s="69" t="s">
        <v>252</v>
      </c>
      <c r="G59" s="76" t="s">
        <v>253</v>
      </c>
    </row>
    <row r="60" spans="2:7" ht="15" thickBot="1" x14ac:dyDescent="0.35">
      <c r="B60" s="68" t="s">
        <v>12</v>
      </c>
      <c r="C60" s="69">
        <v>10</v>
      </c>
      <c r="D60" s="68" t="s">
        <v>183</v>
      </c>
      <c r="E60" s="69">
        <v>9</v>
      </c>
      <c r="F60" s="69" t="s">
        <v>261</v>
      </c>
      <c r="G60" s="76" t="s">
        <v>222</v>
      </c>
    </row>
    <row r="61" spans="2:7" ht="15" thickBot="1" x14ac:dyDescent="0.35">
      <c r="B61" s="68" t="s">
        <v>8</v>
      </c>
      <c r="C61" s="69">
        <v>10</v>
      </c>
      <c r="D61" s="68" t="s">
        <v>183</v>
      </c>
      <c r="E61" s="69">
        <v>9</v>
      </c>
      <c r="F61" s="69" t="s">
        <v>251</v>
      </c>
      <c r="G61" s="76" t="s">
        <v>268</v>
      </c>
    </row>
    <row r="62" spans="2:7" ht="15" thickBot="1" x14ac:dyDescent="0.35">
      <c r="B62" s="68" t="s">
        <v>10</v>
      </c>
      <c r="C62" s="69">
        <v>13</v>
      </c>
      <c r="D62" s="68" t="s">
        <v>183</v>
      </c>
      <c r="E62" s="69">
        <v>9</v>
      </c>
      <c r="F62" s="69" t="s">
        <v>275</v>
      </c>
      <c r="G62" s="76" t="s">
        <v>276</v>
      </c>
    </row>
    <row r="63" spans="2:7" ht="15" thickBot="1" x14ac:dyDescent="0.35">
      <c r="B63" s="68" t="s">
        <v>12</v>
      </c>
      <c r="C63" s="69">
        <v>13</v>
      </c>
      <c r="D63" s="68" t="s">
        <v>183</v>
      </c>
      <c r="E63" s="69">
        <v>9</v>
      </c>
      <c r="F63" s="69" t="s">
        <v>282</v>
      </c>
      <c r="G63" s="76" t="s">
        <v>283</v>
      </c>
    </row>
    <row r="64" spans="2:7" ht="15" thickBot="1" x14ac:dyDescent="0.35">
      <c r="B64" s="68" t="s">
        <v>8</v>
      </c>
      <c r="C64" s="69">
        <v>13</v>
      </c>
      <c r="D64" s="68" t="s">
        <v>183</v>
      </c>
      <c r="E64" s="69">
        <v>9</v>
      </c>
      <c r="F64" s="69" t="s">
        <v>288</v>
      </c>
      <c r="G64" s="76" t="s">
        <v>289</v>
      </c>
    </row>
    <row r="65" spans="2:7" ht="15" thickBot="1" x14ac:dyDescent="0.35">
      <c r="B65" s="68" t="s">
        <v>10</v>
      </c>
      <c r="C65" s="69">
        <v>3</v>
      </c>
      <c r="D65" s="68" t="s">
        <v>187</v>
      </c>
      <c r="E65" s="69">
        <v>9</v>
      </c>
      <c r="F65" s="69" t="s">
        <v>219</v>
      </c>
      <c r="G65" s="76" t="s">
        <v>220</v>
      </c>
    </row>
    <row r="66" spans="2:7" ht="15" thickBot="1" x14ac:dyDescent="0.35">
      <c r="B66" s="68" t="s">
        <v>12</v>
      </c>
      <c r="C66" s="69">
        <v>3</v>
      </c>
      <c r="D66" s="68" t="s">
        <v>187</v>
      </c>
      <c r="E66" s="69">
        <v>9</v>
      </c>
      <c r="F66" s="69" t="s">
        <v>231</v>
      </c>
      <c r="G66" s="76" t="s">
        <v>232</v>
      </c>
    </row>
    <row r="67" spans="2:7" ht="15" thickBot="1" x14ac:dyDescent="0.35">
      <c r="B67" s="68" t="s">
        <v>8</v>
      </c>
      <c r="C67" s="69">
        <v>3</v>
      </c>
      <c r="D67" s="68" t="s">
        <v>187</v>
      </c>
      <c r="E67" s="69">
        <v>9</v>
      </c>
      <c r="F67" s="69" t="s">
        <v>241</v>
      </c>
      <c r="G67" s="76" t="s">
        <v>242</v>
      </c>
    </row>
    <row r="68" spans="2:7" ht="15" thickBot="1" x14ac:dyDescent="0.35">
      <c r="B68" s="68" t="s">
        <v>10</v>
      </c>
      <c r="C68" s="69">
        <v>10</v>
      </c>
      <c r="D68" s="68" t="s">
        <v>187</v>
      </c>
      <c r="E68" s="69">
        <v>9</v>
      </c>
      <c r="F68" s="69" t="s">
        <v>250</v>
      </c>
      <c r="G68" s="76" t="s">
        <v>251</v>
      </c>
    </row>
    <row r="69" spans="2:7" ht="15" thickBot="1" x14ac:dyDescent="0.35">
      <c r="B69" s="68" t="s">
        <v>12</v>
      </c>
      <c r="C69" s="69">
        <v>10</v>
      </c>
      <c r="D69" s="68" t="s">
        <v>187</v>
      </c>
      <c r="E69" s="69">
        <v>9</v>
      </c>
      <c r="F69" s="69" t="s">
        <v>259</v>
      </c>
      <c r="G69" s="76" t="s">
        <v>260</v>
      </c>
    </row>
    <row r="70" spans="2:7" ht="15" thickBot="1" x14ac:dyDescent="0.35">
      <c r="B70" s="68" t="s">
        <v>8</v>
      </c>
      <c r="C70" s="69">
        <v>10</v>
      </c>
      <c r="D70" s="68" t="s">
        <v>187</v>
      </c>
      <c r="E70" s="69">
        <v>9</v>
      </c>
      <c r="F70" s="69" t="s">
        <v>266</v>
      </c>
      <c r="G70" s="76" t="s">
        <v>267</v>
      </c>
    </row>
    <row r="71" spans="2:7" ht="15" thickBot="1" x14ac:dyDescent="0.35">
      <c r="B71" s="68" t="s">
        <v>10</v>
      </c>
      <c r="C71" s="69">
        <v>13</v>
      </c>
      <c r="D71" s="68" t="s">
        <v>187</v>
      </c>
      <c r="E71" s="69">
        <v>9</v>
      </c>
      <c r="F71" s="69" t="s">
        <v>273</v>
      </c>
      <c r="G71" s="76" t="s">
        <v>274</v>
      </c>
    </row>
    <row r="72" spans="2:7" ht="15" thickBot="1" x14ac:dyDescent="0.35">
      <c r="B72" s="68" t="s">
        <v>12</v>
      </c>
      <c r="C72" s="69">
        <v>13</v>
      </c>
      <c r="D72" s="68" t="s">
        <v>187</v>
      </c>
      <c r="E72" s="69">
        <v>9</v>
      </c>
      <c r="F72" s="69" t="s">
        <v>280</v>
      </c>
      <c r="G72" s="76" t="s">
        <v>281</v>
      </c>
    </row>
    <row r="73" spans="2:7" x14ac:dyDescent="0.3">
      <c r="B73" s="73" t="s">
        <v>8</v>
      </c>
      <c r="C73" s="74">
        <v>13</v>
      </c>
      <c r="D73" s="73" t="s">
        <v>187</v>
      </c>
      <c r="E73" s="74">
        <v>9</v>
      </c>
      <c r="F73" s="74" t="s">
        <v>286</v>
      </c>
      <c r="G73" s="77" t="s">
        <v>287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23A9-212B-4C36-AC39-89A41F674DBC}">
  <dimension ref="A1:P74"/>
  <sheetViews>
    <sheetView topLeftCell="A52" workbookViewId="0">
      <selection activeCell="H74" sqref="H74"/>
    </sheetView>
  </sheetViews>
  <sheetFormatPr baseColWidth="10" defaultRowHeight="14.4" x14ac:dyDescent="0.3"/>
  <cols>
    <col min="1" max="1" width="4.88671875" customWidth="1"/>
    <col min="2" max="2" width="5.88671875" customWidth="1"/>
  </cols>
  <sheetData>
    <row r="1" spans="1:16" ht="15" thickBot="1" x14ac:dyDescent="0.35">
      <c r="A1" s="66" t="s">
        <v>169</v>
      </c>
      <c r="B1" s="66" t="s">
        <v>168</v>
      </c>
      <c r="C1" s="66" t="s">
        <v>190</v>
      </c>
      <c r="D1" s="66" t="s">
        <v>191</v>
      </c>
      <c r="E1" s="66" t="s">
        <v>192</v>
      </c>
      <c r="F1" s="66" t="s">
        <v>193</v>
      </c>
    </row>
    <row r="2" spans="1:16" ht="15" thickBot="1" x14ac:dyDescent="0.35">
      <c r="A2" s="72"/>
      <c r="B2" s="72"/>
      <c r="C2" s="72"/>
      <c r="D2" s="72"/>
      <c r="E2" s="72"/>
      <c r="F2" s="72"/>
      <c r="K2" s="66" t="s">
        <v>168</v>
      </c>
    </row>
    <row r="3" spans="1:16" ht="15" thickBot="1" x14ac:dyDescent="0.35">
      <c r="A3" s="68" t="s">
        <v>10</v>
      </c>
      <c r="B3" s="69">
        <v>3</v>
      </c>
      <c r="C3" s="68" t="s">
        <v>189</v>
      </c>
      <c r="D3" s="69">
        <v>9</v>
      </c>
      <c r="E3" s="69" t="s">
        <v>194</v>
      </c>
      <c r="F3" s="69" t="s">
        <v>195</v>
      </c>
    </row>
    <row r="4" spans="1:16" ht="15" thickBot="1" x14ac:dyDescent="0.35">
      <c r="A4" s="68" t="s">
        <v>10</v>
      </c>
      <c r="B4" s="69">
        <v>3</v>
      </c>
      <c r="C4" s="68" t="s">
        <v>182</v>
      </c>
      <c r="D4" s="69">
        <v>9</v>
      </c>
      <c r="E4" s="69" t="s">
        <v>212</v>
      </c>
      <c r="F4" s="69" t="s">
        <v>213</v>
      </c>
      <c r="I4" s="68" t="s">
        <v>189</v>
      </c>
      <c r="J4" s="68" t="s">
        <v>182</v>
      </c>
      <c r="K4" s="68" t="s">
        <v>185</v>
      </c>
      <c r="L4" s="68" t="s">
        <v>188</v>
      </c>
      <c r="M4" s="68" t="s">
        <v>186</v>
      </c>
      <c r="N4" s="68" t="s">
        <v>184</v>
      </c>
      <c r="O4" s="68" t="s">
        <v>187</v>
      </c>
      <c r="P4" s="68" t="s">
        <v>183</v>
      </c>
    </row>
    <row r="5" spans="1:16" ht="15" thickBot="1" x14ac:dyDescent="0.35">
      <c r="A5" s="68" t="s">
        <v>10</v>
      </c>
      <c r="B5" s="69">
        <v>3</v>
      </c>
      <c r="C5" s="68" t="s">
        <v>185</v>
      </c>
      <c r="D5" s="69">
        <v>9</v>
      </c>
      <c r="E5" s="69" t="s">
        <v>214</v>
      </c>
      <c r="F5" s="69" t="s">
        <v>215</v>
      </c>
      <c r="H5" s="66"/>
      <c r="I5" s="66"/>
      <c r="J5" s="69"/>
      <c r="K5" s="69"/>
      <c r="L5" s="69"/>
      <c r="M5" s="69"/>
      <c r="N5" s="69"/>
      <c r="O5" s="69"/>
      <c r="P5" s="69"/>
    </row>
    <row r="6" spans="1:16" ht="15" thickBot="1" x14ac:dyDescent="0.35">
      <c r="A6" s="68" t="s">
        <v>10</v>
      </c>
      <c r="B6" s="69">
        <v>3</v>
      </c>
      <c r="C6" s="68" t="s">
        <v>188</v>
      </c>
      <c r="D6" s="69">
        <v>9</v>
      </c>
      <c r="E6" s="69" t="s">
        <v>216</v>
      </c>
      <c r="F6" s="69" t="s">
        <v>216</v>
      </c>
      <c r="H6" s="66"/>
      <c r="I6" s="66"/>
      <c r="J6" s="69"/>
      <c r="K6" s="69"/>
      <c r="L6" s="69"/>
      <c r="M6" s="69"/>
      <c r="N6" s="69"/>
      <c r="O6" s="69"/>
      <c r="P6" s="69"/>
    </row>
    <row r="7" spans="1:16" ht="15" thickBot="1" x14ac:dyDescent="0.35">
      <c r="A7" s="68" t="s">
        <v>10</v>
      </c>
      <c r="B7" s="69">
        <v>3</v>
      </c>
      <c r="C7" s="68" t="s">
        <v>186</v>
      </c>
      <c r="D7" s="69">
        <v>9</v>
      </c>
      <c r="E7" s="69" t="s">
        <v>217</v>
      </c>
      <c r="F7" s="69" t="s">
        <v>218</v>
      </c>
      <c r="H7" s="66" t="s">
        <v>192</v>
      </c>
      <c r="I7" s="69" t="s">
        <v>194</v>
      </c>
      <c r="J7" s="69" t="s">
        <v>212</v>
      </c>
      <c r="K7" s="69" t="s">
        <v>214</v>
      </c>
      <c r="L7" s="69" t="s">
        <v>216</v>
      </c>
      <c r="M7" s="69" t="s">
        <v>217</v>
      </c>
      <c r="N7" s="69" t="s">
        <v>214</v>
      </c>
      <c r="O7" s="69" t="s">
        <v>219</v>
      </c>
      <c r="P7" s="69" t="s">
        <v>221</v>
      </c>
    </row>
    <row r="8" spans="1:16" ht="15" thickBot="1" x14ac:dyDescent="0.35">
      <c r="A8" s="68" t="s">
        <v>10</v>
      </c>
      <c r="B8" s="69">
        <v>3</v>
      </c>
      <c r="C8" s="68" t="s">
        <v>184</v>
      </c>
      <c r="D8" s="69">
        <v>9</v>
      </c>
      <c r="E8" s="69" t="s">
        <v>214</v>
      </c>
      <c r="F8" s="69" t="s">
        <v>215</v>
      </c>
      <c r="H8" s="66" t="s">
        <v>193</v>
      </c>
      <c r="I8" s="69" t="s">
        <v>195</v>
      </c>
      <c r="J8" s="69" t="s">
        <v>213</v>
      </c>
      <c r="K8" s="69" t="s">
        <v>215</v>
      </c>
      <c r="L8" s="69" t="s">
        <v>216</v>
      </c>
      <c r="M8" s="69" t="s">
        <v>218</v>
      </c>
      <c r="N8" s="69" t="s">
        <v>215</v>
      </c>
      <c r="O8" s="69" t="s">
        <v>220</v>
      </c>
      <c r="P8" s="69" t="s">
        <v>222</v>
      </c>
    </row>
    <row r="9" spans="1:16" ht="15" thickBot="1" x14ac:dyDescent="0.35">
      <c r="A9" s="68" t="s">
        <v>10</v>
      </c>
      <c r="B9" s="69">
        <v>3</v>
      </c>
      <c r="C9" s="68" t="s">
        <v>187</v>
      </c>
      <c r="D9" s="69">
        <v>9</v>
      </c>
      <c r="E9" s="69" t="s">
        <v>219</v>
      </c>
      <c r="F9" s="69" t="s">
        <v>220</v>
      </c>
    </row>
    <row r="10" spans="1:16" ht="15" thickBot="1" x14ac:dyDescent="0.35">
      <c r="A10" s="68" t="s">
        <v>10</v>
      </c>
      <c r="B10" s="69">
        <v>3</v>
      </c>
      <c r="C10" s="68" t="s">
        <v>183</v>
      </c>
      <c r="D10" s="69">
        <v>9</v>
      </c>
      <c r="E10" s="69" t="s">
        <v>221</v>
      </c>
      <c r="F10" s="69" t="s">
        <v>222</v>
      </c>
    </row>
    <row r="11" spans="1:16" ht="15" thickBot="1" x14ac:dyDescent="0.35">
      <c r="A11" s="68" t="s">
        <v>12</v>
      </c>
      <c r="B11" s="69">
        <v>3</v>
      </c>
      <c r="C11" s="68" t="s">
        <v>189</v>
      </c>
      <c r="D11" s="69">
        <v>9</v>
      </c>
      <c r="E11" s="69" t="s">
        <v>196</v>
      </c>
      <c r="F11" s="69" t="s">
        <v>197</v>
      </c>
    </row>
    <row r="12" spans="1:16" ht="15" thickBot="1" x14ac:dyDescent="0.35">
      <c r="A12" s="68" t="s">
        <v>12</v>
      </c>
      <c r="B12" s="69">
        <v>3</v>
      </c>
      <c r="C12" s="68" t="s">
        <v>182</v>
      </c>
      <c r="D12" s="69">
        <v>9</v>
      </c>
      <c r="E12" s="69" t="s">
        <v>223</v>
      </c>
      <c r="F12" s="69" t="s">
        <v>224</v>
      </c>
    </row>
    <row r="13" spans="1:16" ht="15" thickBot="1" x14ac:dyDescent="0.35">
      <c r="A13" s="68" t="s">
        <v>12</v>
      </c>
      <c r="B13" s="69">
        <v>3</v>
      </c>
      <c r="C13" s="68" t="s">
        <v>185</v>
      </c>
      <c r="D13" s="69">
        <v>9</v>
      </c>
      <c r="E13" s="69" t="s">
        <v>225</v>
      </c>
      <c r="F13" s="69" t="s">
        <v>226</v>
      </c>
    </row>
    <row r="14" spans="1:16" ht="15" thickBot="1" x14ac:dyDescent="0.35">
      <c r="A14" s="68" t="s">
        <v>12</v>
      </c>
      <c r="B14" s="69">
        <v>3</v>
      </c>
      <c r="C14" s="68" t="s">
        <v>188</v>
      </c>
      <c r="D14" s="69">
        <v>9</v>
      </c>
      <c r="E14" s="69" t="s">
        <v>227</v>
      </c>
      <c r="F14" s="69" t="s">
        <v>228</v>
      </c>
    </row>
    <row r="15" spans="1:16" ht="15" thickBot="1" x14ac:dyDescent="0.35">
      <c r="A15" s="68" t="s">
        <v>12</v>
      </c>
      <c r="B15" s="69">
        <v>3</v>
      </c>
      <c r="C15" s="68" t="s">
        <v>186</v>
      </c>
      <c r="D15" s="69">
        <v>9</v>
      </c>
      <c r="E15" s="69" t="s">
        <v>229</v>
      </c>
      <c r="F15" s="69" t="s">
        <v>230</v>
      </c>
    </row>
    <row r="16" spans="1:16" ht="15" thickBot="1" x14ac:dyDescent="0.35">
      <c r="A16" s="68" t="s">
        <v>12</v>
      </c>
      <c r="B16" s="69">
        <v>3</v>
      </c>
      <c r="C16" s="68" t="s">
        <v>184</v>
      </c>
      <c r="D16" s="69">
        <v>9</v>
      </c>
      <c r="E16" s="69" t="s">
        <v>225</v>
      </c>
      <c r="F16" s="69" t="s">
        <v>226</v>
      </c>
    </row>
    <row r="17" spans="1:6" ht="15" thickBot="1" x14ac:dyDescent="0.35">
      <c r="A17" s="68" t="s">
        <v>12</v>
      </c>
      <c r="B17" s="69">
        <v>3</v>
      </c>
      <c r="C17" s="68" t="s">
        <v>187</v>
      </c>
      <c r="D17" s="69">
        <v>9</v>
      </c>
      <c r="E17" s="69" t="s">
        <v>231</v>
      </c>
      <c r="F17" s="69" t="s">
        <v>232</v>
      </c>
    </row>
    <row r="18" spans="1:6" ht="15" thickBot="1" x14ac:dyDescent="0.35">
      <c r="A18" s="68" t="s">
        <v>12</v>
      </c>
      <c r="B18" s="69">
        <v>3</v>
      </c>
      <c r="C18" s="68" t="s">
        <v>183</v>
      </c>
      <c r="D18" s="69">
        <v>9</v>
      </c>
      <c r="E18" s="69" t="s">
        <v>233</v>
      </c>
      <c r="F18" s="69" t="s">
        <v>234</v>
      </c>
    </row>
    <row r="19" spans="1:6" ht="15" thickBot="1" x14ac:dyDescent="0.35">
      <c r="A19" s="68" t="s">
        <v>8</v>
      </c>
      <c r="B19" s="69">
        <v>3</v>
      </c>
      <c r="C19" s="68" t="s">
        <v>189</v>
      </c>
      <c r="D19" s="69">
        <v>9</v>
      </c>
      <c r="E19" s="69" t="s">
        <v>198</v>
      </c>
      <c r="F19" s="69" t="s">
        <v>199</v>
      </c>
    </row>
    <row r="20" spans="1:6" ht="15" thickBot="1" x14ac:dyDescent="0.35">
      <c r="A20" s="68" t="s">
        <v>8</v>
      </c>
      <c r="B20" s="69">
        <v>3</v>
      </c>
      <c r="C20" s="68" t="s">
        <v>182</v>
      </c>
      <c r="D20" s="69">
        <v>9</v>
      </c>
      <c r="E20" s="69" t="s">
        <v>235</v>
      </c>
      <c r="F20" s="69" t="s">
        <v>236</v>
      </c>
    </row>
    <row r="21" spans="1:6" ht="15" thickBot="1" x14ac:dyDescent="0.35">
      <c r="A21" s="68" t="s">
        <v>8</v>
      </c>
      <c r="B21" s="69">
        <v>3</v>
      </c>
      <c r="C21" s="68" t="s">
        <v>185</v>
      </c>
      <c r="D21" s="69">
        <v>9</v>
      </c>
      <c r="E21" s="69" t="s">
        <v>217</v>
      </c>
      <c r="F21" s="69" t="s">
        <v>237</v>
      </c>
    </row>
    <row r="22" spans="1:6" ht="15" thickBot="1" x14ac:dyDescent="0.35">
      <c r="A22" s="68" t="s">
        <v>8</v>
      </c>
      <c r="B22" s="69">
        <v>3</v>
      </c>
      <c r="C22" s="68" t="s">
        <v>188</v>
      </c>
      <c r="D22" s="69">
        <v>9</v>
      </c>
      <c r="E22" s="69" t="s">
        <v>238</v>
      </c>
      <c r="F22" s="69" t="s">
        <v>239</v>
      </c>
    </row>
    <row r="23" spans="1:6" ht="15" thickBot="1" x14ac:dyDescent="0.35">
      <c r="A23" s="68" t="s">
        <v>8</v>
      </c>
      <c r="B23" s="69">
        <v>3</v>
      </c>
      <c r="C23" s="68" t="s">
        <v>186</v>
      </c>
      <c r="D23" s="69">
        <v>9</v>
      </c>
      <c r="E23" s="69" t="s">
        <v>240</v>
      </c>
      <c r="F23" s="69" t="s">
        <v>217</v>
      </c>
    </row>
    <row r="24" spans="1:6" ht="15" thickBot="1" x14ac:dyDescent="0.35">
      <c r="A24" s="68" t="s">
        <v>8</v>
      </c>
      <c r="B24" s="69">
        <v>3</v>
      </c>
      <c r="C24" s="68" t="s">
        <v>184</v>
      </c>
      <c r="D24" s="69">
        <v>9</v>
      </c>
      <c r="E24" s="69" t="s">
        <v>217</v>
      </c>
      <c r="F24" s="69" t="s">
        <v>237</v>
      </c>
    </row>
    <row r="25" spans="1:6" ht="15" thickBot="1" x14ac:dyDescent="0.35">
      <c r="A25" s="68" t="s">
        <v>8</v>
      </c>
      <c r="B25" s="69">
        <v>3</v>
      </c>
      <c r="C25" s="68" t="s">
        <v>187</v>
      </c>
      <c r="D25" s="69">
        <v>9</v>
      </c>
      <c r="E25" s="69" t="s">
        <v>241</v>
      </c>
      <c r="F25" s="69" t="s">
        <v>242</v>
      </c>
    </row>
    <row r="26" spans="1:6" ht="15" thickBot="1" x14ac:dyDescent="0.35">
      <c r="A26" s="68" t="s">
        <v>8</v>
      </c>
      <c r="B26" s="69">
        <v>3</v>
      </c>
      <c r="C26" s="68" t="s">
        <v>183</v>
      </c>
      <c r="D26" s="69">
        <v>9</v>
      </c>
      <c r="E26" s="69" t="s">
        <v>243</v>
      </c>
      <c r="F26" s="69" t="s">
        <v>244</v>
      </c>
    </row>
    <row r="27" spans="1:6" ht="15" thickBot="1" x14ac:dyDescent="0.35">
      <c r="A27" s="68" t="s">
        <v>10</v>
      </c>
      <c r="B27" s="69">
        <v>10</v>
      </c>
      <c r="C27" s="68" t="s">
        <v>189</v>
      </c>
      <c r="D27" s="69">
        <v>9</v>
      </c>
      <c r="E27" s="69" t="s">
        <v>200</v>
      </c>
      <c r="F27" s="69" t="s">
        <v>201</v>
      </c>
    </row>
    <row r="28" spans="1:6" ht="15" thickBot="1" x14ac:dyDescent="0.35">
      <c r="A28" s="68" t="s">
        <v>10</v>
      </c>
      <c r="B28" s="69">
        <v>10</v>
      </c>
      <c r="C28" s="68" t="s">
        <v>182</v>
      </c>
      <c r="D28" s="69">
        <v>9</v>
      </c>
      <c r="E28" s="69" t="s">
        <v>245</v>
      </c>
      <c r="F28" s="69" t="s">
        <v>246</v>
      </c>
    </row>
    <row r="29" spans="1:6" ht="15" thickBot="1" x14ac:dyDescent="0.35">
      <c r="A29" s="68" t="s">
        <v>10</v>
      </c>
      <c r="B29" s="69">
        <v>10</v>
      </c>
      <c r="C29" s="68" t="s">
        <v>185</v>
      </c>
      <c r="D29" s="69">
        <v>9</v>
      </c>
      <c r="E29" s="69" t="s">
        <v>214</v>
      </c>
      <c r="F29" s="69" t="s">
        <v>230</v>
      </c>
    </row>
    <row r="30" spans="1:6" ht="15" thickBot="1" x14ac:dyDescent="0.35">
      <c r="A30" s="68" t="s">
        <v>10</v>
      </c>
      <c r="B30" s="69">
        <v>10</v>
      </c>
      <c r="C30" s="68" t="s">
        <v>188</v>
      </c>
      <c r="D30" s="69">
        <v>9</v>
      </c>
      <c r="E30" s="69" t="s">
        <v>247</v>
      </c>
      <c r="F30" s="69" t="s">
        <v>248</v>
      </c>
    </row>
    <row r="31" spans="1:6" ht="15" thickBot="1" x14ac:dyDescent="0.35">
      <c r="A31" s="68" t="s">
        <v>10</v>
      </c>
      <c r="B31" s="69">
        <v>10</v>
      </c>
      <c r="C31" s="68" t="s">
        <v>186</v>
      </c>
      <c r="D31" s="69">
        <v>9</v>
      </c>
      <c r="E31" s="69" t="s">
        <v>249</v>
      </c>
      <c r="F31" s="69" t="s">
        <v>214</v>
      </c>
    </row>
    <row r="32" spans="1:6" ht="15" thickBot="1" x14ac:dyDescent="0.35">
      <c r="A32" s="68" t="s">
        <v>10</v>
      </c>
      <c r="B32" s="69">
        <v>10</v>
      </c>
      <c r="C32" s="68" t="s">
        <v>184</v>
      </c>
      <c r="D32" s="69">
        <v>9</v>
      </c>
      <c r="E32" s="69" t="s">
        <v>214</v>
      </c>
      <c r="F32" s="69" t="s">
        <v>230</v>
      </c>
    </row>
    <row r="33" spans="1:6" ht="15" thickBot="1" x14ac:dyDescent="0.35">
      <c r="A33" s="68" t="s">
        <v>10</v>
      </c>
      <c r="B33" s="69">
        <v>10</v>
      </c>
      <c r="C33" s="68" t="s">
        <v>187</v>
      </c>
      <c r="D33" s="69">
        <v>9</v>
      </c>
      <c r="E33" s="69" t="s">
        <v>250</v>
      </c>
      <c r="F33" s="69" t="s">
        <v>251</v>
      </c>
    </row>
    <row r="34" spans="1:6" ht="15" thickBot="1" x14ac:dyDescent="0.35">
      <c r="A34" s="68" t="s">
        <v>10</v>
      </c>
      <c r="B34" s="69">
        <v>10</v>
      </c>
      <c r="C34" s="68" t="s">
        <v>183</v>
      </c>
      <c r="D34" s="69">
        <v>9</v>
      </c>
      <c r="E34" s="69" t="s">
        <v>252</v>
      </c>
      <c r="F34" s="69" t="s">
        <v>253</v>
      </c>
    </row>
    <row r="35" spans="1:6" ht="15" thickBot="1" x14ac:dyDescent="0.35">
      <c r="A35" s="68" t="s">
        <v>12</v>
      </c>
      <c r="B35" s="69">
        <v>10</v>
      </c>
      <c r="C35" s="68" t="s">
        <v>189</v>
      </c>
      <c r="D35" s="69">
        <v>9</v>
      </c>
      <c r="E35" s="69" t="s">
        <v>202</v>
      </c>
      <c r="F35" s="69" t="s">
        <v>203</v>
      </c>
    </row>
    <row r="36" spans="1:6" ht="15" thickBot="1" x14ac:dyDescent="0.35">
      <c r="A36" s="68" t="s">
        <v>12</v>
      </c>
      <c r="B36" s="69">
        <v>10</v>
      </c>
      <c r="C36" s="68" t="s">
        <v>182</v>
      </c>
      <c r="D36" s="69">
        <v>9</v>
      </c>
      <c r="E36" s="69" t="s">
        <v>254</v>
      </c>
      <c r="F36" s="69" t="s">
        <v>255</v>
      </c>
    </row>
    <row r="37" spans="1:6" ht="15" thickBot="1" x14ac:dyDescent="0.35">
      <c r="A37" s="68" t="s">
        <v>12</v>
      </c>
      <c r="B37" s="69">
        <v>10</v>
      </c>
      <c r="C37" s="68" t="s">
        <v>185</v>
      </c>
      <c r="D37" s="69">
        <v>9</v>
      </c>
      <c r="E37" s="69" t="s">
        <v>230</v>
      </c>
      <c r="F37" s="69" t="s">
        <v>218</v>
      </c>
    </row>
    <row r="38" spans="1:6" ht="15" thickBot="1" x14ac:dyDescent="0.35">
      <c r="A38" s="68" t="s">
        <v>12</v>
      </c>
      <c r="B38" s="69">
        <v>10</v>
      </c>
      <c r="C38" s="68" t="s">
        <v>188</v>
      </c>
      <c r="D38" s="69">
        <v>9</v>
      </c>
      <c r="E38" s="69" t="s">
        <v>256</v>
      </c>
      <c r="F38" s="69" t="s">
        <v>257</v>
      </c>
    </row>
    <row r="39" spans="1:6" ht="15" thickBot="1" x14ac:dyDescent="0.35">
      <c r="A39" s="68" t="s">
        <v>12</v>
      </c>
      <c r="B39" s="69">
        <v>10</v>
      </c>
      <c r="C39" s="68" t="s">
        <v>186</v>
      </c>
      <c r="D39" s="69">
        <v>9</v>
      </c>
      <c r="E39" s="69" t="s">
        <v>249</v>
      </c>
      <c r="F39" s="69" t="s">
        <v>258</v>
      </c>
    </row>
    <row r="40" spans="1:6" ht="15" thickBot="1" x14ac:dyDescent="0.35">
      <c r="A40" s="68" t="s">
        <v>12</v>
      </c>
      <c r="B40" s="69">
        <v>10</v>
      </c>
      <c r="C40" s="68" t="s">
        <v>184</v>
      </c>
      <c r="D40" s="69">
        <v>9</v>
      </c>
      <c r="E40" s="69" t="s">
        <v>230</v>
      </c>
      <c r="F40" s="69" t="s">
        <v>218</v>
      </c>
    </row>
    <row r="41" spans="1:6" ht="15" thickBot="1" x14ac:dyDescent="0.35">
      <c r="A41" s="68" t="s">
        <v>12</v>
      </c>
      <c r="B41" s="69">
        <v>10</v>
      </c>
      <c r="C41" s="68" t="s">
        <v>187</v>
      </c>
      <c r="D41" s="69">
        <v>9</v>
      </c>
      <c r="E41" s="69" t="s">
        <v>259</v>
      </c>
      <c r="F41" s="69" t="s">
        <v>260</v>
      </c>
    </row>
    <row r="42" spans="1:6" ht="15" thickBot="1" x14ac:dyDescent="0.35">
      <c r="A42" s="68" t="s">
        <v>12</v>
      </c>
      <c r="B42" s="69">
        <v>10</v>
      </c>
      <c r="C42" s="68" t="s">
        <v>183</v>
      </c>
      <c r="D42" s="69">
        <v>9</v>
      </c>
      <c r="E42" s="69" t="s">
        <v>261</v>
      </c>
      <c r="F42" s="69" t="s">
        <v>222</v>
      </c>
    </row>
    <row r="43" spans="1:6" ht="15" thickBot="1" x14ac:dyDescent="0.35">
      <c r="A43" s="68" t="s">
        <v>8</v>
      </c>
      <c r="B43" s="69">
        <v>10</v>
      </c>
      <c r="C43" s="68" t="s">
        <v>189</v>
      </c>
      <c r="D43" s="69">
        <v>9</v>
      </c>
      <c r="E43" s="69" t="s">
        <v>204</v>
      </c>
      <c r="F43" s="69" t="s">
        <v>205</v>
      </c>
    </row>
    <row r="44" spans="1:6" ht="15" thickBot="1" x14ac:dyDescent="0.35">
      <c r="A44" s="68" t="s">
        <v>8</v>
      </c>
      <c r="B44" s="69">
        <v>10</v>
      </c>
      <c r="C44" s="68" t="s">
        <v>182</v>
      </c>
      <c r="D44" s="69">
        <v>9</v>
      </c>
      <c r="E44" s="69" t="s">
        <v>262</v>
      </c>
      <c r="F44" s="69" t="s">
        <v>263</v>
      </c>
    </row>
    <row r="45" spans="1:6" ht="15" thickBot="1" x14ac:dyDescent="0.35">
      <c r="A45" s="68" t="s">
        <v>8</v>
      </c>
      <c r="B45" s="69">
        <v>10</v>
      </c>
      <c r="C45" s="68" t="s">
        <v>185</v>
      </c>
      <c r="D45" s="69">
        <v>9</v>
      </c>
      <c r="E45" s="69" t="s">
        <v>214</v>
      </c>
      <c r="F45" s="69" t="s">
        <v>226</v>
      </c>
    </row>
    <row r="46" spans="1:6" ht="15" thickBot="1" x14ac:dyDescent="0.35">
      <c r="A46" s="68" t="s">
        <v>8</v>
      </c>
      <c r="B46" s="69">
        <v>10</v>
      </c>
      <c r="C46" s="68" t="s">
        <v>188</v>
      </c>
      <c r="D46" s="69">
        <v>9</v>
      </c>
      <c r="E46" s="69" t="s">
        <v>264</v>
      </c>
      <c r="F46" s="69" t="s">
        <v>265</v>
      </c>
    </row>
    <row r="47" spans="1:6" ht="15" thickBot="1" x14ac:dyDescent="0.35">
      <c r="A47" s="68" t="s">
        <v>8</v>
      </c>
      <c r="B47" s="69">
        <v>10</v>
      </c>
      <c r="C47" s="68" t="s">
        <v>186</v>
      </c>
      <c r="D47" s="69">
        <v>9</v>
      </c>
      <c r="E47" s="69" t="s">
        <v>229</v>
      </c>
      <c r="F47" s="69" t="s">
        <v>225</v>
      </c>
    </row>
    <row r="48" spans="1:6" ht="15" thickBot="1" x14ac:dyDescent="0.35">
      <c r="A48" s="68" t="s">
        <v>8</v>
      </c>
      <c r="B48" s="69">
        <v>10</v>
      </c>
      <c r="C48" s="68" t="s">
        <v>184</v>
      </c>
      <c r="D48" s="69">
        <v>9</v>
      </c>
      <c r="E48" s="69" t="s">
        <v>214</v>
      </c>
      <c r="F48" s="69" t="s">
        <v>226</v>
      </c>
    </row>
    <row r="49" spans="1:6" ht="15" thickBot="1" x14ac:dyDescent="0.35">
      <c r="A49" s="68" t="s">
        <v>8</v>
      </c>
      <c r="B49" s="69">
        <v>10</v>
      </c>
      <c r="C49" s="68" t="s">
        <v>187</v>
      </c>
      <c r="D49" s="69">
        <v>9</v>
      </c>
      <c r="E49" s="69" t="s">
        <v>266</v>
      </c>
      <c r="F49" s="69" t="s">
        <v>267</v>
      </c>
    </row>
    <row r="50" spans="1:6" ht="15" thickBot="1" x14ac:dyDescent="0.35">
      <c r="A50" s="68" t="s">
        <v>8</v>
      </c>
      <c r="B50" s="69">
        <v>10</v>
      </c>
      <c r="C50" s="68" t="s">
        <v>183</v>
      </c>
      <c r="D50" s="69">
        <v>9</v>
      </c>
      <c r="E50" s="69" t="s">
        <v>251</v>
      </c>
      <c r="F50" s="69" t="s">
        <v>268</v>
      </c>
    </row>
    <row r="51" spans="1:6" ht="15" thickBot="1" x14ac:dyDescent="0.35">
      <c r="A51" s="68" t="s">
        <v>10</v>
      </c>
      <c r="B51" s="69">
        <v>13</v>
      </c>
      <c r="C51" s="68" t="s">
        <v>189</v>
      </c>
      <c r="D51" s="69">
        <v>9</v>
      </c>
      <c r="E51" s="69" t="s">
        <v>206</v>
      </c>
      <c r="F51" s="69" t="s">
        <v>207</v>
      </c>
    </row>
    <row r="52" spans="1:6" ht="15" thickBot="1" x14ac:dyDescent="0.35">
      <c r="A52" s="68" t="s">
        <v>10</v>
      </c>
      <c r="B52" s="69">
        <v>13</v>
      </c>
      <c r="C52" s="68" t="s">
        <v>182</v>
      </c>
      <c r="D52" s="69">
        <v>9</v>
      </c>
      <c r="E52" s="69" t="s">
        <v>269</v>
      </c>
      <c r="F52" s="69" t="s">
        <v>240</v>
      </c>
    </row>
    <row r="53" spans="1:6" ht="15" thickBot="1" x14ac:dyDescent="0.35">
      <c r="A53" s="68" t="s">
        <v>10</v>
      </c>
      <c r="B53" s="69">
        <v>13</v>
      </c>
      <c r="C53" s="68" t="s">
        <v>185</v>
      </c>
      <c r="D53" s="69">
        <v>9</v>
      </c>
      <c r="E53" s="69" t="s">
        <v>230</v>
      </c>
      <c r="F53" s="69" t="s">
        <v>218</v>
      </c>
    </row>
    <row r="54" spans="1:6" ht="15" thickBot="1" x14ac:dyDescent="0.35">
      <c r="A54" s="68" t="s">
        <v>10</v>
      </c>
      <c r="B54" s="69">
        <v>13</v>
      </c>
      <c r="C54" s="68" t="s">
        <v>188</v>
      </c>
      <c r="D54" s="69">
        <v>9</v>
      </c>
      <c r="E54" s="69" t="s">
        <v>270</v>
      </c>
      <c r="F54" s="69" t="s">
        <v>271</v>
      </c>
    </row>
    <row r="55" spans="1:6" ht="15" thickBot="1" x14ac:dyDescent="0.35">
      <c r="A55" s="68" t="s">
        <v>10</v>
      </c>
      <c r="B55" s="69">
        <v>13</v>
      </c>
      <c r="C55" s="68" t="s">
        <v>186</v>
      </c>
      <c r="D55" s="69">
        <v>9</v>
      </c>
      <c r="E55" s="69" t="s">
        <v>272</v>
      </c>
      <c r="F55" s="69" t="s">
        <v>226</v>
      </c>
    </row>
    <row r="56" spans="1:6" ht="15" thickBot="1" x14ac:dyDescent="0.35">
      <c r="A56" s="68" t="s">
        <v>10</v>
      </c>
      <c r="B56" s="69">
        <v>13</v>
      </c>
      <c r="C56" s="68" t="s">
        <v>184</v>
      </c>
      <c r="D56" s="69">
        <v>9</v>
      </c>
      <c r="E56" s="69" t="s">
        <v>230</v>
      </c>
      <c r="F56" s="69" t="s">
        <v>218</v>
      </c>
    </row>
    <row r="57" spans="1:6" ht="15" thickBot="1" x14ac:dyDescent="0.35">
      <c r="A57" s="68" t="s">
        <v>10</v>
      </c>
      <c r="B57" s="69">
        <v>13</v>
      </c>
      <c r="C57" s="68" t="s">
        <v>187</v>
      </c>
      <c r="D57" s="69">
        <v>9</v>
      </c>
      <c r="E57" s="69" t="s">
        <v>273</v>
      </c>
      <c r="F57" s="69" t="s">
        <v>274</v>
      </c>
    </row>
    <row r="58" spans="1:6" ht="15" thickBot="1" x14ac:dyDescent="0.35">
      <c r="A58" s="68" t="s">
        <v>10</v>
      </c>
      <c r="B58" s="69">
        <v>13</v>
      </c>
      <c r="C58" s="68" t="s">
        <v>183</v>
      </c>
      <c r="D58" s="69">
        <v>9</v>
      </c>
      <c r="E58" s="69" t="s">
        <v>275</v>
      </c>
      <c r="F58" s="69" t="s">
        <v>276</v>
      </c>
    </row>
    <row r="59" spans="1:6" ht="15" thickBot="1" x14ac:dyDescent="0.35">
      <c r="A59" s="68" t="s">
        <v>12</v>
      </c>
      <c r="B59" s="69">
        <v>13</v>
      </c>
      <c r="C59" s="68" t="s">
        <v>189</v>
      </c>
      <c r="D59" s="69">
        <v>9</v>
      </c>
      <c r="E59" s="69" t="s">
        <v>208</v>
      </c>
      <c r="F59" s="69" t="s">
        <v>209</v>
      </c>
    </row>
    <row r="60" spans="1:6" ht="15" thickBot="1" x14ac:dyDescent="0.35">
      <c r="A60" s="68" t="s">
        <v>12</v>
      </c>
      <c r="B60" s="69">
        <v>13</v>
      </c>
      <c r="C60" s="68" t="s">
        <v>182</v>
      </c>
      <c r="D60" s="69">
        <v>9</v>
      </c>
      <c r="E60" s="69" t="s">
        <v>277</v>
      </c>
      <c r="F60" s="69" t="s">
        <v>240</v>
      </c>
    </row>
    <row r="61" spans="1:6" ht="15" thickBot="1" x14ac:dyDescent="0.35">
      <c r="A61" s="68" t="s">
        <v>12</v>
      </c>
      <c r="B61" s="69">
        <v>13</v>
      </c>
      <c r="C61" s="68" t="s">
        <v>185</v>
      </c>
      <c r="D61" s="69">
        <v>9</v>
      </c>
      <c r="E61" s="69" t="s">
        <v>230</v>
      </c>
      <c r="F61" s="69" t="s">
        <v>218</v>
      </c>
    </row>
    <row r="62" spans="1:6" ht="15" thickBot="1" x14ac:dyDescent="0.35">
      <c r="A62" s="68" t="s">
        <v>12</v>
      </c>
      <c r="B62" s="69">
        <v>13</v>
      </c>
      <c r="C62" s="68" t="s">
        <v>188</v>
      </c>
      <c r="D62" s="69">
        <v>9</v>
      </c>
      <c r="E62" s="69" t="s">
        <v>278</v>
      </c>
      <c r="F62" s="69" t="s">
        <v>279</v>
      </c>
    </row>
    <row r="63" spans="1:6" ht="15" thickBot="1" x14ac:dyDescent="0.35">
      <c r="A63" s="68" t="s">
        <v>12</v>
      </c>
      <c r="B63" s="69">
        <v>13</v>
      </c>
      <c r="C63" s="68" t="s">
        <v>186</v>
      </c>
      <c r="D63" s="69">
        <v>9</v>
      </c>
      <c r="E63" s="69" t="s">
        <v>225</v>
      </c>
      <c r="F63" s="69" t="s">
        <v>218</v>
      </c>
    </row>
    <row r="64" spans="1:6" ht="15" thickBot="1" x14ac:dyDescent="0.35">
      <c r="A64" s="68" t="s">
        <v>12</v>
      </c>
      <c r="B64" s="69">
        <v>13</v>
      </c>
      <c r="C64" s="68" t="s">
        <v>184</v>
      </c>
      <c r="D64" s="69">
        <v>9</v>
      </c>
      <c r="E64" s="69" t="s">
        <v>230</v>
      </c>
      <c r="F64" s="69" t="s">
        <v>218</v>
      </c>
    </row>
    <row r="65" spans="1:6" ht="15" thickBot="1" x14ac:dyDescent="0.35">
      <c r="A65" s="68" t="s">
        <v>12</v>
      </c>
      <c r="B65" s="69">
        <v>13</v>
      </c>
      <c r="C65" s="68" t="s">
        <v>187</v>
      </c>
      <c r="D65" s="69">
        <v>9</v>
      </c>
      <c r="E65" s="69" t="s">
        <v>280</v>
      </c>
      <c r="F65" s="69" t="s">
        <v>281</v>
      </c>
    </row>
    <row r="66" spans="1:6" ht="15" thickBot="1" x14ac:dyDescent="0.35">
      <c r="A66" s="68" t="s">
        <v>12</v>
      </c>
      <c r="B66" s="69">
        <v>13</v>
      </c>
      <c r="C66" s="68" t="s">
        <v>183</v>
      </c>
      <c r="D66" s="69">
        <v>9</v>
      </c>
      <c r="E66" s="69" t="s">
        <v>282</v>
      </c>
      <c r="F66" s="69" t="s">
        <v>283</v>
      </c>
    </row>
    <row r="67" spans="1:6" ht="15" thickBot="1" x14ac:dyDescent="0.35">
      <c r="A67" s="68" t="s">
        <v>8</v>
      </c>
      <c r="B67" s="69">
        <v>13</v>
      </c>
      <c r="C67" s="68" t="s">
        <v>189</v>
      </c>
      <c r="D67" s="69">
        <v>9</v>
      </c>
      <c r="E67" s="69" t="s">
        <v>210</v>
      </c>
      <c r="F67" s="69" t="s">
        <v>211</v>
      </c>
    </row>
    <row r="68" spans="1:6" ht="15" thickBot="1" x14ac:dyDescent="0.35">
      <c r="A68" s="68" t="s">
        <v>8</v>
      </c>
      <c r="B68" s="69">
        <v>13</v>
      </c>
      <c r="C68" s="68" t="s">
        <v>182</v>
      </c>
      <c r="D68" s="69">
        <v>9</v>
      </c>
      <c r="E68" s="69" t="s">
        <v>269</v>
      </c>
      <c r="F68" s="69" t="s">
        <v>255</v>
      </c>
    </row>
    <row r="69" spans="1:6" ht="15" thickBot="1" x14ac:dyDescent="0.35">
      <c r="A69" s="68" t="s">
        <v>8</v>
      </c>
      <c r="B69" s="69">
        <v>13</v>
      </c>
      <c r="C69" s="68" t="s">
        <v>185</v>
      </c>
      <c r="D69" s="69">
        <v>9</v>
      </c>
      <c r="E69" s="69" t="s">
        <v>230</v>
      </c>
      <c r="F69" s="69" t="s">
        <v>218</v>
      </c>
    </row>
    <row r="70" spans="1:6" ht="15" thickBot="1" x14ac:dyDescent="0.35">
      <c r="A70" s="68" t="s">
        <v>8</v>
      </c>
      <c r="B70" s="69">
        <v>13</v>
      </c>
      <c r="C70" s="68" t="s">
        <v>188</v>
      </c>
      <c r="D70" s="69">
        <v>9</v>
      </c>
      <c r="E70" s="69" t="s">
        <v>284</v>
      </c>
      <c r="F70" s="69" t="s">
        <v>285</v>
      </c>
    </row>
    <row r="71" spans="1:6" ht="15" thickBot="1" x14ac:dyDescent="0.35">
      <c r="A71" s="68" t="s">
        <v>8</v>
      </c>
      <c r="B71" s="69">
        <v>13</v>
      </c>
      <c r="C71" s="68" t="s">
        <v>186</v>
      </c>
      <c r="D71" s="69">
        <v>9</v>
      </c>
      <c r="E71" s="69" t="s">
        <v>214</v>
      </c>
      <c r="F71" s="69" t="s">
        <v>258</v>
      </c>
    </row>
    <row r="72" spans="1:6" ht="15" thickBot="1" x14ac:dyDescent="0.35">
      <c r="A72" s="68" t="s">
        <v>8</v>
      </c>
      <c r="B72" s="69">
        <v>13</v>
      </c>
      <c r="C72" s="68" t="s">
        <v>184</v>
      </c>
      <c r="D72" s="69">
        <v>9</v>
      </c>
      <c r="E72" s="69" t="s">
        <v>230</v>
      </c>
      <c r="F72" s="69" t="s">
        <v>218</v>
      </c>
    </row>
    <row r="73" spans="1:6" ht="15" thickBot="1" x14ac:dyDescent="0.35">
      <c r="A73" s="68" t="s">
        <v>8</v>
      </c>
      <c r="B73" s="69">
        <v>13</v>
      </c>
      <c r="C73" s="68" t="s">
        <v>187</v>
      </c>
      <c r="D73" s="69">
        <v>9</v>
      </c>
      <c r="E73" s="69" t="s">
        <v>286</v>
      </c>
      <c r="F73" s="69" t="s">
        <v>287</v>
      </c>
    </row>
    <row r="74" spans="1:6" ht="15" thickBot="1" x14ac:dyDescent="0.35">
      <c r="A74" s="68" t="s">
        <v>8</v>
      </c>
      <c r="B74" s="69">
        <v>13</v>
      </c>
      <c r="C74" s="68" t="s">
        <v>183</v>
      </c>
      <c r="D74" s="69">
        <v>9</v>
      </c>
      <c r="E74" s="69" t="s">
        <v>288</v>
      </c>
      <c r="F74" s="69" t="s">
        <v>289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AA80-9A00-4DD4-A61D-C0D89F602D32}">
  <dimension ref="A1:P62"/>
  <sheetViews>
    <sheetView workbookViewId="0">
      <selection activeCell="C13" sqref="C13:I13"/>
    </sheetView>
  </sheetViews>
  <sheetFormatPr baseColWidth="10" defaultRowHeight="14.4" x14ac:dyDescent="0.3"/>
  <cols>
    <col min="3" max="3" width="9.21875" customWidth="1"/>
    <col min="5" max="6" width="4.77734375" customWidth="1"/>
    <col min="7" max="7" width="7.88671875" customWidth="1"/>
    <col min="8" max="8" width="7.21875" customWidth="1"/>
    <col min="9" max="10" width="8.6640625" customWidth="1"/>
  </cols>
  <sheetData>
    <row r="1" spans="1:16" ht="15" thickBot="1" x14ac:dyDescent="0.35">
      <c r="A1" s="66"/>
      <c r="B1" s="66" t="s">
        <v>290</v>
      </c>
      <c r="C1" s="66" t="s">
        <v>291</v>
      </c>
      <c r="D1" s="66" t="s">
        <v>292</v>
      </c>
      <c r="E1" s="66" t="s">
        <v>329</v>
      </c>
      <c r="F1" s="66" t="s">
        <v>330</v>
      </c>
      <c r="G1" s="66" t="s">
        <v>295</v>
      </c>
      <c r="H1" s="66" t="s">
        <v>331</v>
      </c>
      <c r="I1" s="66" t="s">
        <v>296</v>
      </c>
      <c r="J1" s="66" t="s">
        <v>297</v>
      </c>
    </row>
    <row r="2" spans="1:16" x14ac:dyDescent="0.3">
      <c r="A2" s="72"/>
      <c r="B2" s="73" t="s">
        <v>189</v>
      </c>
      <c r="C2" s="73" t="s">
        <v>173</v>
      </c>
      <c r="D2" s="73" t="s">
        <v>174</v>
      </c>
      <c r="E2" s="74">
        <v>9</v>
      </c>
      <c r="F2" s="74">
        <v>9</v>
      </c>
      <c r="G2" s="74" t="s">
        <v>332</v>
      </c>
      <c r="H2" s="73" t="s">
        <v>305</v>
      </c>
      <c r="I2" s="74" t="s">
        <v>333</v>
      </c>
      <c r="J2" s="73" t="s">
        <v>316</v>
      </c>
    </row>
    <row r="3" spans="1:16" ht="15.6" thickBot="1" x14ac:dyDescent="0.35">
      <c r="A3" s="82">
        <v>1</v>
      </c>
      <c r="B3" s="73" t="s">
        <v>189</v>
      </c>
      <c r="C3" s="73" t="s">
        <v>173</v>
      </c>
      <c r="D3" s="73" t="s">
        <v>172</v>
      </c>
      <c r="E3" s="74">
        <v>9</v>
      </c>
      <c r="F3" s="74">
        <v>9</v>
      </c>
      <c r="G3" s="74" t="s">
        <v>334</v>
      </c>
      <c r="H3" s="73" t="s">
        <v>301</v>
      </c>
      <c r="I3" s="74" t="s">
        <v>335</v>
      </c>
      <c r="J3" s="73" t="s">
        <v>301</v>
      </c>
      <c r="L3" s="80"/>
      <c r="M3" s="80"/>
      <c r="N3" s="80"/>
      <c r="O3" s="80"/>
      <c r="P3" s="68"/>
    </row>
    <row r="4" spans="1:16" ht="15.6" thickBot="1" x14ac:dyDescent="0.35">
      <c r="A4" s="83">
        <v>2</v>
      </c>
      <c r="B4" s="84" t="s">
        <v>189</v>
      </c>
      <c r="C4" s="84" t="s">
        <v>173</v>
      </c>
      <c r="D4" s="84" t="s">
        <v>176</v>
      </c>
      <c r="E4" s="85">
        <v>9</v>
      </c>
      <c r="F4" s="85">
        <v>9</v>
      </c>
      <c r="G4" s="85" t="s">
        <v>338</v>
      </c>
      <c r="H4" s="84" t="s">
        <v>309</v>
      </c>
      <c r="I4" s="86" t="s">
        <v>339</v>
      </c>
      <c r="J4" s="87" t="s">
        <v>316</v>
      </c>
      <c r="L4" s="80"/>
      <c r="M4" s="80"/>
      <c r="N4" s="80"/>
      <c r="O4" s="80"/>
      <c r="P4" s="68"/>
    </row>
    <row r="5" spans="1:16" ht="15.6" thickBot="1" x14ac:dyDescent="0.35">
      <c r="A5" s="88">
        <v>5</v>
      </c>
      <c r="B5" s="89" t="s">
        <v>189</v>
      </c>
      <c r="C5" s="89" t="s">
        <v>173</v>
      </c>
      <c r="D5" s="89" t="s">
        <v>178</v>
      </c>
      <c r="E5" s="90">
        <v>9</v>
      </c>
      <c r="F5" s="90">
        <v>9</v>
      </c>
      <c r="G5" s="90" t="s">
        <v>348</v>
      </c>
      <c r="H5" s="89" t="s">
        <v>301</v>
      </c>
      <c r="I5" s="92" t="s">
        <v>335</v>
      </c>
      <c r="J5" s="91" t="s">
        <v>301</v>
      </c>
      <c r="L5" s="80"/>
      <c r="M5" s="80"/>
      <c r="N5" s="80"/>
      <c r="O5" s="80"/>
      <c r="P5" s="69"/>
    </row>
    <row r="6" spans="1:16" ht="15.6" thickBot="1" x14ac:dyDescent="0.35">
      <c r="A6" s="82">
        <v>8</v>
      </c>
      <c r="B6" s="73" t="s">
        <v>189</v>
      </c>
      <c r="C6" s="73" t="s">
        <v>174</v>
      </c>
      <c r="D6" s="73" t="s">
        <v>172</v>
      </c>
      <c r="E6" s="74">
        <v>9</v>
      </c>
      <c r="F6" s="74">
        <v>9</v>
      </c>
      <c r="G6" s="74" t="s">
        <v>336</v>
      </c>
      <c r="H6" s="73" t="s">
        <v>305</v>
      </c>
      <c r="I6" s="74" t="s">
        <v>337</v>
      </c>
      <c r="J6" s="73" t="s">
        <v>305</v>
      </c>
      <c r="L6" s="80"/>
      <c r="M6" s="80"/>
      <c r="N6" s="80"/>
      <c r="O6" s="80"/>
      <c r="P6" s="68"/>
    </row>
    <row r="7" spans="1:16" ht="15" thickBot="1" x14ac:dyDescent="0.35">
      <c r="A7" s="83">
        <v>10</v>
      </c>
      <c r="B7" s="84" t="s">
        <v>189</v>
      </c>
      <c r="C7" s="84" t="s">
        <v>174</v>
      </c>
      <c r="D7" s="84" t="s">
        <v>177</v>
      </c>
      <c r="E7" s="85">
        <v>9</v>
      </c>
      <c r="F7" s="85">
        <v>9</v>
      </c>
      <c r="G7" s="85" t="s">
        <v>340</v>
      </c>
      <c r="H7" s="84" t="s">
        <v>301</v>
      </c>
      <c r="I7" s="93" t="s">
        <v>335</v>
      </c>
      <c r="J7" s="87" t="s">
        <v>301</v>
      </c>
      <c r="L7" s="69"/>
      <c r="M7" s="69"/>
      <c r="N7" s="69"/>
      <c r="O7" s="69"/>
      <c r="P7" s="69"/>
    </row>
    <row r="8" spans="1:16" ht="15" thickBot="1" x14ac:dyDescent="0.35">
      <c r="A8" s="88">
        <v>13</v>
      </c>
      <c r="B8" s="89" t="s">
        <v>189</v>
      </c>
      <c r="C8" s="89" t="s">
        <v>174</v>
      </c>
      <c r="D8" s="89" t="s">
        <v>179</v>
      </c>
      <c r="E8" s="90">
        <v>9</v>
      </c>
      <c r="F8" s="90">
        <v>9</v>
      </c>
      <c r="G8" s="90" t="s">
        <v>351</v>
      </c>
      <c r="H8" s="89" t="s">
        <v>301</v>
      </c>
      <c r="I8" s="92" t="s">
        <v>335</v>
      </c>
      <c r="J8" s="91" t="s">
        <v>301</v>
      </c>
      <c r="L8" s="68"/>
      <c r="M8" s="68"/>
      <c r="N8" s="68"/>
      <c r="O8" s="68"/>
      <c r="P8" s="68"/>
    </row>
    <row r="9" spans="1:16" ht="15" thickBot="1" x14ac:dyDescent="0.35">
      <c r="A9" s="83">
        <v>17</v>
      </c>
      <c r="B9" s="84" t="s">
        <v>189</v>
      </c>
      <c r="C9" s="84" t="s">
        <v>172</v>
      </c>
      <c r="D9" s="84" t="s">
        <v>175</v>
      </c>
      <c r="E9" s="85">
        <v>9</v>
      </c>
      <c r="F9" s="85">
        <v>9</v>
      </c>
      <c r="G9" s="85" t="s">
        <v>343</v>
      </c>
      <c r="H9" s="84" t="s">
        <v>301</v>
      </c>
      <c r="I9" s="93" t="s">
        <v>335</v>
      </c>
      <c r="J9" s="87" t="s">
        <v>301</v>
      </c>
      <c r="L9" s="69"/>
      <c r="M9" s="69"/>
      <c r="N9" s="69"/>
      <c r="O9" s="69"/>
      <c r="P9" s="69"/>
    </row>
    <row r="10" spans="1:16" ht="15" thickBot="1" x14ac:dyDescent="0.35">
      <c r="A10" s="88">
        <v>20</v>
      </c>
      <c r="B10" s="89" t="s">
        <v>189</v>
      </c>
      <c r="C10" s="89" t="s">
        <v>172</v>
      </c>
      <c r="D10" s="89" t="s">
        <v>171</v>
      </c>
      <c r="E10" s="90">
        <v>9</v>
      </c>
      <c r="F10" s="90">
        <v>9</v>
      </c>
      <c r="G10" s="90" t="s">
        <v>354</v>
      </c>
      <c r="H10" s="89" t="s">
        <v>301</v>
      </c>
      <c r="I10" s="92" t="s">
        <v>335</v>
      </c>
      <c r="J10" s="91" t="s">
        <v>301</v>
      </c>
      <c r="L10" s="68"/>
      <c r="M10" s="68"/>
      <c r="N10" s="68"/>
      <c r="O10" s="68"/>
      <c r="P10" s="68"/>
    </row>
    <row r="11" spans="1:16" ht="15" thickBot="1" x14ac:dyDescent="0.35">
      <c r="A11" s="67">
        <v>21</v>
      </c>
      <c r="B11" s="68" t="s">
        <v>189</v>
      </c>
      <c r="C11" s="68" t="s">
        <v>176</v>
      </c>
      <c r="D11" s="68" t="s">
        <v>177</v>
      </c>
      <c r="E11" s="69">
        <v>9</v>
      </c>
      <c r="F11" s="69">
        <v>9</v>
      </c>
      <c r="G11" s="69" t="s">
        <v>342</v>
      </c>
      <c r="H11" s="68" t="s">
        <v>301</v>
      </c>
      <c r="I11" s="69" t="s">
        <v>335</v>
      </c>
      <c r="J11" s="68" t="s">
        <v>301</v>
      </c>
    </row>
    <row r="12" spans="1:16" ht="15" thickBot="1" x14ac:dyDescent="0.35">
      <c r="A12" s="67">
        <v>22</v>
      </c>
      <c r="B12" s="68" t="s">
        <v>189</v>
      </c>
      <c r="C12" s="68" t="s">
        <v>176</v>
      </c>
      <c r="D12" s="68" t="s">
        <v>175</v>
      </c>
      <c r="E12" s="69">
        <v>9</v>
      </c>
      <c r="F12" s="69">
        <v>9</v>
      </c>
      <c r="G12" s="69" t="s">
        <v>344</v>
      </c>
      <c r="H12" s="68" t="s">
        <v>305</v>
      </c>
      <c r="I12" s="69" t="s">
        <v>345</v>
      </c>
      <c r="J12" s="68" t="s">
        <v>309</v>
      </c>
    </row>
    <row r="13" spans="1:16" ht="15" thickBot="1" x14ac:dyDescent="0.35">
      <c r="A13" s="67">
        <v>23</v>
      </c>
      <c r="B13" s="68" t="s">
        <v>189</v>
      </c>
      <c r="C13" s="68" t="s">
        <v>176</v>
      </c>
      <c r="D13" s="68" t="s">
        <v>178</v>
      </c>
      <c r="E13" s="69">
        <v>9</v>
      </c>
      <c r="F13" s="69">
        <v>9</v>
      </c>
      <c r="G13" s="69" t="s">
        <v>349</v>
      </c>
      <c r="H13" s="68" t="s">
        <v>341</v>
      </c>
      <c r="I13" s="69" t="s">
        <v>350</v>
      </c>
      <c r="J13" s="68" t="s">
        <v>301</v>
      </c>
    </row>
    <row r="14" spans="1:16" ht="15" thickBot="1" x14ac:dyDescent="0.35">
      <c r="A14" s="67">
        <v>26</v>
      </c>
      <c r="B14" s="68" t="s">
        <v>189</v>
      </c>
      <c r="C14" s="68" t="s">
        <v>177</v>
      </c>
      <c r="D14" s="68" t="s">
        <v>175</v>
      </c>
      <c r="E14" s="69">
        <v>9</v>
      </c>
      <c r="F14" s="69">
        <v>9</v>
      </c>
      <c r="G14" s="69" t="s">
        <v>346</v>
      </c>
      <c r="H14" s="68" t="s">
        <v>309</v>
      </c>
      <c r="I14" s="69" t="s">
        <v>347</v>
      </c>
      <c r="J14" s="68" t="s">
        <v>341</v>
      </c>
    </row>
    <row r="15" spans="1:16" ht="15" thickBot="1" x14ac:dyDescent="0.35">
      <c r="A15" s="67">
        <v>28</v>
      </c>
      <c r="B15" s="68" t="s">
        <v>189</v>
      </c>
      <c r="C15" s="68" t="s">
        <v>177</v>
      </c>
      <c r="D15" s="68" t="s">
        <v>179</v>
      </c>
      <c r="E15" s="69">
        <v>9</v>
      </c>
      <c r="F15" s="69">
        <v>9</v>
      </c>
      <c r="G15" s="69" t="s">
        <v>352</v>
      </c>
      <c r="H15" s="68" t="s">
        <v>301</v>
      </c>
      <c r="I15" s="69" t="s">
        <v>335</v>
      </c>
      <c r="J15" s="68" t="s">
        <v>301</v>
      </c>
    </row>
    <row r="16" spans="1:16" ht="15" thickBot="1" x14ac:dyDescent="0.35">
      <c r="A16" s="67">
        <v>32</v>
      </c>
      <c r="B16" s="68" t="s">
        <v>189</v>
      </c>
      <c r="C16" s="68" t="s">
        <v>175</v>
      </c>
      <c r="D16" s="68" t="s">
        <v>171</v>
      </c>
      <c r="E16" s="69">
        <v>9</v>
      </c>
      <c r="F16" s="69">
        <v>9</v>
      </c>
      <c r="G16" s="69" t="s">
        <v>355</v>
      </c>
      <c r="H16" s="68" t="s">
        <v>301</v>
      </c>
      <c r="I16" s="69" t="s">
        <v>335</v>
      </c>
      <c r="J16" s="68" t="s">
        <v>301</v>
      </c>
    </row>
    <row r="17" spans="1:10" ht="15" thickBot="1" x14ac:dyDescent="0.35">
      <c r="A17" s="67">
        <v>33</v>
      </c>
      <c r="B17" s="68" t="s">
        <v>189</v>
      </c>
      <c r="C17" s="68" t="s">
        <v>178</v>
      </c>
      <c r="D17" s="68" t="s">
        <v>179</v>
      </c>
      <c r="E17" s="69">
        <v>9</v>
      </c>
      <c r="F17" s="69">
        <v>9</v>
      </c>
      <c r="G17" s="69" t="s">
        <v>353</v>
      </c>
      <c r="H17" s="68" t="s">
        <v>301</v>
      </c>
      <c r="I17" s="69" t="s">
        <v>335</v>
      </c>
      <c r="J17" s="68" t="s">
        <v>301</v>
      </c>
    </row>
    <row r="18" spans="1:10" ht="15" thickBot="1" x14ac:dyDescent="0.35">
      <c r="A18" s="67">
        <v>34</v>
      </c>
      <c r="B18" s="68" t="s">
        <v>189</v>
      </c>
      <c r="C18" s="68" t="s">
        <v>178</v>
      </c>
      <c r="D18" s="68" t="s">
        <v>171</v>
      </c>
      <c r="E18" s="69">
        <v>9</v>
      </c>
      <c r="F18" s="69">
        <v>9</v>
      </c>
      <c r="G18" s="69" t="s">
        <v>356</v>
      </c>
      <c r="H18" s="68" t="s">
        <v>301</v>
      </c>
      <c r="I18" s="69" t="s">
        <v>335</v>
      </c>
      <c r="J18" s="68" t="s">
        <v>301</v>
      </c>
    </row>
    <row r="19" spans="1:10" ht="15" thickBot="1" x14ac:dyDescent="0.35">
      <c r="A19" s="67">
        <v>35</v>
      </c>
      <c r="B19" s="68" t="s">
        <v>189</v>
      </c>
      <c r="C19" s="68" t="s">
        <v>179</v>
      </c>
      <c r="D19" s="68" t="s">
        <v>171</v>
      </c>
      <c r="E19" s="69">
        <v>9</v>
      </c>
      <c r="F19" s="69">
        <v>9</v>
      </c>
      <c r="G19" s="69" t="s">
        <v>357</v>
      </c>
      <c r="H19" s="68" t="s">
        <v>316</v>
      </c>
      <c r="I19" s="69" t="s">
        <v>358</v>
      </c>
      <c r="J19" s="68" t="s">
        <v>301</v>
      </c>
    </row>
    <row r="20" spans="1:10" ht="15" thickBot="1" x14ac:dyDescent="0.35">
      <c r="A20" s="67">
        <v>36</v>
      </c>
      <c r="B20" s="66"/>
      <c r="C20" s="66"/>
      <c r="D20" s="66"/>
      <c r="E20" s="66"/>
      <c r="F20" s="66"/>
      <c r="G20" s="66"/>
      <c r="H20" s="66"/>
      <c r="I20" s="66"/>
      <c r="J20" s="66"/>
    </row>
    <row r="21" spans="1:10" ht="28.8" x14ac:dyDescent="0.3">
      <c r="A21" s="79" t="s">
        <v>359</v>
      </c>
    </row>
    <row r="24" spans="1:10" ht="15" thickBot="1" x14ac:dyDescent="0.35">
      <c r="A24" s="66"/>
      <c r="B24" s="81"/>
      <c r="C24" s="81"/>
      <c r="D24" s="81"/>
      <c r="E24" s="81"/>
      <c r="F24" s="81"/>
      <c r="G24" s="81"/>
      <c r="H24" s="81"/>
      <c r="I24" s="81"/>
      <c r="J24" s="81"/>
    </row>
    <row r="25" spans="1:10" x14ac:dyDescent="0.3">
      <c r="A25" s="72"/>
      <c r="B25" s="72"/>
      <c r="C25" s="72"/>
      <c r="D25" s="72"/>
      <c r="E25" s="72"/>
      <c r="F25" s="72"/>
      <c r="G25" s="72"/>
      <c r="H25" s="72"/>
      <c r="I25" s="72"/>
      <c r="J25" s="72"/>
    </row>
    <row r="26" spans="1:10" ht="15" thickBot="1" x14ac:dyDescent="0.35">
      <c r="A26" s="67"/>
      <c r="B26" s="68"/>
      <c r="C26" s="68"/>
      <c r="D26" s="68"/>
      <c r="E26" s="69"/>
      <c r="F26" s="69"/>
      <c r="G26" s="69"/>
      <c r="H26" s="68"/>
      <c r="I26" s="69"/>
      <c r="J26" s="68"/>
    </row>
    <row r="27" spans="1:10" ht="15" thickBot="1" x14ac:dyDescent="0.35">
      <c r="A27" s="67"/>
      <c r="B27" s="68"/>
      <c r="C27" s="68"/>
      <c r="D27" s="68"/>
      <c r="E27" s="69"/>
      <c r="F27" s="69"/>
      <c r="G27" s="69"/>
      <c r="H27" s="68"/>
      <c r="I27" s="69"/>
      <c r="J27" s="68"/>
    </row>
    <row r="28" spans="1:10" ht="15" thickBot="1" x14ac:dyDescent="0.35">
      <c r="A28" s="67"/>
      <c r="B28" s="68"/>
      <c r="C28" s="68"/>
      <c r="D28" s="68"/>
      <c r="E28" s="69"/>
      <c r="F28" s="69"/>
      <c r="G28" s="69"/>
      <c r="H28" s="68"/>
      <c r="I28" s="69"/>
      <c r="J28" s="68"/>
    </row>
    <row r="29" spans="1:10" ht="15" thickBot="1" x14ac:dyDescent="0.35">
      <c r="A29" s="67"/>
      <c r="B29" s="68"/>
      <c r="C29" s="68"/>
      <c r="D29" s="68"/>
      <c r="E29" s="69"/>
      <c r="F29" s="69"/>
      <c r="G29" s="69"/>
      <c r="H29" s="68"/>
      <c r="I29" s="69"/>
      <c r="J29" s="68"/>
    </row>
    <row r="30" spans="1:10" ht="15" thickBot="1" x14ac:dyDescent="0.35">
      <c r="A30" s="67"/>
      <c r="B30" s="68"/>
      <c r="C30" s="68"/>
      <c r="D30" s="68"/>
      <c r="E30" s="69"/>
      <c r="F30" s="69"/>
      <c r="G30" s="69"/>
      <c r="H30" s="68"/>
      <c r="I30" s="69"/>
      <c r="J30" s="68"/>
    </row>
    <row r="31" spans="1:10" ht="15" thickBot="1" x14ac:dyDescent="0.35">
      <c r="A31" s="67"/>
      <c r="B31" s="68"/>
      <c r="C31" s="68"/>
      <c r="D31" s="68"/>
      <c r="E31" s="69"/>
      <c r="F31" s="69"/>
      <c r="G31" s="69"/>
      <c r="H31" s="68"/>
      <c r="I31" s="69"/>
      <c r="J31" s="68"/>
    </row>
    <row r="32" spans="1:10" ht="15" thickBot="1" x14ac:dyDescent="0.35">
      <c r="A32" s="67"/>
      <c r="B32" s="68"/>
      <c r="C32" s="68"/>
      <c r="D32" s="68"/>
      <c r="E32" s="69"/>
      <c r="F32" s="69"/>
      <c r="G32" s="69"/>
      <c r="H32" s="68"/>
      <c r="I32" s="69"/>
      <c r="J32" s="68"/>
    </row>
    <row r="33" spans="1:10" ht="15" thickBot="1" x14ac:dyDescent="0.35">
      <c r="A33" s="67"/>
      <c r="B33" s="68"/>
      <c r="C33" s="68"/>
      <c r="D33" s="68"/>
      <c r="E33" s="69"/>
      <c r="F33" s="69"/>
      <c r="G33" s="69"/>
      <c r="H33" s="68"/>
      <c r="I33" s="69"/>
      <c r="J33" s="68"/>
    </row>
    <row r="34" spans="1:10" ht="15" thickBot="1" x14ac:dyDescent="0.35">
      <c r="A34" s="67"/>
      <c r="B34" s="68"/>
      <c r="C34" s="68"/>
      <c r="D34" s="68"/>
      <c r="E34" s="69"/>
      <c r="F34" s="69"/>
      <c r="G34" s="69"/>
      <c r="H34" s="68"/>
      <c r="I34" s="69"/>
      <c r="J34" s="68"/>
    </row>
    <row r="35" spans="1:10" ht="15" thickBot="1" x14ac:dyDescent="0.35">
      <c r="A35" s="67"/>
      <c r="B35" s="68"/>
      <c r="C35" s="68"/>
      <c r="D35" s="68"/>
      <c r="E35" s="69"/>
      <c r="F35" s="69"/>
      <c r="G35" s="69"/>
      <c r="H35" s="68"/>
      <c r="I35" s="69"/>
      <c r="J35" s="68"/>
    </row>
    <row r="36" spans="1:10" ht="15" thickBot="1" x14ac:dyDescent="0.35">
      <c r="A36" s="67"/>
      <c r="B36" s="68"/>
      <c r="C36" s="68"/>
      <c r="D36" s="68"/>
      <c r="E36" s="69"/>
      <c r="F36" s="69"/>
      <c r="G36" s="69"/>
      <c r="H36" s="68"/>
      <c r="I36" s="69"/>
      <c r="J36" s="68"/>
    </row>
    <row r="37" spans="1:10" ht="15" thickBot="1" x14ac:dyDescent="0.35">
      <c r="A37" s="67"/>
      <c r="B37" s="68"/>
      <c r="C37" s="68"/>
      <c r="D37" s="68"/>
      <c r="E37" s="69"/>
      <c r="F37" s="69"/>
      <c r="G37" s="69"/>
      <c r="H37" s="68"/>
      <c r="I37" s="69"/>
      <c r="J37" s="68"/>
    </row>
    <row r="38" spans="1:10" ht="15" thickBot="1" x14ac:dyDescent="0.35">
      <c r="A38" s="67"/>
      <c r="B38" s="68"/>
      <c r="C38" s="68"/>
      <c r="D38" s="68"/>
      <c r="E38" s="69"/>
      <c r="F38" s="69"/>
      <c r="G38" s="69"/>
      <c r="H38" s="68"/>
      <c r="I38" s="69"/>
      <c r="J38" s="68"/>
    </row>
    <row r="39" spans="1:10" ht="15" thickBot="1" x14ac:dyDescent="0.35">
      <c r="A39" s="67"/>
      <c r="B39" s="68"/>
      <c r="C39" s="68"/>
      <c r="D39" s="68"/>
      <c r="E39" s="69"/>
      <c r="F39" s="69"/>
      <c r="G39" s="69"/>
      <c r="H39" s="68"/>
      <c r="I39" s="69"/>
      <c r="J39" s="68"/>
    </row>
    <row r="40" spans="1:10" ht="15" thickBot="1" x14ac:dyDescent="0.35">
      <c r="A40" s="67"/>
      <c r="B40" s="68"/>
      <c r="C40" s="68"/>
      <c r="D40" s="68"/>
      <c r="E40" s="69"/>
      <c r="F40" s="69"/>
      <c r="G40" s="69"/>
      <c r="H40" s="68"/>
      <c r="I40" s="69"/>
      <c r="J40" s="68"/>
    </row>
    <row r="41" spans="1:10" ht="15" thickBot="1" x14ac:dyDescent="0.35">
      <c r="A41" s="67"/>
      <c r="B41" s="68"/>
      <c r="C41" s="68"/>
      <c r="D41" s="68"/>
      <c r="E41" s="69"/>
      <c r="F41" s="69"/>
      <c r="G41" s="69"/>
      <c r="H41" s="68"/>
      <c r="I41" s="69"/>
      <c r="J41" s="68"/>
    </row>
    <row r="42" spans="1:10" ht="15" thickBot="1" x14ac:dyDescent="0.35">
      <c r="A42" s="67"/>
      <c r="B42" s="68"/>
      <c r="C42" s="68"/>
      <c r="D42" s="68"/>
      <c r="E42" s="69"/>
      <c r="F42" s="69"/>
      <c r="G42" s="69"/>
      <c r="H42" s="68"/>
      <c r="I42" s="69"/>
      <c r="J42" s="68"/>
    </row>
    <row r="43" spans="1:10" ht="15" thickBot="1" x14ac:dyDescent="0.35">
      <c r="A43" s="67"/>
      <c r="B43" s="68"/>
      <c r="C43" s="68"/>
      <c r="D43" s="68"/>
      <c r="E43" s="69"/>
      <c r="F43" s="69"/>
      <c r="G43" s="69"/>
      <c r="H43" s="68"/>
      <c r="I43" s="69"/>
      <c r="J43" s="68"/>
    </row>
    <row r="44" spans="1:10" ht="15" thickBot="1" x14ac:dyDescent="0.35">
      <c r="A44" s="67"/>
      <c r="B44" s="68"/>
      <c r="C44" s="68"/>
      <c r="D44" s="68"/>
      <c r="E44" s="69"/>
      <c r="F44" s="69"/>
      <c r="G44" s="69"/>
      <c r="H44" s="68"/>
      <c r="I44" s="69"/>
      <c r="J44" s="68"/>
    </row>
    <row r="45" spans="1:10" ht="15" thickBot="1" x14ac:dyDescent="0.35">
      <c r="A45" s="67"/>
      <c r="B45" s="68"/>
      <c r="C45" s="68"/>
      <c r="D45" s="68"/>
      <c r="E45" s="69"/>
      <c r="F45" s="69"/>
      <c r="G45" s="69"/>
      <c r="H45" s="68"/>
      <c r="I45" s="69"/>
      <c r="J45" s="68"/>
    </row>
    <row r="46" spans="1:10" ht="15" thickBot="1" x14ac:dyDescent="0.35">
      <c r="A46" s="67"/>
      <c r="B46" s="68"/>
      <c r="C46" s="68"/>
      <c r="D46" s="68"/>
      <c r="E46" s="69"/>
      <c r="F46" s="69"/>
      <c r="G46" s="69"/>
      <c r="H46" s="68"/>
      <c r="I46" s="69"/>
      <c r="J46" s="68"/>
    </row>
    <row r="47" spans="1:10" ht="15" thickBot="1" x14ac:dyDescent="0.35">
      <c r="A47" s="67"/>
      <c r="B47" s="68"/>
      <c r="C47" s="68"/>
      <c r="D47" s="68"/>
      <c r="E47" s="69"/>
      <c r="F47" s="69"/>
      <c r="G47" s="69"/>
      <c r="H47" s="68"/>
      <c r="I47" s="69"/>
      <c r="J47" s="68"/>
    </row>
    <row r="48" spans="1:10" ht="15" thickBot="1" x14ac:dyDescent="0.35">
      <c r="A48" s="67"/>
      <c r="B48" s="68"/>
      <c r="C48" s="68"/>
      <c r="D48" s="68"/>
      <c r="E48" s="69"/>
      <c r="F48" s="69"/>
      <c r="G48" s="69"/>
      <c r="H48" s="68"/>
      <c r="I48" s="69"/>
      <c r="J48" s="68"/>
    </row>
    <row r="49" spans="1:10" ht="15" thickBot="1" x14ac:dyDescent="0.35">
      <c r="A49" s="67"/>
      <c r="B49" s="68"/>
      <c r="C49" s="68"/>
      <c r="D49" s="68"/>
      <c r="E49" s="69"/>
      <c r="F49" s="69"/>
      <c r="G49" s="69"/>
      <c r="H49" s="68"/>
      <c r="I49" s="69"/>
      <c r="J49" s="68"/>
    </row>
    <row r="50" spans="1:10" ht="15" thickBot="1" x14ac:dyDescent="0.35">
      <c r="A50" s="67"/>
      <c r="B50" s="68"/>
      <c r="C50" s="68"/>
      <c r="D50" s="68"/>
      <c r="E50" s="69"/>
      <c r="F50" s="69"/>
      <c r="G50" s="69"/>
      <c r="H50" s="68"/>
      <c r="I50" s="69"/>
      <c r="J50" s="68"/>
    </row>
    <row r="51" spans="1:10" ht="15" thickBot="1" x14ac:dyDescent="0.35">
      <c r="A51" s="67"/>
      <c r="B51" s="68"/>
      <c r="C51" s="68"/>
      <c r="D51" s="68"/>
      <c r="E51" s="69"/>
      <c r="F51" s="69"/>
      <c r="G51" s="69"/>
      <c r="H51" s="68"/>
      <c r="I51" s="69"/>
      <c r="J51" s="68"/>
    </row>
    <row r="52" spans="1:10" ht="15" thickBot="1" x14ac:dyDescent="0.35">
      <c r="A52" s="67"/>
      <c r="B52" s="68"/>
      <c r="C52" s="68"/>
      <c r="D52" s="68"/>
      <c r="E52" s="69"/>
      <c r="F52" s="69"/>
      <c r="G52" s="69"/>
      <c r="H52" s="68"/>
      <c r="I52" s="69"/>
      <c r="J52" s="68"/>
    </row>
    <row r="53" spans="1:10" ht="15" thickBot="1" x14ac:dyDescent="0.35">
      <c r="A53" s="67"/>
      <c r="B53" s="68"/>
      <c r="C53" s="68"/>
      <c r="D53" s="68"/>
      <c r="E53" s="69"/>
      <c r="F53" s="69"/>
      <c r="G53" s="69"/>
      <c r="H53" s="68"/>
      <c r="I53" s="69"/>
      <c r="J53" s="68"/>
    </row>
    <row r="54" spans="1:10" ht="15" thickBot="1" x14ac:dyDescent="0.35">
      <c r="A54" s="67"/>
      <c r="B54" s="68"/>
      <c r="C54" s="68"/>
      <c r="D54" s="68"/>
      <c r="E54" s="69"/>
      <c r="F54" s="69"/>
      <c r="G54" s="69"/>
      <c r="H54" s="68"/>
      <c r="I54" s="69"/>
      <c r="J54" s="68"/>
    </row>
    <row r="55" spans="1:10" ht="15" thickBot="1" x14ac:dyDescent="0.35">
      <c r="A55" s="67"/>
      <c r="B55" s="68"/>
      <c r="C55" s="68"/>
      <c r="D55" s="68"/>
      <c r="E55" s="69"/>
      <c r="F55" s="69"/>
      <c r="G55" s="69"/>
      <c r="H55" s="68"/>
      <c r="I55" s="69"/>
      <c r="J55" s="68"/>
    </row>
    <row r="56" spans="1:10" ht="15" thickBot="1" x14ac:dyDescent="0.35">
      <c r="A56" s="67"/>
      <c r="B56" s="68"/>
      <c r="C56" s="68"/>
      <c r="D56" s="68"/>
      <c r="E56" s="69"/>
      <c r="F56" s="69"/>
      <c r="G56" s="69"/>
      <c r="H56" s="68"/>
      <c r="I56" s="69"/>
      <c r="J56" s="68"/>
    </row>
    <row r="57" spans="1:10" ht="15" thickBot="1" x14ac:dyDescent="0.35">
      <c r="A57" s="67"/>
      <c r="B57" s="68"/>
      <c r="C57" s="68"/>
      <c r="D57" s="68"/>
      <c r="E57" s="69"/>
      <c r="F57" s="69"/>
      <c r="G57" s="69"/>
      <c r="H57" s="68"/>
      <c r="I57" s="69"/>
      <c r="J57" s="68"/>
    </row>
    <row r="58" spans="1:10" ht="15" thickBot="1" x14ac:dyDescent="0.35">
      <c r="A58" s="67"/>
      <c r="B58" s="68"/>
      <c r="C58" s="68"/>
      <c r="D58" s="68"/>
      <c r="E58" s="69"/>
      <c r="F58" s="69"/>
      <c r="G58" s="69"/>
      <c r="H58" s="68"/>
      <c r="I58" s="69"/>
      <c r="J58" s="68"/>
    </row>
    <row r="59" spans="1:10" ht="15" thickBot="1" x14ac:dyDescent="0.35">
      <c r="A59" s="67"/>
      <c r="B59" s="68"/>
      <c r="C59" s="68"/>
      <c r="D59" s="68"/>
      <c r="E59" s="69"/>
      <c r="F59" s="69"/>
      <c r="G59" s="69"/>
      <c r="H59" s="68"/>
      <c r="I59" s="69"/>
      <c r="J59" s="68"/>
    </row>
    <row r="60" spans="1:10" ht="15" thickBot="1" x14ac:dyDescent="0.35">
      <c r="A60" s="67"/>
      <c r="B60" s="68"/>
      <c r="C60" s="68"/>
      <c r="D60" s="68"/>
      <c r="E60" s="69"/>
      <c r="F60" s="69"/>
      <c r="G60" s="69"/>
      <c r="H60" s="68"/>
      <c r="I60" s="69"/>
      <c r="J60" s="68"/>
    </row>
    <row r="61" spans="1:10" ht="15" thickBot="1" x14ac:dyDescent="0.35">
      <c r="A61" s="67"/>
      <c r="B61" s="68"/>
      <c r="C61" s="68"/>
      <c r="D61" s="68"/>
      <c r="E61" s="69"/>
      <c r="F61" s="69"/>
      <c r="G61" s="69"/>
      <c r="H61" s="68"/>
      <c r="I61" s="69"/>
      <c r="J61" s="68"/>
    </row>
    <row r="62" spans="1:10" x14ac:dyDescent="0.3">
      <c r="A62" s="79"/>
    </row>
  </sheetData>
  <autoFilter ref="B1:J21" xr:uid="{0CBDAA80-9A00-4DD4-A61D-C0D89F602D32}">
    <sortState xmlns:xlrd2="http://schemas.microsoft.com/office/spreadsheetml/2017/richdata2" ref="B2:J21">
      <sortCondition ref="C1:C21"/>
    </sortState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VFA_table</vt:lpstr>
      <vt:lpstr>Liste</vt:lpstr>
      <vt:lpstr>VFA</vt:lpstr>
      <vt:lpstr>Com</vt:lpstr>
      <vt:lpstr>Eve_sanitaire</vt:lpstr>
      <vt:lpstr>R_analysis</vt:lpstr>
      <vt:lpstr>Sum</vt:lpstr>
      <vt:lpstr>Anova_pairwise</vt:lpstr>
    </vt:vector>
  </TitlesOfParts>
  <Company>INRAE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Laurianne Voland</dc:creator>
  <cp:lastModifiedBy>Laurianne Voland</cp:lastModifiedBy>
  <dcterms:created xsi:type="dcterms:W3CDTF">2022-12-19T13:21:07Z</dcterms:created>
  <dcterms:modified xsi:type="dcterms:W3CDTF">2023-10-23T13:28:49Z</dcterms:modified>
</cp:coreProperties>
</file>