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tabRatio="530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P2" i="1"/>
  <c r="L2" i="2"/>
  <c r="U6" i="1"/>
  <c r="V2"/>
  <c r="W3"/>
  <c r="Q2"/>
  <c r="K2" i="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I2"/>
  <c r="N2"/>
  <c r="M2"/>
  <c r="J2"/>
  <c r="H2"/>
  <c r="O2" i="1"/>
  <c r="N2"/>
  <c r="I2"/>
  <c r="U3"/>
  <c r="U4"/>
  <c r="U5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K6"/>
  <c r="J6"/>
  <c r="K3"/>
  <c r="K4"/>
  <c r="K5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L2"/>
  <c r="J2"/>
  <c r="J30"/>
  <c r="J31"/>
  <c r="J17"/>
  <c r="J18"/>
  <c r="J19"/>
  <c r="J20"/>
  <c r="J21"/>
  <c r="J22"/>
  <c r="J23"/>
  <c r="J24"/>
  <c r="J25"/>
  <c r="J26"/>
  <c r="J27"/>
  <c r="J28"/>
  <c r="J29"/>
  <c r="J3"/>
  <c r="J4"/>
  <c r="J5"/>
  <c r="J7"/>
  <c r="J8"/>
  <c r="J9"/>
  <c r="J10"/>
  <c r="J11"/>
  <c r="J12"/>
  <c r="J13"/>
  <c r="J14"/>
  <c r="J15"/>
  <c r="J16"/>
  <c r="H31"/>
  <c r="S31" s="1"/>
  <c r="H24"/>
  <c r="S24" s="1"/>
  <c r="H25"/>
  <c r="S25" s="1"/>
  <c r="H26"/>
  <c r="S26" s="1"/>
  <c r="H27"/>
  <c r="S27" s="1"/>
  <c r="H28"/>
  <c r="S28" s="1"/>
  <c r="H29"/>
  <c r="S29" s="1"/>
  <c r="H30"/>
  <c r="S30" s="1"/>
  <c r="H12"/>
  <c r="S12" s="1"/>
  <c r="H13"/>
  <c r="S13" s="1"/>
  <c r="H14"/>
  <c r="S14" s="1"/>
  <c r="H15"/>
  <c r="N15" s="1"/>
  <c r="H16"/>
  <c r="S16" s="1"/>
  <c r="H17"/>
  <c r="S17" s="1"/>
  <c r="H18"/>
  <c r="S18" s="1"/>
  <c r="H19"/>
  <c r="S19" s="1"/>
  <c r="H20"/>
  <c r="S20" s="1"/>
  <c r="H21"/>
  <c r="S21" s="1"/>
  <c r="H22"/>
  <c r="S22" s="1"/>
  <c r="H23"/>
  <c r="S23" s="1"/>
  <c r="H11"/>
  <c r="S11" s="1"/>
  <c r="H10"/>
  <c r="S10" s="1"/>
  <c r="H9"/>
  <c r="S9" s="1"/>
  <c r="H8"/>
  <c r="S8" s="1"/>
  <c r="H7"/>
  <c r="S7" s="1"/>
  <c r="H6"/>
  <c r="S6" s="1"/>
  <c r="H5"/>
  <c r="S5" s="1"/>
  <c r="H4"/>
  <c r="Q4" s="1"/>
  <c r="H3"/>
  <c r="Q3" s="1"/>
  <c r="H2"/>
  <c r="P13" l="1"/>
  <c r="P28"/>
  <c r="P24"/>
  <c r="P10"/>
  <c r="P6"/>
  <c r="N21"/>
  <c r="N17"/>
  <c r="P21"/>
  <c r="L6"/>
  <c r="P16"/>
  <c r="P12"/>
  <c r="P8"/>
  <c r="P4"/>
  <c r="P27"/>
  <c r="P14"/>
  <c r="N29"/>
  <c r="N25"/>
  <c r="L17"/>
  <c r="N7"/>
  <c r="P15"/>
  <c r="P11"/>
  <c r="P7"/>
  <c r="P3"/>
  <c r="P26"/>
  <c r="P22"/>
  <c r="P18"/>
  <c r="L21"/>
  <c r="N11"/>
  <c r="P17"/>
  <c r="P23"/>
  <c r="P19"/>
  <c r="N30"/>
  <c r="L9"/>
  <c r="P5"/>
  <c r="P20"/>
  <c r="P31"/>
  <c r="L10"/>
  <c r="N3"/>
  <c r="P9"/>
  <c r="L31"/>
  <c r="L27"/>
  <c r="L23"/>
  <c r="L19"/>
  <c r="L15"/>
  <c r="L11"/>
  <c r="L7"/>
  <c r="L3"/>
  <c r="N28"/>
  <c r="N24"/>
  <c r="N20"/>
  <c r="N16"/>
  <c r="N12"/>
  <c r="N8"/>
  <c r="N4"/>
  <c r="P30"/>
  <c r="Q31"/>
  <c r="Q27"/>
  <c r="Q23"/>
  <c r="Q19"/>
  <c r="Q15"/>
  <c r="Q11"/>
  <c r="Q7"/>
  <c r="S15"/>
  <c r="S3"/>
  <c r="L30"/>
  <c r="L26"/>
  <c r="L22"/>
  <c r="L18"/>
  <c r="L14"/>
  <c r="N31"/>
  <c r="N27"/>
  <c r="N23"/>
  <c r="N19"/>
  <c r="P29"/>
  <c r="P25"/>
  <c r="L28"/>
  <c r="L24"/>
  <c r="L20"/>
  <c r="L16"/>
  <c r="L12"/>
  <c r="L8"/>
  <c r="L4"/>
  <c r="N13"/>
  <c r="N9"/>
  <c r="N5"/>
  <c r="Q28"/>
  <c r="Q24"/>
  <c r="Q20"/>
  <c r="Q16"/>
  <c r="Q12"/>
  <c r="Q8"/>
  <c r="S2"/>
  <c r="S4"/>
  <c r="L29"/>
  <c r="L25"/>
  <c r="L13"/>
  <c r="L5"/>
  <c r="N26"/>
  <c r="N22"/>
  <c r="N18"/>
  <c r="N14"/>
  <c r="N10"/>
  <c r="N6"/>
  <c r="Q29"/>
  <c r="Q25"/>
  <c r="Q21"/>
  <c r="Q17"/>
  <c r="Q13"/>
  <c r="Q9"/>
  <c r="Q5"/>
  <c r="Q30"/>
  <c r="Q26"/>
  <c r="Q22"/>
  <c r="Q18"/>
  <c r="Q14"/>
  <c r="Q10"/>
  <c r="Q6"/>
  <c r="W4"/>
</calcChain>
</file>

<file path=xl/sharedStrings.xml><?xml version="1.0" encoding="utf-8"?>
<sst xmlns="http://schemas.openxmlformats.org/spreadsheetml/2006/main" count="96" uniqueCount="50">
  <si>
    <t>S.No</t>
  </si>
  <si>
    <t>Candidates Name</t>
  </si>
  <si>
    <t>Acc</t>
  </si>
  <si>
    <t>GS</t>
  </si>
  <si>
    <t>NS</t>
  </si>
  <si>
    <t>Abdul Rahman B</t>
  </si>
  <si>
    <t>Arun T</t>
  </si>
  <si>
    <t>Aysha sithika L</t>
  </si>
  <si>
    <t>Bhavani R</t>
  </si>
  <si>
    <t>Fathima M</t>
  </si>
  <si>
    <t>Ghouse bi S</t>
  </si>
  <si>
    <t>Gnanagowsalya K</t>
  </si>
  <si>
    <t>Hajeera Sithika L</t>
  </si>
  <si>
    <t>HARIHARAN A</t>
  </si>
  <si>
    <t>Jayalakshmi R</t>
  </si>
  <si>
    <t>Jothika J</t>
  </si>
  <si>
    <t>Kalaiarasan A</t>
  </si>
  <si>
    <t>Kayalvizhi M</t>
  </si>
  <si>
    <t>Komaladevi. S</t>
  </si>
  <si>
    <t>LAVANYA M</t>
  </si>
  <si>
    <t>Narayanan S</t>
  </si>
  <si>
    <t>Prasanth P</t>
  </si>
  <si>
    <t>Priya S</t>
  </si>
  <si>
    <t>Punithavathi D</t>
  </si>
  <si>
    <t>Raghul S</t>
  </si>
  <si>
    <t>Roobankumar K</t>
  </si>
  <si>
    <t>Sangari S</t>
  </si>
  <si>
    <t>Santhiya S</t>
  </si>
  <si>
    <t>Saranya N</t>
  </si>
  <si>
    <t>Saravanan M</t>
  </si>
  <si>
    <t>Snega D</t>
  </si>
  <si>
    <t>Srinidhi S</t>
  </si>
  <si>
    <t>Tamil V</t>
  </si>
  <si>
    <t>Vinu Andrews S</t>
  </si>
  <si>
    <t>Yogarajan K</t>
  </si>
  <si>
    <t>Addition</t>
  </si>
  <si>
    <t>Multiplication</t>
  </si>
  <si>
    <t>Subtraction</t>
  </si>
  <si>
    <t>Division</t>
  </si>
  <si>
    <t>Modulus</t>
  </si>
  <si>
    <t>Power</t>
  </si>
  <si>
    <t>Average</t>
  </si>
  <si>
    <t>F add</t>
  </si>
  <si>
    <t>F multiply</t>
  </si>
  <si>
    <t>F sub</t>
  </si>
  <si>
    <t>F divide</t>
  </si>
  <si>
    <t>m power</t>
  </si>
  <si>
    <t>M avg</t>
  </si>
  <si>
    <t>Count</t>
  </si>
  <si>
    <t>Sub Total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</si>
</sst>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5B0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6" fillId="2" borderId="2" xfId="1" applyFont="1" applyFill="1" applyBorder="1" applyAlignment="1" applyProtection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0" fillId="0" borderId="0" xfId="0" applyAlignment="1"/>
    <xf numFmtId="0" fontId="3" fillId="3" borderId="2" xfId="0" applyFont="1" applyFill="1" applyBorder="1" applyAlignment="1"/>
    <xf numFmtId="0" fontId="3" fillId="3" borderId="1" xfId="0" applyFont="1" applyFill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1"/>
  <sheetViews>
    <sheetView tabSelected="1" topLeftCell="D1" workbookViewId="0">
      <selection activeCell="Q13" sqref="Q13"/>
    </sheetView>
  </sheetViews>
  <sheetFormatPr defaultRowHeight="15"/>
  <cols>
    <col min="1" max="1" width="5.140625" style="5" bestFit="1" customWidth="1"/>
    <col min="2" max="2" width="20.85546875" style="5" bestFit="1" customWidth="1"/>
    <col min="3" max="3" width="4" style="5" bestFit="1" customWidth="1"/>
    <col min="4" max="5" width="6.85546875" style="5" bestFit="1" customWidth="1"/>
    <col min="6" max="6" width="4" style="5" bestFit="1" customWidth="1"/>
    <col min="7" max="7" width="6.85546875" style="5" bestFit="1" customWidth="1"/>
    <col min="8" max="9" width="10" style="5" customWidth="1"/>
    <col min="10" max="11" width="16.28515625" style="5" customWidth="1"/>
    <col min="12" max="13" width="13" style="5" customWidth="1"/>
    <col min="14" max="15" width="10.5703125" style="5" customWidth="1"/>
    <col min="16" max="16384" width="9.140625" style="5"/>
  </cols>
  <sheetData>
    <row r="1" spans="1:23" ht="16.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2</v>
      </c>
      <c r="G1" s="3" t="s">
        <v>3</v>
      </c>
      <c r="H1" s="4" t="s">
        <v>35</v>
      </c>
      <c r="I1" s="4" t="s">
        <v>42</v>
      </c>
      <c r="J1" s="4" t="s">
        <v>36</v>
      </c>
      <c r="K1" s="4" t="s">
        <v>43</v>
      </c>
      <c r="L1" s="4" t="s">
        <v>37</v>
      </c>
      <c r="M1" s="4" t="s">
        <v>44</v>
      </c>
      <c r="N1" s="4" t="s">
        <v>38</v>
      </c>
      <c r="O1" s="4" t="s">
        <v>45</v>
      </c>
      <c r="P1" s="4" t="s">
        <v>39</v>
      </c>
      <c r="Q1" s="4" t="s">
        <v>40</v>
      </c>
      <c r="R1" s="4" t="s">
        <v>46</v>
      </c>
      <c r="S1" s="4" t="s">
        <v>41</v>
      </c>
      <c r="T1" s="4" t="s">
        <v>47</v>
      </c>
      <c r="U1" s="4" t="s">
        <v>48</v>
      </c>
      <c r="V1" s="4" t="s">
        <v>49</v>
      </c>
    </row>
    <row r="2" spans="1:23" ht="15.75" thickBot="1">
      <c r="A2" s="6">
        <v>1</v>
      </c>
      <c r="B2" s="7" t="s">
        <v>5</v>
      </c>
      <c r="C2" s="8">
        <v>95</v>
      </c>
      <c r="D2" s="8">
        <v>20</v>
      </c>
      <c r="E2" s="8">
        <v>27</v>
      </c>
      <c r="F2" s="8">
        <v>88</v>
      </c>
      <c r="G2" s="8">
        <v>19</v>
      </c>
      <c r="H2" s="5">
        <f t="shared" ref="H2:H31" si="0">C2+D2+E2+F2+G2</f>
        <v>249</v>
      </c>
      <c r="I2" s="5">
        <f>SUM(C2:G2)</f>
        <v>249</v>
      </c>
      <c r="J2" s="5">
        <f>C2*D2*E2*F2*G2</f>
        <v>85773600</v>
      </c>
      <c r="K2" s="5">
        <f>PRODUCT(C2:G2)</f>
        <v>85773600</v>
      </c>
      <c r="L2" s="5">
        <f t="shared" ref="L2:L31" si="1">J2-H2</f>
        <v>85773351</v>
      </c>
      <c r="M2" s="5">
        <f>C2-D2-E2-F2-G2</f>
        <v>-59</v>
      </c>
      <c r="N2" s="5">
        <f t="shared" ref="N2:N31" si="2">J2/H2</f>
        <v>344472.2891566265</v>
      </c>
      <c r="O2" s="5">
        <f>QUOTIENT(K2,I2)</f>
        <v>344472</v>
      </c>
      <c r="P2" s="5">
        <f>MOD(J2,H2)</f>
        <v>72</v>
      </c>
      <c r="Q2" s="5">
        <f>H2*H2</f>
        <v>62001</v>
      </c>
      <c r="R2" s="5">
        <f>POWER(H2,2)</f>
        <v>62001</v>
      </c>
      <c r="S2" s="5">
        <f>(H2/5)</f>
        <v>49.8</v>
      </c>
      <c r="T2" s="5">
        <f>AVERAGE(C2:G2)</f>
        <v>49.8</v>
      </c>
      <c r="U2" s="5">
        <f>COUNT(C2:G2)</f>
        <v>5</v>
      </c>
      <c r="V2" s="5">
        <f>SUBTOTAL(2,C2:G2)</f>
        <v>5</v>
      </c>
    </row>
    <row r="3" spans="1:23" ht="14.25" customHeight="1" thickBot="1">
      <c r="A3" s="6">
        <v>2</v>
      </c>
      <c r="B3" s="6" t="s">
        <v>6</v>
      </c>
      <c r="C3" s="8">
        <v>93</v>
      </c>
      <c r="D3" s="8">
        <v>14</v>
      </c>
      <c r="E3" s="8">
        <v>13</v>
      </c>
      <c r="F3" s="8">
        <v>83</v>
      </c>
      <c r="G3" s="8">
        <v>17</v>
      </c>
      <c r="H3" s="5">
        <f t="shared" si="0"/>
        <v>220</v>
      </c>
      <c r="I3" s="5">
        <f t="shared" ref="I3:I31" si="3">SUM(C3:G3)</f>
        <v>220</v>
      </c>
      <c r="J3" s="5">
        <f t="shared" ref="J3:J31" si="4">C3*D3*E3*F3*G3</f>
        <v>23882586</v>
      </c>
      <c r="K3" s="5">
        <f t="shared" ref="K3:K31" si="5">PRODUCT(C3:G3)</f>
        <v>23882586</v>
      </c>
      <c r="L3" s="5">
        <f t="shared" si="1"/>
        <v>23882366</v>
      </c>
      <c r="M3" s="5">
        <f t="shared" ref="M3:M31" si="6">C3-D3-E3-F3-G3</f>
        <v>-34</v>
      </c>
      <c r="N3" s="5">
        <f t="shared" si="2"/>
        <v>108557.20909090909</v>
      </c>
      <c r="O3" s="5">
        <f t="shared" ref="O3:O31" si="7">QUOTIENT(K3,I3)</f>
        <v>108557</v>
      </c>
      <c r="P3" s="5">
        <f t="shared" ref="P3:P31" si="8">MOD(J3,H3)</f>
        <v>46</v>
      </c>
      <c r="Q3" s="5">
        <f t="shared" ref="Q3:Q31" si="9">H3*H3</f>
        <v>48400</v>
      </c>
      <c r="R3" s="5">
        <f t="shared" ref="R3:R31" si="10">POWER(H3,2)</f>
        <v>48400</v>
      </c>
      <c r="S3" s="5">
        <f t="shared" ref="S3:S31" si="11">(H3/5)</f>
        <v>44</v>
      </c>
      <c r="T3" s="5">
        <f t="shared" ref="T3:T31" si="12">AVERAGE(C3:G3)</f>
        <v>44</v>
      </c>
      <c r="U3" s="5">
        <f t="shared" ref="U3:U31" si="13">COUNT(C3:G3)</f>
        <v>5</v>
      </c>
      <c r="W3" s="5">
        <f>SUM(H3:V3)</f>
        <v>71961997.209090903</v>
      </c>
    </row>
    <row r="4" spans="1:23" ht="17.25" customHeight="1" thickBot="1">
      <c r="A4" s="6">
        <v>3</v>
      </c>
      <c r="B4" s="6" t="s">
        <v>7</v>
      </c>
      <c r="C4" s="8">
        <v>74</v>
      </c>
      <c r="D4" s="8">
        <v>21</v>
      </c>
      <c r="E4" s="8">
        <v>16</v>
      </c>
      <c r="F4" s="8">
        <v>84</v>
      </c>
      <c r="G4" s="8">
        <v>17</v>
      </c>
      <c r="H4" s="5">
        <f t="shared" si="0"/>
        <v>212</v>
      </c>
      <c r="I4" s="5">
        <f t="shared" si="3"/>
        <v>212</v>
      </c>
      <c r="J4" s="5">
        <f t="shared" si="4"/>
        <v>35505792</v>
      </c>
      <c r="K4" s="5">
        <f t="shared" si="5"/>
        <v>35505792</v>
      </c>
      <c r="L4" s="5">
        <f t="shared" si="1"/>
        <v>35505580</v>
      </c>
      <c r="M4" s="5">
        <f t="shared" si="6"/>
        <v>-64</v>
      </c>
      <c r="N4" s="5">
        <f t="shared" si="2"/>
        <v>167480.15094339623</v>
      </c>
      <c r="O4" s="5">
        <f t="shared" si="7"/>
        <v>167480</v>
      </c>
      <c r="P4" s="5">
        <f t="shared" si="8"/>
        <v>32</v>
      </c>
      <c r="Q4" s="5">
        <f t="shared" si="9"/>
        <v>44944</v>
      </c>
      <c r="R4" s="5">
        <f t="shared" si="10"/>
        <v>44944</v>
      </c>
      <c r="S4" s="5">
        <f t="shared" si="11"/>
        <v>42.4</v>
      </c>
      <c r="T4" s="5">
        <f t="shared" si="12"/>
        <v>42.4</v>
      </c>
      <c r="U4" s="5">
        <f t="shared" si="13"/>
        <v>5</v>
      </c>
      <c r="W4" s="5">
        <f ca="1">SUM(H4:W4)</f>
        <v>0</v>
      </c>
    </row>
    <row r="5" spans="1:23" ht="14.25" customHeight="1" thickBot="1">
      <c r="A5" s="6">
        <v>4</v>
      </c>
      <c r="B5" s="6" t="s">
        <v>8</v>
      </c>
      <c r="C5" s="8">
        <v>96</v>
      </c>
      <c r="D5" s="8">
        <v>18</v>
      </c>
      <c r="E5" s="8">
        <v>17</v>
      </c>
      <c r="F5" s="8">
        <v>96</v>
      </c>
      <c r="G5" s="8">
        <v>17</v>
      </c>
      <c r="H5" s="5">
        <f t="shared" si="0"/>
        <v>244</v>
      </c>
      <c r="I5" s="5">
        <f t="shared" si="3"/>
        <v>244</v>
      </c>
      <c r="J5" s="5">
        <f t="shared" si="4"/>
        <v>47941632</v>
      </c>
      <c r="K5" s="5">
        <f t="shared" si="5"/>
        <v>47941632</v>
      </c>
      <c r="L5" s="5">
        <f t="shared" si="1"/>
        <v>47941388</v>
      </c>
      <c r="M5" s="5">
        <f t="shared" si="6"/>
        <v>-52</v>
      </c>
      <c r="N5" s="5">
        <f t="shared" si="2"/>
        <v>196482.09836065574</v>
      </c>
      <c r="O5" s="5">
        <f t="shared" si="7"/>
        <v>196482</v>
      </c>
      <c r="P5" s="5">
        <f t="shared" si="8"/>
        <v>24</v>
      </c>
      <c r="Q5" s="5">
        <f t="shared" si="9"/>
        <v>59536</v>
      </c>
      <c r="R5" s="5">
        <f t="shared" si="10"/>
        <v>59536</v>
      </c>
      <c r="S5" s="5">
        <f t="shared" si="11"/>
        <v>48.8</v>
      </c>
      <c r="T5" s="5">
        <f t="shared" si="12"/>
        <v>48.8</v>
      </c>
      <c r="U5" s="5">
        <f t="shared" si="13"/>
        <v>5</v>
      </c>
    </row>
    <row r="6" spans="1:23" ht="15.75" thickBot="1">
      <c r="A6" s="6">
        <v>5</v>
      </c>
      <c r="B6" s="6" t="s">
        <v>9</v>
      </c>
      <c r="C6" s="8"/>
      <c r="D6" s="8"/>
      <c r="E6" s="8"/>
      <c r="F6" s="8">
        <v>93</v>
      </c>
      <c r="G6" s="8">
        <v>21</v>
      </c>
      <c r="H6" s="5">
        <f t="shared" si="0"/>
        <v>114</v>
      </c>
      <c r="I6" s="5">
        <f t="shared" si="3"/>
        <v>114</v>
      </c>
      <c r="J6" s="5">
        <f>C6*D6*E6*F6*G6</f>
        <v>0</v>
      </c>
      <c r="K6" s="5">
        <f>PRODUCT(C6:G6)</f>
        <v>1953</v>
      </c>
      <c r="L6" s="5">
        <f t="shared" si="1"/>
        <v>-114</v>
      </c>
      <c r="M6" s="5">
        <f t="shared" si="6"/>
        <v>-114</v>
      </c>
      <c r="N6" s="5">
        <f t="shared" si="2"/>
        <v>0</v>
      </c>
      <c r="O6" s="5">
        <f t="shared" si="7"/>
        <v>17</v>
      </c>
      <c r="P6" s="5">
        <f t="shared" si="8"/>
        <v>0</v>
      </c>
      <c r="Q6" s="5">
        <f t="shared" si="9"/>
        <v>12996</v>
      </c>
      <c r="R6" s="5">
        <f t="shared" si="10"/>
        <v>12996</v>
      </c>
      <c r="S6" s="5">
        <f t="shared" si="11"/>
        <v>22.8</v>
      </c>
      <c r="T6" s="5">
        <f t="shared" si="12"/>
        <v>57</v>
      </c>
      <c r="U6" s="5">
        <f>COUNT(C6:G6)</f>
        <v>2</v>
      </c>
    </row>
    <row r="7" spans="1:23" ht="15.75" thickBot="1">
      <c r="A7" s="6">
        <v>6</v>
      </c>
      <c r="B7" s="6" t="s">
        <v>10</v>
      </c>
      <c r="C7" s="8">
        <v>78</v>
      </c>
      <c r="D7" s="8">
        <v>13</v>
      </c>
      <c r="E7" s="8">
        <v>10</v>
      </c>
      <c r="F7" s="8">
        <v>88</v>
      </c>
      <c r="G7" s="8">
        <v>12</v>
      </c>
      <c r="H7" s="5">
        <f t="shared" si="0"/>
        <v>201</v>
      </c>
      <c r="I7" s="5">
        <f t="shared" si="3"/>
        <v>201</v>
      </c>
      <c r="J7" s="5">
        <f t="shared" si="4"/>
        <v>10707840</v>
      </c>
      <c r="K7" s="5">
        <f t="shared" si="5"/>
        <v>10707840</v>
      </c>
      <c r="L7" s="5">
        <f t="shared" si="1"/>
        <v>10707639</v>
      </c>
      <c r="M7" s="5">
        <f t="shared" si="6"/>
        <v>-45</v>
      </c>
      <c r="N7" s="5">
        <f t="shared" si="2"/>
        <v>53272.835820895525</v>
      </c>
      <c r="O7" s="5">
        <f t="shared" si="7"/>
        <v>53272</v>
      </c>
      <c r="P7" s="5">
        <f t="shared" si="8"/>
        <v>168</v>
      </c>
      <c r="Q7" s="5">
        <f t="shared" si="9"/>
        <v>40401</v>
      </c>
      <c r="R7" s="5">
        <f t="shared" si="10"/>
        <v>40401</v>
      </c>
      <c r="S7" s="5">
        <f t="shared" si="11"/>
        <v>40.200000000000003</v>
      </c>
      <c r="T7" s="5">
        <f t="shared" si="12"/>
        <v>40.200000000000003</v>
      </c>
      <c r="U7" s="5">
        <f t="shared" si="13"/>
        <v>5</v>
      </c>
    </row>
    <row r="8" spans="1:23" ht="15.75" thickBot="1">
      <c r="A8" s="6">
        <v>7</v>
      </c>
      <c r="B8" s="6" t="s">
        <v>11</v>
      </c>
      <c r="C8" s="8">
        <v>82</v>
      </c>
      <c r="D8" s="8">
        <v>23</v>
      </c>
      <c r="E8" s="8">
        <v>19</v>
      </c>
      <c r="F8" s="8">
        <v>91</v>
      </c>
      <c r="G8" s="8">
        <v>23</v>
      </c>
      <c r="H8" s="5">
        <f t="shared" si="0"/>
        <v>238</v>
      </c>
      <c r="I8" s="5">
        <f t="shared" si="3"/>
        <v>238</v>
      </c>
      <c r="J8" s="5">
        <f t="shared" si="4"/>
        <v>75000562</v>
      </c>
      <c r="K8" s="5">
        <f t="shared" si="5"/>
        <v>75000562</v>
      </c>
      <c r="L8" s="5">
        <f t="shared" si="1"/>
        <v>75000324</v>
      </c>
      <c r="M8" s="5">
        <f t="shared" si="6"/>
        <v>-74</v>
      </c>
      <c r="N8" s="5">
        <f t="shared" si="2"/>
        <v>315128.4117647059</v>
      </c>
      <c r="O8" s="5">
        <f t="shared" si="7"/>
        <v>315128</v>
      </c>
      <c r="P8" s="5">
        <f t="shared" si="8"/>
        <v>98</v>
      </c>
      <c r="Q8" s="5">
        <f t="shared" si="9"/>
        <v>56644</v>
      </c>
      <c r="R8" s="5">
        <f t="shared" si="10"/>
        <v>56644</v>
      </c>
      <c r="S8" s="5">
        <f t="shared" si="11"/>
        <v>47.6</v>
      </c>
      <c r="T8" s="5">
        <f t="shared" si="12"/>
        <v>47.6</v>
      </c>
      <c r="U8" s="5">
        <f t="shared" si="13"/>
        <v>5</v>
      </c>
    </row>
    <row r="9" spans="1:23" ht="16.5" customHeight="1" thickBot="1">
      <c r="A9" s="6">
        <v>8</v>
      </c>
      <c r="B9" s="6" t="s">
        <v>12</v>
      </c>
      <c r="C9" s="8">
        <v>86</v>
      </c>
      <c r="D9" s="8">
        <v>26</v>
      </c>
      <c r="E9" s="8">
        <v>22</v>
      </c>
      <c r="F9" s="8">
        <v>92</v>
      </c>
      <c r="G9" s="8">
        <v>26</v>
      </c>
      <c r="H9" s="5">
        <f t="shared" si="0"/>
        <v>252</v>
      </c>
      <c r="I9" s="5">
        <f t="shared" si="3"/>
        <v>252</v>
      </c>
      <c r="J9" s="5">
        <f t="shared" si="4"/>
        <v>117667264</v>
      </c>
      <c r="K9" s="5">
        <f t="shared" si="5"/>
        <v>117667264</v>
      </c>
      <c r="L9" s="5">
        <f t="shared" si="1"/>
        <v>117667012</v>
      </c>
      <c r="M9" s="5">
        <f t="shared" si="6"/>
        <v>-80</v>
      </c>
      <c r="N9" s="5">
        <f t="shared" si="2"/>
        <v>466933.58730158728</v>
      </c>
      <c r="O9" s="5">
        <f t="shared" si="7"/>
        <v>466933</v>
      </c>
      <c r="P9" s="5">
        <f t="shared" si="8"/>
        <v>148</v>
      </c>
      <c r="Q9" s="5">
        <f t="shared" si="9"/>
        <v>63504</v>
      </c>
      <c r="R9" s="5">
        <f t="shared" si="10"/>
        <v>63504</v>
      </c>
      <c r="S9" s="5">
        <f t="shared" si="11"/>
        <v>50.4</v>
      </c>
      <c r="T9" s="5">
        <f t="shared" si="12"/>
        <v>50.4</v>
      </c>
      <c r="U9" s="5">
        <f t="shared" si="13"/>
        <v>5</v>
      </c>
    </row>
    <row r="10" spans="1:23" ht="15.75" customHeight="1" thickBot="1">
      <c r="A10" s="6">
        <v>9</v>
      </c>
      <c r="B10" s="6" t="s">
        <v>13</v>
      </c>
      <c r="C10" s="8">
        <v>100</v>
      </c>
      <c r="D10" s="8">
        <v>36</v>
      </c>
      <c r="E10" s="8">
        <v>35</v>
      </c>
      <c r="F10" s="8">
        <v>95</v>
      </c>
      <c r="G10" s="8">
        <v>30</v>
      </c>
      <c r="H10" s="5">
        <f t="shared" si="0"/>
        <v>296</v>
      </c>
      <c r="I10" s="5">
        <f t="shared" si="3"/>
        <v>296</v>
      </c>
      <c r="J10" s="5">
        <f t="shared" si="4"/>
        <v>359100000</v>
      </c>
      <c r="K10" s="5">
        <f t="shared" si="5"/>
        <v>359100000</v>
      </c>
      <c r="L10" s="5">
        <f t="shared" si="1"/>
        <v>359099704</v>
      </c>
      <c r="M10" s="5">
        <f t="shared" si="6"/>
        <v>-96</v>
      </c>
      <c r="N10" s="5">
        <f t="shared" si="2"/>
        <v>1213175.6756756757</v>
      </c>
      <c r="O10" s="5">
        <f t="shared" si="7"/>
        <v>1213175</v>
      </c>
      <c r="P10" s="5">
        <f t="shared" si="8"/>
        <v>200</v>
      </c>
      <c r="Q10" s="5">
        <f t="shared" si="9"/>
        <v>87616</v>
      </c>
      <c r="R10" s="5">
        <f t="shared" si="10"/>
        <v>87616</v>
      </c>
      <c r="S10" s="5">
        <f t="shared" si="11"/>
        <v>59.2</v>
      </c>
      <c r="T10" s="5">
        <f t="shared" si="12"/>
        <v>59.2</v>
      </c>
      <c r="U10" s="5">
        <f t="shared" si="13"/>
        <v>5</v>
      </c>
    </row>
    <row r="11" spans="1:23" ht="15.75" customHeight="1" thickBot="1">
      <c r="A11" s="6">
        <v>10</v>
      </c>
      <c r="B11" s="6" t="s">
        <v>14</v>
      </c>
      <c r="C11" s="8">
        <v>82</v>
      </c>
      <c r="D11" s="8">
        <v>20</v>
      </c>
      <c r="E11" s="8">
        <v>36</v>
      </c>
      <c r="F11" s="8">
        <v>80</v>
      </c>
      <c r="G11" s="8">
        <v>22</v>
      </c>
      <c r="H11" s="5">
        <f t="shared" si="0"/>
        <v>240</v>
      </c>
      <c r="I11" s="5">
        <f t="shared" si="3"/>
        <v>240</v>
      </c>
      <c r="J11" s="5">
        <f t="shared" si="4"/>
        <v>103910400</v>
      </c>
      <c r="K11" s="5">
        <f t="shared" si="5"/>
        <v>103910400</v>
      </c>
      <c r="L11" s="5">
        <f t="shared" si="1"/>
        <v>103910160</v>
      </c>
      <c r="M11" s="5">
        <f t="shared" si="6"/>
        <v>-76</v>
      </c>
      <c r="N11" s="5">
        <f t="shared" si="2"/>
        <v>432960</v>
      </c>
      <c r="O11" s="5">
        <f t="shared" si="7"/>
        <v>432960</v>
      </c>
      <c r="P11" s="5">
        <f t="shared" si="8"/>
        <v>0</v>
      </c>
      <c r="Q11" s="5">
        <f t="shared" si="9"/>
        <v>57600</v>
      </c>
      <c r="R11" s="5">
        <f t="shared" si="10"/>
        <v>57600</v>
      </c>
      <c r="S11" s="5">
        <f t="shared" si="11"/>
        <v>48</v>
      </c>
      <c r="T11" s="5">
        <f t="shared" si="12"/>
        <v>48</v>
      </c>
      <c r="U11" s="5">
        <f t="shared" si="13"/>
        <v>5</v>
      </c>
    </row>
    <row r="12" spans="1:23" ht="15.75" thickBot="1">
      <c r="A12" s="6">
        <v>11</v>
      </c>
      <c r="B12" s="6" t="s">
        <v>15</v>
      </c>
      <c r="C12" s="8">
        <v>94</v>
      </c>
      <c r="D12" s="8">
        <v>24</v>
      </c>
      <c r="E12" s="8">
        <v>22</v>
      </c>
      <c r="F12" s="8">
        <v>87</v>
      </c>
      <c r="G12" s="8">
        <v>24</v>
      </c>
      <c r="H12" s="5">
        <f t="shared" si="0"/>
        <v>251</v>
      </c>
      <c r="I12" s="5">
        <f t="shared" si="3"/>
        <v>251</v>
      </c>
      <c r="J12" s="5">
        <f t="shared" si="4"/>
        <v>103631616</v>
      </c>
      <c r="K12" s="5">
        <f t="shared" si="5"/>
        <v>103631616</v>
      </c>
      <c r="L12" s="5">
        <f t="shared" si="1"/>
        <v>103631365</v>
      </c>
      <c r="M12" s="5">
        <f t="shared" si="6"/>
        <v>-63</v>
      </c>
      <c r="N12" s="5">
        <f t="shared" si="2"/>
        <v>412874.96414342627</v>
      </c>
      <c r="O12" s="5">
        <f t="shared" si="7"/>
        <v>412874</v>
      </c>
      <c r="P12" s="5">
        <f t="shared" si="8"/>
        <v>242</v>
      </c>
      <c r="Q12" s="5">
        <f t="shared" si="9"/>
        <v>63001</v>
      </c>
      <c r="R12" s="5">
        <f t="shared" si="10"/>
        <v>63001</v>
      </c>
      <c r="S12" s="5">
        <f t="shared" si="11"/>
        <v>50.2</v>
      </c>
      <c r="T12" s="5">
        <f t="shared" si="12"/>
        <v>50.2</v>
      </c>
      <c r="U12" s="5">
        <f t="shared" si="13"/>
        <v>5</v>
      </c>
    </row>
    <row r="13" spans="1:23" ht="17.25" customHeight="1" thickBot="1">
      <c r="A13" s="6">
        <v>12</v>
      </c>
      <c r="B13" s="6" t="s">
        <v>16</v>
      </c>
      <c r="C13" s="8">
        <v>81</v>
      </c>
      <c r="D13" s="8">
        <v>19</v>
      </c>
      <c r="E13" s="8">
        <v>15</v>
      </c>
      <c r="F13" s="8">
        <v>68</v>
      </c>
      <c r="G13" s="8">
        <v>19</v>
      </c>
      <c r="H13" s="5">
        <f t="shared" si="0"/>
        <v>202</v>
      </c>
      <c r="I13" s="5">
        <f t="shared" si="3"/>
        <v>202</v>
      </c>
      <c r="J13" s="5">
        <f t="shared" si="4"/>
        <v>29825820</v>
      </c>
      <c r="K13" s="5">
        <f t="shared" si="5"/>
        <v>29825820</v>
      </c>
      <c r="L13" s="5">
        <f t="shared" si="1"/>
        <v>29825618</v>
      </c>
      <c r="M13" s="5">
        <f t="shared" si="6"/>
        <v>-40</v>
      </c>
      <c r="N13" s="5">
        <f t="shared" si="2"/>
        <v>147652.57425742573</v>
      </c>
      <c r="O13" s="5">
        <f t="shared" si="7"/>
        <v>147652</v>
      </c>
      <c r="P13" s="5">
        <f t="shared" si="8"/>
        <v>116</v>
      </c>
      <c r="Q13" s="5">
        <f t="shared" si="9"/>
        <v>40804</v>
      </c>
      <c r="R13" s="5">
        <f t="shared" si="10"/>
        <v>40804</v>
      </c>
      <c r="S13" s="5">
        <f t="shared" si="11"/>
        <v>40.4</v>
      </c>
      <c r="T13" s="5">
        <f t="shared" si="12"/>
        <v>40.4</v>
      </c>
      <c r="U13" s="5">
        <f t="shared" si="13"/>
        <v>5</v>
      </c>
    </row>
    <row r="14" spans="1:23" ht="15.75" thickBot="1">
      <c r="A14" s="6">
        <v>13</v>
      </c>
      <c r="B14" s="6" t="s">
        <v>17</v>
      </c>
      <c r="C14" s="8">
        <v>92</v>
      </c>
      <c r="D14" s="8">
        <v>12</v>
      </c>
      <c r="E14" s="8">
        <v>11</v>
      </c>
      <c r="F14" s="8">
        <v>94</v>
      </c>
      <c r="G14" s="8">
        <v>12</v>
      </c>
      <c r="H14" s="5">
        <f t="shared" si="0"/>
        <v>221</v>
      </c>
      <c r="I14" s="5">
        <f t="shared" si="3"/>
        <v>221</v>
      </c>
      <c r="J14" s="5">
        <f t="shared" si="4"/>
        <v>13698432</v>
      </c>
      <c r="K14" s="5">
        <f t="shared" si="5"/>
        <v>13698432</v>
      </c>
      <c r="L14" s="5">
        <f t="shared" si="1"/>
        <v>13698211</v>
      </c>
      <c r="M14" s="5">
        <f t="shared" si="6"/>
        <v>-37</v>
      </c>
      <c r="N14" s="5">
        <f t="shared" si="2"/>
        <v>61983.855203619911</v>
      </c>
      <c r="O14" s="5">
        <f t="shared" si="7"/>
        <v>61983</v>
      </c>
      <c r="P14" s="5">
        <f t="shared" si="8"/>
        <v>189</v>
      </c>
      <c r="Q14" s="5">
        <f t="shared" si="9"/>
        <v>48841</v>
      </c>
      <c r="R14" s="5">
        <f t="shared" si="10"/>
        <v>48841</v>
      </c>
      <c r="S14" s="5">
        <f t="shared" si="11"/>
        <v>44.2</v>
      </c>
      <c r="T14" s="5">
        <f t="shared" si="12"/>
        <v>44.2</v>
      </c>
      <c r="U14" s="5">
        <f t="shared" si="13"/>
        <v>5</v>
      </c>
    </row>
    <row r="15" spans="1:23" ht="17.25" customHeight="1" thickBot="1">
      <c r="A15" s="6">
        <v>14</v>
      </c>
      <c r="B15" s="6" t="s">
        <v>18</v>
      </c>
      <c r="C15" s="8">
        <v>97</v>
      </c>
      <c r="D15" s="8">
        <v>23</v>
      </c>
      <c r="E15" s="8">
        <v>22</v>
      </c>
      <c r="F15" s="8">
        <v>90</v>
      </c>
      <c r="G15" s="8">
        <v>25</v>
      </c>
      <c r="H15" s="5">
        <f t="shared" si="0"/>
        <v>257</v>
      </c>
      <c r="I15" s="5">
        <f t="shared" si="3"/>
        <v>257</v>
      </c>
      <c r="J15" s="5">
        <f t="shared" si="4"/>
        <v>110434500</v>
      </c>
      <c r="K15" s="5">
        <f t="shared" si="5"/>
        <v>110434500</v>
      </c>
      <c r="L15" s="5">
        <f t="shared" si="1"/>
        <v>110434243</v>
      </c>
      <c r="M15" s="5">
        <f t="shared" si="6"/>
        <v>-63</v>
      </c>
      <c r="N15" s="5">
        <f t="shared" si="2"/>
        <v>429706.22568093386</v>
      </c>
      <c r="O15" s="5">
        <f t="shared" si="7"/>
        <v>429706</v>
      </c>
      <c r="P15" s="5">
        <f t="shared" si="8"/>
        <v>58</v>
      </c>
      <c r="Q15" s="5">
        <f t="shared" si="9"/>
        <v>66049</v>
      </c>
      <c r="R15" s="5">
        <f t="shared" si="10"/>
        <v>66049</v>
      </c>
      <c r="S15" s="5">
        <f t="shared" si="11"/>
        <v>51.4</v>
      </c>
      <c r="T15" s="5">
        <f t="shared" si="12"/>
        <v>51.4</v>
      </c>
      <c r="U15" s="5">
        <f t="shared" si="13"/>
        <v>5</v>
      </c>
    </row>
    <row r="16" spans="1:23" ht="15" customHeight="1" thickBot="1">
      <c r="A16" s="6">
        <v>15</v>
      </c>
      <c r="B16" s="6" t="s">
        <v>19</v>
      </c>
      <c r="C16" s="8">
        <v>93</v>
      </c>
      <c r="D16" s="8">
        <v>16</v>
      </c>
      <c r="E16" s="8">
        <v>15</v>
      </c>
      <c r="F16" s="8">
        <v>89</v>
      </c>
      <c r="G16" s="8">
        <v>28</v>
      </c>
      <c r="H16" s="5">
        <f t="shared" si="0"/>
        <v>241</v>
      </c>
      <c r="I16" s="5">
        <f t="shared" si="3"/>
        <v>241</v>
      </c>
      <c r="J16" s="5">
        <f t="shared" si="4"/>
        <v>55621440</v>
      </c>
      <c r="K16" s="5">
        <f t="shared" si="5"/>
        <v>55621440</v>
      </c>
      <c r="L16" s="5">
        <f t="shared" si="1"/>
        <v>55621199</v>
      </c>
      <c r="M16" s="5">
        <f t="shared" si="6"/>
        <v>-55</v>
      </c>
      <c r="N16" s="5">
        <f t="shared" si="2"/>
        <v>230794.35684647303</v>
      </c>
      <c r="O16" s="5">
        <f t="shared" si="7"/>
        <v>230794</v>
      </c>
      <c r="P16" s="5">
        <f t="shared" si="8"/>
        <v>86</v>
      </c>
      <c r="Q16" s="5">
        <f t="shared" si="9"/>
        <v>58081</v>
      </c>
      <c r="R16" s="5">
        <f t="shared" si="10"/>
        <v>58081</v>
      </c>
      <c r="S16" s="5">
        <f t="shared" si="11"/>
        <v>48.2</v>
      </c>
      <c r="T16" s="5">
        <f t="shared" si="12"/>
        <v>48.2</v>
      </c>
      <c r="U16" s="5">
        <f t="shared" si="13"/>
        <v>5</v>
      </c>
    </row>
    <row r="17" spans="1:21" ht="16.5" customHeight="1" thickBot="1">
      <c r="A17" s="6">
        <v>16</v>
      </c>
      <c r="B17" s="6" t="s">
        <v>20</v>
      </c>
      <c r="C17" s="8">
        <v>91</v>
      </c>
      <c r="D17" s="8">
        <v>29</v>
      </c>
      <c r="E17" s="8">
        <v>26</v>
      </c>
      <c r="F17" s="8">
        <v>91</v>
      </c>
      <c r="G17" s="8">
        <v>22</v>
      </c>
      <c r="H17" s="5">
        <f t="shared" si="0"/>
        <v>259</v>
      </c>
      <c r="I17" s="5">
        <f t="shared" si="3"/>
        <v>259</v>
      </c>
      <c r="J17" s="5">
        <f>C17*D17*E17*F17*G17</f>
        <v>137365228</v>
      </c>
      <c r="K17" s="5">
        <f t="shared" si="5"/>
        <v>137365228</v>
      </c>
      <c r="L17" s="5">
        <f t="shared" si="1"/>
        <v>137364969</v>
      </c>
      <c r="M17" s="5">
        <f t="shared" si="6"/>
        <v>-77</v>
      </c>
      <c r="N17" s="5">
        <f t="shared" si="2"/>
        <v>530367.67567567562</v>
      </c>
      <c r="O17" s="5">
        <f t="shared" si="7"/>
        <v>530367</v>
      </c>
      <c r="P17" s="5">
        <f t="shared" si="8"/>
        <v>175</v>
      </c>
      <c r="Q17" s="5">
        <f t="shared" si="9"/>
        <v>67081</v>
      </c>
      <c r="R17" s="5">
        <f t="shared" si="10"/>
        <v>67081</v>
      </c>
      <c r="S17" s="5">
        <f t="shared" si="11"/>
        <v>51.8</v>
      </c>
      <c r="T17" s="5">
        <f t="shared" si="12"/>
        <v>51.8</v>
      </c>
      <c r="U17" s="5">
        <f t="shared" si="13"/>
        <v>5</v>
      </c>
    </row>
    <row r="18" spans="1:21" ht="17.25" customHeight="1" thickBot="1">
      <c r="A18" s="6">
        <v>17</v>
      </c>
      <c r="B18" s="6" t="s">
        <v>21</v>
      </c>
      <c r="C18" s="8">
        <v>81</v>
      </c>
      <c r="D18" s="8">
        <v>12</v>
      </c>
      <c r="E18" s="8">
        <v>10</v>
      </c>
      <c r="F18" s="8">
        <v>83</v>
      </c>
      <c r="G18" s="8">
        <v>10</v>
      </c>
      <c r="H18" s="5">
        <f t="shared" si="0"/>
        <v>196</v>
      </c>
      <c r="I18" s="5">
        <f t="shared" si="3"/>
        <v>196</v>
      </c>
      <c r="J18" s="5">
        <f t="shared" si="4"/>
        <v>8067600</v>
      </c>
      <c r="K18" s="5">
        <f t="shared" si="5"/>
        <v>8067600</v>
      </c>
      <c r="L18" s="5">
        <f t="shared" si="1"/>
        <v>8067404</v>
      </c>
      <c r="M18" s="5">
        <f t="shared" si="6"/>
        <v>-34</v>
      </c>
      <c r="N18" s="5">
        <f t="shared" si="2"/>
        <v>41161.224489795917</v>
      </c>
      <c r="O18" s="5">
        <f t="shared" si="7"/>
        <v>41161</v>
      </c>
      <c r="P18" s="5">
        <f t="shared" si="8"/>
        <v>44</v>
      </c>
      <c r="Q18" s="5">
        <f t="shared" si="9"/>
        <v>38416</v>
      </c>
      <c r="R18" s="5">
        <f t="shared" si="10"/>
        <v>38416</v>
      </c>
      <c r="S18" s="5">
        <f t="shared" si="11"/>
        <v>39.200000000000003</v>
      </c>
      <c r="T18" s="5">
        <f t="shared" si="12"/>
        <v>39.200000000000003</v>
      </c>
      <c r="U18" s="5">
        <f t="shared" si="13"/>
        <v>5</v>
      </c>
    </row>
    <row r="19" spans="1:21" ht="15.75" thickBot="1">
      <c r="A19" s="6">
        <v>18</v>
      </c>
      <c r="B19" s="6" t="s">
        <v>22</v>
      </c>
      <c r="C19" s="8">
        <v>90</v>
      </c>
      <c r="D19" s="8">
        <v>30</v>
      </c>
      <c r="E19" s="8">
        <v>27</v>
      </c>
      <c r="F19" s="8">
        <v>96</v>
      </c>
      <c r="G19" s="8">
        <v>31</v>
      </c>
      <c r="H19" s="5">
        <f t="shared" si="0"/>
        <v>274</v>
      </c>
      <c r="I19" s="5">
        <f t="shared" si="3"/>
        <v>274</v>
      </c>
      <c r="J19" s="5">
        <f t="shared" si="4"/>
        <v>216950400</v>
      </c>
      <c r="K19" s="5">
        <f t="shared" si="5"/>
        <v>216950400</v>
      </c>
      <c r="L19" s="5">
        <f t="shared" si="1"/>
        <v>216950126</v>
      </c>
      <c r="M19" s="5">
        <f t="shared" si="6"/>
        <v>-94</v>
      </c>
      <c r="N19" s="5">
        <f t="shared" si="2"/>
        <v>791789.7810218978</v>
      </c>
      <c r="O19" s="5">
        <f t="shared" si="7"/>
        <v>791789</v>
      </c>
      <c r="P19" s="5">
        <f t="shared" si="8"/>
        <v>214</v>
      </c>
      <c r="Q19" s="5">
        <f t="shared" si="9"/>
        <v>75076</v>
      </c>
      <c r="R19" s="5">
        <f t="shared" si="10"/>
        <v>75076</v>
      </c>
      <c r="S19" s="5">
        <f t="shared" si="11"/>
        <v>54.8</v>
      </c>
      <c r="T19" s="5">
        <f t="shared" si="12"/>
        <v>54.8</v>
      </c>
      <c r="U19" s="5">
        <f t="shared" si="13"/>
        <v>5</v>
      </c>
    </row>
    <row r="20" spans="1:21" ht="17.25" customHeight="1" thickBot="1">
      <c r="A20" s="6">
        <v>19</v>
      </c>
      <c r="B20" s="6" t="s">
        <v>23</v>
      </c>
      <c r="C20" s="8">
        <v>81</v>
      </c>
      <c r="D20" s="8">
        <v>10</v>
      </c>
      <c r="E20" s="8">
        <v>8</v>
      </c>
      <c r="F20" s="8">
        <v>73</v>
      </c>
      <c r="G20" s="8">
        <v>11</v>
      </c>
      <c r="H20" s="5">
        <f t="shared" si="0"/>
        <v>183</v>
      </c>
      <c r="I20" s="5">
        <f t="shared" si="3"/>
        <v>183</v>
      </c>
      <c r="J20" s="5">
        <f t="shared" si="4"/>
        <v>5203440</v>
      </c>
      <c r="K20" s="5">
        <f t="shared" si="5"/>
        <v>5203440</v>
      </c>
      <c r="L20" s="5">
        <f t="shared" si="1"/>
        <v>5203257</v>
      </c>
      <c r="M20" s="5">
        <f t="shared" si="6"/>
        <v>-21</v>
      </c>
      <c r="N20" s="5">
        <f t="shared" si="2"/>
        <v>28434.098360655738</v>
      </c>
      <c r="O20" s="5">
        <f t="shared" si="7"/>
        <v>28434</v>
      </c>
      <c r="P20" s="5">
        <f t="shared" si="8"/>
        <v>18</v>
      </c>
      <c r="Q20" s="5">
        <f t="shared" si="9"/>
        <v>33489</v>
      </c>
      <c r="R20" s="5">
        <f t="shared" si="10"/>
        <v>33489</v>
      </c>
      <c r="S20" s="5">
        <f t="shared" si="11"/>
        <v>36.6</v>
      </c>
      <c r="T20" s="5">
        <f t="shared" si="12"/>
        <v>36.6</v>
      </c>
      <c r="U20" s="5">
        <f t="shared" si="13"/>
        <v>5</v>
      </c>
    </row>
    <row r="21" spans="1:21" ht="18" customHeight="1" thickBot="1">
      <c r="A21" s="6">
        <v>20</v>
      </c>
      <c r="B21" s="6" t="s">
        <v>24</v>
      </c>
      <c r="C21" s="8">
        <v>98</v>
      </c>
      <c r="D21" s="8">
        <v>28</v>
      </c>
      <c r="E21" s="8">
        <v>27</v>
      </c>
      <c r="F21" s="8">
        <v>98</v>
      </c>
      <c r="G21" s="8">
        <v>33</v>
      </c>
      <c r="H21" s="5">
        <f t="shared" si="0"/>
        <v>284</v>
      </c>
      <c r="I21" s="5">
        <f t="shared" si="3"/>
        <v>284</v>
      </c>
      <c r="J21" s="5">
        <f t="shared" si="4"/>
        <v>239600592</v>
      </c>
      <c r="K21" s="5">
        <f t="shared" si="5"/>
        <v>239600592</v>
      </c>
      <c r="L21" s="5">
        <f t="shared" si="1"/>
        <v>239600308</v>
      </c>
      <c r="M21" s="5">
        <f t="shared" si="6"/>
        <v>-88</v>
      </c>
      <c r="N21" s="5">
        <f t="shared" si="2"/>
        <v>843664.05633802817</v>
      </c>
      <c r="O21" s="5">
        <f t="shared" si="7"/>
        <v>843664</v>
      </c>
      <c r="P21" s="5">
        <f t="shared" si="8"/>
        <v>16</v>
      </c>
      <c r="Q21" s="5">
        <f t="shared" si="9"/>
        <v>80656</v>
      </c>
      <c r="R21" s="5">
        <f t="shared" si="10"/>
        <v>80656</v>
      </c>
      <c r="S21" s="5">
        <f t="shared" si="11"/>
        <v>56.8</v>
      </c>
      <c r="T21" s="5">
        <f t="shared" si="12"/>
        <v>56.8</v>
      </c>
      <c r="U21" s="5">
        <f t="shared" si="13"/>
        <v>5</v>
      </c>
    </row>
    <row r="22" spans="1:21" ht="16.5" customHeight="1" thickBot="1">
      <c r="A22" s="6">
        <v>21</v>
      </c>
      <c r="B22" s="6" t="s">
        <v>25</v>
      </c>
      <c r="C22" s="8">
        <v>87</v>
      </c>
      <c r="D22" s="8">
        <v>20</v>
      </c>
      <c r="E22" s="8">
        <v>18</v>
      </c>
      <c r="F22" s="8">
        <v>80</v>
      </c>
      <c r="G22" s="8">
        <v>20</v>
      </c>
      <c r="H22" s="5">
        <f t="shared" si="0"/>
        <v>225</v>
      </c>
      <c r="I22" s="5">
        <f t="shared" si="3"/>
        <v>225</v>
      </c>
      <c r="J22" s="5">
        <f t="shared" si="4"/>
        <v>50112000</v>
      </c>
      <c r="K22" s="5">
        <f t="shared" si="5"/>
        <v>50112000</v>
      </c>
      <c r="L22" s="5">
        <f t="shared" si="1"/>
        <v>50111775</v>
      </c>
      <c r="M22" s="5">
        <f t="shared" si="6"/>
        <v>-51</v>
      </c>
      <c r="N22" s="5">
        <f t="shared" si="2"/>
        <v>222720</v>
      </c>
      <c r="O22" s="5">
        <f t="shared" si="7"/>
        <v>222720</v>
      </c>
      <c r="P22" s="5">
        <f t="shared" si="8"/>
        <v>0</v>
      </c>
      <c r="Q22" s="5">
        <f t="shared" si="9"/>
        <v>50625</v>
      </c>
      <c r="R22" s="5">
        <f t="shared" si="10"/>
        <v>50625</v>
      </c>
      <c r="S22" s="5">
        <f t="shared" si="11"/>
        <v>45</v>
      </c>
      <c r="T22" s="5">
        <f t="shared" si="12"/>
        <v>45</v>
      </c>
      <c r="U22" s="5">
        <f t="shared" si="13"/>
        <v>5</v>
      </c>
    </row>
    <row r="23" spans="1:21" ht="15.75" thickBot="1">
      <c r="A23" s="6">
        <v>22</v>
      </c>
      <c r="B23" s="6" t="s">
        <v>26</v>
      </c>
      <c r="C23" s="8">
        <v>89</v>
      </c>
      <c r="D23" s="8">
        <v>50</v>
      </c>
      <c r="E23" s="8">
        <v>45</v>
      </c>
      <c r="F23" s="8">
        <v>88</v>
      </c>
      <c r="G23" s="8">
        <v>50</v>
      </c>
      <c r="H23" s="5">
        <f t="shared" si="0"/>
        <v>322</v>
      </c>
      <c r="I23" s="5">
        <f t="shared" si="3"/>
        <v>322</v>
      </c>
      <c r="J23" s="5">
        <f t="shared" si="4"/>
        <v>881100000</v>
      </c>
      <c r="K23" s="5">
        <f t="shared" si="5"/>
        <v>881100000</v>
      </c>
      <c r="L23" s="5">
        <f t="shared" si="1"/>
        <v>881099678</v>
      </c>
      <c r="M23" s="5">
        <f t="shared" si="6"/>
        <v>-144</v>
      </c>
      <c r="N23" s="5">
        <f t="shared" si="2"/>
        <v>2736335.4037267081</v>
      </c>
      <c r="O23" s="5">
        <f t="shared" si="7"/>
        <v>2736335</v>
      </c>
      <c r="P23" s="5">
        <f t="shared" si="8"/>
        <v>130</v>
      </c>
      <c r="Q23" s="5">
        <f t="shared" si="9"/>
        <v>103684</v>
      </c>
      <c r="R23" s="5">
        <f t="shared" si="10"/>
        <v>103684</v>
      </c>
      <c r="S23" s="5">
        <f t="shared" si="11"/>
        <v>64.400000000000006</v>
      </c>
      <c r="T23" s="5">
        <f t="shared" si="12"/>
        <v>64.400000000000006</v>
      </c>
      <c r="U23" s="5">
        <f t="shared" si="13"/>
        <v>5</v>
      </c>
    </row>
    <row r="24" spans="1:21" ht="17.25" customHeight="1" thickBot="1">
      <c r="A24" s="6">
        <v>23</v>
      </c>
      <c r="B24" s="6" t="s">
        <v>27</v>
      </c>
      <c r="C24" s="8">
        <v>96</v>
      </c>
      <c r="D24" s="8">
        <v>25</v>
      </c>
      <c r="E24" s="8">
        <v>24</v>
      </c>
      <c r="F24" s="8">
        <v>96</v>
      </c>
      <c r="G24" s="8">
        <v>25</v>
      </c>
      <c r="H24" s="5">
        <f t="shared" si="0"/>
        <v>266</v>
      </c>
      <c r="I24" s="5">
        <f t="shared" si="3"/>
        <v>266</v>
      </c>
      <c r="J24" s="5">
        <f t="shared" si="4"/>
        <v>138240000</v>
      </c>
      <c r="K24" s="5">
        <f t="shared" si="5"/>
        <v>138240000</v>
      </c>
      <c r="L24" s="5">
        <f t="shared" si="1"/>
        <v>138239734</v>
      </c>
      <c r="M24" s="5">
        <f t="shared" si="6"/>
        <v>-74</v>
      </c>
      <c r="N24" s="5">
        <f t="shared" si="2"/>
        <v>519699.24812030076</v>
      </c>
      <c r="O24" s="5">
        <f t="shared" si="7"/>
        <v>519699</v>
      </c>
      <c r="P24" s="5">
        <f t="shared" si="8"/>
        <v>66</v>
      </c>
      <c r="Q24" s="5">
        <f t="shared" si="9"/>
        <v>70756</v>
      </c>
      <c r="R24" s="5">
        <f t="shared" si="10"/>
        <v>70756</v>
      </c>
      <c r="S24" s="5">
        <f t="shared" si="11"/>
        <v>53.2</v>
      </c>
      <c r="T24" s="5">
        <f t="shared" si="12"/>
        <v>53.2</v>
      </c>
      <c r="U24" s="5">
        <f t="shared" si="13"/>
        <v>5</v>
      </c>
    </row>
    <row r="25" spans="1:21" ht="17.25" customHeight="1" thickBot="1">
      <c r="A25" s="6">
        <v>24</v>
      </c>
      <c r="B25" s="6" t="s">
        <v>28</v>
      </c>
      <c r="C25" s="8">
        <v>87</v>
      </c>
      <c r="D25" s="8">
        <v>40</v>
      </c>
      <c r="E25" s="8">
        <v>35</v>
      </c>
      <c r="F25" s="8">
        <v>92</v>
      </c>
      <c r="G25" s="8">
        <v>42</v>
      </c>
      <c r="H25" s="5">
        <f t="shared" si="0"/>
        <v>296</v>
      </c>
      <c r="I25" s="5">
        <f t="shared" si="3"/>
        <v>296</v>
      </c>
      <c r="J25" s="5">
        <f t="shared" si="4"/>
        <v>470635200</v>
      </c>
      <c r="K25" s="5">
        <f t="shared" si="5"/>
        <v>470635200</v>
      </c>
      <c r="L25" s="5">
        <f t="shared" si="1"/>
        <v>470634904</v>
      </c>
      <c r="M25" s="5">
        <f t="shared" si="6"/>
        <v>-122</v>
      </c>
      <c r="N25" s="5">
        <f t="shared" si="2"/>
        <v>1589983.7837837837</v>
      </c>
      <c r="O25" s="5">
        <f t="shared" si="7"/>
        <v>1589983</v>
      </c>
      <c r="P25" s="5">
        <f t="shared" si="8"/>
        <v>232</v>
      </c>
      <c r="Q25" s="5">
        <f t="shared" si="9"/>
        <v>87616</v>
      </c>
      <c r="R25" s="5">
        <f t="shared" si="10"/>
        <v>87616</v>
      </c>
      <c r="S25" s="5">
        <f t="shared" si="11"/>
        <v>59.2</v>
      </c>
      <c r="T25" s="5">
        <f t="shared" si="12"/>
        <v>59.2</v>
      </c>
      <c r="U25" s="5">
        <f t="shared" si="13"/>
        <v>5</v>
      </c>
    </row>
    <row r="26" spans="1:21" ht="16.5" customHeight="1" thickBot="1">
      <c r="A26" s="6">
        <v>25</v>
      </c>
      <c r="B26" s="6" t="s">
        <v>29</v>
      </c>
      <c r="C26" s="8">
        <v>89</v>
      </c>
      <c r="D26" s="8">
        <v>16</v>
      </c>
      <c r="E26" s="8"/>
      <c r="F26" s="8">
        <v>93</v>
      </c>
      <c r="G26" s="8">
        <v>15</v>
      </c>
      <c r="H26" s="5">
        <f t="shared" si="0"/>
        <v>213</v>
      </c>
      <c r="I26" s="5">
        <f t="shared" si="3"/>
        <v>213</v>
      </c>
      <c r="J26" s="5">
        <f t="shared" si="4"/>
        <v>0</v>
      </c>
      <c r="K26" s="5">
        <f t="shared" si="5"/>
        <v>1986480</v>
      </c>
      <c r="L26" s="5">
        <f t="shared" si="1"/>
        <v>-213</v>
      </c>
      <c r="M26" s="5">
        <f t="shared" si="6"/>
        <v>-35</v>
      </c>
      <c r="N26" s="5">
        <f t="shared" si="2"/>
        <v>0</v>
      </c>
      <c r="O26" s="5">
        <f t="shared" si="7"/>
        <v>9326</v>
      </c>
      <c r="P26" s="5">
        <f t="shared" si="8"/>
        <v>0</v>
      </c>
      <c r="Q26" s="5">
        <f t="shared" si="9"/>
        <v>45369</v>
      </c>
      <c r="R26" s="5">
        <f t="shared" si="10"/>
        <v>45369</v>
      </c>
      <c r="S26" s="5">
        <f t="shared" si="11"/>
        <v>42.6</v>
      </c>
      <c r="T26" s="5">
        <f t="shared" si="12"/>
        <v>53.25</v>
      </c>
      <c r="U26" s="5">
        <f t="shared" si="13"/>
        <v>4</v>
      </c>
    </row>
    <row r="27" spans="1:21" ht="18" customHeight="1" thickBot="1">
      <c r="A27" s="6">
        <v>26</v>
      </c>
      <c r="B27" s="6" t="s">
        <v>30</v>
      </c>
      <c r="C27" s="8">
        <v>93</v>
      </c>
      <c r="D27" s="8">
        <v>40</v>
      </c>
      <c r="E27" s="8">
        <v>37</v>
      </c>
      <c r="F27" s="8">
        <v>100</v>
      </c>
      <c r="G27" s="8">
        <v>40</v>
      </c>
      <c r="H27" s="5">
        <f t="shared" si="0"/>
        <v>310</v>
      </c>
      <c r="I27" s="5">
        <f t="shared" si="3"/>
        <v>310</v>
      </c>
      <c r="J27" s="5">
        <f t="shared" si="4"/>
        <v>550560000</v>
      </c>
      <c r="K27" s="5">
        <f t="shared" si="5"/>
        <v>550560000</v>
      </c>
      <c r="L27" s="5">
        <f t="shared" si="1"/>
        <v>550559690</v>
      </c>
      <c r="M27" s="5">
        <f t="shared" si="6"/>
        <v>-124</v>
      </c>
      <c r="N27" s="5">
        <f t="shared" si="2"/>
        <v>1776000</v>
      </c>
      <c r="O27" s="5">
        <f t="shared" si="7"/>
        <v>1776000</v>
      </c>
      <c r="P27" s="5">
        <f t="shared" si="8"/>
        <v>0</v>
      </c>
      <c r="Q27" s="5">
        <f t="shared" si="9"/>
        <v>96100</v>
      </c>
      <c r="R27" s="5">
        <f t="shared" si="10"/>
        <v>96100</v>
      </c>
      <c r="S27" s="5">
        <f t="shared" si="11"/>
        <v>62</v>
      </c>
      <c r="T27" s="5">
        <f t="shared" si="12"/>
        <v>62</v>
      </c>
      <c r="U27" s="5">
        <f t="shared" si="13"/>
        <v>5</v>
      </c>
    </row>
    <row r="28" spans="1:21" ht="15.75" thickBot="1">
      <c r="A28" s="6">
        <v>27</v>
      </c>
      <c r="B28" s="6" t="s">
        <v>31</v>
      </c>
      <c r="C28" s="8">
        <v>83</v>
      </c>
      <c r="D28" s="8">
        <v>20</v>
      </c>
      <c r="E28" s="8">
        <v>16</v>
      </c>
      <c r="F28" s="8">
        <v>88</v>
      </c>
      <c r="G28" s="8">
        <v>21</v>
      </c>
      <c r="H28" s="5">
        <f t="shared" si="0"/>
        <v>228</v>
      </c>
      <c r="I28" s="5">
        <f t="shared" si="3"/>
        <v>228</v>
      </c>
      <c r="J28" s="5">
        <f t="shared" si="4"/>
        <v>49082880</v>
      </c>
      <c r="K28" s="5">
        <f t="shared" si="5"/>
        <v>49082880</v>
      </c>
      <c r="L28" s="5">
        <f t="shared" si="1"/>
        <v>49082652</v>
      </c>
      <c r="M28" s="5">
        <f t="shared" si="6"/>
        <v>-62</v>
      </c>
      <c r="N28" s="5">
        <f t="shared" si="2"/>
        <v>215275.78947368421</v>
      </c>
      <c r="O28" s="5">
        <f t="shared" si="7"/>
        <v>215275</v>
      </c>
      <c r="P28" s="5">
        <f t="shared" si="8"/>
        <v>180</v>
      </c>
      <c r="Q28" s="5">
        <f t="shared" si="9"/>
        <v>51984</v>
      </c>
      <c r="R28" s="5">
        <f t="shared" si="10"/>
        <v>51984</v>
      </c>
      <c r="S28" s="5">
        <f t="shared" si="11"/>
        <v>45.6</v>
      </c>
      <c r="T28" s="5">
        <f t="shared" si="12"/>
        <v>45.6</v>
      </c>
      <c r="U28" s="5">
        <f t="shared" si="13"/>
        <v>5</v>
      </c>
    </row>
    <row r="29" spans="1:21" ht="16.5" customHeight="1" thickBot="1">
      <c r="A29" s="6">
        <v>28</v>
      </c>
      <c r="B29" s="6" t="s">
        <v>32</v>
      </c>
      <c r="C29" s="8">
        <v>80</v>
      </c>
      <c r="D29" s="8">
        <v>13</v>
      </c>
      <c r="E29" s="8">
        <v>11</v>
      </c>
      <c r="F29" s="8">
        <v>80</v>
      </c>
      <c r="G29" s="8">
        <v>15</v>
      </c>
      <c r="H29" s="5">
        <f t="shared" si="0"/>
        <v>199</v>
      </c>
      <c r="I29" s="5">
        <f t="shared" si="3"/>
        <v>199</v>
      </c>
      <c r="J29" s="5">
        <f t="shared" si="4"/>
        <v>13728000</v>
      </c>
      <c r="K29" s="5">
        <f t="shared" si="5"/>
        <v>13728000</v>
      </c>
      <c r="L29" s="5">
        <f t="shared" si="1"/>
        <v>13727801</v>
      </c>
      <c r="M29" s="5">
        <f t="shared" si="6"/>
        <v>-39</v>
      </c>
      <c r="N29" s="5">
        <f t="shared" si="2"/>
        <v>68984.924623115585</v>
      </c>
      <c r="O29" s="5">
        <f t="shared" si="7"/>
        <v>68984</v>
      </c>
      <c r="P29" s="5">
        <f t="shared" si="8"/>
        <v>184</v>
      </c>
      <c r="Q29" s="5">
        <f t="shared" si="9"/>
        <v>39601</v>
      </c>
      <c r="R29" s="5">
        <f t="shared" si="10"/>
        <v>39601</v>
      </c>
      <c r="S29" s="5">
        <f t="shared" si="11"/>
        <v>39.799999999999997</v>
      </c>
      <c r="T29" s="5">
        <f t="shared" si="12"/>
        <v>39.799999999999997</v>
      </c>
      <c r="U29" s="5">
        <f t="shared" si="13"/>
        <v>5</v>
      </c>
    </row>
    <row r="30" spans="1:21" ht="15" customHeight="1" thickBot="1">
      <c r="A30" s="6">
        <v>29</v>
      </c>
      <c r="B30" s="9" t="s">
        <v>33</v>
      </c>
      <c r="C30" s="8">
        <v>79</v>
      </c>
      <c r="D30" s="8">
        <v>20</v>
      </c>
      <c r="E30" s="8">
        <v>15</v>
      </c>
      <c r="F30" s="8">
        <v>56</v>
      </c>
      <c r="G30" s="8">
        <v>8</v>
      </c>
      <c r="H30" s="5">
        <f t="shared" si="0"/>
        <v>178</v>
      </c>
      <c r="I30" s="5">
        <f t="shared" si="3"/>
        <v>178</v>
      </c>
      <c r="J30" s="5">
        <f>C30*D30*E30*F30*G30</f>
        <v>10617600</v>
      </c>
      <c r="K30" s="5">
        <f t="shared" si="5"/>
        <v>10617600</v>
      </c>
      <c r="L30" s="5">
        <f t="shared" si="1"/>
        <v>10617422</v>
      </c>
      <c r="M30" s="5">
        <f t="shared" si="6"/>
        <v>-20</v>
      </c>
      <c r="N30" s="5">
        <f t="shared" si="2"/>
        <v>59649.438202247191</v>
      </c>
      <c r="O30" s="5">
        <f t="shared" si="7"/>
        <v>59649</v>
      </c>
      <c r="P30" s="5">
        <f t="shared" si="8"/>
        <v>78</v>
      </c>
      <c r="Q30" s="5">
        <f t="shared" si="9"/>
        <v>31684</v>
      </c>
      <c r="R30" s="5">
        <f t="shared" si="10"/>
        <v>31684</v>
      </c>
      <c r="S30" s="5">
        <f t="shared" si="11"/>
        <v>35.6</v>
      </c>
      <c r="T30" s="5">
        <f t="shared" si="12"/>
        <v>35.6</v>
      </c>
      <c r="U30" s="5">
        <f t="shared" si="13"/>
        <v>5</v>
      </c>
    </row>
    <row r="31" spans="1:21" ht="18" customHeight="1" thickBot="1">
      <c r="A31" s="6">
        <v>30</v>
      </c>
      <c r="B31" s="6" t="s">
        <v>34</v>
      </c>
      <c r="C31" s="8">
        <v>97</v>
      </c>
      <c r="D31" s="8">
        <v>17</v>
      </c>
      <c r="E31" s="8">
        <v>17</v>
      </c>
      <c r="F31" s="8">
        <v>94</v>
      </c>
      <c r="G31" s="8">
        <v>19</v>
      </c>
      <c r="H31" s="5">
        <f t="shared" si="0"/>
        <v>244</v>
      </c>
      <c r="I31" s="5">
        <f t="shared" si="3"/>
        <v>244</v>
      </c>
      <c r="J31" s="5">
        <f t="shared" si="4"/>
        <v>50066938</v>
      </c>
      <c r="K31" s="5">
        <f t="shared" si="5"/>
        <v>50066938</v>
      </c>
      <c r="L31" s="5">
        <f t="shared" si="1"/>
        <v>50066694</v>
      </c>
      <c r="M31" s="5">
        <f t="shared" si="6"/>
        <v>-50</v>
      </c>
      <c r="N31" s="5">
        <f t="shared" si="2"/>
        <v>205192.36885245901</v>
      </c>
      <c r="O31" s="5">
        <f t="shared" si="7"/>
        <v>205192</v>
      </c>
      <c r="P31" s="5">
        <f t="shared" si="8"/>
        <v>90</v>
      </c>
      <c r="Q31" s="5">
        <f t="shared" si="9"/>
        <v>59536</v>
      </c>
      <c r="R31" s="5">
        <f t="shared" si="10"/>
        <v>59536</v>
      </c>
      <c r="S31" s="5">
        <f t="shared" si="11"/>
        <v>48.8</v>
      </c>
      <c r="T31" s="5">
        <f t="shared" si="12"/>
        <v>48.8</v>
      </c>
      <c r="U31" s="5">
        <f t="shared" si="13"/>
        <v>5</v>
      </c>
    </row>
  </sheetData>
  <hyperlinks>
    <hyperlink ref="A1" r:id="rId1" display="http://s.no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L6" sqref="L6"/>
    </sheetView>
  </sheetViews>
  <sheetFormatPr defaultRowHeight="15"/>
  <cols>
    <col min="1" max="1" width="9.7109375" customWidth="1"/>
    <col min="2" max="2" width="24" customWidth="1"/>
    <col min="9" max="9" width="12.42578125" customWidth="1"/>
    <col min="10" max="10" width="16" customWidth="1"/>
    <col min="11" max="12" width="10.140625" customWidth="1"/>
  </cols>
  <sheetData>
    <row r="1" spans="1:14" ht="16.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2</v>
      </c>
      <c r="G1" s="3" t="s">
        <v>3</v>
      </c>
      <c r="H1" s="4" t="s">
        <v>35</v>
      </c>
      <c r="I1" s="4" t="s">
        <v>37</v>
      </c>
      <c r="J1" s="4" t="s">
        <v>36</v>
      </c>
      <c r="K1" s="4" t="s">
        <v>38</v>
      </c>
      <c r="L1" s="4" t="s">
        <v>39</v>
      </c>
      <c r="M1" s="4" t="s">
        <v>40</v>
      </c>
      <c r="N1" s="4" t="s">
        <v>41</v>
      </c>
    </row>
    <row r="2" spans="1:14" ht="15.75" thickBot="1">
      <c r="A2" s="6">
        <v>1</v>
      </c>
      <c r="B2" s="7" t="s">
        <v>5</v>
      </c>
      <c r="C2" s="8">
        <v>95</v>
      </c>
      <c r="D2" s="8">
        <v>20</v>
      </c>
      <c r="E2" s="8">
        <v>27</v>
      </c>
      <c r="F2" s="8">
        <v>88</v>
      </c>
      <c r="G2" s="8">
        <v>19</v>
      </c>
      <c r="H2">
        <f>SUM(C2:G2)</f>
        <v>249</v>
      </c>
      <c r="I2">
        <f>C2-D2-E2-F2-G2</f>
        <v>-59</v>
      </c>
      <c r="J2">
        <f>PRODUCT(C2:G2)</f>
        <v>85773600</v>
      </c>
      <c r="K2">
        <f>QUOTIENT(H2,I2)</f>
        <v>-4</v>
      </c>
      <c r="L2">
        <f>MOD(H2,I2)</f>
        <v>-46</v>
      </c>
      <c r="M2">
        <f>H2*H2</f>
        <v>62001</v>
      </c>
      <c r="N2">
        <f>AVERAGE(H2)/5</f>
        <v>49.8</v>
      </c>
    </row>
    <row r="3" spans="1:14" ht="15.75" thickBot="1">
      <c r="A3" s="6">
        <v>2</v>
      </c>
      <c r="B3" s="6" t="s">
        <v>6</v>
      </c>
      <c r="C3" s="8">
        <v>93</v>
      </c>
      <c r="D3" s="8">
        <v>14</v>
      </c>
      <c r="E3" s="8">
        <v>13</v>
      </c>
      <c r="F3" s="8">
        <v>83</v>
      </c>
      <c r="G3" s="8">
        <v>17</v>
      </c>
      <c r="H3">
        <f t="shared" ref="H3:H31" si="0">SUM(C3:G3)</f>
        <v>220</v>
      </c>
      <c r="I3">
        <f t="shared" ref="I3:I31" si="1">C3-D3-E3-F3-G3</f>
        <v>-34</v>
      </c>
      <c r="J3">
        <f t="shared" ref="J3:J31" si="2">PRODUCT(C3:G3)</f>
        <v>23882586</v>
      </c>
      <c r="K3">
        <f t="shared" ref="K3:K31" si="3">QUOTIENT(H3,I3)</f>
        <v>-6</v>
      </c>
      <c r="L3">
        <f t="shared" ref="L3:L31" si="4">MOD(H3,I3)</f>
        <v>-18</v>
      </c>
      <c r="M3">
        <f t="shared" ref="M3:M31" si="5">H3*H3</f>
        <v>48400</v>
      </c>
      <c r="N3">
        <f t="shared" ref="N3:N31" si="6">AVERAGE(H3)/5</f>
        <v>44</v>
      </c>
    </row>
    <row r="4" spans="1:14" ht="15.75" thickBot="1">
      <c r="A4" s="6">
        <v>3</v>
      </c>
      <c r="B4" s="6" t="s">
        <v>7</v>
      </c>
      <c r="C4" s="8">
        <v>74</v>
      </c>
      <c r="D4" s="8">
        <v>21</v>
      </c>
      <c r="E4" s="8">
        <v>16</v>
      </c>
      <c r="F4" s="8">
        <v>84</v>
      </c>
      <c r="G4" s="8">
        <v>17</v>
      </c>
      <c r="H4">
        <f t="shared" si="0"/>
        <v>212</v>
      </c>
      <c r="I4">
        <f t="shared" si="1"/>
        <v>-64</v>
      </c>
      <c r="J4">
        <f t="shared" si="2"/>
        <v>35505792</v>
      </c>
      <c r="K4">
        <f t="shared" si="3"/>
        <v>-3</v>
      </c>
      <c r="L4">
        <f t="shared" si="4"/>
        <v>-44</v>
      </c>
      <c r="M4">
        <f t="shared" si="5"/>
        <v>44944</v>
      </c>
      <c r="N4">
        <f t="shared" si="6"/>
        <v>42.4</v>
      </c>
    </row>
    <row r="5" spans="1:14" ht="15.75" thickBot="1">
      <c r="A5" s="6">
        <v>4</v>
      </c>
      <c r="B5" s="6" t="s">
        <v>8</v>
      </c>
      <c r="C5" s="8">
        <v>96</v>
      </c>
      <c r="D5" s="8">
        <v>18</v>
      </c>
      <c r="E5" s="8">
        <v>17</v>
      </c>
      <c r="F5" s="8">
        <v>96</v>
      </c>
      <c r="G5" s="8">
        <v>17</v>
      </c>
      <c r="H5">
        <f t="shared" si="0"/>
        <v>244</v>
      </c>
      <c r="I5">
        <f t="shared" si="1"/>
        <v>-52</v>
      </c>
      <c r="J5">
        <f t="shared" si="2"/>
        <v>47941632</v>
      </c>
      <c r="K5">
        <f t="shared" si="3"/>
        <v>-4</v>
      </c>
      <c r="L5">
        <f t="shared" si="4"/>
        <v>-16</v>
      </c>
      <c r="M5">
        <f t="shared" si="5"/>
        <v>59536</v>
      </c>
      <c r="N5">
        <f t="shared" si="6"/>
        <v>48.8</v>
      </c>
    </row>
    <row r="6" spans="1:14" ht="15.75" thickBot="1">
      <c r="A6" s="6">
        <v>5</v>
      </c>
      <c r="B6" s="6" t="s">
        <v>9</v>
      </c>
      <c r="C6" s="8"/>
      <c r="D6" s="8"/>
      <c r="E6" s="8"/>
      <c r="F6" s="8">
        <v>93</v>
      </c>
      <c r="G6" s="8">
        <v>21</v>
      </c>
      <c r="H6">
        <f t="shared" si="0"/>
        <v>114</v>
      </c>
      <c r="I6">
        <f t="shared" si="1"/>
        <v>-114</v>
      </c>
      <c r="J6">
        <f t="shared" si="2"/>
        <v>1953</v>
      </c>
      <c r="K6">
        <f t="shared" si="3"/>
        <v>-1</v>
      </c>
      <c r="L6">
        <f t="shared" si="4"/>
        <v>0</v>
      </c>
      <c r="M6">
        <f t="shared" si="5"/>
        <v>12996</v>
      </c>
      <c r="N6">
        <f t="shared" si="6"/>
        <v>22.8</v>
      </c>
    </row>
    <row r="7" spans="1:14" ht="15.75" thickBot="1">
      <c r="A7" s="6">
        <v>6</v>
      </c>
      <c r="B7" s="6" t="s">
        <v>10</v>
      </c>
      <c r="C7" s="8">
        <v>78</v>
      </c>
      <c r="D7" s="8">
        <v>13</v>
      </c>
      <c r="E7" s="8">
        <v>10</v>
      </c>
      <c r="F7" s="8">
        <v>88</v>
      </c>
      <c r="G7" s="8">
        <v>12</v>
      </c>
      <c r="H7">
        <f t="shared" si="0"/>
        <v>201</v>
      </c>
      <c r="I7">
        <f t="shared" si="1"/>
        <v>-45</v>
      </c>
      <c r="J7">
        <f t="shared" si="2"/>
        <v>10707840</v>
      </c>
      <c r="K7">
        <f t="shared" si="3"/>
        <v>-4</v>
      </c>
      <c r="L7">
        <f t="shared" si="4"/>
        <v>-24</v>
      </c>
      <c r="M7">
        <f t="shared" si="5"/>
        <v>40401</v>
      </c>
      <c r="N7">
        <f t="shared" si="6"/>
        <v>40.200000000000003</v>
      </c>
    </row>
    <row r="8" spans="1:14" ht="15.75" thickBot="1">
      <c r="A8" s="6">
        <v>7</v>
      </c>
      <c r="B8" s="6" t="s">
        <v>11</v>
      </c>
      <c r="C8" s="8">
        <v>82</v>
      </c>
      <c r="D8" s="8">
        <v>23</v>
      </c>
      <c r="E8" s="8">
        <v>19</v>
      </c>
      <c r="F8" s="8">
        <v>91</v>
      </c>
      <c r="G8" s="8">
        <v>23</v>
      </c>
      <c r="H8">
        <f t="shared" si="0"/>
        <v>238</v>
      </c>
      <c r="I8">
        <f t="shared" si="1"/>
        <v>-74</v>
      </c>
      <c r="J8">
        <f t="shared" si="2"/>
        <v>75000562</v>
      </c>
      <c r="K8">
        <f t="shared" si="3"/>
        <v>-3</v>
      </c>
      <c r="L8">
        <f t="shared" si="4"/>
        <v>-58</v>
      </c>
      <c r="M8">
        <f t="shared" si="5"/>
        <v>56644</v>
      </c>
      <c r="N8">
        <f t="shared" si="6"/>
        <v>47.6</v>
      </c>
    </row>
    <row r="9" spans="1:14" ht="15.75" thickBot="1">
      <c r="A9" s="6">
        <v>8</v>
      </c>
      <c r="B9" s="6" t="s">
        <v>12</v>
      </c>
      <c r="C9" s="8">
        <v>86</v>
      </c>
      <c r="D9" s="8">
        <v>26</v>
      </c>
      <c r="E9" s="8">
        <v>22</v>
      </c>
      <c r="F9" s="8">
        <v>92</v>
      </c>
      <c r="G9" s="8">
        <v>26</v>
      </c>
      <c r="H9">
        <f t="shared" si="0"/>
        <v>252</v>
      </c>
      <c r="I9">
        <f t="shared" si="1"/>
        <v>-80</v>
      </c>
      <c r="J9">
        <f t="shared" si="2"/>
        <v>117667264</v>
      </c>
      <c r="K9">
        <f t="shared" si="3"/>
        <v>-3</v>
      </c>
      <c r="L9">
        <f t="shared" si="4"/>
        <v>-68</v>
      </c>
      <c r="M9">
        <f t="shared" si="5"/>
        <v>63504</v>
      </c>
      <c r="N9">
        <f t="shared" si="6"/>
        <v>50.4</v>
      </c>
    </row>
    <row r="10" spans="1:14" ht="15.75" thickBot="1">
      <c r="A10" s="6">
        <v>9</v>
      </c>
      <c r="B10" s="6" t="s">
        <v>13</v>
      </c>
      <c r="C10" s="8">
        <v>100</v>
      </c>
      <c r="D10" s="8">
        <v>36</v>
      </c>
      <c r="E10" s="8">
        <v>35</v>
      </c>
      <c r="F10" s="8">
        <v>95</v>
      </c>
      <c r="G10" s="8">
        <v>30</v>
      </c>
      <c r="H10">
        <f t="shared" si="0"/>
        <v>296</v>
      </c>
      <c r="I10">
        <f t="shared" si="1"/>
        <v>-96</v>
      </c>
      <c r="J10">
        <f t="shared" si="2"/>
        <v>359100000</v>
      </c>
      <c r="K10">
        <f t="shared" si="3"/>
        <v>-3</v>
      </c>
      <c r="L10">
        <f t="shared" si="4"/>
        <v>-88</v>
      </c>
      <c r="M10">
        <f t="shared" si="5"/>
        <v>87616</v>
      </c>
      <c r="N10">
        <f t="shared" si="6"/>
        <v>59.2</v>
      </c>
    </row>
    <row r="11" spans="1:14" ht="15.75" thickBot="1">
      <c r="A11" s="6">
        <v>10</v>
      </c>
      <c r="B11" s="6" t="s">
        <v>14</v>
      </c>
      <c r="C11" s="8">
        <v>82</v>
      </c>
      <c r="D11" s="8">
        <v>20</v>
      </c>
      <c r="E11" s="8">
        <v>36</v>
      </c>
      <c r="F11" s="8">
        <v>80</v>
      </c>
      <c r="G11" s="8">
        <v>22</v>
      </c>
      <c r="H11">
        <f t="shared" si="0"/>
        <v>240</v>
      </c>
      <c r="I11">
        <f t="shared" si="1"/>
        <v>-76</v>
      </c>
      <c r="J11">
        <f t="shared" si="2"/>
        <v>103910400</v>
      </c>
      <c r="K11">
        <f t="shared" si="3"/>
        <v>-3</v>
      </c>
      <c r="L11">
        <f t="shared" si="4"/>
        <v>-64</v>
      </c>
      <c r="M11">
        <f t="shared" si="5"/>
        <v>57600</v>
      </c>
      <c r="N11">
        <f t="shared" si="6"/>
        <v>48</v>
      </c>
    </row>
    <row r="12" spans="1:14" ht="15.75" thickBot="1">
      <c r="A12" s="6">
        <v>11</v>
      </c>
      <c r="B12" s="6" t="s">
        <v>15</v>
      </c>
      <c r="C12" s="8">
        <v>94</v>
      </c>
      <c r="D12" s="8">
        <v>24</v>
      </c>
      <c r="E12" s="8">
        <v>22</v>
      </c>
      <c r="F12" s="8">
        <v>87</v>
      </c>
      <c r="G12" s="8">
        <v>24</v>
      </c>
      <c r="H12">
        <f t="shared" si="0"/>
        <v>251</v>
      </c>
      <c r="I12">
        <f t="shared" si="1"/>
        <v>-63</v>
      </c>
      <c r="J12">
        <f t="shared" si="2"/>
        <v>103631616</v>
      </c>
      <c r="K12">
        <f t="shared" si="3"/>
        <v>-3</v>
      </c>
      <c r="L12">
        <f t="shared" si="4"/>
        <v>-1</v>
      </c>
      <c r="M12">
        <f t="shared" si="5"/>
        <v>63001</v>
      </c>
      <c r="N12">
        <f t="shared" si="6"/>
        <v>50.2</v>
      </c>
    </row>
    <row r="13" spans="1:14" ht="15.75" thickBot="1">
      <c r="A13" s="6">
        <v>12</v>
      </c>
      <c r="B13" s="6" t="s">
        <v>16</v>
      </c>
      <c r="C13" s="8">
        <v>81</v>
      </c>
      <c r="D13" s="8">
        <v>19</v>
      </c>
      <c r="E13" s="8">
        <v>15</v>
      </c>
      <c r="F13" s="8">
        <v>68</v>
      </c>
      <c r="G13" s="8">
        <v>19</v>
      </c>
      <c r="H13">
        <f t="shared" si="0"/>
        <v>202</v>
      </c>
      <c r="I13">
        <f t="shared" si="1"/>
        <v>-40</v>
      </c>
      <c r="J13">
        <f t="shared" si="2"/>
        <v>29825820</v>
      </c>
      <c r="K13">
        <f t="shared" si="3"/>
        <v>-5</v>
      </c>
      <c r="L13">
        <f t="shared" si="4"/>
        <v>-38</v>
      </c>
      <c r="M13">
        <f t="shared" si="5"/>
        <v>40804</v>
      </c>
      <c r="N13">
        <f t="shared" si="6"/>
        <v>40.4</v>
      </c>
    </row>
    <row r="14" spans="1:14" ht="15.75" thickBot="1">
      <c r="A14" s="6">
        <v>13</v>
      </c>
      <c r="B14" s="6" t="s">
        <v>17</v>
      </c>
      <c r="C14" s="8">
        <v>92</v>
      </c>
      <c r="D14" s="8">
        <v>12</v>
      </c>
      <c r="E14" s="8">
        <v>11</v>
      </c>
      <c r="F14" s="8">
        <v>94</v>
      </c>
      <c r="G14" s="8">
        <v>12</v>
      </c>
      <c r="H14">
        <f t="shared" si="0"/>
        <v>221</v>
      </c>
      <c r="I14">
        <f t="shared" si="1"/>
        <v>-37</v>
      </c>
      <c r="J14">
        <f t="shared" si="2"/>
        <v>13698432</v>
      </c>
      <c r="K14">
        <f t="shared" si="3"/>
        <v>-5</v>
      </c>
      <c r="L14">
        <f t="shared" si="4"/>
        <v>-1</v>
      </c>
      <c r="M14">
        <f t="shared" si="5"/>
        <v>48841</v>
      </c>
      <c r="N14">
        <f t="shared" si="6"/>
        <v>44.2</v>
      </c>
    </row>
    <row r="15" spans="1:14" ht="15.75" thickBot="1">
      <c r="A15" s="6">
        <v>14</v>
      </c>
      <c r="B15" s="6" t="s">
        <v>18</v>
      </c>
      <c r="C15" s="8">
        <v>97</v>
      </c>
      <c r="D15" s="8">
        <v>23</v>
      </c>
      <c r="E15" s="8">
        <v>22</v>
      </c>
      <c r="F15" s="8">
        <v>90</v>
      </c>
      <c r="G15" s="8">
        <v>25</v>
      </c>
      <c r="H15">
        <f t="shared" si="0"/>
        <v>257</v>
      </c>
      <c r="I15">
        <f t="shared" si="1"/>
        <v>-63</v>
      </c>
      <c r="J15">
        <f t="shared" si="2"/>
        <v>110434500</v>
      </c>
      <c r="K15">
        <f t="shared" si="3"/>
        <v>-4</v>
      </c>
      <c r="L15">
        <f t="shared" si="4"/>
        <v>-58</v>
      </c>
      <c r="M15">
        <f t="shared" si="5"/>
        <v>66049</v>
      </c>
      <c r="N15">
        <f t="shared" si="6"/>
        <v>51.4</v>
      </c>
    </row>
    <row r="16" spans="1:14" ht="15.75" thickBot="1">
      <c r="A16" s="6">
        <v>15</v>
      </c>
      <c r="B16" s="6" t="s">
        <v>19</v>
      </c>
      <c r="C16" s="8">
        <v>93</v>
      </c>
      <c r="D16" s="8">
        <v>16</v>
      </c>
      <c r="E16" s="8">
        <v>15</v>
      </c>
      <c r="F16" s="8">
        <v>89</v>
      </c>
      <c r="G16" s="8">
        <v>28</v>
      </c>
      <c r="H16">
        <f t="shared" si="0"/>
        <v>241</v>
      </c>
      <c r="I16">
        <f t="shared" si="1"/>
        <v>-55</v>
      </c>
      <c r="J16">
        <f t="shared" si="2"/>
        <v>55621440</v>
      </c>
      <c r="K16">
        <f t="shared" si="3"/>
        <v>-4</v>
      </c>
      <c r="L16">
        <f t="shared" si="4"/>
        <v>-34</v>
      </c>
      <c r="M16">
        <f t="shared" si="5"/>
        <v>58081</v>
      </c>
      <c r="N16">
        <f t="shared" si="6"/>
        <v>48.2</v>
      </c>
    </row>
    <row r="17" spans="1:14" ht="15.75" thickBot="1">
      <c r="A17" s="6">
        <v>16</v>
      </c>
      <c r="B17" s="6" t="s">
        <v>20</v>
      </c>
      <c r="C17" s="8">
        <v>91</v>
      </c>
      <c r="D17" s="8">
        <v>29</v>
      </c>
      <c r="E17" s="8">
        <v>26</v>
      </c>
      <c r="F17" s="8">
        <v>91</v>
      </c>
      <c r="G17" s="8">
        <v>22</v>
      </c>
      <c r="H17">
        <f t="shared" si="0"/>
        <v>259</v>
      </c>
      <c r="I17">
        <f t="shared" si="1"/>
        <v>-77</v>
      </c>
      <c r="J17">
        <f t="shared" si="2"/>
        <v>137365228</v>
      </c>
      <c r="K17">
        <f t="shared" si="3"/>
        <v>-3</v>
      </c>
      <c r="L17">
        <f t="shared" si="4"/>
        <v>-49</v>
      </c>
      <c r="M17">
        <f t="shared" si="5"/>
        <v>67081</v>
      </c>
      <c r="N17">
        <f t="shared" si="6"/>
        <v>51.8</v>
      </c>
    </row>
    <row r="18" spans="1:14" ht="15.75" thickBot="1">
      <c r="A18" s="6">
        <v>17</v>
      </c>
      <c r="B18" s="6" t="s">
        <v>21</v>
      </c>
      <c r="C18" s="8">
        <v>81</v>
      </c>
      <c r="D18" s="8">
        <v>12</v>
      </c>
      <c r="E18" s="8">
        <v>10</v>
      </c>
      <c r="F18" s="8">
        <v>83</v>
      </c>
      <c r="G18" s="8">
        <v>10</v>
      </c>
      <c r="H18">
        <f t="shared" si="0"/>
        <v>196</v>
      </c>
      <c r="I18">
        <f t="shared" si="1"/>
        <v>-34</v>
      </c>
      <c r="J18">
        <f t="shared" si="2"/>
        <v>8067600</v>
      </c>
      <c r="K18">
        <f t="shared" si="3"/>
        <v>-5</v>
      </c>
      <c r="L18">
        <f t="shared" si="4"/>
        <v>-8</v>
      </c>
      <c r="M18">
        <f t="shared" si="5"/>
        <v>38416</v>
      </c>
      <c r="N18">
        <f t="shared" si="6"/>
        <v>39.200000000000003</v>
      </c>
    </row>
    <row r="19" spans="1:14" ht="15.75" thickBot="1">
      <c r="A19" s="6">
        <v>18</v>
      </c>
      <c r="B19" s="6" t="s">
        <v>22</v>
      </c>
      <c r="C19" s="8">
        <v>90</v>
      </c>
      <c r="D19" s="8">
        <v>30</v>
      </c>
      <c r="E19" s="8">
        <v>27</v>
      </c>
      <c r="F19" s="8">
        <v>96</v>
      </c>
      <c r="G19" s="8">
        <v>31</v>
      </c>
      <c r="H19">
        <f t="shared" si="0"/>
        <v>274</v>
      </c>
      <c r="I19">
        <f t="shared" si="1"/>
        <v>-94</v>
      </c>
      <c r="J19">
        <f t="shared" si="2"/>
        <v>216950400</v>
      </c>
      <c r="K19">
        <f t="shared" si="3"/>
        <v>-2</v>
      </c>
      <c r="L19">
        <f t="shared" si="4"/>
        <v>-8</v>
      </c>
      <c r="M19">
        <f t="shared" si="5"/>
        <v>75076</v>
      </c>
      <c r="N19">
        <f t="shared" si="6"/>
        <v>54.8</v>
      </c>
    </row>
    <row r="20" spans="1:14" ht="15.75" thickBot="1">
      <c r="A20" s="6">
        <v>19</v>
      </c>
      <c r="B20" s="6" t="s">
        <v>23</v>
      </c>
      <c r="C20" s="8">
        <v>81</v>
      </c>
      <c r="D20" s="8">
        <v>10</v>
      </c>
      <c r="E20" s="8">
        <v>8</v>
      </c>
      <c r="F20" s="8">
        <v>73</v>
      </c>
      <c r="G20" s="8">
        <v>11</v>
      </c>
      <c r="H20">
        <f t="shared" si="0"/>
        <v>183</v>
      </c>
      <c r="I20">
        <f t="shared" si="1"/>
        <v>-21</v>
      </c>
      <c r="J20">
        <f t="shared" si="2"/>
        <v>5203440</v>
      </c>
      <c r="K20">
        <f t="shared" si="3"/>
        <v>-8</v>
      </c>
      <c r="L20">
        <f t="shared" si="4"/>
        <v>-6</v>
      </c>
      <c r="M20">
        <f t="shared" si="5"/>
        <v>33489</v>
      </c>
      <c r="N20">
        <f t="shared" si="6"/>
        <v>36.6</v>
      </c>
    </row>
    <row r="21" spans="1:14" ht="15.75" thickBot="1">
      <c r="A21" s="6">
        <v>20</v>
      </c>
      <c r="B21" s="6" t="s">
        <v>24</v>
      </c>
      <c r="C21" s="8">
        <v>98</v>
      </c>
      <c r="D21" s="8">
        <v>28</v>
      </c>
      <c r="E21" s="8">
        <v>27</v>
      </c>
      <c r="F21" s="8">
        <v>98</v>
      </c>
      <c r="G21" s="8">
        <v>33</v>
      </c>
      <c r="H21">
        <f t="shared" si="0"/>
        <v>284</v>
      </c>
      <c r="I21">
        <f t="shared" si="1"/>
        <v>-88</v>
      </c>
      <c r="J21">
        <f t="shared" si="2"/>
        <v>239600592</v>
      </c>
      <c r="K21">
        <f t="shared" si="3"/>
        <v>-3</v>
      </c>
      <c r="L21">
        <f t="shared" si="4"/>
        <v>-68</v>
      </c>
      <c r="M21">
        <f t="shared" si="5"/>
        <v>80656</v>
      </c>
      <c r="N21">
        <f t="shared" si="6"/>
        <v>56.8</v>
      </c>
    </row>
    <row r="22" spans="1:14" ht="15.75" thickBot="1">
      <c r="A22" s="6">
        <v>21</v>
      </c>
      <c r="B22" s="6" t="s">
        <v>25</v>
      </c>
      <c r="C22" s="8">
        <v>87</v>
      </c>
      <c r="D22" s="8">
        <v>20</v>
      </c>
      <c r="E22" s="8">
        <v>18</v>
      </c>
      <c r="F22" s="8">
        <v>80</v>
      </c>
      <c r="G22" s="8">
        <v>20</v>
      </c>
      <c r="H22">
        <f t="shared" si="0"/>
        <v>225</v>
      </c>
      <c r="I22">
        <f t="shared" si="1"/>
        <v>-51</v>
      </c>
      <c r="J22">
        <f t="shared" si="2"/>
        <v>50112000</v>
      </c>
      <c r="K22">
        <f t="shared" si="3"/>
        <v>-4</v>
      </c>
      <c r="L22">
        <f t="shared" si="4"/>
        <v>-30</v>
      </c>
      <c r="M22">
        <f t="shared" si="5"/>
        <v>50625</v>
      </c>
      <c r="N22">
        <f t="shared" si="6"/>
        <v>45</v>
      </c>
    </row>
    <row r="23" spans="1:14" ht="15.75" thickBot="1">
      <c r="A23" s="6">
        <v>22</v>
      </c>
      <c r="B23" s="6" t="s">
        <v>26</v>
      </c>
      <c r="C23" s="8">
        <v>89</v>
      </c>
      <c r="D23" s="8">
        <v>50</v>
      </c>
      <c r="E23" s="8">
        <v>45</v>
      </c>
      <c r="F23" s="8">
        <v>88</v>
      </c>
      <c r="G23" s="8">
        <v>50</v>
      </c>
      <c r="H23">
        <f t="shared" si="0"/>
        <v>322</v>
      </c>
      <c r="I23">
        <f t="shared" si="1"/>
        <v>-144</v>
      </c>
      <c r="J23">
        <f t="shared" si="2"/>
        <v>881100000</v>
      </c>
      <c r="K23">
        <f t="shared" si="3"/>
        <v>-2</v>
      </c>
      <c r="L23">
        <f t="shared" si="4"/>
        <v>-110</v>
      </c>
      <c r="M23">
        <f t="shared" si="5"/>
        <v>103684</v>
      </c>
      <c r="N23">
        <f t="shared" si="6"/>
        <v>64.400000000000006</v>
      </c>
    </row>
    <row r="24" spans="1:14" ht="15.75" thickBot="1">
      <c r="A24" s="6">
        <v>23</v>
      </c>
      <c r="B24" s="6" t="s">
        <v>27</v>
      </c>
      <c r="C24" s="8">
        <v>96</v>
      </c>
      <c r="D24" s="8">
        <v>25</v>
      </c>
      <c r="E24" s="8">
        <v>24</v>
      </c>
      <c r="F24" s="8">
        <v>96</v>
      </c>
      <c r="G24" s="8">
        <v>25</v>
      </c>
      <c r="H24">
        <f t="shared" si="0"/>
        <v>266</v>
      </c>
      <c r="I24">
        <f t="shared" si="1"/>
        <v>-74</v>
      </c>
      <c r="J24">
        <f t="shared" si="2"/>
        <v>138240000</v>
      </c>
      <c r="K24">
        <f t="shared" si="3"/>
        <v>-3</v>
      </c>
      <c r="L24">
        <f t="shared" si="4"/>
        <v>-30</v>
      </c>
      <c r="M24">
        <f t="shared" si="5"/>
        <v>70756</v>
      </c>
      <c r="N24">
        <f t="shared" si="6"/>
        <v>53.2</v>
      </c>
    </row>
    <row r="25" spans="1:14" ht="15.75" thickBot="1">
      <c r="A25" s="6">
        <v>24</v>
      </c>
      <c r="B25" s="6" t="s">
        <v>28</v>
      </c>
      <c r="C25" s="8">
        <v>87</v>
      </c>
      <c r="D25" s="8">
        <v>40</v>
      </c>
      <c r="E25" s="8">
        <v>35</v>
      </c>
      <c r="F25" s="8">
        <v>92</v>
      </c>
      <c r="G25" s="8">
        <v>42</v>
      </c>
      <c r="H25">
        <f t="shared" si="0"/>
        <v>296</v>
      </c>
      <c r="I25">
        <f t="shared" si="1"/>
        <v>-122</v>
      </c>
      <c r="J25">
        <f t="shared" si="2"/>
        <v>470635200</v>
      </c>
      <c r="K25">
        <f t="shared" si="3"/>
        <v>-2</v>
      </c>
      <c r="L25">
        <f t="shared" si="4"/>
        <v>-70</v>
      </c>
      <c r="M25">
        <f t="shared" si="5"/>
        <v>87616</v>
      </c>
      <c r="N25">
        <f t="shared" si="6"/>
        <v>59.2</v>
      </c>
    </row>
    <row r="26" spans="1:14" ht="15.75" thickBot="1">
      <c r="A26" s="6">
        <v>25</v>
      </c>
      <c r="B26" s="6" t="s">
        <v>29</v>
      </c>
      <c r="C26" s="8">
        <v>89</v>
      </c>
      <c r="D26" s="8">
        <v>16</v>
      </c>
      <c r="E26" s="8"/>
      <c r="F26" s="8">
        <v>93</v>
      </c>
      <c r="G26" s="8">
        <v>15</v>
      </c>
      <c r="H26">
        <f t="shared" si="0"/>
        <v>213</v>
      </c>
      <c r="I26">
        <f t="shared" si="1"/>
        <v>-35</v>
      </c>
      <c r="J26">
        <f t="shared" si="2"/>
        <v>1986480</v>
      </c>
      <c r="K26">
        <f t="shared" si="3"/>
        <v>-6</v>
      </c>
      <c r="L26">
        <f t="shared" si="4"/>
        <v>-32</v>
      </c>
      <c r="M26">
        <f t="shared" si="5"/>
        <v>45369</v>
      </c>
      <c r="N26">
        <f t="shared" si="6"/>
        <v>42.6</v>
      </c>
    </row>
    <row r="27" spans="1:14" ht="15.75" thickBot="1">
      <c r="A27" s="6">
        <v>26</v>
      </c>
      <c r="B27" s="6" t="s">
        <v>30</v>
      </c>
      <c r="C27" s="8">
        <v>93</v>
      </c>
      <c r="D27" s="8">
        <v>40</v>
      </c>
      <c r="E27" s="8">
        <v>37</v>
      </c>
      <c r="F27" s="8">
        <v>100</v>
      </c>
      <c r="G27" s="8">
        <v>40</v>
      </c>
      <c r="H27">
        <f t="shared" si="0"/>
        <v>310</v>
      </c>
      <c r="I27">
        <f t="shared" si="1"/>
        <v>-124</v>
      </c>
      <c r="J27">
        <f t="shared" si="2"/>
        <v>550560000</v>
      </c>
      <c r="K27">
        <f t="shared" si="3"/>
        <v>-2</v>
      </c>
      <c r="L27">
        <f t="shared" si="4"/>
        <v>-62</v>
      </c>
      <c r="M27">
        <f t="shared" si="5"/>
        <v>96100</v>
      </c>
      <c r="N27">
        <f t="shared" si="6"/>
        <v>62</v>
      </c>
    </row>
    <row r="28" spans="1:14" ht="15.75" thickBot="1">
      <c r="A28" s="6">
        <v>27</v>
      </c>
      <c r="B28" s="6" t="s">
        <v>31</v>
      </c>
      <c r="C28" s="8">
        <v>83</v>
      </c>
      <c r="D28" s="8">
        <v>20</v>
      </c>
      <c r="E28" s="8">
        <v>16</v>
      </c>
      <c r="F28" s="8">
        <v>88</v>
      </c>
      <c r="G28" s="8">
        <v>21</v>
      </c>
      <c r="H28">
        <f t="shared" si="0"/>
        <v>228</v>
      </c>
      <c r="I28">
        <f t="shared" si="1"/>
        <v>-62</v>
      </c>
      <c r="J28">
        <f t="shared" si="2"/>
        <v>49082880</v>
      </c>
      <c r="K28">
        <f t="shared" si="3"/>
        <v>-3</v>
      </c>
      <c r="L28">
        <f t="shared" si="4"/>
        <v>-20</v>
      </c>
      <c r="M28">
        <f t="shared" si="5"/>
        <v>51984</v>
      </c>
      <c r="N28">
        <f t="shared" si="6"/>
        <v>45.6</v>
      </c>
    </row>
    <row r="29" spans="1:14" ht="15.75" thickBot="1">
      <c r="A29" s="6">
        <v>28</v>
      </c>
      <c r="B29" s="6" t="s">
        <v>32</v>
      </c>
      <c r="C29" s="8">
        <v>80</v>
      </c>
      <c r="D29" s="8">
        <v>13</v>
      </c>
      <c r="E29" s="8">
        <v>11</v>
      </c>
      <c r="F29" s="8">
        <v>80</v>
      </c>
      <c r="G29" s="8">
        <v>15</v>
      </c>
      <c r="H29">
        <f t="shared" si="0"/>
        <v>199</v>
      </c>
      <c r="I29">
        <f t="shared" si="1"/>
        <v>-39</v>
      </c>
      <c r="J29">
        <f t="shared" si="2"/>
        <v>13728000</v>
      </c>
      <c r="K29">
        <f t="shared" si="3"/>
        <v>-5</v>
      </c>
      <c r="L29">
        <f t="shared" si="4"/>
        <v>-35</v>
      </c>
      <c r="M29">
        <f t="shared" si="5"/>
        <v>39601</v>
      </c>
      <c r="N29">
        <f t="shared" si="6"/>
        <v>39.799999999999997</v>
      </c>
    </row>
    <row r="30" spans="1:14" ht="15.75" thickBot="1">
      <c r="A30" s="6">
        <v>29</v>
      </c>
      <c r="B30" s="9" t="s">
        <v>33</v>
      </c>
      <c r="C30" s="8">
        <v>79</v>
      </c>
      <c r="D30" s="8">
        <v>20</v>
      </c>
      <c r="E30" s="8">
        <v>15</v>
      </c>
      <c r="F30" s="8">
        <v>56</v>
      </c>
      <c r="G30" s="8">
        <v>8</v>
      </c>
      <c r="H30">
        <f t="shared" si="0"/>
        <v>178</v>
      </c>
      <c r="I30">
        <f t="shared" si="1"/>
        <v>-20</v>
      </c>
      <c r="J30">
        <f t="shared" si="2"/>
        <v>10617600</v>
      </c>
      <c r="K30">
        <f t="shared" si="3"/>
        <v>-8</v>
      </c>
      <c r="L30">
        <f t="shared" si="4"/>
        <v>-2</v>
      </c>
      <c r="M30">
        <f t="shared" si="5"/>
        <v>31684</v>
      </c>
      <c r="N30">
        <f t="shared" si="6"/>
        <v>35.6</v>
      </c>
    </row>
    <row r="31" spans="1:14" ht="15.75" thickBot="1">
      <c r="A31" s="6">
        <v>30</v>
      </c>
      <c r="B31" s="6" t="s">
        <v>34</v>
      </c>
      <c r="C31" s="8">
        <v>97</v>
      </c>
      <c r="D31" s="8">
        <v>17</v>
      </c>
      <c r="E31" s="8">
        <v>17</v>
      </c>
      <c r="F31" s="8">
        <v>94</v>
      </c>
      <c r="G31" s="8">
        <v>19</v>
      </c>
      <c r="H31">
        <f t="shared" si="0"/>
        <v>244</v>
      </c>
      <c r="I31">
        <f t="shared" si="1"/>
        <v>-50</v>
      </c>
      <c r="J31">
        <f t="shared" si="2"/>
        <v>50066938</v>
      </c>
      <c r="K31">
        <f t="shared" si="3"/>
        <v>-4</v>
      </c>
      <c r="L31">
        <f t="shared" si="4"/>
        <v>-6</v>
      </c>
      <c r="M31">
        <f t="shared" si="5"/>
        <v>59536</v>
      </c>
      <c r="N31">
        <f t="shared" si="6"/>
        <v>48.8</v>
      </c>
    </row>
  </sheetData>
  <hyperlinks>
    <hyperlink ref="A1" r:id="rId1" display="http://s.no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lavanyaai01</cp:lastModifiedBy>
  <dcterms:created xsi:type="dcterms:W3CDTF">2024-01-09T06:17:20Z</dcterms:created>
  <dcterms:modified xsi:type="dcterms:W3CDTF">2024-01-20T04:47:45Z</dcterms:modified>
</cp:coreProperties>
</file>