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or\Downloads\____что я залью в куа гитхаб\___правда77-rename all files\"/>
    </mc:Choice>
  </mc:AlternateContent>
  <xr:revisionPtr revIDLastSave="0" documentId="13_ncr:1_{0E436485-166A-446A-9477-67BB57A5595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ritical Path Tests" sheetId="2" r:id="rId1"/>
    <sheet name="First build testin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G12" i="1" s="1"/>
  <c r="C30" i="1"/>
  <c r="C28" i="1"/>
  <c r="K21" i="2"/>
  <c r="K24" i="2" s="1"/>
  <c r="O24" i="2" s="1"/>
  <c r="G5" i="1"/>
  <c r="B10" i="1"/>
  <c r="C10" i="1" s="1"/>
  <c r="G10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7" i="1"/>
  <c r="C6" i="1"/>
  <c r="C16" i="1"/>
  <c r="G16" i="1" s="1"/>
  <c r="C15" i="1"/>
  <c r="G15" i="1" s="1"/>
  <c r="C14" i="1"/>
  <c r="G14" i="1" s="1"/>
  <c r="C13" i="1"/>
  <c r="G13" i="1" s="1"/>
  <c r="C11" i="1"/>
  <c r="G11" i="1" s="1"/>
  <c r="C26" i="1"/>
  <c r="G26" i="1" s="1"/>
  <c r="B18" i="1"/>
  <c r="C18" i="1" s="1"/>
  <c r="G18" i="1" s="1"/>
  <c r="K15" i="1" l="1"/>
  <c r="B28" i="1" l="1"/>
  <c r="G28" i="1" s="1"/>
  <c r="B30" i="1"/>
  <c r="G30" i="1" s="1"/>
  <c r="G32" i="1" l="1"/>
  <c r="I30" i="1" s="1"/>
  <c r="L30" i="1" s="1"/>
  <c r="O30" i="1" s="1"/>
</calcChain>
</file>

<file path=xl/sharedStrings.xml><?xml version="1.0" encoding="utf-8"?>
<sst xmlns="http://schemas.openxmlformats.org/spreadsheetml/2006/main" count="81" uniqueCount="60">
  <si>
    <t>E = (O + 4*M + P) / 6</t>
  </si>
  <si>
    <t>formula</t>
  </si>
  <si>
    <r>
      <rPr>
        <b/>
        <sz val="22"/>
        <color theme="1"/>
        <rFont val="Calibri"/>
        <family val="2"/>
        <charset val="204"/>
        <scheme val="minor"/>
      </rPr>
      <t>Module:</t>
    </r>
    <r>
      <rPr>
        <sz val="22"/>
        <color theme="1"/>
        <rFont val="Calibri"/>
        <family val="2"/>
        <scheme val="minor"/>
      </rPr>
      <t xml:space="preserve"> Teams</t>
    </r>
  </si>
  <si>
    <r>
      <rPr>
        <b/>
        <sz val="22"/>
        <color theme="1"/>
        <rFont val="Calibri"/>
        <family val="2"/>
        <charset val="204"/>
        <scheme val="minor"/>
      </rPr>
      <t>Submodule:</t>
    </r>
    <r>
      <rPr>
        <sz val="22"/>
        <color theme="1"/>
        <rFont val="Calibri"/>
        <family val="2"/>
        <scheme val="minor"/>
      </rPr>
      <t xml:space="preserve"> Teams</t>
    </r>
  </si>
  <si>
    <t>Number of test cases for Critical Path Test to be created</t>
  </si>
  <si>
    <t xml:space="preserve">E = </t>
  </si>
  <si>
    <t>cases</t>
  </si>
  <si>
    <t>min</t>
  </si>
  <si>
    <t>Calculations:</t>
  </si>
  <si>
    <t>Avarage time to create 42 test cases for Critical Path Test</t>
  </si>
  <si>
    <r>
      <rPr>
        <b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 xml:space="preserve"> - an estimate (mean value)
</t>
    </r>
    <r>
      <rPr>
        <b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 - an optimistic best-case scenario
</t>
    </r>
    <r>
      <rPr>
        <b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- a pessimistic worst-case scenario
</t>
    </r>
    <r>
      <rPr>
        <b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- the most likely scenario</t>
    </r>
  </si>
  <si>
    <t>Optimistic best-case scenario for one test case creation (O)</t>
  </si>
  <si>
    <t>Pessimistic worst-case scenario for one test case creation (P)</t>
  </si>
  <si>
    <t>Most likely scenario for one test case creation (M)</t>
  </si>
  <si>
    <t>Average time to create one test case (using the TPE above)</t>
  </si>
  <si>
    <t>Three-Point Estimation (TPE)</t>
  </si>
  <si>
    <t>Work Breakdown Structure (WBS)</t>
  </si>
  <si>
    <t>Installation:</t>
  </si>
  <si>
    <t>Environment</t>
  </si>
  <si>
    <t>Application</t>
  </si>
  <si>
    <t>Module: News</t>
  </si>
  <si>
    <t>Module: Gallery</t>
  </si>
  <si>
    <t>Module: Players</t>
  </si>
  <si>
    <t>Module: Clubs</t>
  </si>
  <si>
    <t>Module: Teams
(Submodule: National Teams)</t>
  </si>
  <si>
    <t>Module: Teams
(Submodule: Teams)</t>
  </si>
  <si>
    <t>Communication</t>
  </si>
  <si>
    <t>Smoke Tests execution:</t>
  </si>
  <si>
    <t>Critical Path Tests execution:</t>
  </si>
  <si>
    <t>Time</t>
  </si>
  <si>
    <t>Quantity</t>
  </si>
  <si>
    <t>W10, IE</t>
  </si>
  <si>
    <t>W10, Chrome</t>
  </si>
  <si>
    <t>W10, Microsoft Edge</t>
  </si>
  <si>
    <t>Installation: environment</t>
  </si>
  <si>
    <t xml:space="preserve">One test case execution </t>
  </si>
  <si>
    <t>Installation: application</t>
  </si>
  <si>
    <t>Test result report</t>
  </si>
  <si>
    <t>Total Time</t>
  </si>
  <si>
    <t>Configuration</t>
  </si>
  <si>
    <t>Configurations</t>
  </si>
  <si>
    <t>minutes</t>
  </si>
  <si>
    <t>hours</t>
  </si>
  <si>
    <t>workdays</t>
  </si>
  <si>
    <t>=</t>
  </si>
  <si>
    <t>times</t>
  </si>
  <si>
    <t>configs</t>
  </si>
  <si>
    <t>Module: Teams 
(Submodule: National Teams)</t>
  </si>
  <si>
    <t>Input Data</t>
  </si>
  <si>
    <t>Testing Team</t>
  </si>
  <si>
    <t>people</t>
  </si>
  <si>
    <t>Final Calculations</t>
  </si>
  <si>
    <t>One bug report creation</t>
  </si>
  <si>
    <r>
      <t xml:space="preserve">Submodule: </t>
    </r>
    <r>
      <rPr>
        <sz val="22"/>
        <color theme="1"/>
        <rFont val="Calibri"/>
        <family val="2"/>
        <charset val="204"/>
        <scheme val="minor"/>
      </rPr>
      <t>Teams</t>
    </r>
  </si>
  <si>
    <t>One bug reproduction</t>
  </si>
  <si>
    <t>Bug report creation</t>
  </si>
  <si>
    <t>Bug reproduction</t>
  </si>
  <si>
    <t>bugs</t>
  </si>
  <si>
    <t>Average number of 
confirmed bugs</t>
  </si>
  <si>
    <t>Bug reports 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</si>
</sst>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0" xfId="0" applyAlignment="1">
      <alignment vertical="top" wrapText="1"/>
    </xf>
    <xf numFmtId="0" fontId="0" fillId="2" borderId="8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3" xfId="0" applyBorder="1"/>
    <xf numFmtId="0" fontId="0" fillId="0" borderId="15" xfId="0" applyBorder="1"/>
    <xf numFmtId="0" fontId="0" fillId="0" borderId="7" xfId="0" applyBorder="1" applyAlignment="1">
      <alignment vertical="top" wrapText="1"/>
    </xf>
    <xf numFmtId="0" fontId="10" fillId="2" borderId="1" xfId="0" applyFont="1" applyFill="1" applyBorder="1"/>
    <xf numFmtId="0" fontId="0" fillId="4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3"/>
    </xf>
    <xf numFmtId="0" fontId="0" fillId="4" borderId="1" xfId="0" applyFill="1" applyBorder="1" applyAlignment="1">
      <alignment horizontal="left" vertical="top" wrapText="1" indent="3"/>
    </xf>
    <xf numFmtId="0" fontId="10" fillId="4" borderId="13" xfId="0" applyFont="1" applyFill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4" borderId="10" xfId="0" applyFont="1" applyFill="1" applyBorder="1" applyAlignment="1">
      <alignment horizontal="left" vertical="top"/>
    </xf>
    <xf numFmtId="0" fontId="10" fillId="4" borderId="12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0" fillId="4" borderId="1" xfId="0" applyFill="1" applyBorder="1"/>
    <xf numFmtId="0" fontId="0" fillId="3" borderId="1" xfId="0" applyFill="1" applyBorder="1"/>
    <xf numFmtId="0" fontId="11" fillId="3" borderId="1" xfId="0" applyFont="1" applyFill="1" applyBorder="1"/>
    <xf numFmtId="0" fontId="0" fillId="0" borderId="6" xfId="0" applyBorder="1"/>
    <xf numFmtId="0" fontId="0" fillId="0" borderId="14" xfId="0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textRotation="90"/>
    </xf>
    <xf numFmtId="0" fontId="3" fillId="2" borderId="4" xfId="0" applyFont="1" applyFill="1" applyBorder="1" applyAlignment="1">
      <alignment horizontal="center" textRotation="90"/>
    </xf>
    <xf numFmtId="0" fontId="3" fillId="2" borderId="5" xfId="0" applyFont="1" applyFill="1" applyBorder="1" applyAlignment="1">
      <alignment horizontal="center" textRotation="90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4" borderId="13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top"/>
    </xf>
    <xf numFmtId="0" fontId="10" fillId="4" borderId="13" xfId="0" applyFont="1" applyFill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9ECA-161D-4C64-8063-851C33C18156}">
  <dimension ref="A1:Q29"/>
  <sheetViews>
    <sheetView tabSelected="1" workbookViewId="0">
      <selection activeCell="L1" sqref="L1"/>
    </sheetView>
  </sheetViews>
  <sheetFormatPr defaultRowHeight="15" x14ac:dyDescent="0.25"/>
  <sheetData>
    <row r="1" spans="1:16" x14ac:dyDescent="0.25">
      <c r="B1" s="35" t="s">
        <v>15</v>
      </c>
      <c r="C1" s="36"/>
      <c r="D1" s="36"/>
      <c r="E1" s="36"/>
      <c r="F1" s="36"/>
      <c r="G1" s="36"/>
      <c r="H1" s="36"/>
      <c r="I1" s="36"/>
      <c r="J1" s="36"/>
      <c r="K1" s="37"/>
    </row>
    <row r="2" spans="1:16" x14ac:dyDescent="0.25">
      <c r="B2" s="38"/>
      <c r="C2" s="39"/>
      <c r="D2" s="39"/>
      <c r="E2" s="39"/>
      <c r="F2" s="39"/>
      <c r="G2" s="39"/>
      <c r="H2" s="39"/>
      <c r="I2" s="39"/>
      <c r="J2" s="39"/>
      <c r="K2" s="40"/>
    </row>
    <row r="3" spans="1:16" x14ac:dyDescent="0.25">
      <c r="A3" s="53" t="s">
        <v>1</v>
      </c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8"/>
      <c r="M3" s="41" t="s">
        <v>2</v>
      </c>
      <c r="N3" s="42"/>
      <c r="O3" s="42"/>
      <c r="P3" s="42"/>
    </row>
    <row r="4" spans="1:16" x14ac:dyDescent="0.25">
      <c r="A4" s="54"/>
      <c r="B4" s="59"/>
      <c r="C4" s="60"/>
      <c r="D4" s="60"/>
      <c r="E4" s="60"/>
      <c r="F4" s="60"/>
      <c r="G4" s="60"/>
      <c r="H4" s="60"/>
      <c r="I4" s="60"/>
      <c r="J4" s="60"/>
      <c r="K4" s="61"/>
      <c r="M4" s="42"/>
      <c r="N4" s="42"/>
      <c r="O4" s="42"/>
      <c r="P4" s="42"/>
    </row>
    <row r="5" spans="1:16" x14ac:dyDescent="0.25">
      <c r="A5" s="54"/>
      <c r="B5" s="59"/>
      <c r="C5" s="60"/>
      <c r="D5" s="60"/>
      <c r="E5" s="60"/>
      <c r="F5" s="60"/>
      <c r="G5" s="60"/>
      <c r="H5" s="60"/>
      <c r="I5" s="60"/>
      <c r="J5" s="60"/>
      <c r="K5" s="61"/>
      <c r="M5" s="41" t="s">
        <v>3</v>
      </c>
      <c r="N5" s="42"/>
      <c r="O5" s="42"/>
      <c r="P5" s="42"/>
    </row>
    <row r="6" spans="1:16" x14ac:dyDescent="0.25">
      <c r="A6" s="54"/>
      <c r="B6" s="59"/>
      <c r="C6" s="60"/>
      <c r="D6" s="60"/>
      <c r="E6" s="60"/>
      <c r="F6" s="60"/>
      <c r="G6" s="60"/>
      <c r="H6" s="60"/>
      <c r="I6" s="60"/>
      <c r="J6" s="60"/>
      <c r="K6" s="61"/>
      <c r="M6" s="42"/>
      <c r="N6" s="42"/>
      <c r="O6" s="42"/>
      <c r="P6" s="42"/>
    </row>
    <row r="7" spans="1:16" x14ac:dyDescent="0.25">
      <c r="A7" s="55"/>
      <c r="B7" s="59"/>
      <c r="C7" s="60"/>
      <c r="D7" s="60"/>
      <c r="E7" s="60"/>
      <c r="F7" s="60"/>
      <c r="G7" s="60"/>
      <c r="H7" s="60"/>
      <c r="I7" s="60"/>
      <c r="J7" s="60"/>
      <c r="K7" s="61"/>
    </row>
    <row r="8" spans="1:16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1:16" ht="15" customHeight="1" x14ac:dyDescent="0.25">
      <c r="B9" s="44" t="s">
        <v>10</v>
      </c>
      <c r="C9" s="45"/>
      <c r="D9" s="45"/>
      <c r="E9" s="45"/>
      <c r="F9" s="45"/>
      <c r="G9" s="45"/>
      <c r="H9" s="45"/>
      <c r="I9" s="45"/>
      <c r="J9" s="45"/>
      <c r="K9" s="46"/>
    </row>
    <row r="10" spans="1:16" ht="15" customHeight="1" x14ac:dyDescent="0.25">
      <c r="B10" s="47"/>
      <c r="C10" s="48"/>
      <c r="D10" s="48"/>
      <c r="E10" s="48"/>
      <c r="F10" s="48"/>
      <c r="G10" s="48"/>
      <c r="H10" s="48"/>
      <c r="I10" s="48"/>
      <c r="J10" s="48"/>
      <c r="K10" s="49"/>
    </row>
    <row r="11" spans="1:16" ht="15" customHeight="1" x14ac:dyDescent="0.25">
      <c r="B11" s="47"/>
      <c r="C11" s="48"/>
      <c r="D11" s="48"/>
      <c r="E11" s="48"/>
      <c r="F11" s="48"/>
      <c r="G11" s="48"/>
      <c r="H11" s="48"/>
      <c r="I11" s="48"/>
      <c r="J11" s="48"/>
      <c r="K11" s="49"/>
    </row>
    <row r="12" spans="1:16" ht="15" customHeight="1" x14ac:dyDescent="0.25">
      <c r="B12" s="47"/>
      <c r="C12" s="48"/>
      <c r="D12" s="48"/>
      <c r="E12" s="48"/>
      <c r="F12" s="48"/>
      <c r="G12" s="48"/>
      <c r="H12" s="48"/>
      <c r="I12" s="48"/>
      <c r="J12" s="48"/>
      <c r="K12" s="49"/>
    </row>
    <row r="13" spans="1:16" ht="15" customHeight="1" x14ac:dyDescent="0.25">
      <c r="B13" s="50"/>
      <c r="C13" s="51"/>
      <c r="D13" s="51"/>
      <c r="E13" s="51"/>
      <c r="F13" s="51"/>
      <c r="G13" s="51"/>
      <c r="H13" s="51"/>
      <c r="I13" s="51"/>
      <c r="J13" s="51"/>
      <c r="K13" s="52"/>
    </row>
    <row r="15" spans="1:16" x14ac:dyDescent="0.25">
      <c r="A15" s="35" t="s">
        <v>8</v>
      </c>
      <c r="B15" s="36"/>
      <c r="C15" s="36"/>
      <c r="D15" s="36"/>
      <c r="E15" s="36"/>
      <c r="F15" s="36"/>
      <c r="G15" s="36"/>
      <c r="H15" s="36"/>
      <c r="I15" s="36"/>
      <c r="J15" s="7"/>
      <c r="K15" s="5"/>
    </row>
    <row r="16" spans="1:16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8"/>
      <c r="K16" s="6"/>
    </row>
    <row r="17" spans="1:17" x14ac:dyDescent="0.25">
      <c r="A17" s="43" t="s">
        <v>4</v>
      </c>
      <c r="B17" s="43"/>
      <c r="C17" s="43"/>
      <c r="D17" s="43"/>
      <c r="E17" s="43"/>
      <c r="F17" s="43"/>
      <c r="G17" s="43"/>
      <c r="H17" s="43"/>
      <c r="I17" s="43"/>
      <c r="J17" s="9">
        <v>42</v>
      </c>
      <c r="K17" s="10" t="s">
        <v>6</v>
      </c>
    </row>
    <row r="18" spans="1:17" x14ac:dyDescent="0.25">
      <c r="A18" s="64" t="s">
        <v>11</v>
      </c>
      <c r="B18" s="64"/>
      <c r="C18" s="64"/>
      <c r="D18" s="64"/>
      <c r="E18" s="64"/>
      <c r="F18" s="64"/>
      <c r="G18" s="64"/>
      <c r="H18" s="64"/>
      <c r="I18" s="64"/>
      <c r="J18" s="12">
        <v>3</v>
      </c>
      <c r="K18" s="13" t="s">
        <v>7</v>
      </c>
    </row>
    <row r="19" spans="1:17" x14ac:dyDescent="0.25">
      <c r="A19" s="64" t="s">
        <v>12</v>
      </c>
      <c r="B19" s="64"/>
      <c r="C19" s="64"/>
      <c r="D19" s="64"/>
      <c r="E19" s="64"/>
      <c r="F19" s="64"/>
      <c r="G19" s="64"/>
      <c r="H19" s="64"/>
      <c r="I19" s="64"/>
      <c r="J19" s="12">
        <v>8</v>
      </c>
      <c r="K19" s="13" t="s">
        <v>7</v>
      </c>
    </row>
    <row r="20" spans="1:17" x14ac:dyDescent="0.25">
      <c r="A20" s="62" t="s">
        <v>13</v>
      </c>
      <c r="B20" s="62"/>
      <c r="C20" s="62"/>
      <c r="D20" s="62"/>
      <c r="E20" s="62"/>
      <c r="F20" s="62"/>
      <c r="G20" s="62"/>
      <c r="H20" s="62"/>
      <c r="I20" s="63"/>
      <c r="J20" s="28">
        <v>5</v>
      </c>
      <c r="K20" s="10" t="s">
        <v>7</v>
      </c>
    </row>
    <row r="21" spans="1:17" x14ac:dyDescent="0.25">
      <c r="A21" s="65" t="s">
        <v>14</v>
      </c>
      <c r="B21" s="65"/>
      <c r="C21" s="65"/>
      <c r="D21" s="65"/>
      <c r="E21" s="65"/>
      <c r="F21" s="65"/>
      <c r="G21" s="65"/>
      <c r="H21" s="65"/>
      <c r="I21" s="65"/>
      <c r="J21" s="79" t="s">
        <v>5</v>
      </c>
      <c r="K21" s="82">
        <f>(J18+4*J20+J19)/6</f>
        <v>5.166666666666667</v>
      </c>
      <c r="L21" s="82"/>
      <c r="M21" s="83"/>
    </row>
    <row r="22" spans="1:17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80"/>
      <c r="K22" s="84"/>
      <c r="L22" s="84"/>
      <c r="M22" s="85"/>
    </row>
    <row r="23" spans="1:17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81"/>
      <c r="K23" s="86"/>
      <c r="L23" s="86"/>
      <c r="M23" s="87"/>
    </row>
    <row r="24" spans="1:17" ht="15" customHeight="1" x14ac:dyDescent="0.25">
      <c r="A24" s="65" t="s">
        <v>9</v>
      </c>
      <c r="B24" s="65"/>
      <c r="C24" s="65"/>
      <c r="D24" s="65"/>
      <c r="E24" s="65"/>
      <c r="F24" s="65"/>
      <c r="G24" s="65"/>
      <c r="H24" s="65"/>
      <c r="I24" s="65"/>
      <c r="J24" s="79" t="s">
        <v>5</v>
      </c>
      <c r="K24" s="67">
        <f>(J17*K21)</f>
        <v>217</v>
      </c>
      <c r="L24" s="68"/>
      <c r="M24" s="69"/>
      <c r="O24" s="67">
        <f>(K24/60)</f>
        <v>3.6166666666666667</v>
      </c>
      <c r="P24" s="68"/>
      <c r="Q24" s="69"/>
    </row>
    <row r="25" spans="1:17" ht="1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80"/>
      <c r="K25" s="70"/>
      <c r="L25" s="71"/>
      <c r="M25" s="72"/>
      <c r="N25" s="66" t="s">
        <v>44</v>
      </c>
      <c r="O25" s="70"/>
      <c r="P25" s="71"/>
      <c r="Q25" s="72"/>
    </row>
    <row r="26" spans="1:17" ht="15" customHeight="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80"/>
      <c r="K26" s="70"/>
      <c r="L26" s="71"/>
      <c r="M26" s="72"/>
      <c r="N26" s="66"/>
      <c r="O26" s="70"/>
      <c r="P26" s="71"/>
      <c r="Q26" s="72"/>
    </row>
    <row r="27" spans="1:17" ht="1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81"/>
      <c r="K27" s="73"/>
      <c r="L27" s="74"/>
      <c r="M27" s="75"/>
      <c r="O27" s="73"/>
      <c r="P27" s="74"/>
      <c r="Q27" s="75"/>
    </row>
    <row r="28" spans="1:17" ht="15" customHeight="1" x14ac:dyDescent="0.25">
      <c r="C28" s="14"/>
      <c r="D28" s="14"/>
      <c r="K28" s="76" t="s">
        <v>41</v>
      </c>
      <c r="L28" s="77"/>
      <c r="M28" s="78"/>
      <c r="O28" s="76" t="s">
        <v>42</v>
      </c>
      <c r="P28" s="77"/>
      <c r="Q28" s="78"/>
    </row>
    <row r="29" spans="1:17" x14ac:dyDescent="0.25">
      <c r="C29" s="4"/>
      <c r="D29" s="4"/>
    </row>
  </sheetData>
  <mergeCells count="21">
    <mergeCell ref="N25:N26"/>
    <mergeCell ref="O24:Q27"/>
    <mergeCell ref="O28:Q28"/>
    <mergeCell ref="J21:J23"/>
    <mergeCell ref="K21:M23"/>
    <mergeCell ref="J24:J27"/>
    <mergeCell ref="K24:M27"/>
    <mergeCell ref="K28:M28"/>
    <mergeCell ref="A20:I20"/>
    <mergeCell ref="A19:I19"/>
    <mergeCell ref="A18:I18"/>
    <mergeCell ref="A21:I23"/>
    <mergeCell ref="A24:I27"/>
    <mergeCell ref="B1:K2"/>
    <mergeCell ref="M3:P4"/>
    <mergeCell ref="M5:P6"/>
    <mergeCell ref="A15:I16"/>
    <mergeCell ref="A17:I17"/>
    <mergeCell ref="B9:K13"/>
    <mergeCell ref="A3:A7"/>
    <mergeCell ref="B3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Normal="100" workbookViewId="0">
      <selection activeCell="H1" sqref="H1"/>
    </sheetView>
  </sheetViews>
  <sheetFormatPr defaultRowHeight="15" x14ac:dyDescent="0.25"/>
  <cols>
    <col min="1" max="1" width="36.42578125" customWidth="1"/>
    <col min="4" max="4" width="9.140625" customWidth="1"/>
    <col min="5" max="5" width="13.42578125" customWidth="1"/>
    <col min="6" max="6" width="19.42578125" customWidth="1"/>
    <col min="7" max="7" width="10.28515625" customWidth="1"/>
    <col min="8" max="8" width="9.140625" customWidth="1"/>
    <col min="9" max="9" width="11.42578125" customWidth="1"/>
    <col min="10" max="10" width="12.85546875" customWidth="1"/>
    <col min="11" max="11" width="9.42578125" customWidth="1"/>
    <col min="12" max="13" width="9.140625" customWidth="1"/>
    <col min="14" max="14" width="9.28515625" customWidth="1"/>
    <col min="15" max="17" width="9.140625" customWidth="1"/>
  </cols>
  <sheetData>
    <row r="1" spans="1:12" ht="31.5" customHeight="1" x14ac:dyDescent="0.25">
      <c r="A1" s="88" t="s">
        <v>16</v>
      </c>
      <c r="B1" s="36"/>
      <c r="C1" s="36"/>
      <c r="D1" s="36"/>
      <c r="E1" s="36"/>
      <c r="F1" s="36"/>
      <c r="G1" s="37"/>
      <c r="I1" s="105" t="s">
        <v>2</v>
      </c>
      <c r="J1" s="106"/>
      <c r="K1" s="106"/>
      <c r="L1" s="107"/>
    </row>
    <row r="2" spans="1:12" ht="31.5" customHeight="1" x14ac:dyDescent="0.25">
      <c r="A2" s="38"/>
      <c r="B2" s="39"/>
      <c r="C2" s="39"/>
      <c r="D2" s="39"/>
      <c r="E2" s="39"/>
      <c r="F2" s="39"/>
      <c r="G2" s="40"/>
      <c r="I2" s="111" t="s">
        <v>53</v>
      </c>
      <c r="J2" s="41"/>
      <c r="K2" s="41"/>
      <c r="L2" s="41"/>
    </row>
    <row r="3" spans="1:12" ht="15" customHeight="1" x14ac:dyDescent="0.25"/>
    <row r="4" spans="1:12" ht="15" customHeight="1" x14ac:dyDescent="0.25">
      <c r="A4" s="11"/>
      <c r="B4" s="15" t="s">
        <v>30</v>
      </c>
      <c r="C4" s="15" t="s">
        <v>29</v>
      </c>
      <c r="D4" s="11"/>
      <c r="E4" s="11"/>
      <c r="F4" s="11"/>
      <c r="G4" s="15" t="s">
        <v>38</v>
      </c>
      <c r="I4" s="35" t="s">
        <v>48</v>
      </c>
      <c r="J4" s="36"/>
      <c r="K4" s="36"/>
      <c r="L4" s="37"/>
    </row>
    <row r="5" spans="1:12" ht="15" customHeight="1" x14ac:dyDescent="0.25">
      <c r="A5" s="15" t="s">
        <v>17</v>
      </c>
      <c r="B5" s="11"/>
      <c r="C5" s="11"/>
      <c r="D5" s="11"/>
      <c r="E5" s="11"/>
      <c r="F5" s="11"/>
      <c r="G5" s="27">
        <f>(K7+K8)</f>
        <v>300</v>
      </c>
      <c r="I5" s="38"/>
      <c r="J5" s="39"/>
      <c r="K5" s="39"/>
      <c r="L5" s="40"/>
    </row>
    <row r="6" spans="1:12" x14ac:dyDescent="0.25">
      <c r="A6" s="16" t="s">
        <v>18</v>
      </c>
      <c r="B6" s="11">
        <v>1</v>
      </c>
      <c r="C6" s="11">
        <f>(K7)</f>
        <v>240</v>
      </c>
      <c r="D6" s="11"/>
      <c r="E6" s="11"/>
      <c r="F6" s="11"/>
      <c r="G6" s="11"/>
      <c r="I6" s="19" t="s">
        <v>35</v>
      </c>
      <c r="J6" s="20"/>
      <c r="K6" s="12">
        <v>5</v>
      </c>
      <c r="L6" s="13" t="s">
        <v>7</v>
      </c>
    </row>
    <row r="7" spans="1:12" x14ac:dyDescent="0.25">
      <c r="A7" s="16" t="s">
        <v>19</v>
      </c>
      <c r="B7" s="11">
        <v>1</v>
      </c>
      <c r="C7" s="11">
        <f>(K8)</f>
        <v>60</v>
      </c>
      <c r="D7" s="11"/>
      <c r="E7" s="11"/>
      <c r="F7" s="11"/>
      <c r="G7" s="11"/>
      <c r="I7" s="21" t="s">
        <v>34</v>
      </c>
      <c r="J7" s="22"/>
      <c r="K7" s="12">
        <v>240</v>
      </c>
      <c r="L7" s="13" t="s">
        <v>7</v>
      </c>
    </row>
    <row r="8" spans="1:12" x14ac:dyDescent="0.25">
      <c r="A8" s="11"/>
      <c r="B8" s="11"/>
      <c r="C8" s="11"/>
      <c r="D8" s="89" t="s">
        <v>39</v>
      </c>
      <c r="E8" s="90"/>
      <c r="F8" s="91"/>
      <c r="G8" s="11"/>
      <c r="I8" s="23" t="s">
        <v>36</v>
      </c>
      <c r="J8" s="24"/>
      <c r="K8" s="12">
        <v>60</v>
      </c>
      <c r="L8" s="13" t="s">
        <v>7</v>
      </c>
    </row>
    <row r="9" spans="1:12" ht="15.75" customHeight="1" x14ac:dyDescent="0.25">
      <c r="A9" s="11"/>
      <c r="B9" s="11"/>
      <c r="C9" s="11"/>
      <c r="D9" s="30" t="s">
        <v>31</v>
      </c>
      <c r="E9" s="30" t="s">
        <v>32</v>
      </c>
      <c r="F9" s="30" t="s">
        <v>33</v>
      </c>
      <c r="G9" s="11"/>
      <c r="I9" s="103" t="s">
        <v>37</v>
      </c>
      <c r="J9" s="104"/>
      <c r="K9" s="12">
        <v>240</v>
      </c>
      <c r="L9" s="13" t="s">
        <v>7</v>
      </c>
    </row>
    <row r="10" spans="1:12" x14ac:dyDescent="0.25">
      <c r="A10" s="15" t="s">
        <v>27</v>
      </c>
      <c r="B10" s="11">
        <f>(B11+B12+B13+B14+B15+B16)</f>
        <v>33</v>
      </c>
      <c r="C10" s="11">
        <f>(B10*K6)</f>
        <v>165</v>
      </c>
      <c r="D10" s="11"/>
      <c r="E10" s="11"/>
      <c r="F10" s="11"/>
      <c r="G10" s="27">
        <f>(C10*K11)</f>
        <v>495</v>
      </c>
      <c r="I10" s="103" t="s">
        <v>26</v>
      </c>
      <c r="J10" s="104"/>
      <c r="K10" s="98">
        <v>0.2</v>
      </c>
      <c r="L10" s="99"/>
    </row>
    <row r="11" spans="1:12" x14ac:dyDescent="0.25">
      <c r="A11" s="17" t="s">
        <v>20</v>
      </c>
      <c r="B11" s="11">
        <v>5</v>
      </c>
      <c r="C11" s="11">
        <f>(B11*K6)</f>
        <v>25</v>
      </c>
      <c r="D11" s="11"/>
      <c r="E11" s="11"/>
      <c r="F11" s="11"/>
      <c r="G11" s="11">
        <f>(C11*K11)</f>
        <v>75</v>
      </c>
      <c r="I11" s="92" t="s">
        <v>40</v>
      </c>
      <c r="J11" s="93"/>
      <c r="K11" s="28">
        <v>3</v>
      </c>
      <c r="L11" s="10" t="s">
        <v>46</v>
      </c>
    </row>
    <row r="12" spans="1:12" x14ac:dyDescent="0.25">
      <c r="A12" s="17" t="s">
        <v>21</v>
      </c>
      <c r="B12" s="11">
        <v>5</v>
      </c>
      <c r="C12" s="11">
        <f>(B12*K6)</f>
        <v>25</v>
      </c>
      <c r="D12" s="11"/>
      <c r="E12" s="11"/>
      <c r="F12" s="11"/>
      <c r="G12" s="11">
        <f>(C12*K11)</f>
        <v>75</v>
      </c>
      <c r="I12" s="100" t="s">
        <v>49</v>
      </c>
      <c r="J12" s="101"/>
      <c r="K12" s="31">
        <v>6</v>
      </c>
      <c r="L12" s="13" t="s">
        <v>50</v>
      </c>
    </row>
    <row r="13" spans="1:12" x14ac:dyDescent="0.25">
      <c r="A13" s="17" t="s">
        <v>22</v>
      </c>
      <c r="B13" s="11">
        <v>5</v>
      </c>
      <c r="C13" s="11">
        <f>(B13*K6)</f>
        <v>25</v>
      </c>
      <c r="D13" s="11"/>
      <c r="E13" s="11"/>
      <c r="F13" s="11"/>
      <c r="G13" s="11">
        <f>(C13*K11)</f>
        <v>75</v>
      </c>
      <c r="I13" s="102" t="s">
        <v>52</v>
      </c>
      <c r="J13" s="103"/>
      <c r="K13" s="12">
        <v>7</v>
      </c>
      <c r="L13" s="13" t="s">
        <v>7</v>
      </c>
    </row>
    <row r="14" spans="1:12" x14ac:dyDescent="0.25">
      <c r="A14" s="17" t="s">
        <v>23</v>
      </c>
      <c r="B14" s="11">
        <v>5</v>
      </c>
      <c r="C14" s="11">
        <f>(B14*K6)</f>
        <v>25</v>
      </c>
      <c r="D14" s="11"/>
      <c r="E14" s="11"/>
      <c r="F14" s="11"/>
      <c r="G14" s="11">
        <f>(C14*K11)</f>
        <v>75</v>
      </c>
      <c r="I14" s="108" t="s">
        <v>54</v>
      </c>
      <c r="J14" s="109"/>
      <c r="K14" s="32">
        <v>5</v>
      </c>
      <c r="L14" s="33" t="s">
        <v>7</v>
      </c>
    </row>
    <row r="15" spans="1:12" ht="31.5" customHeight="1" x14ac:dyDescent="0.25">
      <c r="A15" s="18" t="s">
        <v>47</v>
      </c>
      <c r="B15" s="11">
        <v>8</v>
      </c>
      <c r="C15" s="11">
        <f>(B15*K6)</f>
        <v>40</v>
      </c>
      <c r="D15" s="11"/>
      <c r="E15" s="11"/>
      <c r="F15" s="11"/>
      <c r="G15" s="11">
        <f>(C15*K11)</f>
        <v>120</v>
      </c>
      <c r="I15" s="110" t="s">
        <v>58</v>
      </c>
      <c r="J15" s="101"/>
      <c r="K15" s="29">
        <f>(B10+B18)/5</f>
        <v>49.6</v>
      </c>
      <c r="L15" s="34" t="s">
        <v>57</v>
      </c>
    </row>
    <row r="16" spans="1:12" ht="33" customHeight="1" x14ac:dyDescent="0.25">
      <c r="A16" s="18" t="s">
        <v>25</v>
      </c>
      <c r="B16" s="11">
        <v>5</v>
      </c>
      <c r="C16" s="11">
        <f>(B16*K6)</f>
        <v>25</v>
      </c>
      <c r="D16" s="11"/>
      <c r="E16" s="11"/>
      <c r="F16" s="11"/>
      <c r="G16" s="11">
        <f>(C16*K11)</f>
        <v>75</v>
      </c>
      <c r="I16" s="100" t="s">
        <v>59</v>
      </c>
      <c r="J16" s="101"/>
      <c r="K16" s="29">
        <v>2</v>
      </c>
      <c r="L16" s="33" t="s">
        <v>45</v>
      </c>
    </row>
    <row r="17" spans="1:16" ht="15" customHeight="1" x14ac:dyDescent="0.25">
      <c r="A17" s="11"/>
      <c r="B17" s="11"/>
      <c r="C17" s="11"/>
      <c r="D17" s="11"/>
      <c r="E17" s="11"/>
      <c r="F17" s="11"/>
      <c r="G17" s="11"/>
    </row>
    <row r="18" spans="1:16" ht="15" customHeight="1" x14ac:dyDescent="0.25">
      <c r="A18" s="15" t="s">
        <v>28</v>
      </c>
      <c r="B18" s="11">
        <f>(B19+B20+B21+B22+B23+B24)</f>
        <v>215</v>
      </c>
      <c r="C18" s="11">
        <f>(B18*K6)</f>
        <v>1075</v>
      </c>
      <c r="D18" s="11"/>
      <c r="E18" s="11"/>
      <c r="F18" s="11"/>
      <c r="G18" s="27">
        <f>(C18*K11)</f>
        <v>3225</v>
      </c>
    </row>
    <row r="19" spans="1:16" ht="15" customHeight="1" x14ac:dyDescent="0.25">
      <c r="A19" s="17" t="s">
        <v>20</v>
      </c>
      <c r="B19" s="11">
        <v>48</v>
      </c>
      <c r="C19" s="11">
        <f>(B19*K6)</f>
        <v>240</v>
      </c>
      <c r="D19" s="11"/>
      <c r="E19" s="11"/>
      <c r="F19" s="11"/>
      <c r="G19" s="11">
        <f>(C19*K11)</f>
        <v>720</v>
      </c>
    </row>
    <row r="20" spans="1:16" ht="15" customHeight="1" x14ac:dyDescent="0.25">
      <c r="A20" s="17" t="s">
        <v>21</v>
      </c>
      <c r="B20" s="11">
        <v>23</v>
      </c>
      <c r="C20" s="11">
        <f>(B20*K6)</f>
        <v>115</v>
      </c>
      <c r="D20" s="11"/>
      <c r="E20" s="11"/>
      <c r="F20" s="11"/>
      <c r="G20" s="11">
        <f>(C20*K11)</f>
        <v>345</v>
      </c>
    </row>
    <row r="21" spans="1:16" ht="15" customHeight="1" x14ac:dyDescent="0.25">
      <c r="A21" s="17" t="s">
        <v>22</v>
      </c>
      <c r="B21" s="11">
        <v>33</v>
      </c>
      <c r="C21" s="11">
        <f>(B21*K6)</f>
        <v>165</v>
      </c>
      <c r="D21" s="11"/>
      <c r="E21" s="11"/>
      <c r="F21" s="11"/>
      <c r="G21" s="11">
        <f>(C21*K11)</f>
        <v>495</v>
      </c>
    </row>
    <row r="22" spans="1:16" ht="15" customHeight="1" x14ac:dyDescent="0.25">
      <c r="A22" s="17" t="s">
        <v>23</v>
      </c>
      <c r="B22" s="11">
        <v>38</v>
      </c>
      <c r="C22" s="11">
        <f>(B22*K6)</f>
        <v>190</v>
      </c>
      <c r="D22" s="11"/>
      <c r="E22" s="11"/>
      <c r="F22" s="11"/>
      <c r="G22" s="11">
        <f>(C22*K11)</f>
        <v>570</v>
      </c>
    </row>
    <row r="23" spans="1:16" ht="32.25" customHeight="1" x14ac:dyDescent="0.25">
      <c r="A23" s="18" t="s">
        <v>24</v>
      </c>
      <c r="B23" s="11">
        <v>31</v>
      </c>
      <c r="C23" s="11">
        <f>(B23*K6)</f>
        <v>155</v>
      </c>
      <c r="D23" s="11"/>
      <c r="E23" s="11"/>
      <c r="F23" s="11"/>
      <c r="G23" s="11">
        <f>(C23*K11)</f>
        <v>465</v>
      </c>
    </row>
    <row r="24" spans="1:16" ht="30" customHeight="1" x14ac:dyDescent="0.25">
      <c r="A24" s="18" t="s">
        <v>25</v>
      </c>
      <c r="B24" s="11">
        <v>42</v>
      </c>
      <c r="C24" s="11">
        <f>(B24*K6)</f>
        <v>210</v>
      </c>
      <c r="D24" s="11"/>
      <c r="E24" s="11"/>
      <c r="F24" s="11"/>
      <c r="G24" s="11">
        <f>(C24*K11)</f>
        <v>630</v>
      </c>
    </row>
    <row r="25" spans="1:16" ht="15" customHeight="1" x14ac:dyDescent="0.25">
      <c r="A25" s="11"/>
      <c r="B25" s="11"/>
      <c r="C25" s="11"/>
      <c r="D25" s="25"/>
      <c r="E25" s="25"/>
      <c r="F25" s="25"/>
      <c r="G25" s="11"/>
    </row>
    <row r="26" spans="1:16" x14ac:dyDescent="0.25">
      <c r="A26" s="15" t="s">
        <v>37</v>
      </c>
      <c r="B26" s="11">
        <v>1</v>
      </c>
      <c r="C26" s="11">
        <f>(K9)</f>
        <v>240</v>
      </c>
      <c r="D26" s="11"/>
      <c r="E26" s="11"/>
      <c r="F26" s="11"/>
      <c r="G26" s="27">
        <f>(C26)</f>
        <v>240</v>
      </c>
    </row>
    <row r="27" spans="1:16" x14ac:dyDescent="0.25">
      <c r="A27" s="11"/>
      <c r="B27" s="11"/>
      <c r="C27" s="11"/>
      <c r="D27" s="11"/>
      <c r="E27" s="11"/>
      <c r="F27" s="11"/>
      <c r="G27" s="11"/>
    </row>
    <row r="28" spans="1:16" ht="15" customHeight="1" x14ac:dyDescent="0.25">
      <c r="A28" s="15" t="s">
        <v>55</v>
      </c>
      <c r="B28" s="11">
        <f>(K15)</f>
        <v>49.6</v>
      </c>
      <c r="C28" s="11">
        <f>(K13)</f>
        <v>7</v>
      </c>
      <c r="D28" s="11"/>
      <c r="E28" s="11"/>
      <c r="F28" s="11"/>
      <c r="G28" s="26">
        <f>(B28*C28)</f>
        <v>347.2</v>
      </c>
      <c r="I28" s="35" t="s">
        <v>51</v>
      </c>
      <c r="J28" s="36"/>
      <c r="K28" s="36"/>
      <c r="L28" s="36"/>
      <c r="M28" s="36"/>
      <c r="N28" s="36"/>
      <c r="O28" s="36"/>
      <c r="P28" s="37"/>
    </row>
    <row r="29" spans="1:16" ht="15" customHeight="1" x14ac:dyDescent="0.25">
      <c r="A29" s="11"/>
      <c r="B29" s="11"/>
      <c r="C29" s="11"/>
      <c r="D29" s="11"/>
      <c r="E29" s="11"/>
      <c r="F29" s="11"/>
      <c r="G29" s="11"/>
      <c r="I29" s="38"/>
      <c r="J29" s="39"/>
      <c r="K29" s="39"/>
      <c r="L29" s="39"/>
      <c r="M29" s="39"/>
      <c r="N29" s="39"/>
      <c r="O29" s="39"/>
      <c r="P29" s="40"/>
    </row>
    <row r="30" spans="1:16" x14ac:dyDescent="0.25">
      <c r="A30" s="15" t="s">
        <v>56</v>
      </c>
      <c r="B30" s="11">
        <f>(K15)</f>
        <v>49.6</v>
      </c>
      <c r="C30" s="11">
        <f>(K14)</f>
        <v>5</v>
      </c>
      <c r="D30" s="11"/>
      <c r="E30" s="11"/>
      <c r="F30" s="11"/>
      <c r="G30" s="26">
        <f>(B30*C30)</f>
        <v>248</v>
      </c>
      <c r="I30" s="94">
        <f>(G5+G10+G18+G26+G28+G30*K16+G32)/K12</f>
        <v>1012.3733333333333</v>
      </c>
      <c r="J30" s="95"/>
      <c r="K30" s="80" t="s">
        <v>44</v>
      </c>
      <c r="L30" s="94">
        <f>(I30/60)</f>
        <v>16.872888888888887</v>
      </c>
      <c r="M30" s="95"/>
      <c r="N30" s="80" t="s">
        <v>44</v>
      </c>
      <c r="O30" s="94">
        <f>(L30/8)</f>
        <v>2.1091111111111109</v>
      </c>
      <c r="P30" s="95"/>
    </row>
    <row r="31" spans="1:16" ht="15" customHeight="1" x14ac:dyDescent="0.25">
      <c r="A31" s="11"/>
      <c r="B31" s="11"/>
      <c r="C31" s="11"/>
      <c r="D31" s="11"/>
      <c r="E31" s="11"/>
      <c r="F31" s="11"/>
      <c r="G31" s="11"/>
      <c r="I31" s="96"/>
      <c r="J31" s="97"/>
      <c r="K31" s="80"/>
      <c r="L31" s="96"/>
      <c r="M31" s="97"/>
      <c r="N31" s="80"/>
      <c r="O31" s="96"/>
      <c r="P31" s="97"/>
    </row>
    <row r="32" spans="1:16" ht="15" customHeight="1" x14ac:dyDescent="0.25">
      <c r="A32" s="15" t="s">
        <v>26</v>
      </c>
      <c r="B32" s="11"/>
      <c r="C32" s="11"/>
      <c r="D32" s="11"/>
      <c r="E32" s="11"/>
      <c r="F32" s="11"/>
      <c r="G32" s="26">
        <f>((G5+G10+G18+G26+G28+G30)*K10)</f>
        <v>971.04</v>
      </c>
      <c r="I32" s="76" t="s">
        <v>41</v>
      </c>
      <c r="J32" s="78"/>
      <c r="K32" s="81"/>
      <c r="L32" s="76" t="s">
        <v>42</v>
      </c>
      <c r="M32" s="78"/>
      <c r="N32" s="81"/>
      <c r="O32" s="76" t="s">
        <v>43</v>
      </c>
      <c r="P32" s="78"/>
    </row>
  </sheetData>
  <mergeCells count="23">
    <mergeCell ref="I28:P29"/>
    <mergeCell ref="I2:L2"/>
    <mergeCell ref="N30:N32"/>
    <mergeCell ref="I32:J32"/>
    <mergeCell ref="O32:P32"/>
    <mergeCell ref="O30:P31"/>
    <mergeCell ref="L32:M32"/>
    <mergeCell ref="A1:G2"/>
    <mergeCell ref="D8:F8"/>
    <mergeCell ref="I11:J11"/>
    <mergeCell ref="I30:J31"/>
    <mergeCell ref="K10:L10"/>
    <mergeCell ref="L30:M31"/>
    <mergeCell ref="I12:J12"/>
    <mergeCell ref="I13:J13"/>
    <mergeCell ref="I9:J9"/>
    <mergeCell ref="I10:J10"/>
    <mergeCell ref="I1:L1"/>
    <mergeCell ref="K30:K32"/>
    <mergeCell ref="I4:L5"/>
    <mergeCell ref="I14:J14"/>
    <mergeCell ref="I15:J15"/>
    <mergeCell ref="I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Tests</vt:lpstr>
      <vt:lpstr>First build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Yahor Labanau</cp:lastModifiedBy>
  <dcterms:created xsi:type="dcterms:W3CDTF">2015-06-05T18:17:20Z</dcterms:created>
  <dcterms:modified xsi:type="dcterms:W3CDTF">2023-06-12T07:37:25Z</dcterms:modified>
</cp:coreProperties>
</file>