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099CE9A0-CFC3-4C11-9E93-3750396D1394}" xr6:coauthVersionLast="47" xr6:coauthVersionMax="47" xr10:uidLastSave="{00000000-0000-0000-0000-000000000000}"/>
  <bookViews>
    <workbookView xWindow="0" yWindow="0" windowWidth="19200" windowHeight="21000" tabRatio="856" xr2:uid="{00000000-000D-0000-FFFF-FFFF00000000}"/>
  </bookViews>
  <sheets>
    <sheet name="Cover Sheet" sheetId="22" r:id="rId1"/>
    <sheet name="Contents" sheetId="29" r:id="rId2"/>
    <sheet name="4.1.1" sheetId="27" r:id="rId3"/>
    <sheet name="4.1.1 (Quarterly)" sheetId="10" r:id="rId4"/>
    <sheet name="4.1.2" sheetId="11" r:id="rId5"/>
    <sheet name="4.1.2 (excl VAT)" sheetId="20" r:id="rId6"/>
    <sheet name="4.1.3" sheetId="31" r:id="rId7"/>
    <sheet name="Methodology" sheetId="23" r:id="rId8"/>
    <sheet name="Charts" sheetId="32" r:id="rId9"/>
    <sheet name="chart_data" sheetId="12" state="hidden" r:id="rId10"/>
  </sheets>
  <externalReferences>
    <externalReference r:id="rId11"/>
  </externalReferences>
  <definedNames>
    <definedName name="_xlnm._FilterDatabase" localSheetId="2" hidden="1">'4.1.1'!$J$35:$J$285</definedName>
    <definedName name="_xlnm._FilterDatabase" localSheetId="9" hidden="1">chart_data!$M$30:$M$280</definedName>
    <definedName name="Chart1">#REF!</definedName>
    <definedName name="customers">'[1]Source Data'!$A$1:$H$6272</definedName>
    <definedName name="INPUT_BOX">#REF!</definedName>
    <definedName name="source">'[1]Source Data'!$A$1:$H$6272</definedName>
    <definedName name="t25Q2">#REF!</definedName>
    <definedName name="t29full">#REF!</definedName>
    <definedName name="table_25_Q2">#REF!</definedName>
    <definedName name="table_29_full">#REF!</definedName>
    <definedName name="Table_6.5_no_foot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08" i="20" l="1"/>
  <c r="Q408" i="20" s="1"/>
  <c r="M408" i="20"/>
  <c r="N408" i="20" s="1"/>
  <c r="G408" i="20"/>
  <c r="H408" i="20" s="1"/>
  <c r="J408" i="20"/>
  <c r="K408" i="20" s="1"/>
  <c r="I147" i="10"/>
  <c r="H147" i="10"/>
  <c r="G147" i="10"/>
  <c r="F147" i="10"/>
  <c r="J147" i="10" s="1"/>
  <c r="E147" i="10"/>
  <c r="D147" i="10"/>
  <c r="S408" i="20" l="1"/>
  <c r="J424" i="27"/>
  <c r="N424" i="27"/>
  <c r="P407" i="20" l="1"/>
  <c r="Q407" i="20" s="1"/>
  <c r="M407" i="20"/>
  <c r="N407" i="20" s="1"/>
  <c r="K407" i="20"/>
  <c r="G407" i="20"/>
  <c r="H407" i="20" s="1"/>
  <c r="S407" i="20" s="1"/>
  <c r="J407" i="20"/>
  <c r="J423" i="27" l="1"/>
  <c r="N423" i="27"/>
  <c r="P406" i="20"/>
  <c r="Q406" i="20" s="1"/>
  <c r="R408" i="20" s="1"/>
  <c r="M406" i="20"/>
  <c r="N406" i="20" s="1"/>
  <c r="O408" i="20" s="1"/>
  <c r="G406" i="20"/>
  <c r="H406" i="20" s="1"/>
  <c r="I408" i="20" s="1"/>
  <c r="J406" i="20"/>
  <c r="K406" i="20" s="1"/>
  <c r="L408" i="20" s="1"/>
  <c r="S406" i="20" l="1"/>
  <c r="J422" i="27"/>
  <c r="N422" i="27"/>
  <c r="P405" i="20" l="1"/>
  <c r="Q405" i="20" s="1"/>
  <c r="M405" i="20"/>
  <c r="N405" i="20" s="1"/>
  <c r="G405" i="20"/>
  <c r="H405" i="20" s="1"/>
  <c r="J405" i="20"/>
  <c r="K405" i="20" s="1"/>
  <c r="I146" i="10"/>
  <c r="H146" i="10"/>
  <c r="G146" i="10"/>
  <c r="F146" i="10"/>
  <c r="E146" i="10"/>
  <c r="D146" i="10"/>
  <c r="S405" i="20" l="1"/>
  <c r="J146" i="10"/>
  <c r="J421" i="27" l="1"/>
  <c r="N421" i="27"/>
  <c r="P404" i="20"/>
  <c r="Q404" i="20" s="1"/>
  <c r="M404" i="20"/>
  <c r="N404" i="20" s="1"/>
  <c r="K404" i="20"/>
  <c r="G404" i="20"/>
  <c r="H404" i="20" s="1"/>
  <c r="S404" i="20" s="1"/>
  <c r="J404" i="20"/>
  <c r="J420" i="27" l="1"/>
  <c r="N420" i="27"/>
  <c r="H59" i="11"/>
  <c r="I145" i="10"/>
  <c r="P403" i="20"/>
  <c r="Q403" i="20" s="1"/>
  <c r="R405" i="20" s="1"/>
  <c r="N403" i="20"/>
  <c r="O405" i="20" s="1"/>
  <c r="M403" i="20"/>
  <c r="K403" i="20"/>
  <c r="L405" i="20" s="1"/>
  <c r="G403" i="20"/>
  <c r="H403" i="20" s="1"/>
  <c r="J403" i="20"/>
  <c r="J419" i="27"/>
  <c r="N419" i="27"/>
  <c r="H145" i="10"/>
  <c r="G145" i="10"/>
  <c r="F145" i="10"/>
  <c r="E145" i="10"/>
  <c r="D145" i="10"/>
  <c r="P402" i="20"/>
  <c r="Q402" i="20" s="1"/>
  <c r="M402" i="20"/>
  <c r="N402" i="20" s="1"/>
  <c r="H402" i="20"/>
  <c r="G402" i="20"/>
  <c r="J402" i="20"/>
  <c r="K402" i="20" s="1"/>
  <c r="G59" i="11"/>
  <c r="F59" i="11"/>
  <c r="E59" i="11"/>
  <c r="D59" i="11"/>
  <c r="I59" i="11" s="1"/>
  <c r="C59" i="11"/>
  <c r="J418" i="27"/>
  <c r="N418" i="27"/>
  <c r="D144" i="10"/>
  <c r="J417" i="27"/>
  <c r="P401" i="20"/>
  <c r="Q401" i="20" s="1"/>
  <c r="M401" i="20"/>
  <c r="N401" i="20" s="1"/>
  <c r="K401" i="20"/>
  <c r="G401" i="20"/>
  <c r="H401" i="20" s="1"/>
  <c r="S401" i="20" s="1"/>
  <c r="J401" i="20"/>
  <c r="N417" i="27"/>
  <c r="P400" i="20"/>
  <c r="Q400" i="20"/>
  <c r="M400" i="20"/>
  <c r="N400" i="20" s="1"/>
  <c r="O402" i="20" s="1"/>
  <c r="J400" i="20"/>
  <c r="K400" i="20"/>
  <c r="G400" i="20"/>
  <c r="H400" i="20"/>
  <c r="I402" i="20" s="1"/>
  <c r="J416" i="27"/>
  <c r="N416" i="27"/>
  <c r="P399" i="20"/>
  <c r="Q399" i="20" s="1"/>
  <c r="M399" i="20"/>
  <c r="N399" i="20" s="1"/>
  <c r="G399" i="20"/>
  <c r="H399" i="20" s="1"/>
  <c r="J399" i="20"/>
  <c r="K399" i="20" s="1"/>
  <c r="E144" i="10"/>
  <c r="F144" i="10"/>
  <c r="G144" i="10"/>
  <c r="H144" i="10"/>
  <c r="I144" i="10"/>
  <c r="J415" i="27"/>
  <c r="N415" i="27"/>
  <c r="J414" i="27"/>
  <c r="P398" i="20"/>
  <c r="Q398" i="20" s="1"/>
  <c r="N398" i="20"/>
  <c r="M398" i="20"/>
  <c r="G398" i="20"/>
  <c r="H398" i="20"/>
  <c r="S398" i="20" s="1"/>
  <c r="J398" i="20"/>
  <c r="K398" i="20"/>
  <c r="N414" i="27"/>
  <c r="H58" i="11"/>
  <c r="P397" i="20"/>
  <c r="Q397" i="20"/>
  <c r="M397" i="20"/>
  <c r="N397" i="20" s="1"/>
  <c r="G397" i="20"/>
  <c r="H397" i="20" s="1"/>
  <c r="J397" i="20"/>
  <c r="K397" i="20" s="1"/>
  <c r="L399" i="20" s="1"/>
  <c r="I143" i="10"/>
  <c r="J413" i="27"/>
  <c r="N413" i="27"/>
  <c r="H143" i="10"/>
  <c r="G143" i="10"/>
  <c r="F143" i="10"/>
  <c r="E143" i="10"/>
  <c r="D143" i="10"/>
  <c r="I142" i="10"/>
  <c r="H142" i="10"/>
  <c r="G142" i="10"/>
  <c r="F142" i="10"/>
  <c r="E142" i="10"/>
  <c r="D142" i="10"/>
  <c r="G396" i="20"/>
  <c r="H396" i="20" s="1"/>
  <c r="S396" i="20" s="1"/>
  <c r="J396" i="20"/>
  <c r="K396" i="20"/>
  <c r="M396" i="20"/>
  <c r="N396" i="20" s="1"/>
  <c r="P396" i="20"/>
  <c r="Q396" i="20"/>
  <c r="J412" i="27"/>
  <c r="N412" i="27"/>
  <c r="P395" i="20"/>
  <c r="Q395" i="20" s="1"/>
  <c r="R396" i="20" s="1"/>
  <c r="N395" i="20"/>
  <c r="M395" i="20"/>
  <c r="G395" i="20"/>
  <c r="H395" i="20"/>
  <c r="S395" i="20" s="1"/>
  <c r="J395" i="20"/>
  <c r="K395" i="20"/>
  <c r="J411" i="27"/>
  <c r="N411" i="27"/>
  <c r="P394" i="20"/>
  <c r="Q394" i="20"/>
  <c r="M394" i="20"/>
  <c r="N394" i="20"/>
  <c r="O396" i="20" s="1"/>
  <c r="G394" i="20"/>
  <c r="H394" i="20"/>
  <c r="S394" i="20" s="1"/>
  <c r="J394" i="20"/>
  <c r="K394" i="20"/>
  <c r="L396" i="20"/>
  <c r="J410" i="27"/>
  <c r="N410" i="27"/>
  <c r="K403" i="12"/>
  <c r="K404" i="12"/>
  <c r="K406" i="12" s="1"/>
  <c r="AN400" i="12"/>
  <c r="AC403" i="12"/>
  <c r="E403" i="12"/>
  <c r="AM403" i="12" s="1"/>
  <c r="F403" i="12"/>
  <c r="W403" i="12" s="1"/>
  <c r="S403" i="12"/>
  <c r="G403" i="12"/>
  <c r="H403" i="12"/>
  <c r="AX403" i="12" s="1"/>
  <c r="BB403" i="12"/>
  <c r="I403" i="12"/>
  <c r="BL403" i="12" s="1"/>
  <c r="E404" i="12"/>
  <c r="AO404" i="12" s="1"/>
  <c r="F404" i="12"/>
  <c r="G404" i="12"/>
  <c r="T404" i="12" s="1"/>
  <c r="AC404" i="12"/>
  <c r="H404" i="12"/>
  <c r="AY404" i="12"/>
  <c r="I404" i="12"/>
  <c r="C403" i="12"/>
  <c r="C404" i="12"/>
  <c r="B403" i="12"/>
  <c r="B404" i="12"/>
  <c r="E399" i="12"/>
  <c r="AO399" i="12" s="1"/>
  <c r="F399" i="12"/>
  <c r="S399" i="12"/>
  <c r="G399" i="12"/>
  <c r="H399" i="12"/>
  <c r="AX400" i="12"/>
  <c r="I399" i="12"/>
  <c r="BH399" i="12" s="1"/>
  <c r="K399" i="12"/>
  <c r="E400" i="12"/>
  <c r="AR400" i="12" s="1"/>
  <c r="F400" i="12"/>
  <c r="W400" i="12"/>
  <c r="G400" i="12"/>
  <c r="AG400" i="12"/>
  <c r="H400" i="12"/>
  <c r="I400" i="12"/>
  <c r="BL400" i="12" s="1"/>
  <c r="K400" i="12"/>
  <c r="E401" i="12"/>
  <c r="F401" i="12"/>
  <c r="G401" i="12"/>
  <c r="H401" i="12"/>
  <c r="AY401" i="12" s="1"/>
  <c r="I401" i="12"/>
  <c r="BH401" i="12" s="1"/>
  <c r="BL401" i="12"/>
  <c r="K401" i="12"/>
  <c r="E402" i="12"/>
  <c r="F402" i="12"/>
  <c r="S402" i="12" s="1"/>
  <c r="W402" i="12"/>
  <c r="G402" i="12"/>
  <c r="T403" i="12"/>
  <c r="H402" i="12"/>
  <c r="AY403" i="12" s="1"/>
  <c r="BB402" i="12"/>
  <c r="BC402" i="12" s="1"/>
  <c r="I402" i="12"/>
  <c r="BL402" i="12" s="1"/>
  <c r="K402" i="12"/>
  <c r="C399" i="12"/>
  <c r="C400" i="12"/>
  <c r="C401" i="12"/>
  <c r="C402" i="12"/>
  <c r="B399" i="12"/>
  <c r="B400" i="12"/>
  <c r="B401" i="12"/>
  <c r="B402" i="12"/>
  <c r="G397" i="12"/>
  <c r="H397" i="12"/>
  <c r="BB397" i="12"/>
  <c r="I397" i="12"/>
  <c r="K397" i="12"/>
  <c r="G398" i="12"/>
  <c r="AG398" i="12" s="1"/>
  <c r="H398" i="12"/>
  <c r="AX399" i="12" s="1"/>
  <c r="BB398" i="12"/>
  <c r="I398" i="12"/>
  <c r="BI398" i="12" s="1"/>
  <c r="BL398" i="12"/>
  <c r="K398" i="12"/>
  <c r="F397" i="12"/>
  <c r="S398" i="12" s="1"/>
  <c r="W397" i="12"/>
  <c r="Y398" i="12" s="1"/>
  <c r="F398" i="12"/>
  <c r="W398" i="12"/>
  <c r="X398" i="12" s="1"/>
  <c r="E397" i="12"/>
  <c r="E398" i="12"/>
  <c r="C397" i="12"/>
  <c r="C398" i="12"/>
  <c r="B397" i="12"/>
  <c r="B398" i="12"/>
  <c r="P393" i="20"/>
  <c r="Q393" i="20"/>
  <c r="M393" i="20"/>
  <c r="N393" i="20"/>
  <c r="G393" i="20"/>
  <c r="H393" i="20"/>
  <c r="J393" i="20"/>
  <c r="K393" i="20" s="1"/>
  <c r="J409" i="27"/>
  <c r="N409" i="27"/>
  <c r="AY398" i="12"/>
  <c r="S404" i="12"/>
  <c r="BH403" i="12"/>
  <c r="AX398" i="12"/>
  <c r="AX404" i="12"/>
  <c r="AO402" i="12"/>
  <c r="AM402" i="12"/>
  <c r="AR402" i="12"/>
  <c r="AS403" i="12" s="1"/>
  <c r="AO403" i="12"/>
  <c r="AM401" i="12"/>
  <c r="AR403" i="12"/>
  <c r="AT403" i="12" s="1"/>
  <c r="BL397" i="12"/>
  <c r="BM398" i="12"/>
  <c r="H406" i="12"/>
  <c r="AX401" i="12"/>
  <c r="BB401" i="12"/>
  <c r="BD401" i="12" s="1"/>
  <c r="S400" i="12"/>
  <c r="AR404" i="12"/>
  <c r="AR407" i="12" s="1"/>
  <c r="AT404" i="12"/>
  <c r="E407" i="12"/>
  <c r="AY402" i="12"/>
  <c r="BB404" i="12"/>
  <c r="BC404" i="12" s="1"/>
  <c r="BN398" i="12"/>
  <c r="AX402" i="12"/>
  <c r="H407" i="12"/>
  <c r="AN404" i="12"/>
  <c r="AY400" i="12"/>
  <c r="BH400" i="12"/>
  <c r="BI400" i="12"/>
  <c r="AN402" i="12"/>
  <c r="AG402" i="12"/>
  <c r="AC402" i="12"/>
  <c r="AR401" i="12"/>
  <c r="AO401" i="12"/>
  <c r="BL399" i="12"/>
  <c r="AD403" i="12"/>
  <c r="AG403" i="12"/>
  <c r="AH403" i="12" s="1"/>
  <c r="AR397" i="12"/>
  <c r="AR398" i="12"/>
  <c r="AT398" i="12" s="1"/>
  <c r="AM398" i="12"/>
  <c r="BB399" i="12"/>
  <c r="BC399" i="12"/>
  <c r="AY399" i="12"/>
  <c r="F406" i="12"/>
  <c r="S401" i="12"/>
  <c r="W399" i="12"/>
  <c r="Y399" i="12" s="1"/>
  <c r="AD404" i="12"/>
  <c r="BB400" i="12"/>
  <c r="BH398" i="12"/>
  <c r="F407" i="12"/>
  <c r="W404" i="12"/>
  <c r="W401" i="12"/>
  <c r="Y401" i="12" s="1"/>
  <c r="BI401" i="12"/>
  <c r="K407" i="12"/>
  <c r="Y403" i="12"/>
  <c r="X399" i="12"/>
  <c r="BD399" i="12"/>
  <c r="BB407" i="12"/>
  <c r="AS404" i="12"/>
  <c r="BD402" i="12"/>
  <c r="AR406" i="12"/>
  <c r="P392" i="20"/>
  <c r="Q392" i="20"/>
  <c r="M392" i="20"/>
  <c r="N392" i="20"/>
  <c r="G392" i="20"/>
  <c r="H392" i="20"/>
  <c r="S392" i="20"/>
  <c r="J392" i="20"/>
  <c r="K392" i="20"/>
  <c r="J408" i="27"/>
  <c r="N408" i="27"/>
  <c r="P391" i="20"/>
  <c r="Q391" i="20" s="1"/>
  <c r="M391" i="20"/>
  <c r="N391" i="20" s="1"/>
  <c r="O393" i="20" s="1"/>
  <c r="J391" i="20"/>
  <c r="G391" i="20"/>
  <c r="J407" i="27"/>
  <c r="N407" i="27"/>
  <c r="I141" i="10"/>
  <c r="G390" i="20"/>
  <c r="H390" i="20" s="1"/>
  <c r="S390" i="20" s="1"/>
  <c r="J390" i="20"/>
  <c r="K390" i="20"/>
  <c r="M390" i="20"/>
  <c r="N390" i="20" s="1"/>
  <c r="P390" i="20"/>
  <c r="Q390" i="20"/>
  <c r="D58" i="11"/>
  <c r="E58" i="11"/>
  <c r="F58" i="11"/>
  <c r="G58" i="11"/>
  <c r="C58" i="11"/>
  <c r="E141" i="10"/>
  <c r="F141" i="10"/>
  <c r="G141" i="10"/>
  <c r="H141" i="10"/>
  <c r="D141" i="10"/>
  <c r="J406" i="27"/>
  <c r="N406" i="27"/>
  <c r="P388" i="20"/>
  <c r="Q388" i="20"/>
  <c r="R390" i="20" s="1"/>
  <c r="P389" i="20"/>
  <c r="Q389" i="20" s="1"/>
  <c r="M388" i="20"/>
  <c r="N388" i="20"/>
  <c r="M389" i="20"/>
  <c r="N389" i="20" s="1"/>
  <c r="G389" i="20"/>
  <c r="H389" i="20"/>
  <c r="J389" i="20"/>
  <c r="K389" i="20" s="1"/>
  <c r="J405" i="27"/>
  <c r="N405" i="27"/>
  <c r="P387" i="20"/>
  <c r="Q387" i="20" s="1"/>
  <c r="M387" i="20"/>
  <c r="N387" i="20"/>
  <c r="G388" i="20"/>
  <c r="H388" i="20" s="1"/>
  <c r="I390" i="20" s="1"/>
  <c r="J388" i="20"/>
  <c r="K388" i="20"/>
  <c r="L390" i="20" s="1"/>
  <c r="I140" i="10"/>
  <c r="H140" i="10"/>
  <c r="G140" i="10"/>
  <c r="F140" i="10"/>
  <c r="E140" i="10"/>
  <c r="D140" i="10"/>
  <c r="J404" i="27"/>
  <c r="N404" i="27"/>
  <c r="G387" i="20"/>
  <c r="H387" i="20"/>
  <c r="S387" i="20" s="1"/>
  <c r="J387" i="20"/>
  <c r="K387" i="20"/>
  <c r="P386" i="20"/>
  <c r="Q386" i="20" s="1"/>
  <c r="M386" i="20"/>
  <c r="N386" i="20" s="1"/>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5" i="27"/>
  <c r="N136" i="27"/>
  <c r="N137" i="27"/>
  <c r="N138"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5" i="27"/>
  <c r="N166" i="27"/>
  <c r="N167" i="27"/>
  <c r="N168" i="27"/>
  <c r="N169" i="27"/>
  <c r="N170" i="27"/>
  <c r="N171" i="27"/>
  <c r="N172" i="27"/>
  <c r="N173" i="27"/>
  <c r="N174" i="27"/>
  <c r="N175" i="27"/>
  <c r="N176" i="27"/>
  <c r="N177" i="27"/>
  <c r="N178" i="27"/>
  <c r="N179" i="27"/>
  <c r="N180" i="27"/>
  <c r="N181" i="27"/>
  <c r="N182" i="27"/>
  <c r="N183" i="27"/>
  <c r="N184" i="27"/>
  <c r="N185" i="27"/>
  <c r="N186" i="27"/>
  <c r="N187" i="27"/>
  <c r="N188" i="27"/>
  <c r="N189" i="27"/>
  <c r="N190" i="27"/>
  <c r="N191" i="27"/>
  <c r="N192" i="27"/>
  <c r="N193" i="27"/>
  <c r="N194" i="27"/>
  <c r="N195" i="27"/>
  <c r="N196" i="27"/>
  <c r="N197" i="27"/>
  <c r="N198" i="27"/>
  <c r="N199" i="27"/>
  <c r="N200" i="27"/>
  <c r="N201" i="27"/>
  <c r="N202" i="27"/>
  <c r="N203" i="27"/>
  <c r="N204" i="27"/>
  <c r="N205" i="27"/>
  <c r="N206" i="27"/>
  <c r="N207" i="27"/>
  <c r="N208" i="27"/>
  <c r="N209" i="27"/>
  <c r="N210" i="27"/>
  <c r="N211" i="27"/>
  <c r="N212" i="27"/>
  <c r="N213" i="27"/>
  <c r="N214" i="27"/>
  <c r="N215" i="27"/>
  <c r="N216" i="27"/>
  <c r="N217" i="27"/>
  <c r="N218" i="27"/>
  <c r="N219" i="27"/>
  <c r="N220" i="27"/>
  <c r="N221" i="27"/>
  <c r="N222" i="27"/>
  <c r="N223" i="27"/>
  <c r="N224" i="27"/>
  <c r="N225" i="27"/>
  <c r="N226" i="27"/>
  <c r="N227" i="27"/>
  <c r="N228" i="27"/>
  <c r="N229" i="27"/>
  <c r="N230" i="27"/>
  <c r="N231" i="27"/>
  <c r="N232" i="27"/>
  <c r="N233" i="27"/>
  <c r="N234" i="27"/>
  <c r="N235" i="27"/>
  <c r="N236" i="27"/>
  <c r="N237" i="27"/>
  <c r="N238" i="27"/>
  <c r="N239" i="27"/>
  <c r="N240" i="27"/>
  <c r="N241" i="27"/>
  <c r="N242" i="27"/>
  <c r="N243" i="27"/>
  <c r="N244"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8" i="27"/>
  <c r="N279" i="27"/>
  <c r="N280" i="27"/>
  <c r="N281" i="27"/>
  <c r="N282" i="27"/>
  <c r="N283" i="27"/>
  <c r="N284" i="27"/>
  <c r="N285" i="27"/>
  <c r="N286" i="27"/>
  <c r="N287" i="27"/>
  <c r="N288" i="27"/>
  <c r="N289" i="27"/>
  <c r="N290" i="27"/>
  <c r="N291" i="27"/>
  <c r="N292" i="27"/>
  <c r="N293" i="27"/>
  <c r="N294" i="27"/>
  <c r="N295" i="27"/>
  <c r="N296" i="27"/>
  <c r="N297" i="27"/>
  <c r="N298" i="27"/>
  <c r="N299" i="27"/>
  <c r="N300" i="27"/>
  <c r="N301" i="27"/>
  <c r="N302" i="27"/>
  <c r="N303" i="27"/>
  <c r="N304" i="27"/>
  <c r="N305" i="27"/>
  <c r="N306" i="27"/>
  <c r="N307" i="27"/>
  <c r="N308" i="27"/>
  <c r="N309" i="27"/>
  <c r="N310" i="27"/>
  <c r="N311" i="27"/>
  <c r="N312" i="27"/>
  <c r="N313" i="27"/>
  <c r="N314" i="27"/>
  <c r="N315" i="27"/>
  <c r="N316" i="27"/>
  <c r="N317" i="27"/>
  <c r="N318" i="27"/>
  <c r="N319" i="27"/>
  <c r="N320" i="27"/>
  <c r="N321" i="27"/>
  <c r="N322" i="27"/>
  <c r="N323" i="27"/>
  <c r="N324" i="27"/>
  <c r="N325" i="27"/>
  <c r="N326" i="27"/>
  <c r="N327" i="27"/>
  <c r="N328" i="27"/>
  <c r="N329" i="27"/>
  <c r="N330" i="27"/>
  <c r="N331" i="27"/>
  <c r="N332" i="27"/>
  <c r="N333" i="27"/>
  <c r="N334" i="27"/>
  <c r="N335" i="27"/>
  <c r="N336" i="27"/>
  <c r="N337" i="27"/>
  <c r="N338" i="27"/>
  <c r="N339" i="27"/>
  <c r="N340" i="27"/>
  <c r="N341" i="27"/>
  <c r="N342" i="27"/>
  <c r="N343" i="27"/>
  <c r="N344" i="27"/>
  <c r="N345" i="27"/>
  <c r="N346" i="27"/>
  <c r="N347" i="27"/>
  <c r="N348" i="27"/>
  <c r="N349" i="27"/>
  <c r="N350" i="27"/>
  <c r="N351" i="27"/>
  <c r="N352" i="27"/>
  <c r="N353" i="27"/>
  <c r="N354" i="27"/>
  <c r="N355" i="27"/>
  <c r="N356" i="27"/>
  <c r="N357" i="27"/>
  <c r="N358" i="27"/>
  <c r="N359" i="27"/>
  <c r="N360" i="27"/>
  <c r="N361" i="27"/>
  <c r="N362" i="27"/>
  <c r="N363" i="27"/>
  <c r="N364" i="27"/>
  <c r="N365" i="27"/>
  <c r="N366" i="27"/>
  <c r="N367" i="27"/>
  <c r="N368" i="27"/>
  <c r="N369" i="27"/>
  <c r="N370" i="27"/>
  <c r="N371" i="27"/>
  <c r="N372" i="27"/>
  <c r="N373" i="27"/>
  <c r="N374" i="27"/>
  <c r="N375" i="27"/>
  <c r="N376" i="27"/>
  <c r="N377" i="27"/>
  <c r="N378" i="27"/>
  <c r="N379" i="27"/>
  <c r="N380" i="27"/>
  <c r="N381" i="27"/>
  <c r="N382" i="27"/>
  <c r="N383" i="27"/>
  <c r="N384" i="27"/>
  <c r="N385" i="27"/>
  <c r="N386" i="27"/>
  <c r="N387" i="27"/>
  <c r="N388" i="27"/>
  <c r="N389" i="27"/>
  <c r="N390" i="27"/>
  <c r="N391" i="27"/>
  <c r="N392" i="27"/>
  <c r="N393" i="27"/>
  <c r="N394" i="27"/>
  <c r="N395" i="27"/>
  <c r="N396" i="27"/>
  <c r="N397" i="27"/>
  <c r="N398" i="27"/>
  <c r="N399" i="27"/>
  <c r="N400" i="27"/>
  <c r="N401" i="27"/>
  <c r="N402" i="27"/>
  <c r="N403" i="27"/>
  <c r="B64" i="31"/>
  <c r="B65" i="31" s="1"/>
  <c r="B66" i="31" s="1"/>
  <c r="B67" i="31" s="1"/>
  <c r="J403" i="27"/>
  <c r="T138" i="20"/>
  <c r="A284" i="20"/>
  <c r="A296" i="20"/>
  <c r="A308" i="20"/>
  <c r="A320" i="20"/>
  <c r="A332" i="20"/>
  <c r="A344" i="20"/>
  <c r="A356" i="20"/>
  <c r="A285" i="20"/>
  <c r="A297" i="20"/>
  <c r="A309" i="20"/>
  <c r="A321" i="20"/>
  <c r="A333" i="20"/>
  <c r="A345" i="20"/>
  <c r="A357" i="20"/>
  <c r="A286" i="20"/>
  <c r="A298" i="20"/>
  <c r="A310" i="20"/>
  <c r="A322" i="20"/>
  <c r="A334" i="20"/>
  <c r="A346" i="20"/>
  <c r="A358" i="20"/>
  <c r="A287" i="20"/>
  <c r="A299" i="20"/>
  <c r="A311" i="20"/>
  <c r="A323" i="20"/>
  <c r="A335" i="20"/>
  <c r="A347" i="20"/>
  <c r="A359" i="20"/>
  <c r="A288" i="20"/>
  <c r="A300" i="20"/>
  <c r="A312" i="20"/>
  <c r="A324" i="20"/>
  <c r="A336" i="20"/>
  <c r="A348" i="20"/>
  <c r="A360" i="20"/>
  <c r="A289" i="20"/>
  <c r="A301" i="20"/>
  <c r="A313" i="20"/>
  <c r="A325" i="20"/>
  <c r="A337" i="20"/>
  <c r="A349" i="20"/>
  <c r="A361" i="20"/>
  <c r="A290" i="20"/>
  <c r="A302" i="20"/>
  <c r="A314" i="20"/>
  <c r="A326" i="20"/>
  <c r="A338" i="20"/>
  <c r="A350" i="20"/>
  <c r="A362" i="20"/>
  <c r="A291" i="20"/>
  <c r="A303" i="20"/>
  <c r="A315" i="20"/>
  <c r="A327" i="20"/>
  <c r="A339" i="20"/>
  <c r="A351" i="20"/>
  <c r="A363" i="20"/>
  <c r="A292" i="20"/>
  <c r="A304" i="20"/>
  <c r="A316" i="20"/>
  <c r="A328" i="20"/>
  <c r="A340" i="20"/>
  <c r="A352" i="20"/>
  <c r="A364" i="20"/>
  <c r="A293" i="20"/>
  <c r="A305" i="20"/>
  <c r="A317" i="20"/>
  <c r="A329" i="20"/>
  <c r="A341" i="20"/>
  <c r="A353" i="20"/>
  <c r="A365" i="20"/>
  <c r="A294" i="20"/>
  <c r="A306" i="20"/>
  <c r="A318" i="20"/>
  <c r="A330" i="20"/>
  <c r="A342" i="20"/>
  <c r="A354" i="20"/>
  <c r="A366" i="20"/>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F9" i="20"/>
  <c r="J402" i="27"/>
  <c r="P385" i="20"/>
  <c r="Q385" i="20" s="1"/>
  <c r="R387" i="20" s="1"/>
  <c r="M385" i="20"/>
  <c r="N385" i="20"/>
  <c r="O387" i="20"/>
  <c r="J386" i="20"/>
  <c r="K386" i="20" s="1"/>
  <c r="G386" i="20"/>
  <c r="H386" i="20"/>
  <c r="K396" i="12"/>
  <c r="I396" i="12"/>
  <c r="BH397" i="12" s="1"/>
  <c r="H396" i="12"/>
  <c r="G396" i="12"/>
  <c r="F396" i="12"/>
  <c r="S397" i="12"/>
  <c r="E396" i="12"/>
  <c r="C396" i="12"/>
  <c r="B396" i="12"/>
  <c r="P384" i="20"/>
  <c r="Q384" i="20"/>
  <c r="M384" i="20"/>
  <c r="N384" i="20" s="1"/>
  <c r="J385" i="20"/>
  <c r="K385" i="20"/>
  <c r="L387" i="20" s="1"/>
  <c r="G385" i="20"/>
  <c r="H385" i="20"/>
  <c r="I387" i="20"/>
  <c r="I139" i="10"/>
  <c r="H139" i="10"/>
  <c r="G139" i="10"/>
  <c r="D139" i="10"/>
  <c r="AO397" i="12"/>
  <c r="AD397" i="12"/>
  <c r="BL396" i="12"/>
  <c r="BN397" i="12" s="1"/>
  <c r="BI397" i="12"/>
  <c r="W396" i="12"/>
  <c r="AG396" i="12"/>
  <c r="M396" i="12"/>
  <c r="BM397" i="12"/>
  <c r="J401" i="27"/>
  <c r="E139" i="10"/>
  <c r="J400" i="27"/>
  <c r="B395" i="12"/>
  <c r="C395" i="12"/>
  <c r="E395" i="12"/>
  <c r="AN395" i="12" s="1"/>
  <c r="F395" i="12"/>
  <c r="S396" i="12"/>
  <c r="G395" i="12"/>
  <c r="AC396" i="12" s="1"/>
  <c r="H395" i="12"/>
  <c r="I395" i="12"/>
  <c r="K395" i="12"/>
  <c r="M383" i="20"/>
  <c r="N383" i="20" s="1"/>
  <c r="P383" i="20"/>
  <c r="Q383" i="20"/>
  <c r="G384" i="20"/>
  <c r="H384" i="20" s="1"/>
  <c r="S384" i="20" s="1"/>
  <c r="J384" i="20"/>
  <c r="K384" i="20"/>
  <c r="F139" i="10"/>
  <c r="BL395" i="12"/>
  <c r="BM395" i="12" s="1"/>
  <c r="BH396" i="12"/>
  <c r="BI396" i="12"/>
  <c r="BB395" i="12"/>
  <c r="AM395" i="12"/>
  <c r="AR395" i="12"/>
  <c r="AT395" i="12" s="1"/>
  <c r="W395" i="12"/>
  <c r="X395" i="12" s="1"/>
  <c r="B394" i="12"/>
  <c r="C394" i="12"/>
  <c r="E394" i="12"/>
  <c r="F394" i="12"/>
  <c r="S395" i="12" s="1"/>
  <c r="G394" i="12"/>
  <c r="H394" i="12"/>
  <c r="AX394" i="12" s="1"/>
  <c r="I394" i="12"/>
  <c r="K394" i="12"/>
  <c r="M382" i="20"/>
  <c r="N382" i="20" s="1"/>
  <c r="P382" i="20"/>
  <c r="Q382" i="20" s="1"/>
  <c r="R384" i="20" s="1"/>
  <c r="G383" i="20"/>
  <c r="H383" i="20"/>
  <c r="J383" i="20"/>
  <c r="K383" i="20" s="1"/>
  <c r="S383" i="20" s="1"/>
  <c r="J399" i="27"/>
  <c r="B393" i="12"/>
  <c r="C393" i="12"/>
  <c r="E393" i="12"/>
  <c r="AR393" i="12" s="1"/>
  <c r="F393" i="12"/>
  <c r="G393" i="12"/>
  <c r="H393" i="12"/>
  <c r="BB393" i="12"/>
  <c r="I393" i="12"/>
  <c r="K393" i="12"/>
  <c r="M381" i="20"/>
  <c r="N381" i="20"/>
  <c r="P381" i="20"/>
  <c r="Q381" i="20" s="1"/>
  <c r="G382" i="20"/>
  <c r="H382" i="20" s="1"/>
  <c r="J382" i="20"/>
  <c r="K382" i="20" s="1"/>
  <c r="L384" i="20" s="1"/>
  <c r="G138" i="10"/>
  <c r="H138" i="10"/>
  <c r="I138" i="10"/>
  <c r="D138" i="10"/>
  <c r="J398" i="27"/>
  <c r="B392" i="12"/>
  <c r="C392" i="12"/>
  <c r="E392" i="12"/>
  <c r="F392" i="12"/>
  <c r="G392" i="12"/>
  <c r="G410" i="12" s="1"/>
  <c r="H392" i="12"/>
  <c r="AX393" i="12" s="1"/>
  <c r="I392" i="12"/>
  <c r="BI392" i="12" s="1"/>
  <c r="K392" i="12"/>
  <c r="K410" i="12" s="1"/>
  <c r="M380" i="20"/>
  <c r="N380" i="20"/>
  <c r="P380" i="20"/>
  <c r="Q380" i="20" s="1"/>
  <c r="G381" i="20"/>
  <c r="H381" i="20"/>
  <c r="J381" i="20"/>
  <c r="K381" i="20" s="1"/>
  <c r="F138" i="10"/>
  <c r="J138" i="10" s="1"/>
  <c r="E138" i="10"/>
  <c r="J397" i="27"/>
  <c r="AZ404" i="12"/>
  <c r="BA404" i="12"/>
  <c r="AF404" i="12"/>
  <c r="BH395" i="12"/>
  <c r="BI395" i="12"/>
  <c r="AX395" i="12"/>
  <c r="AY395" i="12"/>
  <c r="F410" i="12"/>
  <c r="U404" i="12"/>
  <c r="V404" i="12"/>
  <c r="BK404" i="12"/>
  <c r="W394" i="12"/>
  <c r="X394" i="12" s="1"/>
  <c r="AR394" i="12"/>
  <c r="AM394" i="12"/>
  <c r="AN394" i="12"/>
  <c r="AO394" i="12"/>
  <c r="BL394" i="12"/>
  <c r="BN395" i="12" s="1"/>
  <c r="BH394" i="12"/>
  <c r="BB394" i="12"/>
  <c r="BC395" i="12" s="1"/>
  <c r="BB392" i="12"/>
  <c r="AM393" i="12"/>
  <c r="BI393" i="12"/>
  <c r="S394" i="12"/>
  <c r="AC393" i="12"/>
  <c r="M393" i="12"/>
  <c r="AG392" i="12"/>
  <c r="W393" i="12"/>
  <c r="S393" i="12"/>
  <c r="W392" i="12"/>
  <c r="AA404" i="12" s="1"/>
  <c r="B391" i="12"/>
  <c r="C391" i="12"/>
  <c r="E391" i="12"/>
  <c r="F391" i="12"/>
  <c r="W391" i="12" s="1"/>
  <c r="G391" i="12"/>
  <c r="H391" i="12"/>
  <c r="I391" i="12"/>
  <c r="K391" i="12"/>
  <c r="M379" i="20"/>
  <c r="N379" i="20"/>
  <c r="P379" i="20"/>
  <c r="Q379" i="20"/>
  <c r="R381" i="20" s="1"/>
  <c r="G380" i="20"/>
  <c r="H380" i="20"/>
  <c r="J380" i="20"/>
  <c r="K380" i="20" s="1"/>
  <c r="L381" i="20" s="1"/>
  <c r="J396" i="27"/>
  <c r="AE403" i="12"/>
  <c r="AP403" i="12"/>
  <c r="AQ403" i="12"/>
  <c r="U403" i="12"/>
  <c r="V403" i="12"/>
  <c r="BJ403" i="12"/>
  <c r="BK403" i="12"/>
  <c r="BA403" i="12"/>
  <c r="AZ403" i="12"/>
  <c r="Y395" i="12"/>
  <c r="BB391" i="12"/>
  <c r="AR391" i="12"/>
  <c r="AY392" i="12"/>
  <c r="BL391" i="12"/>
  <c r="AX392" i="12"/>
  <c r="AN392" i="12"/>
  <c r="Y394" i="12"/>
  <c r="AM391" i="12"/>
  <c r="AD392" i="12"/>
  <c r="T392" i="12"/>
  <c r="S392" i="12"/>
  <c r="M391" i="12"/>
  <c r="AG391" i="12"/>
  <c r="B390" i="12"/>
  <c r="C390" i="12"/>
  <c r="E390" i="12"/>
  <c r="F390" i="12"/>
  <c r="V402" i="12" s="1"/>
  <c r="G390" i="12"/>
  <c r="H390" i="12"/>
  <c r="I390" i="12"/>
  <c r="K390" i="12"/>
  <c r="M378" i="20"/>
  <c r="N378" i="20" s="1"/>
  <c r="P378" i="20"/>
  <c r="Q378" i="20"/>
  <c r="G379" i="20"/>
  <c r="H379" i="20" s="1"/>
  <c r="J379" i="20"/>
  <c r="F57" i="11"/>
  <c r="G57" i="11"/>
  <c r="H57" i="11"/>
  <c r="C57" i="11"/>
  <c r="G137" i="10"/>
  <c r="H137" i="10"/>
  <c r="I137" i="10"/>
  <c r="D137" i="10"/>
  <c r="J395" i="27"/>
  <c r="AV403" i="12"/>
  <c r="BE403" i="12"/>
  <c r="BB410" i="12"/>
  <c r="BB409" i="12"/>
  <c r="AY391" i="12"/>
  <c r="AZ402" i="12"/>
  <c r="BA402" i="12"/>
  <c r="BO403" i="12"/>
  <c r="BH391" i="12"/>
  <c r="BJ402" i="12"/>
  <c r="BK402" i="12"/>
  <c r="AF402" i="12"/>
  <c r="AE402" i="12"/>
  <c r="AN391" i="12"/>
  <c r="AP402" i="12"/>
  <c r="AQ402" i="12"/>
  <c r="K379" i="20"/>
  <c r="S379" i="20"/>
  <c r="T390" i="20"/>
  <c r="BC392" i="12"/>
  <c r="BI391" i="12"/>
  <c r="AX391" i="12"/>
  <c r="T391" i="12"/>
  <c r="BL390" i="12"/>
  <c r="BB390" i="12"/>
  <c r="AC391" i="12"/>
  <c r="AD391" i="12"/>
  <c r="S391" i="12"/>
  <c r="M390" i="12"/>
  <c r="AG390" i="12"/>
  <c r="B389" i="12"/>
  <c r="C389" i="12"/>
  <c r="E389" i="12"/>
  <c r="F389" i="12"/>
  <c r="M389" i="12" s="1"/>
  <c r="G389" i="12"/>
  <c r="AC390" i="12" s="1"/>
  <c r="H389" i="12"/>
  <c r="AX390" i="12" s="1"/>
  <c r="I389" i="12"/>
  <c r="K389" i="12"/>
  <c r="BN391" i="12"/>
  <c r="BC391" i="12"/>
  <c r="BA401" i="12"/>
  <c r="AF401" i="12"/>
  <c r="AE401" i="12"/>
  <c r="BM391" i="12"/>
  <c r="BD391" i="12"/>
  <c r="BB389" i="12"/>
  <c r="BF401" i="12" s="1"/>
  <c r="AZ389" i="12"/>
  <c r="BA389" i="12"/>
  <c r="AN390" i="12"/>
  <c r="AY390" i="12"/>
  <c r="AD390" i="12"/>
  <c r="T390" i="12"/>
  <c r="S390" i="12"/>
  <c r="BV6" i="12"/>
  <c r="W389" i="12"/>
  <c r="V389" i="12"/>
  <c r="AG389" i="12"/>
  <c r="AF389" i="12"/>
  <c r="M377" i="20"/>
  <c r="N377" i="20" s="1"/>
  <c r="P377" i="20"/>
  <c r="Q377" i="20" s="1"/>
  <c r="G378" i="20"/>
  <c r="H378" i="20"/>
  <c r="S378" i="20" s="1"/>
  <c r="J378" i="20"/>
  <c r="K378" i="20"/>
  <c r="E57" i="11"/>
  <c r="E56" i="11"/>
  <c r="F56" i="11"/>
  <c r="F137" i="10"/>
  <c r="E137" i="10"/>
  <c r="J137" i="10" s="1"/>
  <c r="J394" i="27"/>
  <c r="Z401" i="12"/>
  <c r="AA401" i="12"/>
  <c r="BD390" i="12"/>
  <c r="BC390" i="12"/>
  <c r="AH390" i="12"/>
  <c r="B388" i="12"/>
  <c r="C388" i="12"/>
  <c r="E388" i="12"/>
  <c r="F388" i="12"/>
  <c r="G388" i="12"/>
  <c r="H388" i="12"/>
  <c r="BA400" i="12" s="1"/>
  <c r="I388" i="12"/>
  <c r="K388" i="12"/>
  <c r="M376" i="20"/>
  <c r="N376" i="20"/>
  <c r="P376" i="20"/>
  <c r="Q376" i="20" s="1"/>
  <c r="G377" i="20"/>
  <c r="J377" i="20"/>
  <c r="K377" i="20" s="1"/>
  <c r="J393" i="27"/>
  <c r="BK400" i="12"/>
  <c r="BJ400" i="12"/>
  <c r="AZ400" i="12"/>
  <c r="AE400" i="12"/>
  <c r="AF400" i="12"/>
  <c r="U400" i="12"/>
  <c r="AO389" i="12"/>
  <c r="AN389" i="12"/>
  <c r="AX389" i="12"/>
  <c r="AY389" i="12"/>
  <c r="BK388" i="12"/>
  <c r="BJ388" i="12"/>
  <c r="BL388" i="12"/>
  <c r="AR388" i="12"/>
  <c r="AV400" i="12" s="1"/>
  <c r="AM388" i="12"/>
  <c r="BB388" i="12"/>
  <c r="AZ388" i="12"/>
  <c r="BA388" i="12"/>
  <c r="AC389" i="12"/>
  <c r="T389" i="12"/>
  <c r="AD389" i="12"/>
  <c r="H377" i="20"/>
  <c r="S377" i="20" s="1"/>
  <c r="AG388" i="12"/>
  <c r="AK388" i="12" s="1"/>
  <c r="AF388" i="12"/>
  <c r="AE388" i="12"/>
  <c r="E136" i="10"/>
  <c r="F136" i="10"/>
  <c r="G136" i="10"/>
  <c r="H136" i="10"/>
  <c r="I136" i="10"/>
  <c r="D136" i="10"/>
  <c r="BH270" i="12"/>
  <c r="BI270" i="12"/>
  <c r="BJ270" i="12"/>
  <c r="BK270" i="12"/>
  <c r="BL270" i="12"/>
  <c r="BN270" i="12"/>
  <c r="BH271" i="12"/>
  <c r="BI271" i="12"/>
  <c r="BJ271" i="12"/>
  <c r="BK271" i="12"/>
  <c r="BL271" i="12"/>
  <c r="BH272" i="12"/>
  <c r="BI272" i="12"/>
  <c r="BJ272" i="12"/>
  <c r="BK272" i="12"/>
  <c r="BL272" i="12"/>
  <c r="BH273" i="12"/>
  <c r="BI273" i="12"/>
  <c r="BJ273" i="12"/>
  <c r="BK273" i="12"/>
  <c r="BL273" i="12"/>
  <c r="BH274" i="12"/>
  <c r="BI274" i="12"/>
  <c r="BJ274" i="12"/>
  <c r="BK274" i="12"/>
  <c r="BL274" i="12"/>
  <c r="BH275" i="12"/>
  <c r="BI275" i="12"/>
  <c r="BJ275" i="12"/>
  <c r="BK275" i="12"/>
  <c r="BL275" i="12"/>
  <c r="BP275" i="12"/>
  <c r="BH276" i="12"/>
  <c r="BI276" i="12"/>
  <c r="BJ276" i="12"/>
  <c r="BK276" i="12"/>
  <c r="BL276" i="12"/>
  <c r="BH277" i="12"/>
  <c r="BI277" i="12"/>
  <c r="BJ277" i="12"/>
  <c r="BK277" i="12"/>
  <c r="BL277" i="12"/>
  <c r="BP277" i="12"/>
  <c r="BH278" i="12"/>
  <c r="BI278" i="12"/>
  <c r="BJ278" i="12"/>
  <c r="BK278" i="12"/>
  <c r="BL278" i="12"/>
  <c r="BP278" i="12"/>
  <c r="BH279" i="12"/>
  <c r="BI279" i="12"/>
  <c r="BJ279" i="12"/>
  <c r="BK279" i="12"/>
  <c r="BL279" i="12"/>
  <c r="BO279" i="12"/>
  <c r="BH280" i="12"/>
  <c r="BI280" i="12"/>
  <c r="BJ280" i="12"/>
  <c r="BK280" i="12"/>
  <c r="BL280" i="12"/>
  <c r="BH281" i="12"/>
  <c r="BI281" i="12"/>
  <c r="BJ281" i="12"/>
  <c r="BK281" i="12"/>
  <c r="BL281" i="12"/>
  <c r="BH282" i="12"/>
  <c r="BI282" i="12"/>
  <c r="BJ282" i="12"/>
  <c r="BK282" i="12"/>
  <c r="BL282" i="12"/>
  <c r="BH283" i="12"/>
  <c r="BI283" i="12"/>
  <c r="BJ283" i="12"/>
  <c r="BK283" i="12"/>
  <c r="BL283" i="12"/>
  <c r="BH284" i="12"/>
  <c r="BI284" i="12"/>
  <c r="BJ284" i="12"/>
  <c r="BK284" i="12"/>
  <c r="BL284" i="12"/>
  <c r="BH285" i="12"/>
  <c r="BI285" i="12"/>
  <c r="BJ285" i="12"/>
  <c r="BK285" i="12"/>
  <c r="BL285" i="12"/>
  <c r="BH286" i="12"/>
  <c r="BI286" i="12"/>
  <c r="BJ286" i="12"/>
  <c r="BK286" i="12"/>
  <c r="BL286" i="12"/>
  <c r="BH287" i="12"/>
  <c r="BI287" i="12"/>
  <c r="BJ287" i="12"/>
  <c r="BK287" i="12"/>
  <c r="BL287" i="12"/>
  <c r="BH288" i="12"/>
  <c r="BI288" i="12"/>
  <c r="BJ288" i="12"/>
  <c r="BK288" i="12"/>
  <c r="BL288" i="12"/>
  <c r="BH289" i="12"/>
  <c r="BI289" i="12"/>
  <c r="BJ289" i="12"/>
  <c r="BK289" i="12"/>
  <c r="BL289" i="12"/>
  <c r="BH290" i="12"/>
  <c r="BI290" i="12"/>
  <c r="BJ290" i="12"/>
  <c r="BK290" i="12"/>
  <c r="BL290" i="12"/>
  <c r="BH291" i="12"/>
  <c r="BI291" i="12"/>
  <c r="BJ291" i="12"/>
  <c r="BK291" i="12"/>
  <c r="BL291" i="12"/>
  <c r="BH292" i="12"/>
  <c r="BI292" i="12"/>
  <c r="BJ292" i="12"/>
  <c r="BK292" i="12"/>
  <c r="BL292" i="12"/>
  <c r="BH293" i="12"/>
  <c r="BI293" i="12"/>
  <c r="BJ293" i="12"/>
  <c r="BK293" i="12"/>
  <c r="BL293" i="12"/>
  <c r="BH294" i="12"/>
  <c r="BI294" i="12"/>
  <c r="BJ294" i="12"/>
  <c r="BK294" i="12"/>
  <c r="BL294" i="12"/>
  <c r="BH295" i="12"/>
  <c r="BI295" i="12"/>
  <c r="BJ295" i="12"/>
  <c r="BK295" i="12"/>
  <c r="BL295" i="12"/>
  <c r="BH296" i="12"/>
  <c r="BI296" i="12"/>
  <c r="BJ296" i="12"/>
  <c r="BK296" i="12"/>
  <c r="BL296" i="12"/>
  <c r="BH297" i="12"/>
  <c r="BI297" i="12"/>
  <c r="BJ297" i="12"/>
  <c r="BK297" i="12"/>
  <c r="BL297" i="12"/>
  <c r="BH298" i="12"/>
  <c r="BI298" i="12"/>
  <c r="BJ298" i="12"/>
  <c r="BK298" i="12"/>
  <c r="BL298" i="12"/>
  <c r="BH299" i="12"/>
  <c r="BI299" i="12"/>
  <c r="BJ299" i="12"/>
  <c r="BK299" i="12"/>
  <c r="BL299" i="12"/>
  <c r="BH300" i="12"/>
  <c r="BI300" i="12"/>
  <c r="BJ300" i="12"/>
  <c r="BK300" i="12"/>
  <c r="BL300" i="12"/>
  <c r="BH301" i="12"/>
  <c r="BI301" i="12"/>
  <c r="BJ301" i="12"/>
  <c r="BK301" i="12"/>
  <c r="BL301" i="12"/>
  <c r="BH302" i="12"/>
  <c r="BI302" i="12"/>
  <c r="BJ302" i="12"/>
  <c r="BK302" i="12"/>
  <c r="BL302" i="12"/>
  <c r="BO302" i="12"/>
  <c r="BH303" i="12"/>
  <c r="BI303" i="12"/>
  <c r="BJ303" i="12"/>
  <c r="BK303" i="12"/>
  <c r="BL303" i="12"/>
  <c r="BH304" i="12"/>
  <c r="BI304" i="12"/>
  <c r="BJ304" i="12"/>
  <c r="BK304" i="12"/>
  <c r="BL304" i="12"/>
  <c r="BH305" i="12"/>
  <c r="BI305" i="12"/>
  <c r="BJ305" i="12"/>
  <c r="BK305" i="12"/>
  <c r="BL305" i="12"/>
  <c r="BH306" i="12"/>
  <c r="BI306" i="12"/>
  <c r="BJ306" i="12"/>
  <c r="BK306" i="12"/>
  <c r="BL306" i="12"/>
  <c r="BH307" i="12"/>
  <c r="BI307" i="12"/>
  <c r="BJ307" i="12"/>
  <c r="BK307" i="12"/>
  <c r="BL307" i="12"/>
  <c r="BH308" i="12"/>
  <c r="BI308" i="12"/>
  <c r="BJ308" i="12"/>
  <c r="BK308" i="12"/>
  <c r="BL308" i="12"/>
  <c r="BH309" i="12"/>
  <c r="BI309" i="12"/>
  <c r="BJ309" i="12"/>
  <c r="BK309" i="12"/>
  <c r="BL309" i="12"/>
  <c r="BH310" i="12"/>
  <c r="BI310" i="12"/>
  <c r="BJ310" i="12"/>
  <c r="BK310" i="12"/>
  <c r="BL310" i="12"/>
  <c r="BO310" i="12"/>
  <c r="BH311" i="12"/>
  <c r="BI311" i="12"/>
  <c r="BJ311" i="12"/>
  <c r="BK311" i="12"/>
  <c r="BL311" i="12"/>
  <c r="BH312" i="12"/>
  <c r="BI312" i="12"/>
  <c r="BJ312" i="12"/>
  <c r="BK312" i="12"/>
  <c r="BL312" i="12"/>
  <c r="BH313" i="12"/>
  <c r="BI313" i="12"/>
  <c r="BJ313" i="12"/>
  <c r="BK313" i="12"/>
  <c r="BL313" i="12"/>
  <c r="BH314" i="12"/>
  <c r="BI314" i="12"/>
  <c r="BJ314" i="12"/>
  <c r="BK314" i="12"/>
  <c r="BL314" i="12"/>
  <c r="BH315" i="12"/>
  <c r="BI315" i="12"/>
  <c r="BJ315" i="12"/>
  <c r="BK315" i="12"/>
  <c r="BL315" i="12"/>
  <c r="BH316" i="12"/>
  <c r="BI316" i="12"/>
  <c r="BJ316" i="12"/>
  <c r="BK316" i="12"/>
  <c r="BL316" i="12"/>
  <c r="BH317" i="12"/>
  <c r="BI317" i="12"/>
  <c r="BJ317" i="12"/>
  <c r="BK317" i="12"/>
  <c r="BL317" i="12"/>
  <c r="BH318" i="12"/>
  <c r="BI318" i="12"/>
  <c r="BJ318" i="12"/>
  <c r="BK318" i="12"/>
  <c r="BL318" i="12"/>
  <c r="BH319" i="12"/>
  <c r="BI319" i="12"/>
  <c r="BJ319" i="12"/>
  <c r="BK319" i="12"/>
  <c r="BL319" i="12"/>
  <c r="BH320" i="12"/>
  <c r="BI320" i="12"/>
  <c r="BJ320" i="12"/>
  <c r="BK320" i="12"/>
  <c r="BL320" i="12"/>
  <c r="BH321" i="12"/>
  <c r="BI321" i="12"/>
  <c r="BJ321" i="12"/>
  <c r="BK321" i="12"/>
  <c r="BL321" i="12"/>
  <c r="BH322" i="12"/>
  <c r="BI322" i="12"/>
  <c r="BJ322" i="12"/>
  <c r="BK322" i="12"/>
  <c r="BL322" i="12"/>
  <c r="BH323" i="12"/>
  <c r="BI323" i="12"/>
  <c r="BJ323" i="12"/>
  <c r="BK323" i="12"/>
  <c r="BL323" i="12"/>
  <c r="BH324" i="12"/>
  <c r="BI324" i="12"/>
  <c r="BJ324" i="12"/>
  <c r="BK324" i="12"/>
  <c r="BL324" i="12"/>
  <c r="BH325" i="12"/>
  <c r="BI325" i="12"/>
  <c r="BJ325" i="12"/>
  <c r="BK325" i="12"/>
  <c r="BL325" i="12"/>
  <c r="BH326" i="12"/>
  <c r="BI326" i="12"/>
  <c r="BJ326" i="12"/>
  <c r="BK326" i="12"/>
  <c r="BL326" i="12"/>
  <c r="BH327" i="12"/>
  <c r="BI327" i="12"/>
  <c r="BJ327" i="12"/>
  <c r="BK327" i="12"/>
  <c r="BL327" i="12"/>
  <c r="BH328" i="12"/>
  <c r="BI328" i="12"/>
  <c r="BJ328" i="12"/>
  <c r="BK328" i="12"/>
  <c r="BL328" i="12"/>
  <c r="BH329" i="12"/>
  <c r="BI329" i="12"/>
  <c r="BJ329" i="12"/>
  <c r="BK329" i="12"/>
  <c r="BL329" i="12"/>
  <c r="BH330" i="12"/>
  <c r="BI330" i="12"/>
  <c r="BJ330" i="12"/>
  <c r="BK330" i="12"/>
  <c r="BL330" i="12"/>
  <c r="BH331" i="12"/>
  <c r="BI331" i="12"/>
  <c r="BJ331" i="12"/>
  <c r="BK331" i="12"/>
  <c r="BL331" i="12"/>
  <c r="BH332" i="12"/>
  <c r="BI332" i="12"/>
  <c r="BJ332" i="12"/>
  <c r="BK332" i="12"/>
  <c r="BL332" i="12"/>
  <c r="BH333" i="12"/>
  <c r="BI333" i="12"/>
  <c r="BJ333" i="12"/>
  <c r="BK333" i="12"/>
  <c r="BL333" i="12"/>
  <c r="BH334" i="12"/>
  <c r="BI334" i="12"/>
  <c r="BJ334" i="12"/>
  <c r="BK334" i="12"/>
  <c r="BL334" i="12"/>
  <c r="BH335" i="12"/>
  <c r="BI335" i="12"/>
  <c r="BJ335" i="12"/>
  <c r="BK335" i="12"/>
  <c r="BL335" i="12"/>
  <c r="BH336" i="12"/>
  <c r="BI336" i="12"/>
  <c r="BJ336" i="12"/>
  <c r="BK336" i="12"/>
  <c r="BL336" i="12"/>
  <c r="BH337" i="12"/>
  <c r="BI337" i="12"/>
  <c r="BJ337" i="12"/>
  <c r="BK337" i="12"/>
  <c r="BL337" i="12"/>
  <c r="BH338" i="12"/>
  <c r="BI338" i="12"/>
  <c r="BJ338" i="12"/>
  <c r="BK338" i="12"/>
  <c r="BL338" i="12"/>
  <c r="BH339" i="12"/>
  <c r="BI339" i="12"/>
  <c r="BJ339" i="12"/>
  <c r="BK339" i="12"/>
  <c r="BL339" i="12"/>
  <c r="BH340" i="12"/>
  <c r="BI340" i="12"/>
  <c r="BJ340" i="12"/>
  <c r="BK340" i="12"/>
  <c r="BL340" i="12"/>
  <c r="BH341" i="12"/>
  <c r="BI341" i="12"/>
  <c r="BJ341" i="12"/>
  <c r="BK341" i="12"/>
  <c r="BL341" i="12"/>
  <c r="BH342" i="12"/>
  <c r="BI342" i="12"/>
  <c r="BJ342" i="12"/>
  <c r="BK342" i="12"/>
  <c r="BL342" i="12"/>
  <c r="BH343" i="12"/>
  <c r="BI343" i="12"/>
  <c r="BJ343" i="12"/>
  <c r="BK343" i="12"/>
  <c r="BL343" i="12"/>
  <c r="BH344" i="12"/>
  <c r="BI344" i="12"/>
  <c r="BJ344" i="12"/>
  <c r="BK344" i="12"/>
  <c r="BL344" i="12"/>
  <c r="BH345" i="12"/>
  <c r="BI345" i="12"/>
  <c r="BJ345" i="12"/>
  <c r="BK345" i="12"/>
  <c r="BL345" i="12"/>
  <c r="BH346" i="12"/>
  <c r="BI346" i="12"/>
  <c r="BJ346" i="12"/>
  <c r="BK346" i="12"/>
  <c r="BL346" i="12"/>
  <c r="BH347" i="12"/>
  <c r="BI347" i="12"/>
  <c r="BJ347" i="12"/>
  <c r="BK347" i="12"/>
  <c r="BL347" i="12"/>
  <c r="BH348" i="12"/>
  <c r="BI348" i="12"/>
  <c r="BJ348" i="12"/>
  <c r="BK348" i="12"/>
  <c r="BL348" i="12"/>
  <c r="BH349" i="12"/>
  <c r="BI349" i="12"/>
  <c r="BJ349" i="12"/>
  <c r="BK349" i="12"/>
  <c r="BL349" i="12"/>
  <c r="BH350" i="12"/>
  <c r="BI350" i="12"/>
  <c r="BJ350" i="12"/>
  <c r="BK350" i="12"/>
  <c r="BL350" i="12"/>
  <c r="BH351" i="12"/>
  <c r="BI351" i="12"/>
  <c r="BJ351" i="12"/>
  <c r="BK351" i="12"/>
  <c r="BL351" i="12"/>
  <c r="BH352" i="12"/>
  <c r="BI352" i="12"/>
  <c r="BJ352" i="12"/>
  <c r="BK352" i="12"/>
  <c r="BL352" i="12"/>
  <c r="BH353" i="12"/>
  <c r="BI353" i="12"/>
  <c r="BJ353" i="12"/>
  <c r="BK353" i="12"/>
  <c r="BL353" i="12"/>
  <c r="BH354" i="12"/>
  <c r="BI354" i="12"/>
  <c r="BJ354" i="12"/>
  <c r="BK354" i="12"/>
  <c r="BL354" i="12"/>
  <c r="BH355" i="12"/>
  <c r="BI355" i="12"/>
  <c r="BJ355" i="12"/>
  <c r="BK355" i="12"/>
  <c r="BL355" i="12"/>
  <c r="BH356" i="12"/>
  <c r="BI356" i="12"/>
  <c r="BJ356" i="12"/>
  <c r="BK356" i="12"/>
  <c r="BL356" i="12"/>
  <c r="BH357" i="12"/>
  <c r="BI357" i="12"/>
  <c r="BJ357" i="12"/>
  <c r="BK357" i="12"/>
  <c r="BL357" i="12"/>
  <c r="BH358" i="12"/>
  <c r="BI358" i="12"/>
  <c r="BJ358" i="12"/>
  <c r="BK358" i="12"/>
  <c r="BL358" i="12"/>
  <c r="BH359" i="12"/>
  <c r="BI359" i="12"/>
  <c r="BJ359" i="12"/>
  <c r="BK359" i="12"/>
  <c r="BL359" i="12"/>
  <c r="BH360" i="12"/>
  <c r="BI360" i="12"/>
  <c r="BJ360" i="12"/>
  <c r="BK360" i="12"/>
  <c r="BL360" i="12"/>
  <c r="BH361" i="12"/>
  <c r="BI361" i="12"/>
  <c r="BJ361" i="12"/>
  <c r="BK361" i="12"/>
  <c r="BL361" i="12"/>
  <c r="BH362" i="12"/>
  <c r="BI362" i="12"/>
  <c r="BJ362" i="12"/>
  <c r="BK362" i="12"/>
  <c r="BL362" i="12"/>
  <c r="BH363" i="12"/>
  <c r="BI363" i="12"/>
  <c r="BJ363" i="12"/>
  <c r="BK363" i="12"/>
  <c r="BL363" i="12"/>
  <c r="BH364" i="12"/>
  <c r="BI364" i="12"/>
  <c r="BJ364" i="12"/>
  <c r="BK364" i="12"/>
  <c r="BL364" i="12"/>
  <c r="BH365" i="12"/>
  <c r="BI365" i="12"/>
  <c r="BJ365" i="12"/>
  <c r="BK365" i="12"/>
  <c r="BL365" i="12"/>
  <c r="BH366" i="12"/>
  <c r="BI366" i="12"/>
  <c r="BJ366" i="12"/>
  <c r="BK366" i="12"/>
  <c r="BL366" i="12"/>
  <c r="BH367" i="12"/>
  <c r="BI367" i="12"/>
  <c r="BJ367" i="12"/>
  <c r="BK367" i="12"/>
  <c r="BL367" i="12"/>
  <c r="BH368" i="12"/>
  <c r="BI368" i="12"/>
  <c r="BJ368" i="12"/>
  <c r="BK368" i="12"/>
  <c r="BL368" i="12"/>
  <c r="BH369" i="12"/>
  <c r="BI369" i="12"/>
  <c r="BJ369" i="12"/>
  <c r="BK369" i="12"/>
  <c r="BL369" i="12"/>
  <c r="BH370" i="12"/>
  <c r="BI370" i="12"/>
  <c r="BJ370" i="12"/>
  <c r="BK370" i="12"/>
  <c r="BL370" i="12"/>
  <c r="BH371" i="12"/>
  <c r="BI371" i="12"/>
  <c r="BJ371" i="12"/>
  <c r="BK371" i="12"/>
  <c r="BL371" i="12"/>
  <c r="BH372" i="12"/>
  <c r="BI372" i="12"/>
  <c r="BJ372" i="12"/>
  <c r="BK372" i="12"/>
  <c r="BL372" i="12"/>
  <c r="BH373" i="12"/>
  <c r="BI373" i="12"/>
  <c r="BJ373" i="12"/>
  <c r="BK373" i="12"/>
  <c r="BL373" i="12"/>
  <c r="BH374" i="12"/>
  <c r="BI374" i="12"/>
  <c r="BJ374" i="12"/>
  <c r="BK374" i="12"/>
  <c r="BL374" i="12"/>
  <c r="BH375" i="12"/>
  <c r="BI375" i="12"/>
  <c r="BJ375" i="12"/>
  <c r="BK375" i="12"/>
  <c r="BL375" i="12"/>
  <c r="BH376" i="12"/>
  <c r="BI376" i="12"/>
  <c r="BJ376" i="12"/>
  <c r="BK376" i="12"/>
  <c r="BL376" i="12"/>
  <c r="BH377" i="12"/>
  <c r="BI377" i="12"/>
  <c r="BJ377" i="12"/>
  <c r="BK377" i="12"/>
  <c r="BL377" i="12"/>
  <c r="S270" i="12"/>
  <c r="T270" i="12"/>
  <c r="U270" i="12"/>
  <c r="V270" i="12"/>
  <c r="W270" i="12"/>
  <c r="Y270" i="12"/>
  <c r="AC270" i="12"/>
  <c r="AD270" i="12"/>
  <c r="AE270" i="12"/>
  <c r="AF270" i="12"/>
  <c r="AG270" i="12"/>
  <c r="AJ270" i="12"/>
  <c r="AM270" i="12"/>
  <c r="AN270" i="12"/>
  <c r="AO270" i="12"/>
  <c r="AP270" i="12"/>
  <c r="AQ270" i="12"/>
  <c r="AR270" i="12"/>
  <c r="AX270" i="12"/>
  <c r="AY270" i="12"/>
  <c r="AZ270" i="12"/>
  <c r="BA270" i="12"/>
  <c r="BB270" i="12"/>
  <c r="S271" i="12"/>
  <c r="T271" i="12"/>
  <c r="U271" i="12"/>
  <c r="V271" i="12"/>
  <c r="W271" i="12"/>
  <c r="AC271" i="12"/>
  <c r="AD271" i="12"/>
  <c r="AE271" i="12"/>
  <c r="AF271" i="12"/>
  <c r="AG271" i="12"/>
  <c r="AM271" i="12"/>
  <c r="AN271" i="12"/>
  <c r="AO271" i="12"/>
  <c r="AP271" i="12"/>
  <c r="AQ271" i="12"/>
  <c r="AR271" i="12"/>
  <c r="AX271" i="12"/>
  <c r="AY271" i="12"/>
  <c r="AZ271" i="12"/>
  <c r="BA271" i="12"/>
  <c r="BB271" i="12"/>
  <c r="S272" i="12"/>
  <c r="T272" i="12"/>
  <c r="U272" i="12"/>
  <c r="V272" i="12"/>
  <c r="W272" i="12"/>
  <c r="AC272" i="12"/>
  <c r="AD272" i="12"/>
  <c r="AE272" i="12"/>
  <c r="AF272" i="12"/>
  <c r="AG272" i="12"/>
  <c r="AM272" i="12"/>
  <c r="AN272" i="12"/>
  <c r="AO272" i="12"/>
  <c r="AP272" i="12"/>
  <c r="AQ272" i="12"/>
  <c r="AR272" i="12"/>
  <c r="AX272" i="12"/>
  <c r="AY272" i="12"/>
  <c r="AZ272" i="12"/>
  <c r="BA272" i="12"/>
  <c r="BB272" i="12"/>
  <c r="S273" i="12"/>
  <c r="T273" i="12"/>
  <c r="U273" i="12"/>
  <c r="V273" i="12"/>
  <c r="W273" i="12"/>
  <c r="AA273" i="12"/>
  <c r="AC273" i="12"/>
  <c r="AD273" i="12"/>
  <c r="AE273" i="12"/>
  <c r="AF273" i="12"/>
  <c r="AG273" i="12"/>
  <c r="AK273" i="12"/>
  <c r="AM273" i="12"/>
  <c r="AN273" i="12"/>
  <c r="AO273" i="12"/>
  <c r="AP273" i="12"/>
  <c r="AQ273" i="12"/>
  <c r="AR273" i="12"/>
  <c r="AX273" i="12"/>
  <c r="AY273" i="12"/>
  <c r="AZ273" i="12"/>
  <c r="BA273" i="12"/>
  <c r="BB273" i="12"/>
  <c r="S274" i="12"/>
  <c r="T274" i="12"/>
  <c r="U274" i="12"/>
  <c r="V274" i="12"/>
  <c r="W274" i="12"/>
  <c r="AC274" i="12"/>
  <c r="AD274" i="12"/>
  <c r="AE274" i="12"/>
  <c r="AF274" i="12"/>
  <c r="AG274" i="12"/>
  <c r="AM274" i="12"/>
  <c r="AN274" i="12"/>
  <c r="AO274" i="12"/>
  <c r="AP274" i="12"/>
  <c r="AQ274" i="12"/>
  <c r="AR274" i="12"/>
  <c r="AX274" i="12"/>
  <c r="AY274" i="12"/>
  <c r="AZ274" i="12"/>
  <c r="BA274" i="12"/>
  <c r="BB274" i="12"/>
  <c r="BF274" i="12"/>
  <c r="S275" i="12"/>
  <c r="T275" i="12"/>
  <c r="U275" i="12"/>
  <c r="V275" i="12"/>
  <c r="W275" i="12"/>
  <c r="Z275" i="12"/>
  <c r="AC275" i="12"/>
  <c r="AD275" i="12"/>
  <c r="AE275" i="12"/>
  <c r="AF275" i="12"/>
  <c r="AG275" i="12"/>
  <c r="AM275" i="12"/>
  <c r="AN275" i="12"/>
  <c r="AO275" i="12"/>
  <c r="AP275" i="12"/>
  <c r="AQ275" i="12"/>
  <c r="AR275" i="12"/>
  <c r="AX275" i="12"/>
  <c r="AY275" i="12"/>
  <c r="AZ275" i="12"/>
  <c r="BA275" i="12"/>
  <c r="BB275" i="12"/>
  <c r="S276" i="12"/>
  <c r="T276" i="12"/>
  <c r="U276" i="12"/>
  <c r="V276" i="12"/>
  <c r="W276" i="12"/>
  <c r="AA276" i="12"/>
  <c r="AC276" i="12"/>
  <c r="AD276" i="12"/>
  <c r="AE276" i="12"/>
  <c r="AF276" i="12"/>
  <c r="AG276" i="12"/>
  <c r="AM276" i="12"/>
  <c r="AN276" i="12"/>
  <c r="AO276" i="12"/>
  <c r="AP276" i="12"/>
  <c r="AQ276" i="12"/>
  <c r="AR276" i="12"/>
  <c r="AX276" i="12"/>
  <c r="AY276" i="12"/>
  <c r="AZ276" i="12"/>
  <c r="BA276" i="12"/>
  <c r="BB276" i="12"/>
  <c r="S277" i="12"/>
  <c r="T277" i="12"/>
  <c r="U277" i="12"/>
  <c r="V277" i="12"/>
  <c r="W277" i="12"/>
  <c r="AC277" i="12"/>
  <c r="AD277" i="12"/>
  <c r="AE277" i="12"/>
  <c r="AF277" i="12"/>
  <c r="AG277" i="12"/>
  <c r="AM277" i="12"/>
  <c r="AN277" i="12"/>
  <c r="AO277" i="12"/>
  <c r="AP277" i="12"/>
  <c r="AQ277" i="12"/>
  <c r="AR277" i="12"/>
  <c r="AX277" i="12"/>
  <c r="AY277" i="12"/>
  <c r="AZ277" i="12"/>
  <c r="BA277" i="12"/>
  <c r="BB277" i="12"/>
  <c r="BE277" i="12"/>
  <c r="S278" i="12"/>
  <c r="T278" i="12"/>
  <c r="U278" i="12"/>
  <c r="V278" i="12"/>
  <c r="W278" i="12"/>
  <c r="Z278" i="12"/>
  <c r="AC278" i="12"/>
  <c r="AD278" i="12"/>
  <c r="AE278" i="12"/>
  <c r="AF278" i="12"/>
  <c r="AG278" i="12"/>
  <c r="AJ278" i="12"/>
  <c r="AM278" i="12"/>
  <c r="AN278" i="12"/>
  <c r="AO278" i="12"/>
  <c r="AP278" i="12"/>
  <c r="AQ278" i="12"/>
  <c r="AR278" i="12"/>
  <c r="AX278" i="12"/>
  <c r="AY278" i="12"/>
  <c r="AZ278" i="12"/>
  <c r="BA278" i="12"/>
  <c r="BB278" i="12"/>
  <c r="BE278" i="12"/>
  <c r="S279" i="12"/>
  <c r="T279" i="12"/>
  <c r="U279" i="12"/>
  <c r="V279" i="12"/>
  <c r="W279" i="12"/>
  <c r="AC279" i="12"/>
  <c r="AD279" i="12"/>
  <c r="AE279" i="12"/>
  <c r="AF279" i="12"/>
  <c r="AG279" i="12"/>
  <c r="AK279" i="12"/>
  <c r="AM279" i="12"/>
  <c r="AN279" i="12"/>
  <c r="AO279" i="12"/>
  <c r="AP279" i="12"/>
  <c r="AQ279" i="12"/>
  <c r="AR279" i="12"/>
  <c r="AX279" i="12"/>
  <c r="AY279" i="12"/>
  <c r="AZ279" i="12"/>
  <c r="BA279" i="12"/>
  <c r="BB279" i="12"/>
  <c r="BE279" i="12"/>
  <c r="S280" i="12"/>
  <c r="T280" i="12"/>
  <c r="U280" i="12"/>
  <c r="V280" i="12"/>
  <c r="W280" i="12"/>
  <c r="AC280" i="12"/>
  <c r="AD280" i="12"/>
  <c r="AE280" i="12"/>
  <c r="AF280" i="12"/>
  <c r="AG280" i="12"/>
  <c r="AM280" i="12"/>
  <c r="AN280" i="12"/>
  <c r="AO280" i="12"/>
  <c r="AP280" i="12"/>
  <c r="AQ280" i="12"/>
  <c r="AR280" i="12"/>
  <c r="AX280" i="12"/>
  <c r="AY280" i="12"/>
  <c r="AZ280" i="12"/>
  <c r="BA280" i="12"/>
  <c r="BB280" i="12"/>
  <c r="S281" i="12"/>
  <c r="T281" i="12"/>
  <c r="U281" i="12"/>
  <c r="V281" i="12"/>
  <c r="W281" i="12"/>
  <c r="AA281" i="12"/>
  <c r="AC281" i="12"/>
  <c r="AD281" i="12"/>
  <c r="AE281" i="12"/>
  <c r="AF281" i="12"/>
  <c r="AG281" i="12"/>
  <c r="AJ281" i="12"/>
  <c r="AM281" i="12"/>
  <c r="AN281" i="12"/>
  <c r="AO281" i="12"/>
  <c r="AP281" i="12"/>
  <c r="AQ281" i="12"/>
  <c r="AR281" i="12"/>
  <c r="AX281" i="12"/>
  <c r="AY281" i="12"/>
  <c r="AZ281" i="12"/>
  <c r="BA281" i="12"/>
  <c r="BB281" i="12"/>
  <c r="S282" i="12"/>
  <c r="T282" i="12"/>
  <c r="U282" i="12"/>
  <c r="V282" i="12"/>
  <c r="W282" i="12"/>
  <c r="AC282" i="12"/>
  <c r="AD282" i="12"/>
  <c r="AE282" i="12"/>
  <c r="AF282" i="12"/>
  <c r="AG282" i="12"/>
  <c r="AM282" i="12"/>
  <c r="AN282" i="12"/>
  <c r="AO282" i="12"/>
  <c r="AP282" i="12"/>
  <c r="AQ282" i="12"/>
  <c r="AR282" i="12"/>
  <c r="AX282" i="12"/>
  <c r="AY282" i="12"/>
  <c r="AZ282" i="12"/>
  <c r="BA282" i="12"/>
  <c r="BB282" i="12"/>
  <c r="S283" i="12"/>
  <c r="T283" i="12"/>
  <c r="U283" i="12"/>
  <c r="V283" i="12"/>
  <c r="W283" i="12"/>
  <c r="AC283" i="12"/>
  <c r="AD283" i="12"/>
  <c r="AE283" i="12"/>
  <c r="AF283" i="12"/>
  <c r="AG283" i="12"/>
  <c r="AM283" i="12"/>
  <c r="AN283" i="12"/>
  <c r="AO283" i="12"/>
  <c r="AP283" i="12"/>
  <c r="AQ283" i="12"/>
  <c r="AR283" i="12"/>
  <c r="AX283" i="12"/>
  <c r="AY283" i="12"/>
  <c r="AZ283" i="12"/>
  <c r="BA283" i="12"/>
  <c r="BB283" i="12"/>
  <c r="S284" i="12"/>
  <c r="T284" i="12"/>
  <c r="U284" i="12"/>
  <c r="V284" i="12"/>
  <c r="W284" i="12"/>
  <c r="AC284" i="12"/>
  <c r="AD284" i="12"/>
  <c r="AE284" i="12"/>
  <c r="AF284" i="12"/>
  <c r="AG284" i="12"/>
  <c r="AM284" i="12"/>
  <c r="AN284" i="12"/>
  <c r="AO284" i="12"/>
  <c r="AP284" i="12"/>
  <c r="AQ284" i="12"/>
  <c r="AR284" i="12"/>
  <c r="AX284" i="12"/>
  <c r="AY284" i="12"/>
  <c r="AZ284" i="12"/>
  <c r="BA284" i="12"/>
  <c r="BB284" i="12"/>
  <c r="S285" i="12"/>
  <c r="T285" i="12"/>
  <c r="U285" i="12"/>
  <c r="V285" i="12"/>
  <c r="W285" i="12"/>
  <c r="AC285" i="12"/>
  <c r="AD285" i="12"/>
  <c r="AE285" i="12"/>
  <c r="AF285" i="12"/>
  <c r="AG285" i="12"/>
  <c r="AM285" i="12"/>
  <c r="AN285" i="12"/>
  <c r="AO285" i="12"/>
  <c r="AP285" i="12"/>
  <c r="AQ285" i="12"/>
  <c r="AR285" i="12"/>
  <c r="AX285" i="12"/>
  <c r="AY285" i="12"/>
  <c r="AZ285" i="12"/>
  <c r="BA285" i="12"/>
  <c r="BB285" i="12"/>
  <c r="S286" i="12"/>
  <c r="T286" i="12"/>
  <c r="U286" i="12"/>
  <c r="V286" i="12"/>
  <c r="W286" i="12"/>
  <c r="AC286" i="12"/>
  <c r="AD286" i="12"/>
  <c r="AE286" i="12"/>
  <c r="AF286" i="12"/>
  <c r="AG286" i="12"/>
  <c r="AM286" i="12"/>
  <c r="AN286" i="12"/>
  <c r="AO286" i="12"/>
  <c r="AP286" i="12"/>
  <c r="AQ286" i="12"/>
  <c r="AR286" i="12"/>
  <c r="AX286" i="12"/>
  <c r="AY286" i="12"/>
  <c r="AZ286" i="12"/>
  <c r="BA286" i="12"/>
  <c r="BB286" i="12"/>
  <c r="S287" i="12"/>
  <c r="T287" i="12"/>
  <c r="U287" i="12"/>
  <c r="V287" i="12"/>
  <c r="W287" i="12"/>
  <c r="AC287" i="12"/>
  <c r="AD287" i="12"/>
  <c r="AE287" i="12"/>
  <c r="AF287" i="12"/>
  <c r="AG287" i="12"/>
  <c r="AM287" i="12"/>
  <c r="AN287" i="12"/>
  <c r="AO287" i="12"/>
  <c r="AP287" i="12"/>
  <c r="AQ287" i="12"/>
  <c r="AR287" i="12"/>
  <c r="AX287" i="12"/>
  <c r="AY287" i="12"/>
  <c r="AZ287" i="12"/>
  <c r="BA287" i="12"/>
  <c r="BB287" i="12"/>
  <c r="S288" i="12"/>
  <c r="T288" i="12"/>
  <c r="U288" i="12"/>
  <c r="V288" i="12"/>
  <c r="W288" i="12"/>
  <c r="AC288" i="12"/>
  <c r="AD288" i="12"/>
  <c r="AE288" i="12"/>
  <c r="AF288" i="12"/>
  <c r="AG288" i="12"/>
  <c r="AM288" i="12"/>
  <c r="AN288" i="12"/>
  <c r="AO288" i="12"/>
  <c r="AP288" i="12"/>
  <c r="AQ288" i="12"/>
  <c r="AR288" i="12"/>
  <c r="AX288" i="12"/>
  <c r="AY288" i="12"/>
  <c r="AZ288" i="12"/>
  <c r="BA288" i="12"/>
  <c r="BB288" i="12"/>
  <c r="S289" i="12"/>
  <c r="T289" i="12"/>
  <c r="U289" i="12"/>
  <c r="V289" i="12"/>
  <c r="W289" i="12"/>
  <c r="AC289" i="12"/>
  <c r="AD289" i="12"/>
  <c r="AE289" i="12"/>
  <c r="AF289" i="12"/>
  <c r="AG289" i="12"/>
  <c r="AM289" i="12"/>
  <c r="AN289" i="12"/>
  <c r="AO289" i="12"/>
  <c r="AP289" i="12"/>
  <c r="AQ289" i="12"/>
  <c r="AR289" i="12"/>
  <c r="AX289" i="12"/>
  <c r="AY289" i="12"/>
  <c r="AZ289" i="12"/>
  <c r="BA289" i="12"/>
  <c r="BB289" i="12"/>
  <c r="S290" i="12"/>
  <c r="T290" i="12"/>
  <c r="U290" i="12"/>
  <c r="V290" i="12"/>
  <c r="W290" i="12"/>
  <c r="AC290" i="12"/>
  <c r="AD290" i="12"/>
  <c r="AE290" i="12"/>
  <c r="AF290" i="12"/>
  <c r="AG290" i="12"/>
  <c r="AM290" i="12"/>
  <c r="AN290" i="12"/>
  <c r="AO290" i="12"/>
  <c r="AP290" i="12"/>
  <c r="AQ290" i="12"/>
  <c r="AR290" i="12"/>
  <c r="AX290" i="12"/>
  <c r="AY290" i="12"/>
  <c r="AZ290" i="12"/>
  <c r="BA290" i="12"/>
  <c r="BB290" i="12"/>
  <c r="S291" i="12"/>
  <c r="T291" i="12"/>
  <c r="U291" i="12"/>
  <c r="V291" i="12"/>
  <c r="W291" i="12"/>
  <c r="AC291" i="12"/>
  <c r="AD291" i="12"/>
  <c r="AE291" i="12"/>
  <c r="AF291" i="12"/>
  <c r="AG291" i="12"/>
  <c r="AM291" i="12"/>
  <c r="AN291" i="12"/>
  <c r="AO291" i="12"/>
  <c r="AP291" i="12"/>
  <c r="AQ291" i="12"/>
  <c r="AR291" i="12"/>
  <c r="AX291" i="12"/>
  <c r="AY291" i="12"/>
  <c r="AZ291" i="12"/>
  <c r="BA291" i="12"/>
  <c r="BB291" i="12"/>
  <c r="S292" i="12"/>
  <c r="T292" i="12"/>
  <c r="U292" i="12"/>
  <c r="V292" i="12"/>
  <c r="W292" i="12"/>
  <c r="AC292" i="12"/>
  <c r="AD292" i="12"/>
  <c r="AE292" i="12"/>
  <c r="AF292" i="12"/>
  <c r="AG292" i="12"/>
  <c r="AM292" i="12"/>
  <c r="AN292" i="12"/>
  <c r="AO292" i="12"/>
  <c r="AP292" i="12"/>
  <c r="AQ292" i="12"/>
  <c r="AR292" i="12"/>
  <c r="AX292" i="12"/>
  <c r="AY292" i="12"/>
  <c r="AZ292" i="12"/>
  <c r="BA292" i="12"/>
  <c r="BB292" i="12"/>
  <c r="S293" i="12"/>
  <c r="T293" i="12"/>
  <c r="U293" i="12"/>
  <c r="V293" i="12"/>
  <c r="W293" i="12"/>
  <c r="AC293" i="12"/>
  <c r="AD293" i="12"/>
  <c r="AE293" i="12"/>
  <c r="AF293" i="12"/>
  <c r="AG293" i="12"/>
  <c r="AM293" i="12"/>
  <c r="AN293" i="12"/>
  <c r="AO293" i="12"/>
  <c r="AP293" i="12"/>
  <c r="AQ293" i="12"/>
  <c r="AR293" i="12"/>
  <c r="AX293" i="12"/>
  <c r="AY293" i="12"/>
  <c r="AZ293" i="12"/>
  <c r="BA293" i="12"/>
  <c r="BB293" i="12"/>
  <c r="S294" i="12"/>
  <c r="T294" i="12"/>
  <c r="U294" i="12"/>
  <c r="V294" i="12"/>
  <c r="W294" i="12"/>
  <c r="AC294" i="12"/>
  <c r="AD294" i="12"/>
  <c r="AE294" i="12"/>
  <c r="AF294" i="12"/>
  <c r="AG294" i="12"/>
  <c r="AM294" i="12"/>
  <c r="AN294" i="12"/>
  <c r="AO294" i="12"/>
  <c r="AP294" i="12"/>
  <c r="AQ294" i="12"/>
  <c r="AR294" i="12"/>
  <c r="AX294" i="12"/>
  <c r="AY294" i="12"/>
  <c r="AZ294" i="12"/>
  <c r="BA294" i="12"/>
  <c r="BB294" i="12"/>
  <c r="S295" i="12"/>
  <c r="T295" i="12"/>
  <c r="U295" i="12"/>
  <c r="V295" i="12"/>
  <c r="W295" i="12"/>
  <c r="AC295" i="12"/>
  <c r="AD295" i="12"/>
  <c r="AE295" i="12"/>
  <c r="AF295" i="12"/>
  <c r="AG295" i="12"/>
  <c r="AM295" i="12"/>
  <c r="AN295" i="12"/>
  <c r="AO295" i="12"/>
  <c r="AP295" i="12"/>
  <c r="AQ295" i="12"/>
  <c r="AR295" i="12"/>
  <c r="AX295" i="12"/>
  <c r="AY295" i="12"/>
  <c r="AZ295" i="12"/>
  <c r="BA295" i="12"/>
  <c r="BB295" i="12"/>
  <c r="S296" i="12"/>
  <c r="T296" i="12"/>
  <c r="U296" i="12"/>
  <c r="V296" i="12"/>
  <c r="W296" i="12"/>
  <c r="AC296" i="12"/>
  <c r="AD296" i="12"/>
  <c r="AE296" i="12"/>
  <c r="AF296" i="12"/>
  <c r="AG296" i="12"/>
  <c r="AM296" i="12"/>
  <c r="AN296" i="12"/>
  <c r="AO296" i="12"/>
  <c r="AP296" i="12"/>
  <c r="AQ296" i="12"/>
  <c r="AR296" i="12"/>
  <c r="AX296" i="12"/>
  <c r="AY296" i="12"/>
  <c r="AZ296" i="12"/>
  <c r="BA296" i="12"/>
  <c r="BB296" i="12"/>
  <c r="S297" i="12"/>
  <c r="T297" i="12"/>
  <c r="U297" i="12"/>
  <c r="V297" i="12"/>
  <c r="W297" i="12"/>
  <c r="AC297" i="12"/>
  <c r="AD297" i="12"/>
  <c r="AE297" i="12"/>
  <c r="AF297" i="12"/>
  <c r="AG297" i="12"/>
  <c r="AM297" i="12"/>
  <c r="AN297" i="12"/>
  <c r="AO297" i="12"/>
  <c r="AP297" i="12"/>
  <c r="AQ297" i="12"/>
  <c r="AR297" i="12"/>
  <c r="AX297" i="12"/>
  <c r="AY297" i="12"/>
  <c r="AZ297" i="12"/>
  <c r="BA297" i="12"/>
  <c r="BB297" i="12"/>
  <c r="S298" i="12"/>
  <c r="T298" i="12"/>
  <c r="U298" i="12"/>
  <c r="V298" i="12"/>
  <c r="W298" i="12"/>
  <c r="AC298" i="12"/>
  <c r="AD298" i="12"/>
  <c r="AE298" i="12"/>
  <c r="AF298" i="12"/>
  <c r="AG298" i="12"/>
  <c r="AM298" i="12"/>
  <c r="AN298" i="12"/>
  <c r="AO298" i="12"/>
  <c r="AP298" i="12"/>
  <c r="AQ298" i="12"/>
  <c r="AR298" i="12"/>
  <c r="AX298" i="12"/>
  <c r="AY298" i="12"/>
  <c r="AZ298" i="12"/>
  <c r="BA298" i="12"/>
  <c r="BB298" i="12"/>
  <c r="S299" i="12"/>
  <c r="T299" i="12"/>
  <c r="U299" i="12"/>
  <c r="V299" i="12"/>
  <c r="W299" i="12"/>
  <c r="AC299" i="12"/>
  <c r="AD299" i="12"/>
  <c r="AE299" i="12"/>
  <c r="AF299" i="12"/>
  <c r="AG299" i="12"/>
  <c r="AM299" i="12"/>
  <c r="AN299" i="12"/>
  <c r="AO299" i="12"/>
  <c r="AP299" i="12"/>
  <c r="AQ299" i="12"/>
  <c r="AR299" i="12"/>
  <c r="AX299" i="12"/>
  <c r="AY299" i="12"/>
  <c r="AZ299" i="12"/>
  <c r="BA299" i="12"/>
  <c r="BB299" i="12"/>
  <c r="S300" i="12"/>
  <c r="T300" i="12"/>
  <c r="U300" i="12"/>
  <c r="V300" i="12"/>
  <c r="W300" i="12"/>
  <c r="AC300" i="12"/>
  <c r="AD300" i="12"/>
  <c r="AE300" i="12"/>
  <c r="AF300" i="12"/>
  <c r="AG300" i="12"/>
  <c r="AM300" i="12"/>
  <c r="AN300" i="12"/>
  <c r="AO300" i="12"/>
  <c r="AP300" i="12"/>
  <c r="AQ300" i="12"/>
  <c r="AR300" i="12"/>
  <c r="AX300" i="12"/>
  <c r="AY300" i="12"/>
  <c r="AZ300" i="12"/>
  <c r="BA300" i="12"/>
  <c r="BB300" i="12"/>
  <c r="S301" i="12"/>
  <c r="T301" i="12"/>
  <c r="U301" i="12"/>
  <c r="V301" i="12"/>
  <c r="W301" i="12"/>
  <c r="AC301" i="12"/>
  <c r="AD301" i="12"/>
  <c r="AE301" i="12"/>
  <c r="AF301" i="12"/>
  <c r="AG301" i="12"/>
  <c r="AM301" i="12"/>
  <c r="AN301" i="12"/>
  <c r="AO301" i="12"/>
  <c r="AP301" i="12"/>
  <c r="AQ301" i="12"/>
  <c r="AR301" i="12"/>
  <c r="AX301" i="12"/>
  <c r="AY301" i="12"/>
  <c r="AZ301" i="12"/>
  <c r="BA301" i="12"/>
  <c r="BB301" i="12"/>
  <c r="S302" i="12"/>
  <c r="T302" i="12"/>
  <c r="U302" i="12"/>
  <c r="V302" i="12"/>
  <c r="W302" i="12"/>
  <c r="AC302" i="12"/>
  <c r="AD302" i="12"/>
  <c r="AE302" i="12"/>
  <c r="AF302" i="12"/>
  <c r="AG302" i="12"/>
  <c r="AM302" i="12"/>
  <c r="AN302" i="12"/>
  <c r="AO302" i="12"/>
  <c r="AP302" i="12"/>
  <c r="AQ302" i="12"/>
  <c r="AR302" i="12"/>
  <c r="AX302" i="12"/>
  <c r="AY302" i="12"/>
  <c r="AZ302" i="12"/>
  <c r="BA302" i="12"/>
  <c r="BB302" i="12"/>
  <c r="S303" i="12"/>
  <c r="T303" i="12"/>
  <c r="U303" i="12"/>
  <c r="V303" i="12"/>
  <c r="W303" i="12"/>
  <c r="AC303" i="12"/>
  <c r="AD303" i="12"/>
  <c r="AE303" i="12"/>
  <c r="AF303" i="12"/>
  <c r="AG303" i="12"/>
  <c r="AM303" i="12"/>
  <c r="AN303" i="12"/>
  <c r="AO303" i="12"/>
  <c r="AP303" i="12"/>
  <c r="AQ303" i="12"/>
  <c r="AR303" i="12"/>
  <c r="AX303" i="12"/>
  <c r="AY303" i="12"/>
  <c r="AZ303" i="12"/>
  <c r="BA303" i="12"/>
  <c r="BB303" i="12"/>
  <c r="S304" i="12"/>
  <c r="T304" i="12"/>
  <c r="U304" i="12"/>
  <c r="V304" i="12"/>
  <c r="W304" i="12"/>
  <c r="AC304" i="12"/>
  <c r="AD304" i="12"/>
  <c r="AE304" i="12"/>
  <c r="AF304" i="12"/>
  <c r="AG304" i="12"/>
  <c r="AM304" i="12"/>
  <c r="AN304" i="12"/>
  <c r="AO304" i="12"/>
  <c r="AP304" i="12"/>
  <c r="AQ304" i="12"/>
  <c r="AR304" i="12"/>
  <c r="AX304" i="12"/>
  <c r="AY304" i="12"/>
  <c r="AZ304" i="12"/>
  <c r="BA304" i="12"/>
  <c r="BB304" i="12"/>
  <c r="S305" i="12"/>
  <c r="T305" i="12"/>
  <c r="U305" i="12"/>
  <c r="V305" i="12"/>
  <c r="W305" i="12"/>
  <c r="AC305" i="12"/>
  <c r="AD305" i="12"/>
  <c r="AE305" i="12"/>
  <c r="AF305" i="12"/>
  <c r="AG305" i="12"/>
  <c r="AM305" i="12"/>
  <c r="AN305" i="12"/>
  <c r="AO305" i="12"/>
  <c r="AP305" i="12"/>
  <c r="AQ305" i="12"/>
  <c r="AR305" i="12"/>
  <c r="AX305" i="12"/>
  <c r="AY305" i="12"/>
  <c r="AZ305" i="12"/>
  <c r="BA305" i="12"/>
  <c r="BB305" i="12"/>
  <c r="S306" i="12"/>
  <c r="T306" i="12"/>
  <c r="U306" i="12"/>
  <c r="V306" i="12"/>
  <c r="W306" i="12"/>
  <c r="AC306" i="12"/>
  <c r="AD306" i="12"/>
  <c r="AE306" i="12"/>
  <c r="AF306" i="12"/>
  <c r="AG306" i="12"/>
  <c r="AM306" i="12"/>
  <c r="AN306" i="12"/>
  <c r="AO306" i="12"/>
  <c r="AP306" i="12"/>
  <c r="AQ306" i="12"/>
  <c r="AR306" i="12"/>
  <c r="AX306" i="12"/>
  <c r="AY306" i="12"/>
  <c r="AZ306" i="12"/>
  <c r="BA306" i="12"/>
  <c r="BB306" i="12"/>
  <c r="S307" i="12"/>
  <c r="T307" i="12"/>
  <c r="U307" i="12"/>
  <c r="V307" i="12"/>
  <c r="W307" i="12"/>
  <c r="AC307" i="12"/>
  <c r="AD307" i="12"/>
  <c r="AE307" i="12"/>
  <c r="AF307" i="12"/>
  <c r="AG307" i="12"/>
  <c r="AM307" i="12"/>
  <c r="AN307" i="12"/>
  <c r="AO307" i="12"/>
  <c r="AP307" i="12"/>
  <c r="AQ307" i="12"/>
  <c r="AR307" i="12"/>
  <c r="AX307" i="12"/>
  <c r="AY307" i="12"/>
  <c r="AZ307" i="12"/>
  <c r="BA307" i="12"/>
  <c r="BB307" i="12"/>
  <c r="S308" i="12"/>
  <c r="T308" i="12"/>
  <c r="U308" i="12"/>
  <c r="V308" i="12"/>
  <c r="W308" i="12"/>
  <c r="AC308" i="12"/>
  <c r="AD308" i="12"/>
  <c r="AE308" i="12"/>
  <c r="AF308" i="12"/>
  <c r="AG308" i="12"/>
  <c r="AM308" i="12"/>
  <c r="AN308" i="12"/>
  <c r="AO308" i="12"/>
  <c r="AP308" i="12"/>
  <c r="AQ308" i="12"/>
  <c r="AR308" i="12"/>
  <c r="AX308" i="12"/>
  <c r="AY308" i="12"/>
  <c r="AZ308" i="12"/>
  <c r="BA308" i="12"/>
  <c r="BB308" i="12"/>
  <c r="S309" i="12"/>
  <c r="T309" i="12"/>
  <c r="U309" i="12"/>
  <c r="V309" i="12"/>
  <c r="W309" i="12"/>
  <c r="AC309" i="12"/>
  <c r="AD309" i="12"/>
  <c r="AE309" i="12"/>
  <c r="AF309" i="12"/>
  <c r="AG309" i="12"/>
  <c r="AM309" i="12"/>
  <c r="AN309" i="12"/>
  <c r="AO309" i="12"/>
  <c r="AP309" i="12"/>
  <c r="AQ309" i="12"/>
  <c r="AR309" i="12"/>
  <c r="AX309" i="12"/>
  <c r="AY309" i="12"/>
  <c r="AZ309" i="12"/>
  <c r="BA309" i="12"/>
  <c r="BB309" i="12"/>
  <c r="S310" i="12"/>
  <c r="T310" i="12"/>
  <c r="U310" i="12"/>
  <c r="V310" i="12"/>
  <c r="W310" i="12"/>
  <c r="AC310" i="12"/>
  <c r="AD310" i="12"/>
  <c r="AE310" i="12"/>
  <c r="AF310" i="12"/>
  <c r="AG310" i="12"/>
  <c r="AM310" i="12"/>
  <c r="AN310" i="12"/>
  <c r="AO310" i="12"/>
  <c r="AP310" i="12"/>
  <c r="AQ310" i="12"/>
  <c r="AR310" i="12"/>
  <c r="AX310" i="12"/>
  <c r="AY310" i="12"/>
  <c r="AZ310" i="12"/>
  <c r="BA310" i="12"/>
  <c r="BB310" i="12"/>
  <c r="S311" i="12"/>
  <c r="T311" i="12"/>
  <c r="U311" i="12"/>
  <c r="V311" i="12"/>
  <c r="W311" i="12"/>
  <c r="AC311" i="12"/>
  <c r="AD311" i="12"/>
  <c r="AE311" i="12"/>
  <c r="AF311" i="12"/>
  <c r="AG311" i="12"/>
  <c r="AM311" i="12"/>
  <c r="AN311" i="12"/>
  <c r="AO311" i="12"/>
  <c r="AP311" i="12"/>
  <c r="AQ311" i="12"/>
  <c r="AR311" i="12"/>
  <c r="AX311" i="12"/>
  <c r="AY311" i="12"/>
  <c r="AZ311" i="12"/>
  <c r="BA311" i="12"/>
  <c r="BB311" i="12"/>
  <c r="S312" i="12"/>
  <c r="T312" i="12"/>
  <c r="U312" i="12"/>
  <c r="V312" i="12"/>
  <c r="W312" i="12"/>
  <c r="AC312" i="12"/>
  <c r="AD312" i="12"/>
  <c r="AE312" i="12"/>
  <c r="AF312" i="12"/>
  <c r="AG312" i="12"/>
  <c r="AM312" i="12"/>
  <c r="AN312" i="12"/>
  <c r="AO312" i="12"/>
  <c r="AP312" i="12"/>
  <c r="AQ312" i="12"/>
  <c r="AR312" i="12"/>
  <c r="AX312" i="12"/>
  <c r="AY312" i="12"/>
  <c r="AZ312" i="12"/>
  <c r="BA312" i="12"/>
  <c r="BB312" i="12"/>
  <c r="S313" i="12"/>
  <c r="T313" i="12"/>
  <c r="U313" i="12"/>
  <c r="V313" i="12"/>
  <c r="W313" i="12"/>
  <c r="AC313" i="12"/>
  <c r="AD313" i="12"/>
  <c r="AE313" i="12"/>
  <c r="AF313" i="12"/>
  <c r="AG313" i="12"/>
  <c r="AM313" i="12"/>
  <c r="AN313" i="12"/>
  <c r="AO313" i="12"/>
  <c r="AP313" i="12"/>
  <c r="AQ313" i="12"/>
  <c r="AR313" i="12"/>
  <c r="AX313" i="12"/>
  <c r="AY313" i="12"/>
  <c r="AZ313" i="12"/>
  <c r="BA313" i="12"/>
  <c r="BB313" i="12"/>
  <c r="S314" i="12"/>
  <c r="T314" i="12"/>
  <c r="U314" i="12"/>
  <c r="V314" i="12"/>
  <c r="W314" i="12"/>
  <c r="AC314" i="12"/>
  <c r="AD314" i="12"/>
  <c r="AE314" i="12"/>
  <c r="AF314" i="12"/>
  <c r="AG314" i="12"/>
  <c r="AM314" i="12"/>
  <c r="AN314" i="12"/>
  <c r="AO314" i="12"/>
  <c r="AP314" i="12"/>
  <c r="AQ314" i="12"/>
  <c r="AR314" i="12"/>
  <c r="AX314" i="12"/>
  <c r="AY314" i="12"/>
  <c r="AZ314" i="12"/>
  <c r="BA314" i="12"/>
  <c r="BB314" i="12"/>
  <c r="S315" i="12"/>
  <c r="T315" i="12"/>
  <c r="U315" i="12"/>
  <c r="V315" i="12"/>
  <c r="W315" i="12"/>
  <c r="AC315" i="12"/>
  <c r="AD315" i="12"/>
  <c r="AE315" i="12"/>
  <c r="AF315" i="12"/>
  <c r="AG315" i="12"/>
  <c r="AM315" i="12"/>
  <c r="AN315" i="12"/>
  <c r="AO315" i="12"/>
  <c r="AP315" i="12"/>
  <c r="AQ315" i="12"/>
  <c r="AR315" i="12"/>
  <c r="AX315" i="12"/>
  <c r="AY315" i="12"/>
  <c r="AZ315" i="12"/>
  <c r="BA315" i="12"/>
  <c r="BB315" i="12"/>
  <c r="S316" i="12"/>
  <c r="T316" i="12"/>
  <c r="U316" i="12"/>
  <c r="V316" i="12"/>
  <c r="W316" i="12"/>
  <c r="AC316" i="12"/>
  <c r="AD316" i="12"/>
  <c r="AE316" i="12"/>
  <c r="AF316" i="12"/>
  <c r="AG316" i="12"/>
  <c r="AM316" i="12"/>
  <c r="AN316" i="12"/>
  <c r="AO316" i="12"/>
  <c r="AP316" i="12"/>
  <c r="AQ316" i="12"/>
  <c r="AR316" i="12"/>
  <c r="AX316" i="12"/>
  <c r="AY316" i="12"/>
  <c r="AZ316" i="12"/>
  <c r="BA316" i="12"/>
  <c r="BB316" i="12"/>
  <c r="S317" i="12"/>
  <c r="T317" i="12"/>
  <c r="U317" i="12"/>
  <c r="V317" i="12"/>
  <c r="W317" i="12"/>
  <c r="AC317" i="12"/>
  <c r="AD317" i="12"/>
  <c r="AE317" i="12"/>
  <c r="AF317" i="12"/>
  <c r="AG317" i="12"/>
  <c r="AM317" i="12"/>
  <c r="AN317" i="12"/>
  <c r="AO317" i="12"/>
  <c r="AP317" i="12"/>
  <c r="AQ317" i="12"/>
  <c r="AR317" i="12"/>
  <c r="AX317" i="12"/>
  <c r="AY317" i="12"/>
  <c r="AZ317" i="12"/>
  <c r="BA317" i="12"/>
  <c r="BB317" i="12"/>
  <c r="S318" i="12"/>
  <c r="T318" i="12"/>
  <c r="U318" i="12"/>
  <c r="V318" i="12"/>
  <c r="W318" i="12"/>
  <c r="AC318" i="12"/>
  <c r="AD318" i="12"/>
  <c r="AE318" i="12"/>
  <c r="AF318" i="12"/>
  <c r="AG318" i="12"/>
  <c r="AM318" i="12"/>
  <c r="AN318" i="12"/>
  <c r="AO318" i="12"/>
  <c r="AP318" i="12"/>
  <c r="AQ318" i="12"/>
  <c r="AR318" i="12"/>
  <c r="AX318" i="12"/>
  <c r="AY318" i="12"/>
  <c r="AZ318" i="12"/>
  <c r="BA318" i="12"/>
  <c r="BB318" i="12"/>
  <c r="S319" i="12"/>
  <c r="T319" i="12"/>
  <c r="U319" i="12"/>
  <c r="V319" i="12"/>
  <c r="W319" i="12"/>
  <c r="AC319" i="12"/>
  <c r="AD319" i="12"/>
  <c r="AE319" i="12"/>
  <c r="AF319" i="12"/>
  <c r="AG319" i="12"/>
  <c r="AM319" i="12"/>
  <c r="AN319" i="12"/>
  <c r="AO319" i="12"/>
  <c r="AP319" i="12"/>
  <c r="AQ319" i="12"/>
  <c r="AR319" i="12"/>
  <c r="AX319" i="12"/>
  <c r="AY319" i="12"/>
  <c r="AZ319" i="12"/>
  <c r="BA319" i="12"/>
  <c r="BB319" i="12"/>
  <c r="S320" i="12"/>
  <c r="T320" i="12"/>
  <c r="U320" i="12"/>
  <c r="V320" i="12"/>
  <c r="W320" i="12"/>
  <c r="AC320" i="12"/>
  <c r="AD320" i="12"/>
  <c r="AE320" i="12"/>
  <c r="AF320" i="12"/>
  <c r="AG320" i="12"/>
  <c r="AM320" i="12"/>
  <c r="AN320" i="12"/>
  <c r="AO320" i="12"/>
  <c r="AP320" i="12"/>
  <c r="AQ320" i="12"/>
  <c r="AR320" i="12"/>
  <c r="AX320" i="12"/>
  <c r="AY320" i="12"/>
  <c r="AZ320" i="12"/>
  <c r="BA320" i="12"/>
  <c r="BB320" i="12"/>
  <c r="S321" i="12"/>
  <c r="T321" i="12"/>
  <c r="U321" i="12"/>
  <c r="V321" i="12"/>
  <c r="W321" i="12"/>
  <c r="AC321" i="12"/>
  <c r="AD321" i="12"/>
  <c r="AE321" i="12"/>
  <c r="AF321" i="12"/>
  <c r="AG321" i="12"/>
  <c r="AM321" i="12"/>
  <c r="AN321" i="12"/>
  <c r="AO321" i="12"/>
  <c r="AP321" i="12"/>
  <c r="AQ321" i="12"/>
  <c r="AR321" i="12"/>
  <c r="AX321" i="12"/>
  <c r="AY321" i="12"/>
  <c r="AZ321" i="12"/>
  <c r="BA321" i="12"/>
  <c r="BB321" i="12"/>
  <c r="S322" i="12"/>
  <c r="T322" i="12"/>
  <c r="U322" i="12"/>
  <c r="V322" i="12"/>
  <c r="W322" i="12"/>
  <c r="AC322" i="12"/>
  <c r="AD322" i="12"/>
  <c r="AE322" i="12"/>
  <c r="AF322" i="12"/>
  <c r="AG322" i="12"/>
  <c r="AM322" i="12"/>
  <c r="AN322" i="12"/>
  <c r="AO322" i="12"/>
  <c r="AP322" i="12"/>
  <c r="AQ322" i="12"/>
  <c r="AR322" i="12"/>
  <c r="AX322" i="12"/>
  <c r="AY322" i="12"/>
  <c r="AZ322" i="12"/>
  <c r="BA322" i="12"/>
  <c r="BB322" i="12"/>
  <c r="S323" i="12"/>
  <c r="T323" i="12"/>
  <c r="U323" i="12"/>
  <c r="V323" i="12"/>
  <c r="W323" i="12"/>
  <c r="AC323" i="12"/>
  <c r="AD323" i="12"/>
  <c r="AE323" i="12"/>
  <c r="AF323" i="12"/>
  <c r="AG323" i="12"/>
  <c r="AM323" i="12"/>
  <c r="AN323" i="12"/>
  <c r="AO323" i="12"/>
  <c r="AP323" i="12"/>
  <c r="AQ323" i="12"/>
  <c r="AR323" i="12"/>
  <c r="AX323" i="12"/>
  <c r="AY323" i="12"/>
  <c r="AZ323" i="12"/>
  <c r="BA323" i="12"/>
  <c r="BB323" i="12"/>
  <c r="S324" i="12"/>
  <c r="T324" i="12"/>
  <c r="U324" i="12"/>
  <c r="V324" i="12"/>
  <c r="W324" i="12"/>
  <c r="AC324" i="12"/>
  <c r="AD324" i="12"/>
  <c r="AE324" i="12"/>
  <c r="AF324" i="12"/>
  <c r="AG324" i="12"/>
  <c r="AM324" i="12"/>
  <c r="AN324" i="12"/>
  <c r="AO324" i="12"/>
  <c r="AP324" i="12"/>
  <c r="AQ324" i="12"/>
  <c r="AR324" i="12"/>
  <c r="AX324" i="12"/>
  <c r="AY324" i="12"/>
  <c r="AZ324" i="12"/>
  <c r="BA324" i="12"/>
  <c r="BB324" i="12"/>
  <c r="S325" i="12"/>
  <c r="T325" i="12"/>
  <c r="U325" i="12"/>
  <c r="V325" i="12"/>
  <c r="W325" i="12"/>
  <c r="AC325" i="12"/>
  <c r="AD325" i="12"/>
  <c r="AE325" i="12"/>
  <c r="AF325" i="12"/>
  <c r="AG325" i="12"/>
  <c r="AM325" i="12"/>
  <c r="AN325" i="12"/>
  <c r="AO325" i="12"/>
  <c r="AP325" i="12"/>
  <c r="AQ325" i="12"/>
  <c r="AR325" i="12"/>
  <c r="AX325" i="12"/>
  <c r="AY325" i="12"/>
  <c r="AZ325" i="12"/>
  <c r="BA325" i="12"/>
  <c r="BB325" i="12"/>
  <c r="S326" i="12"/>
  <c r="T326" i="12"/>
  <c r="U326" i="12"/>
  <c r="V326" i="12"/>
  <c r="W326" i="12"/>
  <c r="AC326" i="12"/>
  <c r="AD326" i="12"/>
  <c r="AE326" i="12"/>
  <c r="AF326" i="12"/>
  <c r="AG326" i="12"/>
  <c r="AM326" i="12"/>
  <c r="AN326" i="12"/>
  <c r="AO326" i="12"/>
  <c r="AP326" i="12"/>
  <c r="AQ326" i="12"/>
  <c r="AR326" i="12"/>
  <c r="AX326" i="12"/>
  <c r="AY326" i="12"/>
  <c r="AZ326" i="12"/>
  <c r="BA326" i="12"/>
  <c r="BB326" i="12"/>
  <c r="S327" i="12"/>
  <c r="T327" i="12"/>
  <c r="U327" i="12"/>
  <c r="V327" i="12"/>
  <c r="W327" i="12"/>
  <c r="AC327" i="12"/>
  <c r="AD327" i="12"/>
  <c r="AE327" i="12"/>
  <c r="AF327" i="12"/>
  <c r="AG327" i="12"/>
  <c r="AM327" i="12"/>
  <c r="AN327" i="12"/>
  <c r="AO327" i="12"/>
  <c r="AP327" i="12"/>
  <c r="AQ327" i="12"/>
  <c r="AR327" i="12"/>
  <c r="AX327" i="12"/>
  <c r="AY327" i="12"/>
  <c r="AZ327" i="12"/>
  <c r="BA327" i="12"/>
  <c r="BB327" i="12"/>
  <c r="S328" i="12"/>
  <c r="T328" i="12"/>
  <c r="U328" i="12"/>
  <c r="V328" i="12"/>
  <c r="W328" i="12"/>
  <c r="AC328" i="12"/>
  <c r="AD328" i="12"/>
  <c r="AE328" i="12"/>
  <c r="AF328" i="12"/>
  <c r="AG328" i="12"/>
  <c r="AM328" i="12"/>
  <c r="AN328" i="12"/>
  <c r="AO328" i="12"/>
  <c r="AP328" i="12"/>
  <c r="AQ328" i="12"/>
  <c r="AR328" i="12"/>
  <c r="AX328" i="12"/>
  <c r="AY328" i="12"/>
  <c r="AZ328" i="12"/>
  <c r="BA328" i="12"/>
  <c r="BB328" i="12"/>
  <c r="S329" i="12"/>
  <c r="T329" i="12"/>
  <c r="U329" i="12"/>
  <c r="V329" i="12"/>
  <c r="W329" i="12"/>
  <c r="AC329" i="12"/>
  <c r="AD329" i="12"/>
  <c r="AE329" i="12"/>
  <c r="AF329" i="12"/>
  <c r="AG329" i="12"/>
  <c r="AM329" i="12"/>
  <c r="AN329" i="12"/>
  <c r="AO329" i="12"/>
  <c r="AP329" i="12"/>
  <c r="AQ329" i="12"/>
  <c r="AR329" i="12"/>
  <c r="AX329" i="12"/>
  <c r="AY329" i="12"/>
  <c r="AZ329" i="12"/>
  <c r="BA329" i="12"/>
  <c r="BB329" i="12"/>
  <c r="S330" i="12"/>
  <c r="T330" i="12"/>
  <c r="U330" i="12"/>
  <c r="V330" i="12"/>
  <c r="W330" i="12"/>
  <c r="AC330" i="12"/>
  <c r="AD330" i="12"/>
  <c r="AE330" i="12"/>
  <c r="AF330" i="12"/>
  <c r="AG330" i="12"/>
  <c r="AM330" i="12"/>
  <c r="AN330" i="12"/>
  <c r="AO330" i="12"/>
  <c r="AP330" i="12"/>
  <c r="AQ330" i="12"/>
  <c r="AR330" i="12"/>
  <c r="AX330" i="12"/>
  <c r="AY330" i="12"/>
  <c r="AZ330" i="12"/>
  <c r="BA330" i="12"/>
  <c r="BB330" i="12"/>
  <c r="S331" i="12"/>
  <c r="T331" i="12"/>
  <c r="U331" i="12"/>
  <c r="V331" i="12"/>
  <c r="W331" i="12"/>
  <c r="AC331" i="12"/>
  <c r="AD331" i="12"/>
  <c r="AE331" i="12"/>
  <c r="AF331" i="12"/>
  <c r="AG331" i="12"/>
  <c r="AM331" i="12"/>
  <c r="AN331" i="12"/>
  <c r="AO331" i="12"/>
  <c r="AP331" i="12"/>
  <c r="AQ331" i="12"/>
  <c r="AR331" i="12"/>
  <c r="AX331" i="12"/>
  <c r="AY331" i="12"/>
  <c r="AZ331" i="12"/>
  <c r="BA331" i="12"/>
  <c r="BB331" i="12"/>
  <c r="S332" i="12"/>
  <c r="T332" i="12"/>
  <c r="U332" i="12"/>
  <c r="V332" i="12"/>
  <c r="W332" i="12"/>
  <c r="AC332" i="12"/>
  <c r="AD332" i="12"/>
  <c r="AE332" i="12"/>
  <c r="AF332" i="12"/>
  <c r="AG332" i="12"/>
  <c r="AM332" i="12"/>
  <c r="AN332" i="12"/>
  <c r="AO332" i="12"/>
  <c r="AP332" i="12"/>
  <c r="AQ332" i="12"/>
  <c r="AR332" i="12"/>
  <c r="AX332" i="12"/>
  <c r="AY332" i="12"/>
  <c r="AZ332" i="12"/>
  <c r="BA332" i="12"/>
  <c r="BB332" i="12"/>
  <c r="S333" i="12"/>
  <c r="T333" i="12"/>
  <c r="U333" i="12"/>
  <c r="V333" i="12"/>
  <c r="W333" i="12"/>
  <c r="AC333" i="12"/>
  <c r="AD333" i="12"/>
  <c r="AE333" i="12"/>
  <c r="AF333" i="12"/>
  <c r="AG333" i="12"/>
  <c r="AM333" i="12"/>
  <c r="AN333" i="12"/>
  <c r="AO333" i="12"/>
  <c r="AP333" i="12"/>
  <c r="AQ333" i="12"/>
  <c r="AR333" i="12"/>
  <c r="AX333" i="12"/>
  <c r="AY333" i="12"/>
  <c r="AZ333" i="12"/>
  <c r="BA333" i="12"/>
  <c r="BB333" i="12"/>
  <c r="S334" i="12"/>
  <c r="T334" i="12"/>
  <c r="U334" i="12"/>
  <c r="V334" i="12"/>
  <c r="W334" i="12"/>
  <c r="AC334" i="12"/>
  <c r="AD334" i="12"/>
  <c r="AE334" i="12"/>
  <c r="AF334" i="12"/>
  <c r="AG334" i="12"/>
  <c r="AM334" i="12"/>
  <c r="AN334" i="12"/>
  <c r="AO334" i="12"/>
  <c r="AP334" i="12"/>
  <c r="AQ334" i="12"/>
  <c r="AR334" i="12"/>
  <c r="AX334" i="12"/>
  <c r="AY334" i="12"/>
  <c r="AZ334" i="12"/>
  <c r="BA334" i="12"/>
  <c r="BB334" i="12"/>
  <c r="S335" i="12"/>
  <c r="T335" i="12"/>
  <c r="U335" i="12"/>
  <c r="V335" i="12"/>
  <c r="W335" i="12"/>
  <c r="AC335" i="12"/>
  <c r="AD335" i="12"/>
  <c r="AE335" i="12"/>
  <c r="AF335" i="12"/>
  <c r="AG335" i="12"/>
  <c r="AM335" i="12"/>
  <c r="AN335" i="12"/>
  <c r="AO335" i="12"/>
  <c r="AP335" i="12"/>
  <c r="AQ335" i="12"/>
  <c r="AR335" i="12"/>
  <c r="AX335" i="12"/>
  <c r="AY335" i="12"/>
  <c r="AZ335" i="12"/>
  <c r="BA335" i="12"/>
  <c r="BB335" i="12"/>
  <c r="S336" i="12"/>
  <c r="T336" i="12"/>
  <c r="U336" i="12"/>
  <c r="V336" i="12"/>
  <c r="W336" i="12"/>
  <c r="AC336" i="12"/>
  <c r="AD336" i="12"/>
  <c r="AE336" i="12"/>
  <c r="AF336" i="12"/>
  <c r="AG336" i="12"/>
  <c r="AM336" i="12"/>
  <c r="AN336" i="12"/>
  <c r="AO336" i="12"/>
  <c r="AP336" i="12"/>
  <c r="AQ336" i="12"/>
  <c r="AR336" i="12"/>
  <c r="AX336" i="12"/>
  <c r="AY336" i="12"/>
  <c r="AZ336" i="12"/>
  <c r="BA336" i="12"/>
  <c r="BB336" i="12"/>
  <c r="S337" i="12"/>
  <c r="T337" i="12"/>
  <c r="U337" i="12"/>
  <c r="V337" i="12"/>
  <c r="W337" i="12"/>
  <c r="AC337" i="12"/>
  <c r="AD337" i="12"/>
  <c r="AE337" i="12"/>
  <c r="AF337" i="12"/>
  <c r="AG337" i="12"/>
  <c r="AM337" i="12"/>
  <c r="AN337" i="12"/>
  <c r="AO337" i="12"/>
  <c r="AP337" i="12"/>
  <c r="AQ337" i="12"/>
  <c r="AR337" i="12"/>
  <c r="AX337" i="12"/>
  <c r="AY337" i="12"/>
  <c r="AZ337" i="12"/>
  <c r="BA337" i="12"/>
  <c r="BB337" i="12"/>
  <c r="S338" i="12"/>
  <c r="T338" i="12"/>
  <c r="U338" i="12"/>
  <c r="V338" i="12"/>
  <c r="W338" i="12"/>
  <c r="AC338" i="12"/>
  <c r="AD338" i="12"/>
  <c r="AE338" i="12"/>
  <c r="AF338" i="12"/>
  <c r="AG338" i="12"/>
  <c r="AM338" i="12"/>
  <c r="AN338" i="12"/>
  <c r="AO338" i="12"/>
  <c r="AP338" i="12"/>
  <c r="AQ338" i="12"/>
  <c r="AR338" i="12"/>
  <c r="AX338" i="12"/>
  <c r="AY338" i="12"/>
  <c r="AZ338" i="12"/>
  <c r="BA338" i="12"/>
  <c r="BB338" i="12"/>
  <c r="S339" i="12"/>
  <c r="T339" i="12"/>
  <c r="U339" i="12"/>
  <c r="V339" i="12"/>
  <c r="W339" i="12"/>
  <c r="AC339" i="12"/>
  <c r="AD339" i="12"/>
  <c r="AE339" i="12"/>
  <c r="AF339" i="12"/>
  <c r="AG339" i="12"/>
  <c r="AM339" i="12"/>
  <c r="AN339" i="12"/>
  <c r="AO339" i="12"/>
  <c r="AP339" i="12"/>
  <c r="AQ339" i="12"/>
  <c r="AR339" i="12"/>
  <c r="AX339" i="12"/>
  <c r="AY339" i="12"/>
  <c r="AZ339" i="12"/>
  <c r="BA339" i="12"/>
  <c r="BB339" i="12"/>
  <c r="S340" i="12"/>
  <c r="T340" i="12"/>
  <c r="U340" i="12"/>
  <c r="V340" i="12"/>
  <c r="W340" i="12"/>
  <c r="AC340" i="12"/>
  <c r="AD340" i="12"/>
  <c r="AE340" i="12"/>
  <c r="AF340" i="12"/>
  <c r="AG340" i="12"/>
  <c r="AM340" i="12"/>
  <c r="AN340" i="12"/>
  <c r="AO340" i="12"/>
  <c r="AP340" i="12"/>
  <c r="AQ340" i="12"/>
  <c r="AR340" i="12"/>
  <c r="AX340" i="12"/>
  <c r="AY340" i="12"/>
  <c r="AZ340" i="12"/>
  <c r="BA340" i="12"/>
  <c r="BB340" i="12"/>
  <c r="S341" i="12"/>
  <c r="T341" i="12"/>
  <c r="U341" i="12"/>
  <c r="V341" i="12"/>
  <c r="W341" i="12"/>
  <c r="AC341" i="12"/>
  <c r="AD341" i="12"/>
  <c r="AE341" i="12"/>
  <c r="AF341" i="12"/>
  <c r="AG341" i="12"/>
  <c r="AM341" i="12"/>
  <c r="AN341" i="12"/>
  <c r="AO341" i="12"/>
  <c r="AP341" i="12"/>
  <c r="AQ341" i="12"/>
  <c r="AR341" i="12"/>
  <c r="AX341" i="12"/>
  <c r="AY341" i="12"/>
  <c r="AZ341" i="12"/>
  <c r="BA341" i="12"/>
  <c r="BB341" i="12"/>
  <c r="S342" i="12"/>
  <c r="T342" i="12"/>
  <c r="U342" i="12"/>
  <c r="V342" i="12"/>
  <c r="W342" i="12"/>
  <c r="AC342" i="12"/>
  <c r="AD342" i="12"/>
  <c r="AE342" i="12"/>
  <c r="AF342" i="12"/>
  <c r="AG342" i="12"/>
  <c r="AM342" i="12"/>
  <c r="AN342" i="12"/>
  <c r="AO342" i="12"/>
  <c r="AP342" i="12"/>
  <c r="AQ342" i="12"/>
  <c r="AR342" i="12"/>
  <c r="AX342" i="12"/>
  <c r="AY342" i="12"/>
  <c r="AZ342" i="12"/>
  <c r="BA342" i="12"/>
  <c r="BB342" i="12"/>
  <c r="S343" i="12"/>
  <c r="T343" i="12"/>
  <c r="U343" i="12"/>
  <c r="V343" i="12"/>
  <c r="W343" i="12"/>
  <c r="AC343" i="12"/>
  <c r="AD343" i="12"/>
  <c r="AE343" i="12"/>
  <c r="AF343" i="12"/>
  <c r="AG343" i="12"/>
  <c r="AM343" i="12"/>
  <c r="AN343" i="12"/>
  <c r="AO343" i="12"/>
  <c r="AP343" i="12"/>
  <c r="AQ343" i="12"/>
  <c r="AR343" i="12"/>
  <c r="AX343" i="12"/>
  <c r="AY343" i="12"/>
  <c r="AZ343" i="12"/>
  <c r="BA343" i="12"/>
  <c r="BB343" i="12"/>
  <c r="S344" i="12"/>
  <c r="T344" i="12"/>
  <c r="U344" i="12"/>
  <c r="V344" i="12"/>
  <c r="W344" i="12"/>
  <c r="AC344" i="12"/>
  <c r="AD344" i="12"/>
  <c r="AE344" i="12"/>
  <c r="AF344" i="12"/>
  <c r="AG344" i="12"/>
  <c r="AM344" i="12"/>
  <c r="AN344" i="12"/>
  <c r="AO344" i="12"/>
  <c r="AP344" i="12"/>
  <c r="AQ344" i="12"/>
  <c r="AR344" i="12"/>
  <c r="AX344" i="12"/>
  <c r="AY344" i="12"/>
  <c r="AZ344" i="12"/>
  <c r="BA344" i="12"/>
  <c r="BB344" i="12"/>
  <c r="S345" i="12"/>
  <c r="T345" i="12"/>
  <c r="U345" i="12"/>
  <c r="V345" i="12"/>
  <c r="W345" i="12"/>
  <c r="AC345" i="12"/>
  <c r="AD345" i="12"/>
  <c r="AE345" i="12"/>
  <c r="AF345" i="12"/>
  <c r="AG345" i="12"/>
  <c r="AM345" i="12"/>
  <c r="AN345" i="12"/>
  <c r="AO345" i="12"/>
  <c r="AP345" i="12"/>
  <c r="AQ345" i="12"/>
  <c r="AR345" i="12"/>
  <c r="AX345" i="12"/>
  <c r="AY345" i="12"/>
  <c r="AZ345" i="12"/>
  <c r="BA345" i="12"/>
  <c r="BB345" i="12"/>
  <c r="S346" i="12"/>
  <c r="T346" i="12"/>
  <c r="U346" i="12"/>
  <c r="V346" i="12"/>
  <c r="W346" i="12"/>
  <c r="AC346" i="12"/>
  <c r="AD346" i="12"/>
  <c r="AE346" i="12"/>
  <c r="AF346" i="12"/>
  <c r="AG346" i="12"/>
  <c r="AM346" i="12"/>
  <c r="AN346" i="12"/>
  <c r="AO346" i="12"/>
  <c r="AP346" i="12"/>
  <c r="AQ346" i="12"/>
  <c r="AR346" i="12"/>
  <c r="AX346" i="12"/>
  <c r="AY346" i="12"/>
  <c r="AZ346" i="12"/>
  <c r="BA346" i="12"/>
  <c r="BB346" i="12"/>
  <c r="S347" i="12"/>
  <c r="T347" i="12"/>
  <c r="U347" i="12"/>
  <c r="V347" i="12"/>
  <c r="W347" i="12"/>
  <c r="AC347" i="12"/>
  <c r="AD347" i="12"/>
  <c r="AE347" i="12"/>
  <c r="AF347" i="12"/>
  <c r="AG347" i="12"/>
  <c r="AM347" i="12"/>
  <c r="AN347" i="12"/>
  <c r="AO347" i="12"/>
  <c r="AP347" i="12"/>
  <c r="AQ347" i="12"/>
  <c r="AR347" i="12"/>
  <c r="AX347" i="12"/>
  <c r="AY347" i="12"/>
  <c r="AZ347" i="12"/>
  <c r="BA347" i="12"/>
  <c r="BB347" i="12"/>
  <c r="S348" i="12"/>
  <c r="T348" i="12"/>
  <c r="U348" i="12"/>
  <c r="V348" i="12"/>
  <c r="W348" i="12"/>
  <c r="AC348" i="12"/>
  <c r="AD348" i="12"/>
  <c r="AE348" i="12"/>
  <c r="AF348" i="12"/>
  <c r="AG348" i="12"/>
  <c r="AM348" i="12"/>
  <c r="AN348" i="12"/>
  <c r="AO348" i="12"/>
  <c r="AP348" i="12"/>
  <c r="AQ348" i="12"/>
  <c r="AR348" i="12"/>
  <c r="AX348" i="12"/>
  <c r="AY348" i="12"/>
  <c r="AZ348" i="12"/>
  <c r="BA348" i="12"/>
  <c r="BB348" i="12"/>
  <c r="S349" i="12"/>
  <c r="T349" i="12"/>
  <c r="U349" i="12"/>
  <c r="V349" i="12"/>
  <c r="W349" i="12"/>
  <c r="AC349" i="12"/>
  <c r="AD349" i="12"/>
  <c r="AE349" i="12"/>
  <c r="AF349" i="12"/>
  <c r="AG349" i="12"/>
  <c r="AM349" i="12"/>
  <c r="AN349" i="12"/>
  <c r="AO349" i="12"/>
  <c r="AP349" i="12"/>
  <c r="AQ349" i="12"/>
  <c r="AR349" i="12"/>
  <c r="AX349" i="12"/>
  <c r="AY349" i="12"/>
  <c r="AZ349" i="12"/>
  <c r="BA349" i="12"/>
  <c r="BB349" i="12"/>
  <c r="S350" i="12"/>
  <c r="T350" i="12"/>
  <c r="U350" i="12"/>
  <c r="V350" i="12"/>
  <c r="W350" i="12"/>
  <c r="AC350" i="12"/>
  <c r="AD350" i="12"/>
  <c r="AE350" i="12"/>
  <c r="AF350" i="12"/>
  <c r="AG350" i="12"/>
  <c r="AM350" i="12"/>
  <c r="AN350" i="12"/>
  <c r="AO350" i="12"/>
  <c r="AP350" i="12"/>
  <c r="AQ350" i="12"/>
  <c r="AR350" i="12"/>
  <c r="AX350" i="12"/>
  <c r="AY350" i="12"/>
  <c r="AZ350" i="12"/>
  <c r="BA350" i="12"/>
  <c r="BB350" i="12"/>
  <c r="S351" i="12"/>
  <c r="T351" i="12"/>
  <c r="U351" i="12"/>
  <c r="V351" i="12"/>
  <c r="W351" i="12"/>
  <c r="AC351" i="12"/>
  <c r="AD351" i="12"/>
  <c r="AE351" i="12"/>
  <c r="AF351" i="12"/>
  <c r="AG351" i="12"/>
  <c r="AM351" i="12"/>
  <c r="AN351" i="12"/>
  <c r="AO351" i="12"/>
  <c r="AP351" i="12"/>
  <c r="AQ351" i="12"/>
  <c r="AR351" i="12"/>
  <c r="AX351" i="12"/>
  <c r="AY351" i="12"/>
  <c r="AZ351" i="12"/>
  <c r="BA351" i="12"/>
  <c r="BB351" i="12"/>
  <c r="S352" i="12"/>
  <c r="T352" i="12"/>
  <c r="U352" i="12"/>
  <c r="V352" i="12"/>
  <c r="W352" i="12"/>
  <c r="AC352" i="12"/>
  <c r="AD352" i="12"/>
  <c r="AE352" i="12"/>
  <c r="AF352" i="12"/>
  <c r="AG352" i="12"/>
  <c r="AM352" i="12"/>
  <c r="AN352" i="12"/>
  <c r="AO352" i="12"/>
  <c r="AP352" i="12"/>
  <c r="AQ352" i="12"/>
  <c r="AR352" i="12"/>
  <c r="AX352" i="12"/>
  <c r="AY352" i="12"/>
  <c r="AZ352" i="12"/>
  <c r="BA352" i="12"/>
  <c r="BB352" i="12"/>
  <c r="S353" i="12"/>
  <c r="T353" i="12"/>
  <c r="U353" i="12"/>
  <c r="V353" i="12"/>
  <c r="W353" i="12"/>
  <c r="AC353" i="12"/>
  <c r="AD353" i="12"/>
  <c r="AE353" i="12"/>
  <c r="AF353" i="12"/>
  <c r="AG353" i="12"/>
  <c r="AM353" i="12"/>
  <c r="AN353" i="12"/>
  <c r="AO353" i="12"/>
  <c r="AP353" i="12"/>
  <c r="AQ353" i="12"/>
  <c r="AR353" i="12"/>
  <c r="AX353" i="12"/>
  <c r="AY353" i="12"/>
  <c r="AZ353" i="12"/>
  <c r="BA353" i="12"/>
  <c r="BB353" i="12"/>
  <c r="S354" i="12"/>
  <c r="T354" i="12"/>
  <c r="U354" i="12"/>
  <c r="V354" i="12"/>
  <c r="W354" i="12"/>
  <c r="AC354" i="12"/>
  <c r="AD354" i="12"/>
  <c r="AE354" i="12"/>
  <c r="AF354" i="12"/>
  <c r="AG354" i="12"/>
  <c r="AM354" i="12"/>
  <c r="AN354" i="12"/>
  <c r="AO354" i="12"/>
  <c r="AP354" i="12"/>
  <c r="AQ354" i="12"/>
  <c r="AR354" i="12"/>
  <c r="AX354" i="12"/>
  <c r="AY354" i="12"/>
  <c r="AZ354" i="12"/>
  <c r="BA354" i="12"/>
  <c r="BB354" i="12"/>
  <c r="S355" i="12"/>
  <c r="T355" i="12"/>
  <c r="U355" i="12"/>
  <c r="V355" i="12"/>
  <c r="W355" i="12"/>
  <c r="AC355" i="12"/>
  <c r="AD355" i="12"/>
  <c r="AE355" i="12"/>
  <c r="AF355" i="12"/>
  <c r="AG355" i="12"/>
  <c r="AM355" i="12"/>
  <c r="AN355" i="12"/>
  <c r="AO355" i="12"/>
  <c r="AP355" i="12"/>
  <c r="AQ355" i="12"/>
  <c r="AR355" i="12"/>
  <c r="AX355" i="12"/>
  <c r="AY355" i="12"/>
  <c r="AZ355" i="12"/>
  <c r="BA355" i="12"/>
  <c r="BB355" i="12"/>
  <c r="S356" i="12"/>
  <c r="T356" i="12"/>
  <c r="U356" i="12"/>
  <c r="V356" i="12"/>
  <c r="W356" i="12"/>
  <c r="AC356" i="12"/>
  <c r="AD356" i="12"/>
  <c r="AE356" i="12"/>
  <c r="AF356" i="12"/>
  <c r="AG356" i="12"/>
  <c r="AM356" i="12"/>
  <c r="AN356" i="12"/>
  <c r="AO356" i="12"/>
  <c r="AP356" i="12"/>
  <c r="AQ356" i="12"/>
  <c r="AR356" i="12"/>
  <c r="AX356" i="12"/>
  <c r="AY356" i="12"/>
  <c r="AZ356" i="12"/>
  <c r="BA356" i="12"/>
  <c r="BB356" i="12"/>
  <c r="S357" i="12"/>
  <c r="T357" i="12"/>
  <c r="U357" i="12"/>
  <c r="V357" i="12"/>
  <c r="W357" i="12"/>
  <c r="AC357" i="12"/>
  <c r="AD357" i="12"/>
  <c r="AE357" i="12"/>
  <c r="AF357" i="12"/>
  <c r="AG357" i="12"/>
  <c r="AM357" i="12"/>
  <c r="AN357" i="12"/>
  <c r="AO357" i="12"/>
  <c r="AP357" i="12"/>
  <c r="AQ357" i="12"/>
  <c r="AR357" i="12"/>
  <c r="AX357" i="12"/>
  <c r="AY357" i="12"/>
  <c r="AZ357" i="12"/>
  <c r="BA357" i="12"/>
  <c r="BB357" i="12"/>
  <c r="S358" i="12"/>
  <c r="T358" i="12"/>
  <c r="U358" i="12"/>
  <c r="V358" i="12"/>
  <c r="W358" i="12"/>
  <c r="AC358" i="12"/>
  <c r="AD358" i="12"/>
  <c r="AE358" i="12"/>
  <c r="AF358" i="12"/>
  <c r="AG358" i="12"/>
  <c r="AM358" i="12"/>
  <c r="AN358" i="12"/>
  <c r="AO358" i="12"/>
  <c r="AP358" i="12"/>
  <c r="AQ358" i="12"/>
  <c r="AR358" i="12"/>
  <c r="AX358" i="12"/>
  <c r="AY358" i="12"/>
  <c r="AZ358" i="12"/>
  <c r="BA358" i="12"/>
  <c r="BB358" i="12"/>
  <c r="S359" i="12"/>
  <c r="T359" i="12"/>
  <c r="U359" i="12"/>
  <c r="V359" i="12"/>
  <c r="W359" i="12"/>
  <c r="AC359" i="12"/>
  <c r="AD359" i="12"/>
  <c r="AE359" i="12"/>
  <c r="AF359" i="12"/>
  <c r="AG359" i="12"/>
  <c r="AM359" i="12"/>
  <c r="AN359" i="12"/>
  <c r="AO359" i="12"/>
  <c r="AP359" i="12"/>
  <c r="AQ359" i="12"/>
  <c r="AR359" i="12"/>
  <c r="AX359" i="12"/>
  <c r="AY359" i="12"/>
  <c r="AZ359" i="12"/>
  <c r="BA359" i="12"/>
  <c r="BB359" i="12"/>
  <c r="S360" i="12"/>
  <c r="T360" i="12"/>
  <c r="U360" i="12"/>
  <c r="V360" i="12"/>
  <c r="W360" i="12"/>
  <c r="AC360" i="12"/>
  <c r="AD360" i="12"/>
  <c r="AE360" i="12"/>
  <c r="AF360" i="12"/>
  <c r="AG360" i="12"/>
  <c r="AM360" i="12"/>
  <c r="AN360" i="12"/>
  <c r="AO360" i="12"/>
  <c r="AP360" i="12"/>
  <c r="AQ360" i="12"/>
  <c r="AR360" i="12"/>
  <c r="AX360" i="12"/>
  <c r="AY360" i="12"/>
  <c r="AZ360" i="12"/>
  <c r="BA360" i="12"/>
  <c r="BB360" i="12"/>
  <c r="S361" i="12"/>
  <c r="T361" i="12"/>
  <c r="U361" i="12"/>
  <c r="V361" i="12"/>
  <c r="W361" i="12"/>
  <c r="AC361" i="12"/>
  <c r="AD361" i="12"/>
  <c r="AE361" i="12"/>
  <c r="AF361" i="12"/>
  <c r="AG361" i="12"/>
  <c r="AM361" i="12"/>
  <c r="AN361" i="12"/>
  <c r="AO361" i="12"/>
  <c r="AP361" i="12"/>
  <c r="AQ361" i="12"/>
  <c r="AR361" i="12"/>
  <c r="AX361" i="12"/>
  <c r="AY361" i="12"/>
  <c r="AZ361" i="12"/>
  <c r="BA361" i="12"/>
  <c r="BB361" i="12"/>
  <c r="S362" i="12"/>
  <c r="T362" i="12"/>
  <c r="U362" i="12"/>
  <c r="V362" i="12"/>
  <c r="W362" i="12"/>
  <c r="AC362" i="12"/>
  <c r="AD362" i="12"/>
  <c r="AE362" i="12"/>
  <c r="AF362" i="12"/>
  <c r="AG362" i="12"/>
  <c r="AM362" i="12"/>
  <c r="AN362" i="12"/>
  <c r="AO362" i="12"/>
  <c r="AP362" i="12"/>
  <c r="AQ362" i="12"/>
  <c r="AR362" i="12"/>
  <c r="AX362" i="12"/>
  <c r="AY362" i="12"/>
  <c r="AZ362" i="12"/>
  <c r="BA362" i="12"/>
  <c r="BB362" i="12"/>
  <c r="S363" i="12"/>
  <c r="T363" i="12"/>
  <c r="U363" i="12"/>
  <c r="V363" i="12"/>
  <c r="W363" i="12"/>
  <c r="AC363" i="12"/>
  <c r="AD363" i="12"/>
  <c r="AE363" i="12"/>
  <c r="AF363" i="12"/>
  <c r="AG363" i="12"/>
  <c r="AM363" i="12"/>
  <c r="AN363" i="12"/>
  <c r="AO363" i="12"/>
  <c r="AP363" i="12"/>
  <c r="AQ363" i="12"/>
  <c r="AR363" i="12"/>
  <c r="AX363" i="12"/>
  <c r="AY363" i="12"/>
  <c r="AZ363" i="12"/>
  <c r="BA363" i="12"/>
  <c r="BB363" i="12"/>
  <c r="S364" i="12"/>
  <c r="T364" i="12"/>
  <c r="U364" i="12"/>
  <c r="V364" i="12"/>
  <c r="W364" i="12"/>
  <c r="AC364" i="12"/>
  <c r="AD364" i="12"/>
  <c r="AE364" i="12"/>
  <c r="AF364" i="12"/>
  <c r="AG364" i="12"/>
  <c r="AM364" i="12"/>
  <c r="AN364" i="12"/>
  <c r="AO364" i="12"/>
  <c r="AP364" i="12"/>
  <c r="AQ364" i="12"/>
  <c r="AR364" i="12"/>
  <c r="AX364" i="12"/>
  <c r="AY364" i="12"/>
  <c r="AZ364" i="12"/>
  <c r="BA364" i="12"/>
  <c r="BB364" i="12"/>
  <c r="S365" i="12"/>
  <c r="T365" i="12"/>
  <c r="U365" i="12"/>
  <c r="V365" i="12"/>
  <c r="W365" i="12"/>
  <c r="AC365" i="12"/>
  <c r="AD365" i="12"/>
  <c r="AE365" i="12"/>
  <c r="AF365" i="12"/>
  <c r="AG365" i="12"/>
  <c r="AM365" i="12"/>
  <c r="AN365" i="12"/>
  <c r="AO365" i="12"/>
  <c r="AP365" i="12"/>
  <c r="AQ365" i="12"/>
  <c r="AR365" i="12"/>
  <c r="AX365" i="12"/>
  <c r="AY365" i="12"/>
  <c r="AZ365" i="12"/>
  <c r="BA365" i="12"/>
  <c r="BB365" i="12"/>
  <c r="S366" i="12"/>
  <c r="T366" i="12"/>
  <c r="U366" i="12"/>
  <c r="V366" i="12"/>
  <c r="W366" i="12"/>
  <c r="AC366" i="12"/>
  <c r="AD366" i="12"/>
  <c r="AE366" i="12"/>
  <c r="AF366" i="12"/>
  <c r="AG366" i="12"/>
  <c r="AM366" i="12"/>
  <c r="AN366" i="12"/>
  <c r="AO366" i="12"/>
  <c r="AP366" i="12"/>
  <c r="AQ366" i="12"/>
  <c r="AR366" i="12"/>
  <c r="AX366" i="12"/>
  <c r="AY366" i="12"/>
  <c r="AZ366" i="12"/>
  <c r="BA366" i="12"/>
  <c r="BB366" i="12"/>
  <c r="S367" i="12"/>
  <c r="T367" i="12"/>
  <c r="U367" i="12"/>
  <c r="V367" i="12"/>
  <c r="W367" i="12"/>
  <c r="AC367" i="12"/>
  <c r="AD367" i="12"/>
  <c r="AE367" i="12"/>
  <c r="AF367" i="12"/>
  <c r="AG367" i="12"/>
  <c r="AM367" i="12"/>
  <c r="AN367" i="12"/>
  <c r="AO367" i="12"/>
  <c r="AP367" i="12"/>
  <c r="AQ367" i="12"/>
  <c r="AR367" i="12"/>
  <c r="AX367" i="12"/>
  <c r="AY367" i="12"/>
  <c r="AZ367" i="12"/>
  <c r="BA367" i="12"/>
  <c r="BB367" i="12"/>
  <c r="S368" i="12"/>
  <c r="T368" i="12"/>
  <c r="U368" i="12"/>
  <c r="V368" i="12"/>
  <c r="W368" i="12"/>
  <c r="AC368" i="12"/>
  <c r="AD368" i="12"/>
  <c r="AE368" i="12"/>
  <c r="AF368" i="12"/>
  <c r="AG368" i="12"/>
  <c r="AM368" i="12"/>
  <c r="AN368" i="12"/>
  <c r="AO368" i="12"/>
  <c r="AP368" i="12"/>
  <c r="AQ368" i="12"/>
  <c r="AR368" i="12"/>
  <c r="AX368" i="12"/>
  <c r="AY368" i="12"/>
  <c r="AZ368" i="12"/>
  <c r="BA368" i="12"/>
  <c r="BB368" i="12"/>
  <c r="S369" i="12"/>
  <c r="T369" i="12"/>
  <c r="U369" i="12"/>
  <c r="V369" i="12"/>
  <c r="W369" i="12"/>
  <c r="AC369" i="12"/>
  <c r="AD369" i="12"/>
  <c r="AE369" i="12"/>
  <c r="AF369" i="12"/>
  <c r="AG369" i="12"/>
  <c r="AM369" i="12"/>
  <c r="AN369" i="12"/>
  <c r="AO369" i="12"/>
  <c r="AP369" i="12"/>
  <c r="AQ369" i="12"/>
  <c r="AR369" i="12"/>
  <c r="AX369" i="12"/>
  <c r="AY369" i="12"/>
  <c r="AZ369" i="12"/>
  <c r="BA369" i="12"/>
  <c r="BB369" i="12"/>
  <c r="S370" i="12"/>
  <c r="T370" i="12"/>
  <c r="U370" i="12"/>
  <c r="V370" i="12"/>
  <c r="W370" i="12"/>
  <c r="AC370" i="12"/>
  <c r="AD370" i="12"/>
  <c r="AE370" i="12"/>
  <c r="AF370" i="12"/>
  <c r="AG370" i="12"/>
  <c r="AM370" i="12"/>
  <c r="AN370" i="12"/>
  <c r="AO370" i="12"/>
  <c r="AP370" i="12"/>
  <c r="AQ370" i="12"/>
  <c r="AR370" i="12"/>
  <c r="AX370" i="12"/>
  <c r="AY370" i="12"/>
  <c r="AZ370" i="12"/>
  <c r="BA370" i="12"/>
  <c r="BB370" i="12"/>
  <c r="S371" i="12"/>
  <c r="T371" i="12"/>
  <c r="U371" i="12"/>
  <c r="V371" i="12"/>
  <c r="W371" i="12"/>
  <c r="AC371" i="12"/>
  <c r="AD371" i="12"/>
  <c r="AE371" i="12"/>
  <c r="AF371" i="12"/>
  <c r="AG371" i="12"/>
  <c r="AM371" i="12"/>
  <c r="AN371" i="12"/>
  <c r="AO371" i="12"/>
  <c r="AP371" i="12"/>
  <c r="AQ371" i="12"/>
  <c r="AR371" i="12"/>
  <c r="AX371" i="12"/>
  <c r="AY371" i="12"/>
  <c r="AZ371" i="12"/>
  <c r="BA371" i="12"/>
  <c r="BB371" i="12"/>
  <c r="S372" i="12"/>
  <c r="T372" i="12"/>
  <c r="U372" i="12"/>
  <c r="V372" i="12"/>
  <c r="W372" i="12"/>
  <c r="AC372" i="12"/>
  <c r="AD372" i="12"/>
  <c r="AE372" i="12"/>
  <c r="AF372" i="12"/>
  <c r="AG372" i="12"/>
  <c r="AM372" i="12"/>
  <c r="AN372" i="12"/>
  <c r="AO372" i="12"/>
  <c r="AP372" i="12"/>
  <c r="AQ372" i="12"/>
  <c r="AR372" i="12"/>
  <c r="AX372" i="12"/>
  <c r="AY372" i="12"/>
  <c r="AZ372" i="12"/>
  <c r="BA372" i="12"/>
  <c r="BB372" i="12"/>
  <c r="S373" i="12"/>
  <c r="T373" i="12"/>
  <c r="U373" i="12"/>
  <c r="V373" i="12"/>
  <c r="W373" i="12"/>
  <c r="AC373" i="12"/>
  <c r="AD373" i="12"/>
  <c r="AE373" i="12"/>
  <c r="AF373" i="12"/>
  <c r="AG373" i="12"/>
  <c r="AM373" i="12"/>
  <c r="AN373" i="12"/>
  <c r="AO373" i="12"/>
  <c r="AP373" i="12"/>
  <c r="AQ373" i="12"/>
  <c r="AR373" i="12"/>
  <c r="AX373" i="12"/>
  <c r="AY373" i="12"/>
  <c r="AZ373" i="12"/>
  <c r="BA373" i="12"/>
  <c r="BB373" i="12"/>
  <c r="S374" i="12"/>
  <c r="T374" i="12"/>
  <c r="U374" i="12"/>
  <c r="V374" i="12"/>
  <c r="W374" i="12"/>
  <c r="AC374" i="12"/>
  <c r="AD374" i="12"/>
  <c r="AE374" i="12"/>
  <c r="AF374" i="12"/>
  <c r="AG374" i="12"/>
  <c r="AM374" i="12"/>
  <c r="AN374" i="12"/>
  <c r="AO374" i="12"/>
  <c r="AP374" i="12"/>
  <c r="AQ374" i="12"/>
  <c r="AR374" i="12"/>
  <c r="AX374" i="12"/>
  <c r="AY374" i="12"/>
  <c r="AZ374" i="12"/>
  <c r="BA374" i="12"/>
  <c r="BB374" i="12"/>
  <c r="S375" i="12"/>
  <c r="T375" i="12"/>
  <c r="U375" i="12"/>
  <c r="V375" i="12"/>
  <c r="W375" i="12"/>
  <c r="AC375" i="12"/>
  <c r="AD375" i="12"/>
  <c r="AE375" i="12"/>
  <c r="AF375" i="12"/>
  <c r="AG375" i="12"/>
  <c r="AM375" i="12"/>
  <c r="AN375" i="12"/>
  <c r="AO375" i="12"/>
  <c r="AP375" i="12"/>
  <c r="AQ375" i="12"/>
  <c r="AR375" i="12"/>
  <c r="AX375" i="12"/>
  <c r="AY375" i="12"/>
  <c r="AZ375" i="12"/>
  <c r="BA375" i="12"/>
  <c r="BB375" i="12"/>
  <c r="S376" i="12"/>
  <c r="T376" i="12"/>
  <c r="U376" i="12"/>
  <c r="V376" i="12"/>
  <c r="W376" i="12"/>
  <c r="AC376" i="12"/>
  <c r="AD376" i="12"/>
  <c r="AE376" i="12"/>
  <c r="AF376" i="12"/>
  <c r="AG376" i="12"/>
  <c r="AM376" i="12"/>
  <c r="AN376" i="12"/>
  <c r="AO376" i="12"/>
  <c r="AP376" i="12"/>
  <c r="AQ376" i="12"/>
  <c r="AR376" i="12"/>
  <c r="AX376" i="12"/>
  <c r="AY376" i="12"/>
  <c r="AZ376" i="12"/>
  <c r="BA376" i="12"/>
  <c r="BB376" i="12"/>
  <c r="S377" i="12"/>
  <c r="T377" i="12"/>
  <c r="U377" i="12"/>
  <c r="V377" i="12"/>
  <c r="W377" i="12"/>
  <c r="AC377" i="12"/>
  <c r="AD377" i="12"/>
  <c r="AE377" i="12"/>
  <c r="AF377" i="12"/>
  <c r="AG377" i="12"/>
  <c r="AM377" i="12"/>
  <c r="AN377" i="12"/>
  <c r="AO377" i="12"/>
  <c r="AP377" i="12"/>
  <c r="AQ377" i="12"/>
  <c r="AR377" i="12"/>
  <c r="AX377" i="12"/>
  <c r="AY377" i="12"/>
  <c r="AZ377" i="12"/>
  <c r="BA377" i="12"/>
  <c r="BB377" i="12"/>
  <c r="G376" i="20"/>
  <c r="H376" i="20" s="1"/>
  <c r="S376" i="20" s="1"/>
  <c r="J376" i="20"/>
  <c r="K376" i="20" s="1"/>
  <c r="L378" i="20" s="1"/>
  <c r="G375" i="20"/>
  <c r="H375" i="20" s="1"/>
  <c r="S375" i="20" s="1"/>
  <c r="J375" i="20"/>
  <c r="K375" i="20"/>
  <c r="M375" i="20"/>
  <c r="N375" i="20" s="1"/>
  <c r="P375" i="20"/>
  <c r="Q375" i="20" s="1"/>
  <c r="AN138" i="12"/>
  <c r="AO138" i="12"/>
  <c r="AP138" i="12"/>
  <c r="AQ138" i="12"/>
  <c r="AR138" i="12"/>
  <c r="AN139" i="12"/>
  <c r="AO139" i="12"/>
  <c r="AP139" i="12"/>
  <c r="AQ139" i="12"/>
  <c r="AR139" i="12"/>
  <c r="AN140" i="12"/>
  <c r="AO140" i="12"/>
  <c r="AP140" i="12"/>
  <c r="AQ140" i="12"/>
  <c r="AR140" i="12"/>
  <c r="AN141" i="12"/>
  <c r="AO141" i="12"/>
  <c r="AP141" i="12"/>
  <c r="AQ141" i="12"/>
  <c r="AR141" i="12"/>
  <c r="AN142" i="12"/>
  <c r="AO142" i="12"/>
  <c r="AP142" i="12"/>
  <c r="AQ142" i="12"/>
  <c r="AR142" i="12"/>
  <c r="AN143" i="12"/>
  <c r="AO143" i="12"/>
  <c r="AP143" i="12"/>
  <c r="AQ143" i="12"/>
  <c r="AR143" i="12"/>
  <c r="AN144" i="12"/>
  <c r="AO144" i="12"/>
  <c r="AP144" i="12"/>
  <c r="AQ144" i="12"/>
  <c r="AR144" i="12"/>
  <c r="AN145" i="12"/>
  <c r="AO145" i="12"/>
  <c r="AP145" i="12"/>
  <c r="AQ145" i="12"/>
  <c r="AR145" i="12"/>
  <c r="AN146" i="12"/>
  <c r="AO146" i="12"/>
  <c r="AP146" i="12"/>
  <c r="AQ146" i="12"/>
  <c r="AR146" i="12"/>
  <c r="AN147" i="12"/>
  <c r="AO147" i="12"/>
  <c r="AP147" i="12"/>
  <c r="AQ147" i="12"/>
  <c r="AR147" i="12"/>
  <c r="AN148" i="12"/>
  <c r="AO148" i="12"/>
  <c r="AP148" i="12"/>
  <c r="AQ148" i="12"/>
  <c r="AR148" i="12"/>
  <c r="AN149" i="12"/>
  <c r="AO149" i="12"/>
  <c r="AP149" i="12"/>
  <c r="AQ149" i="12"/>
  <c r="AR149" i="12"/>
  <c r="AN150" i="12"/>
  <c r="AO150" i="12"/>
  <c r="AP150" i="12"/>
  <c r="AQ150" i="12"/>
  <c r="AR150" i="12"/>
  <c r="AN151" i="12"/>
  <c r="AO151" i="12"/>
  <c r="AP151" i="12"/>
  <c r="AQ151" i="12"/>
  <c r="AR151" i="12"/>
  <c r="AN152" i="12"/>
  <c r="AO152" i="12"/>
  <c r="AP152" i="12"/>
  <c r="AQ152" i="12"/>
  <c r="AR152" i="12"/>
  <c r="AN153" i="12"/>
  <c r="AO153" i="12"/>
  <c r="AP153" i="12"/>
  <c r="AQ153" i="12"/>
  <c r="AR153" i="12"/>
  <c r="AN154" i="12"/>
  <c r="AO154" i="12"/>
  <c r="AP154" i="12"/>
  <c r="AQ154" i="12"/>
  <c r="AR154" i="12"/>
  <c r="AN155" i="12"/>
  <c r="AO155" i="12"/>
  <c r="AP155" i="12"/>
  <c r="AQ155" i="12"/>
  <c r="AR155" i="12"/>
  <c r="AN156" i="12"/>
  <c r="AO156" i="12"/>
  <c r="AP156" i="12"/>
  <c r="AQ156" i="12"/>
  <c r="AR156" i="12"/>
  <c r="AN157" i="12"/>
  <c r="AO157" i="12"/>
  <c r="AP157" i="12"/>
  <c r="AQ157" i="12"/>
  <c r="AR157" i="12"/>
  <c r="AN158" i="12"/>
  <c r="AO158" i="12"/>
  <c r="AP158" i="12"/>
  <c r="AQ158" i="12"/>
  <c r="AR158" i="12"/>
  <c r="AN159" i="12"/>
  <c r="AO159" i="12"/>
  <c r="AP159" i="12"/>
  <c r="AQ159" i="12"/>
  <c r="AR159" i="12"/>
  <c r="AN160" i="12"/>
  <c r="AO160" i="12"/>
  <c r="AP160" i="12"/>
  <c r="AQ160" i="12"/>
  <c r="AR160" i="12"/>
  <c r="AN161" i="12"/>
  <c r="AO161" i="12"/>
  <c r="AP161" i="12"/>
  <c r="AQ161" i="12"/>
  <c r="AR161" i="12"/>
  <c r="AN162" i="12"/>
  <c r="AO162" i="12"/>
  <c r="AP162" i="12"/>
  <c r="AQ162" i="12"/>
  <c r="AR162" i="12"/>
  <c r="AN163" i="12"/>
  <c r="AO163" i="12"/>
  <c r="AP163" i="12"/>
  <c r="AQ163" i="12"/>
  <c r="AR163" i="12"/>
  <c r="AN164" i="12"/>
  <c r="AO164" i="12"/>
  <c r="AP164" i="12"/>
  <c r="AQ164" i="12"/>
  <c r="AR164" i="12"/>
  <c r="AN165" i="12"/>
  <c r="AO165" i="12"/>
  <c r="AP165" i="12"/>
  <c r="AQ165" i="12"/>
  <c r="AR165" i="12"/>
  <c r="AN166" i="12"/>
  <c r="AO166" i="12"/>
  <c r="AP166" i="12"/>
  <c r="AQ166" i="12"/>
  <c r="AR166" i="12"/>
  <c r="AN167" i="12"/>
  <c r="AO167" i="12"/>
  <c r="AP167" i="12"/>
  <c r="AQ167" i="12"/>
  <c r="AR167" i="12"/>
  <c r="AN168" i="12"/>
  <c r="AO168" i="12"/>
  <c r="AP168" i="12"/>
  <c r="AQ168" i="12"/>
  <c r="AR168" i="12"/>
  <c r="AN169" i="12"/>
  <c r="AO169" i="12"/>
  <c r="AP169" i="12"/>
  <c r="AQ169" i="12"/>
  <c r="AR169" i="12"/>
  <c r="AN170" i="12"/>
  <c r="AO170" i="12"/>
  <c r="AP170" i="12"/>
  <c r="AQ170" i="12"/>
  <c r="AR170" i="12"/>
  <c r="AN171" i="12"/>
  <c r="AO171" i="12"/>
  <c r="AP171" i="12"/>
  <c r="AQ171" i="12"/>
  <c r="AR171" i="12"/>
  <c r="AN172" i="12"/>
  <c r="AO172" i="12"/>
  <c r="AP172" i="12"/>
  <c r="AQ172" i="12"/>
  <c r="AR172" i="12"/>
  <c r="AN173" i="12"/>
  <c r="AO173" i="12"/>
  <c r="AP173" i="12"/>
  <c r="AQ173" i="12"/>
  <c r="AR173" i="12"/>
  <c r="AN174" i="12"/>
  <c r="AO174" i="12"/>
  <c r="AP174" i="12"/>
  <c r="AQ174" i="12"/>
  <c r="AR174" i="12"/>
  <c r="AN175" i="12"/>
  <c r="AO175" i="12"/>
  <c r="AP175" i="12"/>
  <c r="AQ175" i="12"/>
  <c r="AR175" i="12"/>
  <c r="AN176" i="12"/>
  <c r="AO176" i="12"/>
  <c r="AP176" i="12"/>
  <c r="AQ176" i="12"/>
  <c r="AR176" i="12"/>
  <c r="AN177" i="12"/>
  <c r="AO177" i="12"/>
  <c r="AP177" i="12"/>
  <c r="AQ177" i="12"/>
  <c r="AR177" i="12"/>
  <c r="AN178" i="12"/>
  <c r="AO178" i="12"/>
  <c r="AP178" i="12"/>
  <c r="AQ178" i="12"/>
  <c r="AR178" i="12"/>
  <c r="AN179" i="12"/>
  <c r="AO179" i="12"/>
  <c r="AP179" i="12"/>
  <c r="AQ179" i="12"/>
  <c r="AR179" i="12"/>
  <c r="AN180" i="12"/>
  <c r="AO180" i="12"/>
  <c r="AP180" i="12"/>
  <c r="AQ180" i="12"/>
  <c r="AR180" i="12"/>
  <c r="AN181" i="12"/>
  <c r="AO181" i="12"/>
  <c r="AP181" i="12"/>
  <c r="AQ181" i="12"/>
  <c r="AR181" i="12"/>
  <c r="AN182" i="12"/>
  <c r="AO182" i="12"/>
  <c r="AP182" i="12"/>
  <c r="AQ182" i="12"/>
  <c r="AR182" i="12"/>
  <c r="AN183" i="12"/>
  <c r="AO183" i="12"/>
  <c r="AP183" i="12"/>
  <c r="AQ183" i="12"/>
  <c r="AR183" i="12"/>
  <c r="AN184" i="12"/>
  <c r="AO184" i="12"/>
  <c r="AP184" i="12"/>
  <c r="AQ184" i="12"/>
  <c r="AR184" i="12"/>
  <c r="AN185" i="12"/>
  <c r="AO185" i="12"/>
  <c r="AP185" i="12"/>
  <c r="AQ185" i="12"/>
  <c r="AR185" i="12"/>
  <c r="AN186" i="12"/>
  <c r="AO186" i="12"/>
  <c r="AP186" i="12"/>
  <c r="AQ186" i="12"/>
  <c r="AR186" i="12"/>
  <c r="AN187" i="12"/>
  <c r="AO187" i="12"/>
  <c r="AP187" i="12"/>
  <c r="AQ187" i="12"/>
  <c r="AR187" i="12"/>
  <c r="AN188" i="12"/>
  <c r="AO188" i="12"/>
  <c r="AP188" i="12"/>
  <c r="AQ188" i="12"/>
  <c r="AR188" i="12"/>
  <c r="AN189" i="12"/>
  <c r="AO189" i="12"/>
  <c r="AP189" i="12"/>
  <c r="AQ189" i="12"/>
  <c r="AR189" i="12"/>
  <c r="AN190" i="12"/>
  <c r="AO190" i="12"/>
  <c r="AP190" i="12"/>
  <c r="AQ190" i="12"/>
  <c r="AR190" i="12"/>
  <c r="AN191" i="12"/>
  <c r="AO191" i="12"/>
  <c r="AP191" i="12"/>
  <c r="AQ191" i="12"/>
  <c r="AR191" i="12"/>
  <c r="AN192" i="12"/>
  <c r="AO192" i="12"/>
  <c r="AP192" i="12"/>
  <c r="AQ192" i="12"/>
  <c r="AR192" i="12"/>
  <c r="AN193" i="12"/>
  <c r="AO193" i="12"/>
  <c r="AP193" i="12"/>
  <c r="AQ193" i="12"/>
  <c r="AR193" i="12"/>
  <c r="AN194" i="12"/>
  <c r="AO194" i="12"/>
  <c r="AP194" i="12"/>
  <c r="AQ194" i="12"/>
  <c r="AR194" i="12"/>
  <c r="AN195" i="12"/>
  <c r="AO195" i="12"/>
  <c r="AP195" i="12"/>
  <c r="AQ195" i="12"/>
  <c r="AR195" i="12"/>
  <c r="AN196" i="12"/>
  <c r="AO196" i="12"/>
  <c r="AP196" i="12"/>
  <c r="AQ196" i="12"/>
  <c r="AR196" i="12"/>
  <c r="AN197" i="12"/>
  <c r="AO197" i="12"/>
  <c r="AP197" i="12"/>
  <c r="AQ197" i="12"/>
  <c r="AR197" i="12"/>
  <c r="AN198" i="12"/>
  <c r="AO198" i="12"/>
  <c r="AP198" i="12"/>
  <c r="AQ198" i="12"/>
  <c r="AR198" i="12"/>
  <c r="AN199" i="12"/>
  <c r="AO199" i="12"/>
  <c r="AP199" i="12"/>
  <c r="AQ199" i="12"/>
  <c r="AR199" i="12"/>
  <c r="AN200" i="12"/>
  <c r="AO200" i="12"/>
  <c r="AP200" i="12"/>
  <c r="AQ200" i="12"/>
  <c r="AR200" i="12"/>
  <c r="AN201" i="12"/>
  <c r="AO201" i="12"/>
  <c r="AP201" i="12"/>
  <c r="AQ201" i="12"/>
  <c r="AR201" i="12"/>
  <c r="AN202" i="12"/>
  <c r="AO202" i="12"/>
  <c r="AP202" i="12"/>
  <c r="AQ202" i="12"/>
  <c r="AR202" i="12"/>
  <c r="AN203" i="12"/>
  <c r="AO203" i="12"/>
  <c r="AP203" i="12"/>
  <c r="AQ203" i="12"/>
  <c r="AR203" i="12"/>
  <c r="AN204" i="12"/>
  <c r="AO204" i="12"/>
  <c r="AP204" i="12"/>
  <c r="AQ204" i="12"/>
  <c r="AR204" i="12"/>
  <c r="AN205" i="12"/>
  <c r="AO205" i="12"/>
  <c r="AP205" i="12"/>
  <c r="AQ205" i="12"/>
  <c r="AR205" i="12"/>
  <c r="AN206" i="12"/>
  <c r="AO206" i="12"/>
  <c r="AP206" i="12"/>
  <c r="AQ206" i="12"/>
  <c r="AR206" i="12"/>
  <c r="AN207" i="12"/>
  <c r="AO207" i="12"/>
  <c r="AP207" i="12"/>
  <c r="AQ207" i="12"/>
  <c r="AR207" i="12"/>
  <c r="AN208" i="12"/>
  <c r="AO208" i="12"/>
  <c r="AP208" i="12"/>
  <c r="AQ208" i="12"/>
  <c r="AR208" i="12"/>
  <c r="AN209" i="12"/>
  <c r="AO209" i="12"/>
  <c r="AP209" i="12"/>
  <c r="AQ209" i="12"/>
  <c r="AR209" i="12"/>
  <c r="AN210" i="12"/>
  <c r="AO210" i="12"/>
  <c r="AP210" i="12"/>
  <c r="AQ210" i="12"/>
  <c r="AR210" i="12"/>
  <c r="AN211" i="12"/>
  <c r="AO211" i="12"/>
  <c r="AP211" i="12"/>
  <c r="AQ211" i="12"/>
  <c r="AR211" i="12"/>
  <c r="AN212" i="12"/>
  <c r="AO212" i="12"/>
  <c r="AP212" i="12"/>
  <c r="AQ212" i="12"/>
  <c r="AR212" i="12"/>
  <c r="AN213" i="12"/>
  <c r="AO213" i="12"/>
  <c r="AP213" i="12"/>
  <c r="AQ213" i="12"/>
  <c r="AR213" i="12"/>
  <c r="AN214" i="12"/>
  <c r="AO214" i="12"/>
  <c r="AP214" i="12"/>
  <c r="AQ214" i="12"/>
  <c r="AR214" i="12"/>
  <c r="AN215" i="12"/>
  <c r="AO215" i="12"/>
  <c r="AP215" i="12"/>
  <c r="AQ215" i="12"/>
  <c r="AR215" i="12"/>
  <c r="AN216" i="12"/>
  <c r="AO216" i="12"/>
  <c r="AP216" i="12"/>
  <c r="AQ216" i="12"/>
  <c r="AR216" i="12"/>
  <c r="AN217" i="12"/>
  <c r="AO217" i="12"/>
  <c r="AP217" i="12"/>
  <c r="AQ217" i="12"/>
  <c r="AR217" i="12"/>
  <c r="AN218" i="12"/>
  <c r="AO218" i="12"/>
  <c r="AP218" i="12"/>
  <c r="AQ218" i="12"/>
  <c r="AR218" i="12"/>
  <c r="AN219" i="12"/>
  <c r="AO219" i="12"/>
  <c r="AP219" i="12"/>
  <c r="AQ219" i="12"/>
  <c r="AR219" i="12"/>
  <c r="AN220" i="12"/>
  <c r="AO220" i="12"/>
  <c r="AP220" i="12"/>
  <c r="AQ220" i="12"/>
  <c r="AR220" i="12"/>
  <c r="AN221" i="12"/>
  <c r="AO221" i="12"/>
  <c r="AP221" i="12"/>
  <c r="AQ221" i="12"/>
  <c r="AR221" i="12"/>
  <c r="AN222" i="12"/>
  <c r="AO222" i="12"/>
  <c r="AP222" i="12"/>
  <c r="AQ222" i="12"/>
  <c r="AR222" i="12"/>
  <c r="AN223" i="12"/>
  <c r="AO223" i="12"/>
  <c r="AP223" i="12"/>
  <c r="AQ223" i="12"/>
  <c r="AR223" i="12"/>
  <c r="AN224" i="12"/>
  <c r="AO224" i="12"/>
  <c r="AP224" i="12"/>
  <c r="AQ224" i="12"/>
  <c r="AR224" i="12"/>
  <c r="AN225" i="12"/>
  <c r="AO225" i="12"/>
  <c r="AP225" i="12"/>
  <c r="AQ225" i="12"/>
  <c r="AR225" i="12"/>
  <c r="AN226" i="12"/>
  <c r="AO226" i="12"/>
  <c r="AP226" i="12"/>
  <c r="AQ226" i="12"/>
  <c r="AR226" i="12"/>
  <c r="AN227" i="12"/>
  <c r="AO227" i="12"/>
  <c r="AP227" i="12"/>
  <c r="AQ227" i="12"/>
  <c r="AR227" i="12"/>
  <c r="AN228" i="12"/>
  <c r="AO228" i="12"/>
  <c r="AP228" i="12"/>
  <c r="AQ228" i="12"/>
  <c r="AR228" i="12"/>
  <c r="AN229" i="12"/>
  <c r="AO229" i="12"/>
  <c r="AP229" i="12"/>
  <c r="AQ229" i="12"/>
  <c r="AR229" i="12"/>
  <c r="AN230" i="12"/>
  <c r="AO230" i="12"/>
  <c r="AP230" i="12"/>
  <c r="AQ230" i="12"/>
  <c r="AR230" i="12"/>
  <c r="AN231" i="12"/>
  <c r="AO231" i="12"/>
  <c r="AP231" i="12"/>
  <c r="AQ231" i="12"/>
  <c r="AR231" i="12"/>
  <c r="AN232" i="12"/>
  <c r="AO232" i="12"/>
  <c r="AP232" i="12"/>
  <c r="AQ232" i="12"/>
  <c r="AR232" i="12"/>
  <c r="AN233" i="12"/>
  <c r="AO233" i="12"/>
  <c r="AP233" i="12"/>
  <c r="AQ233" i="12"/>
  <c r="AR233" i="12"/>
  <c r="AN234" i="12"/>
  <c r="AO234" i="12"/>
  <c r="AP234" i="12"/>
  <c r="AQ234" i="12"/>
  <c r="AR234" i="12"/>
  <c r="AN235" i="12"/>
  <c r="AO235" i="12"/>
  <c r="AP235" i="12"/>
  <c r="AQ235" i="12"/>
  <c r="AR235" i="12"/>
  <c r="AN236" i="12"/>
  <c r="AO236" i="12"/>
  <c r="AP236" i="12"/>
  <c r="AQ236" i="12"/>
  <c r="AR236" i="12"/>
  <c r="AN237" i="12"/>
  <c r="AO237" i="12"/>
  <c r="AP237" i="12"/>
  <c r="AQ237" i="12"/>
  <c r="AR237" i="12"/>
  <c r="AN238" i="12"/>
  <c r="AO238" i="12"/>
  <c r="AP238" i="12"/>
  <c r="AQ238" i="12"/>
  <c r="AR238" i="12"/>
  <c r="AN239" i="12"/>
  <c r="AO239" i="12"/>
  <c r="AP239" i="12"/>
  <c r="AQ239" i="12"/>
  <c r="AR239" i="12"/>
  <c r="AN240" i="12"/>
  <c r="AO240" i="12"/>
  <c r="AP240" i="12"/>
  <c r="AQ240" i="12"/>
  <c r="AR240" i="12"/>
  <c r="AN241" i="12"/>
  <c r="AO241" i="12"/>
  <c r="AP241" i="12"/>
  <c r="AQ241" i="12"/>
  <c r="AR241" i="12"/>
  <c r="AN242" i="12"/>
  <c r="AO242" i="12"/>
  <c r="AP242" i="12"/>
  <c r="AQ242" i="12"/>
  <c r="AR242" i="12"/>
  <c r="AN243" i="12"/>
  <c r="AO243" i="12"/>
  <c r="AP243" i="12"/>
  <c r="AQ243" i="12"/>
  <c r="AR243" i="12"/>
  <c r="AN244" i="12"/>
  <c r="AO244" i="12"/>
  <c r="AP244" i="12"/>
  <c r="AQ244" i="12"/>
  <c r="AR244" i="12"/>
  <c r="AN245" i="12"/>
  <c r="AO245" i="12"/>
  <c r="AP245" i="12"/>
  <c r="AQ245" i="12"/>
  <c r="AR245" i="12"/>
  <c r="AN246" i="12"/>
  <c r="AO246" i="12"/>
  <c r="AP246" i="12"/>
  <c r="AQ246" i="12"/>
  <c r="AR246" i="12"/>
  <c r="AN247" i="12"/>
  <c r="AO247" i="12"/>
  <c r="AP247" i="12"/>
  <c r="AQ247" i="12"/>
  <c r="AR247" i="12"/>
  <c r="AN248" i="12"/>
  <c r="AO248" i="12"/>
  <c r="AP248" i="12"/>
  <c r="AQ248" i="12"/>
  <c r="AR248" i="12"/>
  <c r="AN249" i="12"/>
  <c r="AO249" i="12"/>
  <c r="AP249" i="12"/>
  <c r="AQ249" i="12"/>
  <c r="AR249" i="12"/>
  <c r="AN250" i="12"/>
  <c r="AO250" i="12"/>
  <c r="AP250" i="12"/>
  <c r="AQ250" i="12"/>
  <c r="AR250" i="12"/>
  <c r="AN251" i="12"/>
  <c r="AO251" i="12"/>
  <c r="AP251" i="12"/>
  <c r="AQ251" i="12"/>
  <c r="AR251" i="12"/>
  <c r="AN252" i="12"/>
  <c r="AO252" i="12"/>
  <c r="AP252" i="12"/>
  <c r="AQ252" i="12"/>
  <c r="AR252" i="12"/>
  <c r="AN253" i="12"/>
  <c r="AO253" i="12"/>
  <c r="AP253" i="12"/>
  <c r="AQ253" i="12"/>
  <c r="AR253" i="12"/>
  <c r="AN254" i="12"/>
  <c r="AO254" i="12"/>
  <c r="AP254" i="12"/>
  <c r="AQ254" i="12"/>
  <c r="AR254" i="12"/>
  <c r="AN255" i="12"/>
  <c r="AO255" i="12"/>
  <c r="AP255" i="12"/>
  <c r="AQ255" i="12"/>
  <c r="AR255" i="12"/>
  <c r="AN256" i="12"/>
  <c r="AO256" i="12"/>
  <c r="AP256" i="12"/>
  <c r="AQ256" i="12"/>
  <c r="AR256" i="12"/>
  <c r="AN257" i="12"/>
  <c r="AO257" i="12"/>
  <c r="AP257" i="12"/>
  <c r="AQ257" i="12"/>
  <c r="AR257" i="12"/>
  <c r="AN258" i="12"/>
  <c r="AO258" i="12"/>
  <c r="AP258" i="12"/>
  <c r="AQ258" i="12"/>
  <c r="AR258" i="12"/>
  <c r="AN259" i="12"/>
  <c r="AO259" i="12"/>
  <c r="AP259" i="12"/>
  <c r="AQ259" i="12"/>
  <c r="AR259" i="12"/>
  <c r="AN260" i="12"/>
  <c r="AO260" i="12"/>
  <c r="AP260" i="12"/>
  <c r="AQ260" i="12"/>
  <c r="AR260" i="12"/>
  <c r="AN261" i="12"/>
  <c r="AO261" i="12"/>
  <c r="AP261" i="12"/>
  <c r="AQ261" i="12"/>
  <c r="AR261" i="12"/>
  <c r="AN262" i="12"/>
  <c r="AO262" i="12"/>
  <c r="AP262" i="12"/>
  <c r="AQ262" i="12"/>
  <c r="AR262" i="12"/>
  <c r="AV274" i="12"/>
  <c r="AN263" i="12"/>
  <c r="AO263" i="12"/>
  <c r="AP263" i="12"/>
  <c r="AQ263" i="12"/>
  <c r="AR263" i="12"/>
  <c r="AN264" i="12"/>
  <c r="AO264" i="12"/>
  <c r="AP264" i="12"/>
  <c r="AQ264" i="12"/>
  <c r="AR264" i="12"/>
  <c r="AN265" i="12"/>
  <c r="AO265" i="12"/>
  <c r="AP265" i="12"/>
  <c r="AQ265" i="12"/>
  <c r="AR265" i="12"/>
  <c r="AU277" i="12"/>
  <c r="AN266" i="12"/>
  <c r="AO266" i="12"/>
  <c r="AP266" i="12"/>
  <c r="AQ266" i="12"/>
  <c r="AR266" i="12"/>
  <c r="AN267" i="12"/>
  <c r="AO267" i="12"/>
  <c r="AP267" i="12"/>
  <c r="AQ267" i="12"/>
  <c r="AR267" i="12"/>
  <c r="AV279" i="12"/>
  <c r="AN268" i="12"/>
  <c r="AO268" i="12"/>
  <c r="AP268" i="12"/>
  <c r="AQ268" i="12"/>
  <c r="AR268" i="12"/>
  <c r="AN269" i="12"/>
  <c r="AO269" i="12"/>
  <c r="AP269" i="12"/>
  <c r="AQ269" i="12"/>
  <c r="AR269" i="12"/>
  <c r="BF400" i="12"/>
  <c r="BE400" i="12"/>
  <c r="AJ400" i="12"/>
  <c r="AK400" i="12"/>
  <c r="AV329" i="12"/>
  <c r="AS358" i="12"/>
  <c r="X353" i="12"/>
  <c r="AU365" i="12"/>
  <c r="BF364" i="12"/>
  <c r="AV357" i="12"/>
  <c r="BF367" i="12"/>
  <c r="AS353" i="12"/>
  <c r="X335" i="12"/>
  <c r="AV320" i="12"/>
  <c r="Y320" i="12"/>
  <c r="AV312" i="12"/>
  <c r="BF311" i="12"/>
  <c r="AJ310" i="12"/>
  <c r="AJ294" i="12"/>
  <c r="BP339" i="12"/>
  <c r="BP331" i="12"/>
  <c r="BP323" i="12"/>
  <c r="BP286" i="12"/>
  <c r="AH321" i="12"/>
  <c r="X290" i="12"/>
  <c r="BM358" i="12"/>
  <c r="BM326" i="12"/>
  <c r="AH357" i="12"/>
  <c r="AH359" i="12"/>
  <c r="BC356" i="12"/>
  <c r="AI355" i="12"/>
  <c r="AV364" i="12"/>
  <c r="AJ368" i="12"/>
  <c r="Z334" i="12"/>
  <c r="BD302" i="12"/>
  <c r="AV295" i="12"/>
  <c r="BF294" i="12"/>
  <c r="BE366" i="12"/>
  <c r="AK371" i="12"/>
  <c r="AV330" i="12"/>
  <c r="Z313" i="12"/>
  <c r="Z305" i="12"/>
  <c r="AI358" i="12"/>
  <c r="BC284" i="12"/>
  <c r="BC358" i="12"/>
  <c r="AA289" i="12"/>
  <c r="BF375" i="12"/>
  <c r="Y375" i="12"/>
  <c r="AH374" i="12"/>
  <c r="BC367" i="12"/>
  <c r="AK356" i="12"/>
  <c r="BD335" i="12"/>
  <c r="AI331" i="12"/>
  <c r="AJ323" i="12"/>
  <c r="AV282" i="12"/>
  <c r="AS339" i="12"/>
  <c r="BC287" i="12"/>
  <c r="Z314" i="12"/>
  <c r="Y359" i="12"/>
  <c r="BE298" i="12"/>
  <c r="AA298" i="12"/>
  <c r="AU369" i="12"/>
  <c r="BC368" i="12"/>
  <c r="BE352" i="12"/>
  <c r="Z352" i="12"/>
  <c r="AS346" i="12"/>
  <c r="AT338" i="12"/>
  <c r="Z336" i="12"/>
  <c r="BF309" i="12"/>
  <c r="BM290" i="12"/>
  <c r="AI345" i="12"/>
  <c r="AU350" i="12"/>
  <c r="Z371" i="12"/>
  <c r="AI359" i="12"/>
  <c r="AJ358" i="12"/>
  <c r="BC321" i="12"/>
  <c r="BM373" i="12"/>
  <c r="BM341" i="12"/>
  <c r="BN309" i="12"/>
  <c r="AU343" i="12"/>
  <c r="AH330" i="12"/>
  <c r="AS281" i="12"/>
  <c r="BF277" i="12"/>
  <c r="AJ273" i="12"/>
  <c r="AH270" i="12"/>
  <c r="BN320" i="12"/>
  <c r="AJ369" i="12"/>
  <c r="BF346" i="12"/>
  <c r="BC331" i="12"/>
  <c r="Y331" i="12"/>
  <c r="BM372" i="12"/>
  <c r="BO356" i="12"/>
  <c r="BO316" i="12"/>
  <c r="BM305" i="12"/>
  <c r="BM278" i="12"/>
  <c r="BE373" i="12"/>
  <c r="BF362" i="12"/>
  <c r="Z362" i="12"/>
  <c r="AJ361" i="12"/>
  <c r="AI339" i="12"/>
  <c r="BE312" i="12"/>
  <c r="Z312" i="12"/>
  <c r="X270" i="12"/>
  <c r="BO351" i="12"/>
  <c r="BO311" i="12"/>
  <c r="BO308" i="12"/>
  <c r="BM300" i="12"/>
  <c r="AA368" i="12"/>
  <c r="AU366" i="12"/>
  <c r="BE365" i="12"/>
  <c r="Z365" i="12"/>
  <c r="AJ350" i="12"/>
  <c r="BD343" i="12"/>
  <c r="AJ314" i="12"/>
  <c r="AH306" i="12"/>
  <c r="AU300" i="12"/>
  <c r="AA299" i="12"/>
  <c r="BP358" i="12"/>
  <c r="BO303" i="12"/>
  <c r="AJ367" i="12"/>
  <c r="BE355" i="12"/>
  <c r="BF350" i="12"/>
  <c r="AK334" i="12"/>
  <c r="Z302" i="12"/>
  <c r="AS273" i="12"/>
  <c r="BP309" i="12"/>
  <c r="AH358" i="12"/>
  <c r="BF361" i="12"/>
  <c r="Y349" i="12"/>
  <c r="AH328" i="12"/>
  <c r="BD306" i="12"/>
  <c r="AI305" i="12"/>
  <c r="AJ376" i="12"/>
  <c r="AA300" i="12"/>
  <c r="AS293" i="12"/>
  <c r="X292" i="12"/>
  <c r="BP315" i="12"/>
  <c r="AI370" i="12"/>
  <c r="AJ357" i="12"/>
  <c r="AU340" i="12"/>
  <c r="AI313" i="12"/>
  <c r="AU307" i="12"/>
  <c r="Z306" i="12"/>
  <c r="AK305" i="12"/>
  <c r="AV308" i="12"/>
  <c r="BD295" i="12"/>
  <c r="X295" i="12"/>
  <c r="BM366" i="12"/>
  <c r="BC342" i="12"/>
  <c r="AA342" i="12"/>
  <c r="AS313" i="12"/>
  <c r="BO348" i="12"/>
  <c r="BP270" i="12"/>
  <c r="AA337" i="12"/>
  <c r="AS335" i="12"/>
  <c r="BC330" i="12"/>
  <c r="BC318" i="12"/>
  <c r="X318" i="12"/>
  <c r="AI317" i="12"/>
  <c r="AT313" i="12"/>
  <c r="AH311" i="12"/>
  <c r="AH303" i="12"/>
  <c r="AJ312" i="12"/>
  <c r="AA331" i="12"/>
  <c r="BF335" i="12"/>
  <c r="BD317" i="12"/>
  <c r="AA302" i="12"/>
  <c r="BE288" i="12"/>
  <c r="AJ287" i="12"/>
  <c r="BM340" i="12"/>
  <c r="BP326" i="12"/>
  <c r="BM333" i="12"/>
  <c r="BM301" i="12"/>
  <c r="AS360" i="12"/>
  <c r="AH340" i="12"/>
  <c r="Z332" i="12"/>
  <c r="AH331" i="12"/>
  <c r="AS329" i="12"/>
  <c r="AS309" i="12"/>
  <c r="AH307" i="12"/>
  <c r="AA297" i="12"/>
  <c r="AV287" i="12"/>
  <c r="BD286" i="12"/>
  <c r="BC283" i="12"/>
  <c r="BM349" i="12"/>
  <c r="AK370" i="12"/>
  <c r="X368" i="12"/>
  <c r="X314" i="12"/>
  <c r="BO327" i="12"/>
  <c r="AH324" i="12"/>
  <c r="AU375" i="12"/>
  <c r="BC359" i="12"/>
  <c r="AS330" i="12"/>
  <c r="BE340" i="12"/>
  <c r="AK320" i="12"/>
  <c r="AA313" i="12"/>
  <c r="AU284" i="12"/>
  <c r="AS275" i="12"/>
  <c r="BE274" i="12"/>
  <c r="AA270" i="12"/>
  <c r="BP373" i="12"/>
  <c r="BM344" i="12"/>
  <c r="BN326" i="12"/>
  <c r="BM320" i="12"/>
  <c r="BN317" i="12"/>
  <c r="BM270" i="12"/>
  <c r="BN350" i="12"/>
  <c r="BP307" i="12"/>
  <c r="AH341" i="12"/>
  <c r="BF351" i="12"/>
  <c r="BE330" i="12"/>
  <c r="AA316" i="12"/>
  <c r="AS373" i="12"/>
  <c r="BF372" i="12"/>
  <c r="Z372" i="12"/>
  <c r="Z364" i="12"/>
  <c r="BC349" i="12"/>
  <c r="AV327" i="12"/>
  <c r="BD326" i="12"/>
  <c r="Y326" i="12"/>
  <c r="AI325" i="12"/>
  <c r="AK311" i="12"/>
  <c r="AT310" i="12"/>
  <c r="BN333" i="12"/>
  <c r="BM314" i="12"/>
  <c r="BE343" i="12"/>
  <c r="AV315" i="12"/>
  <c r="AH301" i="12"/>
  <c r="BC296" i="12"/>
  <c r="BC293" i="12"/>
  <c r="BN351" i="12"/>
  <c r="BM321" i="12"/>
  <c r="BP347" i="12"/>
  <c r="AS371" i="12"/>
  <c r="AH356" i="12"/>
  <c r="AV351" i="12"/>
  <c r="BF317" i="12"/>
  <c r="AA317" i="12"/>
  <c r="AJ316" i="12"/>
  <c r="AT308" i="12"/>
  <c r="X303" i="12"/>
  <c r="AH302" i="12"/>
  <c r="AH295" i="12"/>
  <c r="AT289" i="12"/>
  <c r="AH274" i="12"/>
  <c r="BO376" i="12"/>
  <c r="BO368" i="12"/>
  <c r="BN365" i="12"/>
  <c r="BM354" i="12"/>
  <c r="BN334" i="12"/>
  <c r="BM328" i="12"/>
  <c r="BM312" i="12"/>
  <c r="BN294" i="12"/>
  <c r="BN277" i="12"/>
  <c r="Y322" i="12"/>
  <c r="X366" i="12"/>
  <c r="AI365" i="12"/>
  <c r="AS355" i="12"/>
  <c r="BD355" i="12"/>
  <c r="X354" i="12"/>
  <c r="BD351" i="12"/>
  <c r="Z350" i="12"/>
  <c r="BC347" i="12"/>
  <c r="Z356" i="12"/>
  <c r="AS343" i="12"/>
  <c r="AJ339" i="12"/>
  <c r="X327" i="12"/>
  <c r="AK338" i="12"/>
  <c r="Z324" i="12"/>
  <c r="AH309" i="12"/>
  <c r="BC307" i="12"/>
  <c r="Z300" i="12"/>
  <c r="X291" i="12"/>
  <c r="AS283" i="12"/>
  <c r="AA284" i="12"/>
  <c r="BP371" i="12"/>
  <c r="BM357" i="12"/>
  <c r="BM337" i="12"/>
  <c r="BP316" i="12"/>
  <c r="BO300" i="12"/>
  <c r="BM297" i="12"/>
  <c r="BO278" i="12"/>
  <c r="BO284" i="12"/>
  <c r="BE389" i="12"/>
  <c r="BF389" i="12"/>
  <c r="Z370" i="12"/>
  <c r="AK369" i="12"/>
  <c r="AS352" i="12"/>
  <c r="AJ343" i="12"/>
  <c r="BD341" i="12"/>
  <c r="AI329" i="12"/>
  <c r="BE321" i="12"/>
  <c r="X307" i="12"/>
  <c r="AS305" i="12"/>
  <c r="BC288" i="12"/>
  <c r="Y288" i="12"/>
  <c r="BM374" i="12"/>
  <c r="BP363" i="12"/>
  <c r="BP325" i="12"/>
  <c r="BO319" i="12"/>
  <c r="BC389" i="12"/>
  <c r="BD389" i="12"/>
  <c r="BD348" i="12"/>
  <c r="AA336" i="12"/>
  <c r="BE335" i="12"/>
  <c r="AJ321" i="12"/>
  <c r="BC315" i="12"/>
  <c r="Y314" i="12"/>
  <c r="AA312" i="12"/>
  <c r="AK310" i="12"/>
  <c r="AV309" i="12"/>
  <c r="AU308" i="12"/>
  <c r="AT303" i="12"/>
  <c r="BE295" i="12"/>
  <c r="AK294" i="12"/>
  <c r="AU293" i="12"/>
  <c r="AS289" i="12"/>
  <c r="AS288" i="12"/>
  <c r="AK284" i="12"/>
  <c r="BD278" i="12"/>
  <c r="BN374" i="12"/>
  <c r="BN366" i="12"/>
  <c r="BM350" i="12"/>
  <c r="BP340" i="12"/>
  <c r="BN327" i="12"/>
  <c r="BO286" i="12"/>
  <c r="AT376" i="12"/>
  <c r="BE375" i="12"/>
  <c r="AA372" i="12"/>
  <c r="AA353" i="12"/>
  <c r="BD349" i="12"/>
  <c r="BC348" i="12"/>
  <c r="Z348" i="12"/>
  <c r="BE344" i="12"/>
  <c r="X343" i="12"/>
  <c r="AJ345" i="12"/>
  <c r="AT330" i="12"/>
  <c r="AK330" i="12"/>
  <c r="AU325" i="12"/>
  <c r="AA319" i="12"/>
  <c r="AJ313" i="12"/>
  <c r="AJ305" i="12"/>
  <c r="BE302" i="12"/>
  <c r="Z299" i="12"/>
  <c r="AT297" i="12"/>
  <c r="BD292" i="12"/>
  <c r="Z292" i="12"/>
  <c r="BF287" i="12"/>
  <c r="BE286" i="12"/>
  <c r="Z286" i="12"/>
  <c r="AV284" i="12"/>
  <c r="AK281" i="12"/>
  <c r="AS280" i="12"/>
  <c r="BD279" i="12"/>
  <c r="BC278" i="12"/>
  <c r="BM377" i="12"/>
  <c r="BN340" i="12"/>
  <c r="BM334" i="12"/>
  <c r="BP301" i="12"/>
  <c r="BM272" i="12"/>
  <c r="BC376" i="12"/>
  <c r="AV352" i="12"/>
  <c r="BN375" i="12"/>
  <c r="BM302" i="12"/>
  <c r="BP284" i="12"/>
  <c r="Z331" i="12"/>
  <c r="BN341" i="12"/>
  <c r="Y376" i="12"/>
  <c r="Z373" i="12"/>
  <c r="AJ372" i="12"/>
  <c r="BF370" i="12"/>
  <c r="BD369" i="12"/>
  <c r="AS365" i="12"/>
  <c r="AV361" i="12"/>
  <c r="AS347" i="12"/>
  <c r="Z328" i="12"/>
  <c r="X325" i="12"/>
  <c r="AK323" i="12"/>
  <c r="X320" i="12"/>
  <c r="AK315" i="12"/>
  <c r="Y309" i="12"/>
  <c r="AH300" i="12"/>
  <c r="AV291" i="12"/>
  <c r="BF290" i="12"/>
  <c r="BD284" i="12"/>
  <c r="AH282" i="12"/>
  <c r="BC280" i="12"/>
  <c r="BO358" i="12"/>
  <c r="BP357" i="12"/>
  <c r="BP356" i="12"/>
  <c r="BP348" i="12"/>
  <c r="BM342" i="12"/>
  <c r="BN312" i="12"/>
  <c r="BM308" i="12"/>
  <c r="BP302" i="12"/>
  <c r="BM276" i="12"/>
  <c r="BM273" i="12"/>
  <c r="AS361" i="12"/>
  <c r="AK353" i="12"/>
  <c r="AI368" i="12"/>
  <c r="AT362" i="12"/>
  <c r="AK359" i="12"/>
  <c r="BC346" i="12"/>
  <c r="BF341" i="12"/>
  <c r="AS336" i="12"/>
  <c r="BC329" i="12"/>
  <c r="AK324" i="12"/>
  <c r="BC317" i="12"/>
  <c r="AU315" i="12"/>
  <c r="AI302" i="12"/>
  <c r="AV300" i="12"/>
  <c r="BE290" i="12"/>
  <c r="BP366" i="12"/>
  <c r="BP365" i="12"/>
  <c r="BN359" i="12"/>
  <c r="BN358" i="12"/>
  <c r="BN357" i="12"/>
  <c r="BP350" i="12"/>
  <c r="BP349" i="12"/>
  <c r="BN342" i="12"/>
  <c r="BN299" i="12"/>
  <c r="BN278" i="12"/>
  <c r="BO277" i="12"/>
  <c r="BO270" i="12"/>
  <c r="X336" i="12"/>
  <c r="X328" i="12"/>
  <c r="BE301" i="12"/>
  <c r="AV276" i="12"/>
  <c r="BD377" i="12"/>
  <c r="AT372" i="12"/>
  <c r="X370" i="12"/>
  <c r="AH368" i="12"/>
  <c r="AK367" i="12"/>
  <c r="AA364" i="12"/>
  <c r="BE361" i="12"/>
  <c r="AJ359" i="12"/>
  <c r="Z357" i="12"/>
  <c r="BC351" i="12"/>
  <c r="AT348" i="12"/>
  <c r="AK345" i="12"/>
  <c r="AT345" i="12"/>
  <c r="BD342" i="12"/>
  <c r="Z339" i="12"/>
  <c r="X333" i="12"/>
  <c r="X329" i="12"/>
  <c r="AK321" i="12"/>
  <c r="AS319" i="12"/>
  <c r="AA310" i="12"/>
  <c r="X304" i="12"/>
  <c r="AK303" i="12"/>
  <c r="X298" i="12"/>
  <c r="Z290" i="12"/>
  <c r="AU287" i="12"/>
  <c r="AK287" i="12"/>
  <c r="BC285" i="12"/>
  <c r="Z284" i="12"/>
  <c r="X276" i="12"/>
  <c r="AT273" i="12"/>
  <c r="BN372" i="12"/>
  <c r="BO366" i="12"/>
  <c r="BM365" i="12"/>
  <c r="BO374" i="12"/>
  <c r="BO359" i="12"/>
  <c r="BO350" i="12"/>
  <c r="BN349" i="12"/>
  <c r="BN348" i="12"/>
  <c r="BM294" i="12"/>
  <c r="BN291" i="12"/>
  <c r="AV377" i="12"/>
  <c r="AA361" i="12"/>
  <c r="BM282" i="12"/>
  <c r="BM274" i="12"/>
  <c r="AK363" i="12"/>
  <c r="BE271" i="12"/>
  <c r="BC271" i="12"/>
  <c r="BC374" i="12"/>
  <c r="X374" i="12"/>
  <c r="AI373" i="12"/>
  <c r="AU361" i="12"/>
  <c r="X357" i="12"/>
  <c r="AJ353" i="12"/>
  <c r="AS350" i="12"/>
  <c r="BE348" i="12"/>
  <c r="AU348" i="12"/>
  <c r="AT346" i="12"/>
  <c r="AV346" i="12"/>
  <c r="BC333" i="12"/>
  <c r="X321" i="12"/>
  <c r="Y321" i="12"/>
  <c r="AA321" i="12"/>
  <c r="BE313" i="12"/>
  <c r="BD313" i="12"/>
  <c r="BF313" i="12"/>
  <c r="BC310" i="12"/>
  <c r="AS276" i="12"/>
  <c r="AT276" i="12"/>
  <c r="BO367" i="12"/>
  <c r="BN367" i="12"/>
  <c r="BO343" i="12"/>
  <c r="BN343" i="12"/>
  <c r="BM288" i="12"/>
  <c r="AK389" i="12"/>
  <c r="AJ389" i="12"/>
  <c r="AU347" i="12"/>
  <c r="AT347" i="12"/>
  <c r="AV347" i="12"/>
  <c r="AU353" i="12"/>
  <c r="AT353" i="12"/>
  <c r="BD340" i="12"/>
  <c r="AV365" i="12"/>
  <c r="AT351" i="12"/>
  <c r="BE347" i="12"/>
  <c r="BF347" i="12"/>
  <c r="X337" i="12"/>
  <c r="Y337" i="12"/>
  <c r="BC323" i="12"/>
  <c r="BF323" i="12"/>
  <c r="AS321" i="12"/>
  <c r="AV321" i="12"/>
  <c r="AU303" i="12"/>
  <c r="Z294" i="12"/>
  <c r="AA294" i="12"/>
  <c r="AS292" i="12"/>
  <c r="AS277" i="12"/>
  <c r="AV277" i="12"/>
  <c r="BO352" i="12"/>
  <c r="BM352" i="12"/>
  <c r="BP364" i="12"/>
  <c r="BO271" i="12"/>
  <c r="BM271" i="12"/>
  <c r="BN271" i="12"/>
  <c r="AA369" i="12"/>
  <c r="Y367" i="12"/>
  <c r="AS327" i="12"/>
  <c r="AU327" i="12"/>
  <c r="AH292" i="12"/>
  <c r="AK292" i="12"/>
  <c r="X271" i="12"/>
  <c r="X272" i="12"/>
  <c r="BM330" i="12"/>
  <c r="BO342" i="12"/>
  <c r="BM285" i="12"/>
  <c r="BN285" i="12"/>
  <c r="BP285" i="12"/>
  <c r="AH370" i="12"/>
  <c r="AT368" i="12"/>
  <c r="AH366" i="12"/>
  <c r="AU364" i="12"/>
  <c r="AA362" i="12"/>
  <c r="BC360" i="12"/>
  <c r="AA360" i="12"/>
  <c r="Z359" i="12"/>
  <c r="BF358" i="12"/>
  <c r="BE358" i="12"/>
  <c r="BC357" i="12"/>
  <c r="AT356" i="12"/>
  <c r="AS354" i="12"/>
  <c r="BC353" i="12"/>
  <c r="BD352" i="12"/>
  <c r="Y348" i="12"/>
  <c r="Z340" i="12"/>
  <c r="Y341" i="12"/>
  <c r="AA339" i="12"/>
  <c r="BE327" i="12"/>
  <c r="BF327" i="12"/>
  <c r="AA306" i="12"/>
  <c r="AJ297" i="12"/>
  <c r="AK309" i="12"/>
  <c r="AK297" i="12"/>
  <c r="AT292" i="12"/>
  <c r="BN364" i="12"/>
  <c r="BP355" i="12"/>
  <c r="BN356" i="12"/>
  <c r="BO295" i="12"/>
  <c r="BN295" i="12"/>
  <c r="BM296" i="12"/>
  <c r="BM286" i="12"/>
  <c r="Y333" i="12"/>
  <c r="Z333" i="12"/>
  <c r="AS285" i="12"/>
  <c r="AU285" i="12"/>
  <c r="AV285" i="12"/>
  <c r="BO360" i="12"/>
  <c r="BM360" i="12"/>
  <c r="AH354" i="12"/>
  <c r="BC377" i="12"/>
  <c r="AT366" i="12"/>
  <c r="AT365" i="12"/>
  <c r="AS364" i="12"/>
  <c r="AK355" i="12"/>
  <c r="AJ355" i="12"/>
  <c r="AK337" i="12"/>
  <c r="AH338" i="12"/>
  <c r="AK289" i="12"/>
  <c r="AJ289" i="12"/>
  <c r="BP372" i="12"/>
  <c r="BM364" i="12"/>
  <c r="BP342" i="12"/>
  <c r="BM324" i="12"/>
  <c r="BO324" i="12"/>
  <c r="BP324" i="12"/>
  <c r="BM318" i="12"/>
  <c r="BN318" i="12"/>
  <c r="BO318" i="12"/>
  <c r="BP318" i="12"/>
  <c r="BO287" i="12"/>
  <c r="BN287" i="12"/>
  <c r="BP299" i="12"/>
  <c r="BN286" i="12"/>
  <c r="BN280" i="12"/>
  <c r="BM280" i="12"/>
  <c r="BO292" i="12"/>
  <c r="BP292" i="12"/>
  <c r="BE338" i="12"/>
  <c r="BF338" i="12"/>
  <c r="X377" i="12"/>
  <c r="AA389" i="12"/>
  <c r="AI375" i="12"/>
  <c r="AU359" i="12"/>
  <c r="AV355" i="12"/>
  <c r="AU355" i="12"/>
  <c r="AS337" i="12"/>
  <c r="BD332" i="12"/>
  <c r="BE332" i="12"/>
  <c r="AS314" i="12"/>
  <c r="AT314" i="12"/>
  <c r="AJ276" i="12"/>
  <c r="AK276" i="12"/>
  <c r="AH277" i="12"/>
  <c r="AU274" i="12"/>
  <c r="BO335" i="12"/>
  <c r="BN335" i="12"/>
  <c r="BM336" i="12"/>
  <c r="BM283" i="12"/>
  <c r="BP283" i="12"/>
  <c r="AJ351" i="12"/>
  <c r="AI351" i="12"/>
  <c r="Y334" i="12"/>
  <c r="BP310" i="12"/>
  <c r="BM310" i="12"/>
  <c r="BN310" i="12"/>
  <c r="BN311" i="12"/>
  <c r="Y357" i="12"/>
  <c r="BF356" i="12"/>
  <c r="BD356" i="12"/>
  <c r="BE354" i="12"/>
  <c r="BF354" i="12"/>
  <c r="Y353" i="12"/>
  <c r="AA352" i="12"/>
  <c r="AV348" i="12"/>
  <c r="AT337" i="12"/>
  <c r="BD333" i="12"/>
  <c r="AU311" i="12"/>
  <c r="Y296" i="12"/>
  <c r="X296" i="12"/>
  <c r="AJ285" i="12"/>
  <c r="AH285" i="12"/>
  <c r="AI285" i="12"/>
  <c r="Z282" i="12"/>
  <c r="X282" i="12"/>
  <c r="Y282" i="12"/>
  <c r="BD270" i="12"/>
  <c r="BE282" i="12"/>
  <c r="BF282" i="12"/>
  <c r="BM362" i="12"/>
  <c r="BP374" i="12"/>
  <c r="BM332" i="12"/>
  <c r="BO332" i="12"/>
  <c r="BP332" i="12"/>
  <c r="BM329" i="12"/>
  <c r="BP341" i="12"/>
  <c r="BN325" i="12"/>
  <c r="BM293" i="12"/>
  <c r="BN293" i="12"/>
  <c r="BP293" i="12"/>
  <c r="AI349" i="12"/>
  <c r="AS338" i="12"/>
  <c r="AU337" i="12"/>
  <c r="BC334" i="12"/>
  <c r="AA328" i="12"/>
  <c r="AJ327" i="12"/>
  <c r="AU326" i="12"/>
  <c r="AA320" i="12"/>
  <c r="Y317" i="12"/>
  <c r="AS312" i="12"/>
  <c r="AI312" i="12"/>
  <c r="AJ301" i="12"/>
  <c r="X297" i="12"/>
  <c r="AI291" i="12"/>
  <c r="AH279" i="12"/>
  <c r="AU358" i="12"/>
  <c r="AS357" i="12"/>
  <c r="AI357" i="12"/>
  <c r="Y356" i="12"/>
  <c r="AH348" i="12"/>
  <c r="X341" i="12"/>
  <c r="AV338" i="12"/>
  <c r="AH339" i="12"/>
  <c r="AA334" i="12"/>
  <c r="BF333" i="12"/>
  <c r="AV345" i="12"/>
  <c r="AS331" i="12"/>
  <c r="Z320" i="12"/>
  <c r="BE306" i="12"/>
  <c r="AV293" i="12"/>
  <c r="AS290" i="12"/>
  <c r="BD287" i="12"/>
  <c r="BF279" i="12"/>
  <c r="AU279" i="12"/>
  <c r="AI277" i="12"/>
  <c r="AH275" i="12"/>
  <c r="Z270" i="12"/>
  <c r="BM370" i="12"/>
  <c r="BO364" i="12"/>
  <c r="BM356" i="12"/>
  <c r="BM353" i="12"/>
  <c r="BM346" i="12"/>
  <c r="BO340" i="12"/>
  <c r="BN336" i="12"/>
  <c r="BO326" i="12"/>
  <c r="BP300" i="12"/>
  <c r="BN296" i="12"/>
  <c r="BM284" i="12"/>
  <c r="BM281" i="12"/>
  <c r="X334" i="12"/>
  <c r="BF315" i="12"/>
  <c r="AT315" i="12"/>
  <c r="AK313" i="12"/>
  <c r="AJ311" i="12"/>
  <c r="AI310" i="12"/>
  <c r="Z308" i="12"/>
  <c r="Z307" i="12"/>
  <c r="AJ303" i="12"/>
  <c r="AK302" i="12"/>
  <c r="BC301" i="12"/>
  <c r="AH298" i="12"/>
  <c r="AU295" i="12"/>
  <c r="BC292" i="12"/>
  <c r="X288" i="12"/>
  <c r="BC286" i="12"/>
  <c r="BF280" i="12"/>
  <c r="BC279" i="12"/>
  <c r="AT275" i="12"/>
  <c r="BN373" i="12"/>
  <c r="BO372" i="12"/>
  <c r="BM368" i="12"/>
  <c r="BM306" i="12"/>
  <c r="BN303" i="12"/>
  <c r="BN302" i="12"/>
  <c r="BN301" i="12"/>
  <c r="BP291" i="12"/>
  <c r="BP276" i="12"/>
  <c r="BM275" i="12"/>
  <c r="BN272" i="12"/>
  <c r="AT323" i="12"/>
  <c r="AV303" i="12"/>
  <c r="AA286" i="12"/>
  <c r="AA278" i="12"/>
  <c r="Y272" i="12"/>
  <c r="BO375" i="12"/>
  <c r="BM361" i="12"/>
  <c r="BN344" i="12"/>
  <c r="BP334" i="12"/>
  <c r="BP317" i="12"/>
  <c r="BP294" i="12"/>
  <c r="BN288" i="12"/>
  <c r="BN279" i="12"/>
  <c r="BO276" i="12"/>
  <c r="Z363" i="12"/>
  <c r="AI362" i="12"/>
  <c r="AJ360" i="12"/>
  <c r="BC350" i="12"/>
  <c r="AA345" i="12"/>
  <c r="AU342" i="12"/>
  <c r="AU341" i="12"/>
  <c r="AK340" i="12"/>
  <c r="AS328" i="12"/>
  <c r="AA327" i="12"/>
  <c r="AU318" i="12"/>
  <c r="BE317" i="12"/>
  <c r="AA314" i="12"/>
  <c r="X313" i="12"/>
  <c r="AU309" i="12"/>
  <c r="AJ309" i="12"/>
  <c r="AT307" i="12"/>
  <c r="AS304" i="12"/>
  <c r="X300" i="12"/>
  <c r="AS298" i="12"/>
  <c r="BE296" i="12"/>
  <c r="BC295" i="12"/>
  <c r="BC291" i="12"/>
  <c r="X289" i="12"/>
  <c r="X287" i="12"/>
  <c r="Z281" i="12"/>
  <c r="X274" i="12"/>
  <c r="Z273" i="12"/>
  <c r="BM376" i="12"/>
  <c r="BO334" i="12"/>
  <c r="BP333" i="12"/>
  <c r="BN328" i="12"/>
  <c r="BM322" i="12"/>
  <c r="BN319" i="12"/>
  <c r="BM316" i="12"/>
  <c r="BM313" i="12"/>
  <c r="BM304" i="12"/>
  <c r="BO294" i="12"/>
  <c r="X322" i="12"/>
  <c r="BF302" i="12"/>
  <c r="AJ302" i="12"/>
  <c r="AI301" i="12"/>
  <c r="BM369" i="12"/>
  <c r="BM348" i="12"/>
  <c r="BM345" i="12"/>
  <c r="BM338" i="12"/>
  <c r="BP308" i="12"/>
  <c r="BN304" i="12"/>
  <c r="BM298" i="12"/>
  <c r="BM292" i="12"/>
  <c r="BM289" i="12"/>
  <c r="BM277" i="12"/>
  <c r="AU388" i="12"/>
  <c r="BF388" i="12"/>
  <c r="BE388" i="12"/>
  <c r="AH389" i="12"/>
  <c r="I378" i="20"/>
  <c r="BM375" i="12"/>
  <c r="BO373" i="12"/>
  <c r="BM367" i="12"/>
  <c r="BO365" i="12"/>
  <c r="BM359" i="12"/>
  <c r="BO357" i="12"/>
  <c r="BM351" i="12"/>
  <c r="BO349" i="12"/>
  <c r="BM343" i="12"/>
  <c r="BO341" i="12"/>
  <c r="BM335" i="12"/>
  <c r="BO333" i="12"/>
  <c r="BM327" i="12"/>
  <c r="BO325" i="12"/>
  <c r="BM319" i="12"/>
  <c r="BO317" i="12"/>
  <c r="BM311" i="12"/>
  <c r="BO309" i="12"/>
  <c r="BM303" i="12"/>
  <c r="BO301" i="12"/>
  <c r="BM295" i="12"/>
  <c r="BO293" i="12"/>
  <c r="BM287" i="12"/>
  <c r="BO285" i="12"/>
  <c r="BM279" i="12"/>
  <c r="BO371" i="12"/>
  <c r="BP370" i="12"/>
  <c r="BO363" i="12"/>
  <c r="BP362" i="12"/>
  <c r="BO355" i="12"/>
  <c r="BP354" i="12"/>
  <c r="BO347" i="12"/>
  <c r="BP346" i="12"/>
  <c r="BO339" i="12"/>
  <c r="BP338" i="12"/>
  <c r="BN332" i="12"/>
  <c r="BO331" i="12"/>
  <c r="BP330" i="12"/>
  <c r="BM325" i="12"/>
  <c r="BN324" i="12"/>
  <c r="BO323" i="12"/>
  <c r="BP322" i="12"/>
  <c r="BM317" i="12"/>
  <c r="BN316" i="12"/>
  <c r="BO315" i="12"/>
  <c r="BP314" i="12"/>
  <c r="BM309" i="12"/>
  <c r="BN308" i="12"/>
  <c r="BO307" i="12"/>
  <c r="BP306" i="12"/>
  <c r="BN300" i="12"/>
  <c r="BO299" i="12"/>
  <c r="BP298" i="12"/>
  <c r="BN292" i="12"/>
  <c r="BO291" i="12"/>
  <c r="BP290" i="12"/>
  <c r="BN284" i="12"/>
  <c r="BO283" i="12"/>
  <c r="BP282" i="12"/>
  <c r="BN276" i="12"/>
  <c r="BO275" i="12"/>
  <c r="BP274" i="12"/>
  <c r="BP377" i="12"/>
  <c r="BN371" i="12"/>
  <c r="BO370" i="12"/>
  <c r="BP369" i="12"/>
  <c r="BN363" i="12"/>
  <c r="BO362" i="12"/>
  <c r="BP361" i="12"/>
  <c r="BN355" i="12"/>
  <c r="BO354" i="12"/>
  <c r="BP353" i="12"/>
  <c r="BN347" i="12"/>
  <c r="BO346" i="12"/>
  <c r="BP345" i="12"/>
  <c r="BN339" i="12"/>
  <c r="BO338" i="12"/>
  <c r="BP337" i="12"/>
  <c r="BN331" i="12"/>
  <c r="BO330" i="12"/>
  <c r="BP329" i="12"/>
  <c r="BN323" i="12"/>
  <c r="BO322" i="12"/>
  <c r="BP321" i="12"/>
  <c r="BN315" i="12"/>
  <c r="BO314" i="12"/>
  <c r="BP313" i="12"/>
  <c r="BN307" i="12"/>
  <c r="BO306" i="12"/>
  <c r="BP305" i="12"/>
  <c r="BO298" i="12"/>
  <c r="BP297" i="12"/>
  <c r="BO290" i="12"/>
  <c r="BP289" i="12"/>
  <c r="BN283" i="12"/>
  <c r="BO282" i="12"/>
  <c r="BP281" i="12"/>
  <c r="BN275" i="12"/>
  <c r="BO274" i="12"/>
  <c r="BP273" i="12"/>
  <c r="BO377" i="12"/>
  <c r="BP376" i="12"/>
  <c r="BM371" i="12"/>
  <c r="BN370" i="12"/>
  <c r="BO369" i="12"/>
  <c r="BP368" i="12"/>
  <c r="BM363" i="12"/>
  <c r="BN362" i="12"/>
  <c r="BO361" i="12"/>
  <c r="BP360" i="12"/>
  <c r="BM355" i="12"/>
  <c r="BN354" i="12"/>
  <c r="BO353" i="12"/>
  <c r="BP352" i="12"/>
  <c r="BM347" i="12"/>
  <c r="BN346" i="12"/>
  <c r="BO345" i="12"/>
  <c r="BP344" i="12"/>
  <c r="BM339" i="12"/>
  <c r="BN338" i="12"/>
  <c r="BO337" i="12"/>
  <c r="BP336" i="12"/>
  <c r="BM331" i="12"/>
  <c r="BN330" i="12"/>
  <c r="BO329" i="12"/>
  <c r="BP328" i="12"/>
  <c r="BM323" i="12"/>
  <c r="BN322" i="12"/>
  <c r="BO321" i="12"/>
  <c r="BP320" i="12"/>
  <c r="BM315" i="12"/>
  <c r="BN314" i="12"/>
  <c r="BO313" i="12"/>
  <c r="BP312" i="12"/>
  <c r="BM307" i="12"/>
  <c r="BN306" i="12"/>
  <c r="BO305" i="12"/>
  <c r="BP304" i="12"/>
  <c r="BM299" i="12"/>
  <c r="BN298" i="12"/>
  <c r="BO297" i="12"/>
  <c r="BP296" i="12"/>
  <c r="BM291" i="12"/>
  <c r="BN290" i="12"/>
  <c r="BO289" i="12"/>
  <c r="BP288" i="12"/>
  <c r="BN282" i="12"/>
  <c r="BO281" i="12"/>
  <c r="BP280" i="12"/>
  <c r="BN274" i="12"/>
  <c r="BO273" i="12"/>
  <c r="BP272" i="12"/>
  <c r="BN377" i="12"/>
  <c r="BP375" i="12"/>
  <c r="BN369" i="12"/>
  <c r="BP367" i="12"/>
  <c r="BN361" i="12"/>
  <c r="BP359" i="12"/>
  <c r="BN353" i="12"/>
  <c r="BP351" i="12"/>
  <c r="BN345" i="12"/>
  <c r="BO344" i="12"/>
  <c r="BP343" i="12"/>
  <c r="BN337" i="12"/>
  <c r="BO336" i="12"/>
  <c r="BP335" i="12"/>
  <c r="BN329" i="12"/>
  <c r="BO328" i="12"/>
  <c r="BP327" i="12"/>
  <c r="BN321" i="12"/>
  <c r="BO320" i="12"/>
  <c r="BP319" i="12"/>
  <c r="BN313" i="12"/>
  <c r="BO312" i="12"/>
  <c r="BP311" i="12"/>
  <c r="BN305" i="12"/>
  <c r="BO304" i="12"/>
  <c r="BP303" i="12"/>
  <c r="BN297" i="12"/>
  <c r="BO296" i="12"/>
  <c r="BP295" i="12"/>
  <c r="BN289" i="12"/>
  <c r="BO288" i="12"/>
  <c r="BP287" i="12"/>
  <c r="BN281" i="12"/>
  <c r="BO280" i="12"/>
  <c r="BP279" i="12"/>
  <c r="BN273" i="12"/>
  <c r="BO272" i="12"/>
  <c r="BP271" i="12"/>
  <c r="BN376" i="12"/>
  <c r="BN368" i="12"/>
  <c r="BN360" i="12"/>
  <c r="BN352" i="12"/>
  <c r="AI352" i="12"/>
  <c r="AJ352" i="12"/>
  <c r="Z375" i="12"/>
  <c r="AJ364" i="12"/>
  <c r="BD322" i="12"/>
  <c r="BC322" i="12"/>
  <c r="BE322" i="12"/>
  <c r="BF322" i="12"/>
  <c r="AK375" i="12"/>
  <c r="BE370" i="12"/>
  <c r="AU370" i="12"/>
  <c r="BF368" i="12"/>
  <c r="BC361" i="12"/>
  <c r="Z360" i="12"/>
  <c r="BF359" i="12"/>
  <c r="AU357" i="12"/>
  <c r="AU352" i="12"/>
  <c r="AA347" i="12"/>
  <c r="AH342" i="12"/>
  <c r="AK342" i="12"/>
  <c r="AH332" i="12"/>
  <c r="AI332" i="12"/>
  <c r="AK332" i="12"/>
  <c r="BC325" i="12"/>
  <c r="AS318" i="12"/>
  <c r="AU317" i="12"/>
  <c r="BE303" i="12"/>
  <c r="BC303" i="12"/>
  <c r="BD303" i="12"/>
  <c r="BF303" i="12"/>
  <c r="BC272" i="12"/>
  <c r="BE272" i="12"/>
  <c r="BF272" i="12"/>
  <c r="AH320" i="12"/>
  <c r="AJ319" i="12"/>
  <c r="AJ331" i="12"/>
  <c r="AK331" i="12"/>
  <c r="BC371" i="12"/>
  <c r="Y371" i="12"/>
  <c r="BD370" i="12"/>
  <c r="BE368" i="12"/>
  <c r="BC366" i="12"/>
  <c r="AS363" i="12"/>
  <c r="AK362" i="12"/>
  <c r="X362" i="12"/>
  <c r="AI360" i="12"/>
  <c r="Y360" i="12"/>
  <c r="BE359" i="12"/>
  <c r="AT357" i="12"/>
  <c r="AK357" i="12"/>
  <c r="AA357" i="12"/>
  <c r="BE356" i="12"/>
  <c r="AU356" i="12"/>
  <c r="AV354" i="12"/>
  <c r="AV353" i="12"/>
  <c r="AS351" i="12"/>
  <c r="AT342" i="12"/>
  <c r="AI341" i="12"/>
  <c r="BF340" i="12"/>
  <c r="BC341" i="12"/>
  <c r="AT319" i="12"/>
  <c r="AU319" i="12"/>
  <c r="AV319" i="12"/>
  <c r="AS320" i="12"/>
  <c r="BC316" i="12"/>
  <c r="BD316" i="12"/>
  <c r="BE316" i="12"/>
  <c r="BF316" i="12"/>
  <c r="AS306" i="12"/>
  <c r="AU306" i="12"/>
  <c r="AV306" i="12"/>
  <c r="AS307" i="12"/>
  <c r="X344" i="12"/>
  <c r="Y344" i="12"/>
  <c r="X345" i="12"/>
  <c r="AA344" i="12"/>
  <c r="BC324" i="12"/>
  <c r="BD324" i="12"/>
  <c r="BE324" i="12"/>
  <c r="BF324" i="12"/>
  <c r="AA377" i="12"/>
  <c r="AK374" i="12"/>
  <c r="AV373" i="12"/>
  <c r="X371" i="12"/>
  <c r="BC370" i="12"/>
  <c r="Z367" i="12"/>
  <c r="BF360" i="12"/>
  <c r="AH360" i="12"/>
  <c r="X360" i="12"/>
  <c r="BD359" i="12"/>
  <c r="X356" i="12"/>
  <c r="AA356" i="12"/>
  <c r="AT354" i="12"/>
  <c r="AU349" i="12"/>
  <c r="AT349" i="12"/>
  <c r="AJ347" i="12"/>
  <c r="AS344" i="12"/>
  <c r="AS345" i="12"/>
  <c r="Z341" i="12"/>
  <c r="X342" i="12"/>
  <c r="AI322" i="12"/>
  <c r="AH322" i="12"/>
  <c r="AK322" i="12"/>
  <c r="Z315" i="12"/>
  <c r="AA315" i="12"/>
  <c r="X316" i="12"/>
  <c r="BD310" i="12"/>
  <c r="BE310" i="12"/>
  <c r="BF310" i="12"/>
  <c r="BC311" i="12"/>
  <c r="BD311" i="12"/>
  <c r="AV299" i="12"/>
  <c r="AS299" i="12"/>
  <c r="AT299" i="12"/>
  <c r="AU299" i="12"/>
  <c r="AS300" i="12"/>
  <c r="AT300" i="12"/>
  <c r="X279" i="12"/>
  <c r="X280" i="12"/>
  <c r="AA291" i="12"/>
  <c r="BC275" i="12"/>
  <c r="BC276" i="12"/>
  <c r="AH271" i="12"/>
  <c r="AJ271" i="12"/>
  <c r="AK271" i="12"/>
  <c r="BD375" i="12"/>
  <c r="AT374" i="12"/>
  <c r="AU373" i="12"/>
  <c r="AV372" i="12"/>
  <c r="X369" i="12"/>
  <c r="BE362" i="12"/>
  <c r="AH362" i="12"/>
  <c r="BE360" i="12"/>
  <c r="AS356" i="12"/>
  <c r="AV356" i="12"/>
  <c r="AU345" i="12"/>
  <c r="BC326" i="12"/>
  <c r="BD327" i="12"/>
  <c r="Y318" i="12"/>
  <c r="Z318" i="12"/>
  <c r="AA318" i="12"/>
  <c r="BC304" i="12"/>
  <c r="BE304" i="12"/>
  <c r="BF304" i="12"/>
  <c r="AS301" i="12"/>
  <c r="AU301" i="12"/>
  <c r="AV301" i="12"/>
  <c r="AV313" i="12"/>
  <c r="Z283" i="12"/>
  <c r="X283" i="12"/>
  <c r="Y283" i="12"/>
  <c r="AA283" i="12"/>
  <c r="AI283" i="12"/>
  <c r="AH283" i="12"/>
  <c r="AU377" i="12"/>
  <c r="AJ377" i="12"/>
  <c r="AI376" i="12"/>
  <c r="X376" i="12"/>
  <c r="BC375" i="12"/>
  <c r="AS374" i="12"/>
  <c r="AT373" i="12"/>
  <c r="AU372" i="12"/>
  <c r="BF369" i="12"/>
  <c r="AS369" i="12"/>
  <c r="BE367" i="12"/>
  <c r="AT367" i="12"/>
  <c r="AI367" i="12"/>
  <c r="BC363" i="12"/>
  <c r="Y363" i="12"/>
  <c r="BD362" i="12"/>
  <c r="BD360" i="12"/>
  <c r="AI348" i="12"/>
  <c r="AI333" i="12"/>
  <c r="AH325" i="12"/>
  <c r="AJ337" i="12"/>
  <c r="AI323" i="12"/>
  <c r="AS322" i="12"/>
  <c r="AT322" i="12"/>
  <c r="AV322" i="12"/>
  <c r="AA311" i="12"/>
  <c r="X312" i="12"/>
  <c r="AJ286" i="12"/>
  <c r="AH286" i="12"/>
  <c r="AI286" i="12"/>
  <c r="AK286" i="12"/>
  <c r="AU271" i="12"/>
  <c r="AV271" i="12"/>
  <c r="X355" i="12"/>
  <c r="AA355" i="12"/>
  <c r="Z351" i="12"/>
  <c r="X351" i="12"/>
  <c r="AA351" i="12"/>
  <c r="Y345" i="12"/>
  <c r="AT340" i="12"/>
  <c r="AV340" i="12"/>
  <c r="AA335" i="12"/>
  <c r="Y336" i="12"/>
  <c r="BC314" i="12"/>
  <c r="BE314" i="12"/>
  <c r="BF314" i="12"/>
  <c r="BF377" i="12"/>
  <c r="AS377" i="12"/>
  <c r="AH376" i="12"/>
  <c r="AA376" i="12"/>
  <c r="BE374" i="12"/>
  <c r="AS372" i="12"/>
  <c r="AA370" i="12"/>
  <c r="BC369" i="12"/>
  <c r="AV369" i="12"/>
  <c r="Y368" i="12"/>
  <c r="BD367" i="12"/>
  <c r="AK366" i="12"/>
  <c r="X363" i="12"/>
  <c r="BC362" i="12"/>
  <c r="X361" i="12"/>
  <c r="AT358" i="12"/>
  <c r="AK358" i="12"/>
  <c r="Z355" i="12"/>
  <c r="X352" i="12"/>
  <c r="Z344" i="12"/>
  <c r="AI340" i="12"/>
  <c r="AU333" i="12"/>
  <c r="AH333" i="12"/>
  <c r="AS323" i="12"/>
  <c r="AU335" i="12"/>
  <c r="AV335" i="12"/>
  <c r="X319" i="12"/>
  <c r="BC299" i="12"/>
  <c r="BC300" i="12"/>
  <c r="AJ295" i="12"/>
  <c r="AK293" i="12"/>
  <c r="AH293" i="12"/>
  <c r="AI293" i="12"/>
  <c r="AJ293" i="12"/>
  <c r="AH294" i="12"/>
  <c r="AI294" i="12"/>
  <c r="AV292" i="12"/>
  <c r="X305" i="12"/>
  <c r="AU283" i="12"/>
  <c r="AU329" i="12"/>
  <c r="AA329" i="12"/>
  <c r="BE328" i="12"/>
  <c r="AA326" i="12"/>
  <c r="BF325" i="12"/>
  <c r="AH323" i="12"/>
  <c r="AU321" i="12"/>
  <c r="AJ320" i="12"/>
  <c r="AI315" i="12"/>
  <c r="AV311" i="12"/>
  <c r="AI309" i="12"/>
  <c r="AA308" i="12"/>
  <c r="BE280" i="12"/>
  <c r="AJ279" i="12"/>
  <c r="AK278" i="12"/>
  <c r="Z276" i="12"/>
  <c r="AA275" i="12"/>
  <c r="BC270" i="12"/>
  <c r="AT339" i="12"/>
  <c r="AI334" i="12"/>
  <c r="AT329" i="12"/>
  <c r="AK329" i="12"/>
  <c r="Y329" i="12"/>
  <c r="Y327" i="12"/>
  <c r="Z326" i="12"/>
  <c r="BD325" i="12"/>
  <c r="BD323" i="12"/>
  <c r="AT321" i="12"/>
  <c r="AV318" i="12"/>
  <c r="AK316" i="12"/>
  <c r="BE315" i="12"/>
  <c r="BF312" i="12"/>
  <c r="AK300" i="12"/>
  <c r="AS297" i="12"/>
  <c r="BE294" i="12"/>
  <c r="AU292" i="12"/>
  <c r="AU291" i="12"/>
  <c r="Y291" i="12"/>
  <c r="AI278" i="12"/>
  <c r="Y275" i="12"/>
  <c r="AH355" i="12"/>
  <c r="AS348" i="12"/>
  <c r="Y342" i="12"/>
  <c r="BC338" i="12"/>
  <c r="AS334" i="12"/>
  <c r="AH334" i="12"/>
  <c r="AJ329" i="12"/>
  <c r="Y328" i="12"/>
  <c r="X326" i="12"/>
  <c r="AI324" i="12"/>
  <c r="X324" i="12"/>
  <c r="BD321" i="12"/>
  <c r="Z321" i="12"/>
  <c r="BE320" i="12"/>
  <c r="AT320" i="12"/>
  <c r="BD318" i="12"/>
  <c r="Z317" i="12"/>
  <c r="AI316" i="12"/>
  <c r="Z316" i="12"/>
  <c r="AI314" i="12"/>
  <c r="AU313" i="12"/>
  <c r="AH313" i="12"/>
  <c r="Y313" i="12"/>
  <c r="BE311" i="12"/>
  <c r="Z310" i="12"/>
  <c r="X308" i="12"/>
  <c r="BC302" i="12"/>
  <c r="BF298" i="12"/>
  <c r="AJ308" i="12"/>
  <c r="BD294" i="12"/>
  <c r="AT291" i="12"/>
  <c r="AH291" i="12"/>
  <c r="Y290" i="12"/>
  <c r="BF288" i="12"/>
  <c r="BF285" i="12"/>
  <c r="Y280" i="12"/>
  <c r="AV290" i="12"/>
  <c r="AH278" i="12"/>
  <c r="BD276" i="12"/>
  <c r="AU276" i="12"/>
  <c r="X275" i="12"/>
  <c r="AI326" i="12"/>
  <c r="AH308" i="12"/>
  <c r="Y306" i="12"/>
  <c r="BD300" i="12"/>
  <c r="Y299" i="12"/>
  <c r="BC294" i="12"/>
  <c r="AS291" i="12"/>
  <c r="Z291" i="12"/>
  <c r="AT284" i="12"/>
  <c r="X284" i="12"/>
  <c r="AT281" i="12"/>
  <c r="AI275" i="12"/>
  <c r="AS272" i="12"/>
  <c r="AV350" i="12"/>
  <c r="AS342" i="12"/>
  <c r="BC327" i="12"/>
  <c r="Z325" i="12"/>
  <c r="AI321" i="12"/>
  <c r="X317" i="12"/>
  <c r="BC313" i="12"/>
  <c r="AH310" i="12"/>
  <c r="AS308" i="12"/>
  <c r="AV307" i="12"/>
  <c r="AA307" i="12"/>
  <c r="BF306" i="12"/>
  <c r="X306" i="12"/>
  <c r="AK301" i="12"/>
  <c r="AH299" i="12"/>
  <c r="X299" i="12"/>
  <c r="Z298" i="12"/>
  <c r="BE309" i="12"/>
  <c r="AS296" i="12"/>
  <c r="AH287" i="12"/>
  <c r="AS284" i="12"/>
  <c r="BF271" i="12"/>
  <c r="AK270" i="12"/>
  <c r="AT355" i="12"/>
  <c r="BE350" i="12"/>
  <c r="AK344" i="12"/>
  <c r="AV336" i="12"/>
  <c r="BF332" i="12"/>
  <c r="AS332" i="12"/>
  <c r="BF330" i="12"/>
  <c r="X330" i="12"/>
  <c r="Y319" i="12"/>
  <c r="AH317" i="12"/>
  <c r="Y307" i="12"/>
  <c r="AA305" i="12"/>
  <c r="BF301" i="12"/>
  <c r="Y302" i="12"/>
  <c r="AI299" i="12"/>
  <c r="Y298" i="12"/>
  <c r="BF296" i="12"/>
  <c r="BF295" i="12"/>
  <c r="AK295" i="12"/>
  <c r="AA292" i="12"/>
  <c r="AH290" i="12"/>
  <c r="BE287" i="12"/>
  <c r="AT283" i="12"/>
  <c r="Y274" i="12"/>
  <c r="BD271" i="12"/>
  <c r="AI270" i="12"/>
  <c r="AT375" i="12"/>
  <c r="Y373" i="12"/>
  <c r="BD372" i="12"/>
  <c r="AT370" i="12"/>
  <c r="AT377" i="12"/>
  <c r="AK377" i="12"/>
  <c r="AS375" i="12"/>
  <c r="AJ375" i="12"/>
  <c r="AA375" i="12"/>
  <c r="BF374" i="12"/>
  <c r="AV374" i="12"/>
  <c r="AH373" i="12"/>
  <c r="X373" i="12"/>
  <c r="BC372" i="12"/>
  <c r="AK372" i="12"/>
  <c r="AS370" i="12"/>
  <c r="AJ370" i="12"/>
  <c r="AT369" i="12"/>
  <c r="AS367" i="12"/>
  <c r="AA367" i="12"/>
  <c r="BF366" i="12"/>
  <c r="AV366" i="12"/>
  <c r="AH365" i="12"/>
  <c r="X365" i="12"/>
  <c r="BC364" i="12"/>
  <c r="AT364" i="12"/>
  <c r="AK364" i="12"/>
  <c r="AS362" i="12"/>
  <c r="AJ362" i="12"/>
  <c r="BD361" i="12"/>
  <c r="AT361" i="12"/>
  <c r="AK361" i="12"/>
  <c r="AI356" i="12"/>
  <c r="AJ356" i="12"/>
  <c r="BC355" i="12"/>
  <c r="BF355" i="12"/>
  <c r="Y355" i="12"/>
  <c r="BC354" i="12"/>
  <c r="BD354" i="12"/>
  <c r="Y347" i="12"/>
  <c r="Z346" i="12"/>
  <c r="X346" i="12"/>
  <c r="Y346" i="12"/>
  <c r="AA346" i="12"/>
  <c r="BE377" i="12"/>
  <c r="AI377" i="12"/>
  <c r="Z377" i="12"/>
  <c r="BF376" i="12"/>
  <c r="AH375" i="12"/>
  <c r="AJ374" i="12"/>
  <c r="AA374" i="12"/>
  <c r="AI372" i="12"/>
  <c r="BF371" i="12"/>
  <c r="AV371" i="12"/>
  <c r="Y370" i="12"/>
  <c r="BE369" i="12"/>
  <c r="AI369" i="12"/>
  <c r="Z369" i="12"/>
  <c r="AH367" i="12"/>
  <c r="AS366" i="12"/>
  <c r="AJ366" i="12"/>
  <c r="AA366" i="12"/>
  <c r="AI364" i="12"/>
  <c r="BF363" i="12"/>
  <c r="AV363" i="12"/>
  <c r="Y362" i="12"/>
  <c r="AI361" i="12"/>
  <c r="Z361" i="12"/>
  <c r="Y350" i="12"/>
  <c r="X350" i="12"/>
  <c r="AA350" i="12"/>
  <c r="Z338" i="12"/>
  <c r="AA338" i="12"/>
  <c r="X338" i="12"/>
  <c r="Y338" i="12"/>
  <c r="Y377" i="12"/>
  <c r="AV376" i="12"/>
  <c r="X375" i="12"/>
  <c r="AU374" i="12"/>
  <c r="AI374" i="12"/>
  <c r="Z374" i="12"/>
  <c r="BF373" i="12"/>
  <c r="AH372" i="12"/>
  <c r="Y372" i="12"/>
  <c r="BE371" i="12"/>
  <c r="AU371" i="12"/>
  <c r="AJ371" i="12"/>
  <c r="AA371" i="12"/>
  <c r="AH369" i="12"/>
  <c r="Y369" i="12"/>
  <c r="AV368" i="12"/>
  <c r="X367" i="12"/>
  <c r="BD366" i="12"/>
  <c r="AI366" i="12"/>
  <c r="Z366" i="12"/>
  <c r="BF365" i="12"/>
  <c r="AH364" i="12"/>
  <c r="Y364" i="12"/>
  <c r="BE363" i="12"/>
  <c r="AU363" i="12"/>
  <c r="AJ363" i="12"/>
  <c r="AA363" i="12"/>
  <c r="AH361" i="12"/>
  <c r="Y361" i="12"/>
  <c r="AV360" i="12"/>
  <c r="BF353" i="12"/>
  <c r="BD353" i="12"/>
  <c r="BE353" i="12"/>
  <c r="AK352" i="12"/>
  <c r="AH352" i="12"/>
  <c r="Y339" i="12"/>
  <c r="BC336" i="12"/>
  <c r="BD336" i="12"/>
  <c r="BF336" i="12"/>
  <c r="BE336" i="12"/>
  <c r="BF348" i="12"/>
  <c r="AH377" i="12"/>
  <c r="BE376" i="12"/>
  <c r="BD374" i="12"/>
  <c r="BD376" i="12"/>
  <c r="AU376" i="12"/>
  <c r="AK376" i="12"/>
  <c r="Z376" i="12"/>
  <c r="Y374" i="12"/>
  <c r="X372" i="12"/>
  <c r="BD371" i="12"/>
  <c r="AI371" i="12"/>
  <c r="BD368" i="12"/>
  <c r="AU368" i="12"/>
  <c r="AK368" i="12"/>
  <c r="Z368" i="12"/>
  <c r="Y366" i="12"/>
  <c r="X364" i="12"/>
  <c r="BD363" i="12"/>
  <c r="AI363" i="12"/>
  <c r="AU360" i="12"/>
  <c r="AK360" i="12"/>
  <c r="AV359" i="12"/>
  <c r="AV358" i="12"/>
  <c r="BF357" i="12"/>
  <c r="AI353" i="12"/>
  <c r="AH353" i="12"/>
  <c r="AH350" i="12"/>
  <c r="AI350" i="12"/>
  <c r="AK350" i="12"/>
  <c r="AA349" i="12"/>
  <c r="X349" i="12"/>
  <c r="Z349" i="12"/>
  <c r="AI346" i="12"/>
  <c r="AH346" i="12"/>
  <c r="AJ346" i="12"/>
  <c r="AH347" i="12"/>
  <c r="AK346" i="12"/>
  <c r="AI347" i="12"/>
  <c r="AV375" i="12"/>
  <c r="BD373" i="12"/>
  <c r="AT371" i="12"/>
  <c r="AH371" i="12"/>
  <c r="AV370" i="12"/>
  <c r="AV367" i="12"/>
  <c r="BD365" i="12"/>
  <c r="AT363" i="12"/>
  <c r="AH363" i="12"/>
  <c r="AV362" i="12"/>
  <c r="AT360" i="12"/>
  <c r="AA358" i="12"/>
  <c r="Z354" i="12"/>
  <c r="Y354" i="12"/>
  <c r="AA354" i="12"/>
  <c r="BD339" i="12"/>
  <c r="BE339" i="12"/>
  <c r="BC339" i="12"/>
  <c r="BF339" i="12"/>
  <c r="BC340" i="12"/>
  <c r="AS376" i="12"/>
  <c r="BC373" i="12"/>
  <c r="AK373" i="12"/>
  <c r="AA373" i="12"/>
  <c r="BE372" i="12"/>
  <c r="AS368" i="12"/>
  <c r="AU367" i="12"/>
  <c r="BC365" i="12"/>
  <c r="AK365" i="12"/>
  <c r="AA365" i="12"/>
  <c r="BE364" i="12"/>
  <c r="AU362" i="12"/>
  <c r="AS359" i="12"/>
  <c r="AT359" i="12"/>
  <c r="Z358" i="12"/>
  <c r="BD357" i="12"/>
  <c r="BE357" i="12"/>
  <c r="AJ349" i="12"/>
  <c r="AH349" i="12"/>
  <c r="AK349" i="12"/>
  <c r="BF345" i="12"/>
  <c r="BC345" i="12"/>
  <c r="BD345" i="12"/>
  <c r="BE345" i="12"/>
  <c r="BF337" i="12"/>
  <c r="BE349" i="12"/>
  <c r="BC337" i="12"/>
  <c r="BD337" i="12"/>
  <c r="BE337" i="12"/>
  <c r="BF349" i="12"/>
  <c r="AH335" i="12"/>
  <c r="AI335" i="12"/>
  <c r="AK335" i="12"/>
  <c r="AJ335" i="12"/>
  <c r="AK347" i="12"/>
  <c r="AJ373" i="12"/>
  <c r="AJ365" i="12"/>
  <c r="Y365" i="12"/>
  <c r="BD364" i="12"/>
  <c r="X359" i="12"/>
  <c r="AA359" i="12"/>
  <c r="BD358" i="12"/>
  <c r="X358" i="12"/>
  <c r="Y358" i="12"/>
  <c r="AI354" i="12"/>
  <c r="AJ354" i="12"/>
  <c r="AK354" i="12"/>
  <c r="AK336" i="12"/>
  <c r="AJ348" i="12"/>
  <c r="AH336" i="12"/>
  <c r="AK348" i="12"/>
  <c r="AI336" i="12"/>
  <c r="AJ336" i="12"/>
  <c r="AH337" i="12"/>
  <c r="X348" i="12"/>
  <c r="AA348" i="12"/>
  <c r="BD347" i="12"/>
  <c r="Z347" i="12"/>
  <c r="BE346" i="12"/>
  <c r="AV344" i="12"/>
  <c r="AJ344" i="12"/>
  <c r="AA343" i="12"/>
  <c r="AJ342" i="12"/>
  <c r="Z342" i="12"/>
  <c r="AS341" i="12"/>
  <c r="AT341" i="12"/>
  <c r="AV341" i="12"/>
  <c r="AJ341" i="12"/>
  <c r="AK341" i="12"/>
  <c r="AA341" i="12"/>
  <c r="Z353" i="12"/>
  <c r="X340" i="12"/>
  <c r="Y340" i="12"/>
  <c r="AA340" i="12"/>
  <c r="X339" i="12"/>
  <c r="BD338" i="12"/>
  <c r="AI338" i="12"/>
  <c r="AJ338" i="12"/>
  <c r="BC335" i="12"/>
  <c r="AT335" i="12"/>
  <c r="AT331" i="12"/>
  <c r="BE329" i="12"/>
  <c r="AV328" i="12"/>
  <c r="AJ328" i="12"/>
  <c r="BD308" i="12"/>
  <c r="BF308" i="12"/>
  <c r="BD309" i="12"/>
  <c r="BE308" i="12"/>
  <c r="BC308" i="12"/>
  <c r="AS286" i="12"/>
  <c r="AT286" i="12"/>
  <c r="AU286" i="12"/>
  <c r="AV286" i="12"/>
  <c r="AS287" i="12"/>
  <c r="AT287" i="12"/>
  <c r="AU298" i="12"/>
  <c r="AV298" i="12"/>
  <c r="BC281" i="12"/>
  <c r="BD281" i="12"/>
  <c r="BE281" i="12"/>
  <c r="BF281" i="12"/>
  <c r="BC282" i="12"/>
  <c r="BD282" i="12"/>
  <c r="BE293" i="12"/>
  <c r="BF293" i="12"/>
  <c r="AI344" i="12"/>
  <c r="BF343" i="12"/>
  <c r="AV343" i="12"/>
  <c r="BE342" i="12"/>
  <c r="BF342" i="12"/>
  <c r="AV342" i="12"/>
  <c r="AU354" i="12"/>
  <c r="AI342" i="12"/>
  <c r="AS340" i="12"/>
  <c r="AI337" i="12"/>
  <c r="BF331" i="12"/>
  <c r="Y330" i="12"/>
  <c r="BD329" i="12"/>
  <c r="AI328" i="12"/>
  <c r="Y323" i="12"/>
  <c r="Z323" i="12"/>
  <c r="AA323" i="12"/>
  <c r="X323" i="12"/>
  <c r="X347" i="12"/>
  <c r="BD346" i="12"/>
  <c r="AT344" i="12"/>
  <c r="AU344" i="12"/>
  <c r="AH344" i="12"/>
  <c r="Y343" i="12"/>
  <c r="Z343" i="12"/>
  <c r="AU334" i="12"/>
  <c r="AV332" i="12"/>
  <c r="AU331" i="12"/>
  <c r="AV331" i="12"/>
  <c r="AT328" i="12"/>
  <c r="AU328" i="12"/>
  <c r="BD319" i="12"/>
  <c r="BE319" i="12"/>
  <c r="BF319" i="12"/>
  <c r="BC319" i="12"/>
  <c r="AI318" i="12"/>
  <c r="AJ318" i="12"/>
  <c r="AK318" i="12"/>
  <c r="AH318" i="12"/>
  <c r="BC344" i="12"/>
  <c r="BD344" i="12"/>
  <c r="BF344" i="12"/>
  <c r="AH343" i="12"/>
  <c r="AI343" i="12"/>
  <c r="AK343" i="12"/>
  <c r="BD334" i="12"/>
  <c r="AT334" i="12"/>
  <c r="AU332" i="12"/>
  <c r="BD331" i="12"/>
  <c r="BE331" i="12"/>
  <c r="Z330" i="12"/>
  <c r="AA330" i="12"/>
  <c r="BF329" i="12"/>
  <c r="BE341" i="12"/>
  <c r="BC328" i="12"/>
  <c r="BD328" i="12"/>
  <c r="BF328" i="12"/>
  <c r="AK328" i="12"/>
  <c r="AJ340" i="12"/>
  <c r="AH327" i="12"/>
  <c r="AI327" i="12"/>
  <c r="AK327" i="12"/>
  <c r="AS325" i="12"/>
  <c r="AT325" i="12"/>
  <c r="AV325" i="12"/>
  <c r="BC352" i="12"/>
  <c r="BF352" i="12"/>
  <c r="AT352" i="12"/>
  <c r="Y352" i="12"/>
  <c r="BE351" i="12"/>
  <c r="AU351" i="12"/>
  <c r="BD350" i="12"/>
  <c r="AT350" i="12"/>
  <c r="AH345" i="12"/>
  <c r="BC343" i="12"/>
  <c r="AT343" i="12"/>
  <c r="AK339" i="12"/>
  <c r="AV337" i="12"/>
  <c r="AJ334" i="12"/>
  <c r="AS333" i="12"/>
  <c r="AT333" i="12"/>
  <c r="AV333" i="12"/>
  <c r="AJ333" i="12"/>
  <c r="AK333" i="12"/>
  <c r="AA333" i="12"/>
  <c r="Z345" i="12"/>
  <c r="BC332" i="12"/>
  <c r="AT332" i="12"/>
  <c r="X332" i="12"/>
  <c r="Y332" i="12"/>
  <c r="AA332" i="12"/>
  <c r="X331" i="12"/>
  <c r="BD330" i="12"/>
  <c r="AI330" i="12"/>
  <c r="AJ330" i="12"/>
  <c r="AH329" i="12"/>
  <c r="AT327" i="12"/>
  <c r="BE334" i="12"/>
  <c r="BF334" i="12"/>
  <c r="AV334" i="12"/>
  <c r="AU346" i="12"/>
  <c r="AJ326" i="12"/>
  <c r="AK326" i="12"/>
  <c r="AH326" i="12"/>
  <c r="AH351" i="12"/>
  <c r="AK351" i="12"/>
  <c r="Y351" i="12"/>
  <c r="AS349" i="12"/>
  <c r="AV349" i="12"/>
  <c r="AU339" i="12"/>
  <c r="AV339" i="12"/>
  <c r="AT336" i="12"/>
  <c r="AU336" i="12"/>
  <c r="Y335" i="12"/>
  <c r="Z335" i="12"/>
  <c r="AS326" i="12"/>
  <c r="AT326" i="12"/>
  <c r="AV326" i="12"/>
  <c r="AU338" i="12"/>
  <c r="AT324" i="12"/>
  <c r="AU324" i="12"/>
  <c r="AV324" i="12"/>
  <c r="AS324" i="12"/>
  <c r="AT316" i="12"/>
  <c r="AU316" i="12"/>
  <c r="AV316" i="12"/>
  <c r="AS316" i="12"/>
  <c r="Z337" i="12"/>
  <c r="BE333" i="12"/>
  <c r="AJ332" i="12"/>
  <c r="AU330" i="12"/>
  <c r="Z329" i="12"/>
  <c r="BE325" i="12"/>
  <c r="AJ324" i="12"/>
  <c r="AA324" i="12"/>
  <c r="AU322" i="12"/>
  <c r="BF320" i="12"/>
  <c r="AK319" i="12"/>
  <c r="AV317" i="12"/>
  <c r="BD315" i="12"/>
  <c r="BC312" i="12"/>
  <c r="BD312" i="12"/>
  <c r="BC305" i="12"/>
  <c r="BD305" i="12"/>
  <c r="BE305" i="12"/>
  <c r="BF305" i="12"/>
  <c r="BC306" i="12"/>
  <c r="AH304" i="12"/>
  <c r="AI304" i="12"/>
  <c r="AJ304" i="12"/>
  <c r="AK304" i="12"/>
  <c r="AH305" i="12"/>
  <c r="AS302" i="12"/>
  <c r="AT302" i="12"/>
  <c r="AU302" i="12"/>
  <c r="AV302" i="12"/>
  <c r="AS303" i="12"/>
  <c r="AH280" i="12"/>
  <c r="AI280" i="12"/>
  <c r="AJ280" i="12"/>
  <c r="AK280" i="12"/>
  <c r="AH281" i="12"/>
  <c r="AI281" i="12"/>
  <c r="AJ292" i="12"/>
  <c r="X277" i="12"/>
  <c r="Y277" i="12"/>
  <c r="Z277" i="12"/>
  <c r="AA277" i="12"/>
  <c r="X278" i="12"/>
  <c r="Y278" i="12"/>
  <c r="Z289" i="12"/>
  <c r="Z327" i="12"/>
  <c r="BF326" i="12"/>
  <c r="AK325" i="12"/>
  <c r="Y324" i="12"/>
  <c r="BE323" i="12"/>
  <c r="AV323" i="12"/>
  <c r="AJ322" i="12"/>
  <c r="AA322" i="12"/>
  <c r="BD320" i="12"/>
  <c r="AU320" i="12"/>
  <c r="AI319" i="12"/>
  <c r="Z319" i="12"/>
  <c r="BF318" i="12"/>
  <c r="AT317" i="12"/>
  <c r="AK317" i="12"/>
  <c r="AH316" i="12"/>
  <c r="Y316" i="12"/>
  <c r="AS315" i="12"/>
  <c r="AJ315" i="12"/>
  <c r="Y315" i="12"/>
  <c r="AV314" i="12"/>
  <c r="X309" i="12"/>
  <c r="Z309" i="12"/>
  <c r="AA309" i="12"/>
  <c r="X310" i="12"/>
  <c r="AS270" i="12"/>
  <c r="AT270" i="12"/>
  <c r="AU270" i="12"/>
  <c r="AV270" i="12"/>
  <c r="AS271" i="12"/>
  <c r="AT271" i="12"/>
  <c r="AU282" i="12"/>
  <c r="BE326" i="12"/>
  <c r="AJ325" i="12"/>
  <c r="AA325" i="12"/>
  <c r="AU323" i="12"/>
  <c r="Z322" i="12"/>
  <c r="BF321" i="12"/>
  <c r="BC320" i="12"/>
  <c r="AH319" i="12"/>
  <c r="BE318" i="12"/>
  <c r="AS317" i="12"/>
  <c r="AJ317" i="12"/>
  <c r="AH315" i="12"/>
  <c r="X315" i="12"/>
  <c r="BD314" i="12"/>
  <c r="AU314" i="12"/>
  <c r="AK314" i="12"/>
  <c r="Y310" i="12"/>
  <c r="BC309" i="12"/>
  <c r="AS294" i="12"/>
  <c r="AT294" i="12"/>
  <c r="AU294" i="12"/>
  <c r="AV294" i="12"/>
  <c r="AS295" i="12"/>
  <c r="AT295" i="12"/>
  <c r="AH288" i="12"/>
  <c r="AI288" i="12"/>
  <c r="AJ288" i="12"/>
  <c r="AK288" i="12"/>
  <c r="AH289" i="12"/>
  <c r="AI289" i="12"/>
  <c r="AJ300" i="12"/>
  <c r="X285" i="12"/>
  <c r="Y285" i="12"/>
  <c r="Z285" i="12"/>
  <c r="AA285" i="12"/>
  <c r="X286" i="12"/>
  <c r="Y286" i="12"/>
  <c r="Z297" i="12"/>
  <c r="AS310" i="12"/>
  <c r="AU310" i="12"/>
  <c r="AV310" i="12"/>
  <c r="AH296" i="12"/>
  <c r="AI296" i="12"/>
  <c r="AJ296" i="12"/>
  <c r="AK296" i="12"/>
  <c r="AH297" i="12"/>
  <c r="AI297" i="12"/>
  <c r="Y325" i="12"/>
  <c r="AI320" i="12"/>
  <c r="AT318" i="12"/>
  <c r="AH314" i="12"/>
  <c r="AT311" i="12"/>
  <c r="X311" i="12"/>
  <c r="Y311" i="12"/>
  <c r="Z311" i="12"/>
  <c r="AI307" i="12"/>
  <c r="AJ307" i="12"/>
  <c r="AK307" i="12"/>
  <c r="AI308" i="12"/>
  <c r="BC289" i="12"/>
  <c r="BD289" i="12"/>
  <c r="BE289" i="12"/>
  <c r="BF289" i="12"/>
  <c r="BC290" i="12"/>
  <c r="BD290" i="12"/>
  <c r="AH272" i="12"/>
  <c r="AI272" i="12"/>
  <c r="AJ272" i="12"/>
  <c r="AK272" i="12"/>
  <c r="AH273" i="12"/>
  <c r="AI273" i="12"/>
  <c r="AJ284" i="12"/>
  <c r="AS311" i="12"/>
  <c r="AT305" i="12"/>
  <c r="AU305" i="12"/>
  <c r="AV305" i="12"/>
  <c r="AT306" i="12"/>
  <c r="Y304" i="12"/>
  <c r="Z304" i="12"/>
  <c r="AA304" i="12"/>
  <c r="Y305" i="12"/>
  <c r="X301" i="12"/>
  <c r="Y301" i="12"/>
  <c r="Z301" i="12"/>
  <c r="AA301" i="12"/>
  <c r="X302" i="12"/>
  <c r="BC297" i="12"/>
  <c r="BD297" i="12"/>
  <c r="BE297" i="12"/>
  <c r="BF297" i="12"/>
  <c r="BC298" i="12"/>
  <c r="BD298" i="12"/>
  <c r="X293" i="12"/>
  <c r="Y293" i="12"/>
  <c r="Z293" i="12"/>
  <c r="AA293" i="12"/>
  <c r="X294" i="12"/>
  <c r="Y294" i="12"/>
  <c r="AS278" i="12"/>
  <c r="AT278" i="12"/>
  <c r="AU278" i="12"/>
  <c r="AV278" i="12"/>
  <c r="AS279" i="12"/>
  <c r="AT279" i="12"/>
  <c r="AU290" i="12"/>
  <c r="BC273" i="12"/>
  <c r="BD273" i="12"/>
  <c r="BE273" i="12"/>
  <c r="BF273" i="12"/>
  <c r="BC274" i="12"/>
  <c r="BD274" i="12"/>
  <c r="BE285" i="12"/>
  <c r="AT312" i="12"/>
  <c r="AU312" i="12"/>
  <c r="AH312" i="12"/>
  <c r="AK312" i="12"/>
  <c r="Y312" i="12"/>
  <c r="AK308" i="12"/>
  <c r="BF307" i="12"/>
  <c r="AK306" i="12"/>
  <c r="AV304" i="12"/>
  <c r="AA303" i="12"/>
  <c r="BD301" i="12"/>
  <c r="AI300" i="12"/>
  <c r="BF299" i="12"/>
  <c r="AT298" i="12"/>
  <c r="AK298" i="12"/>
  <c r="Y297" i="12"/>
  <c r="AV296" i="12"/>
  <c r="AA295" i="12"/>
  <c r="BD293" i="12"/>
  <c r="AI292" i="12"/>
  <c r="BF291" i="12"/>
  <c r="AT290" i="12"/>
  <c r="AK290" i="12"/>
  <c r="Y289" i="12"/>
  <c r="AV288" i="12"/>
  <c r="AA287" i="12"/>
  <c r="BD285" i="12"/>
  <c r="AI284" i="12"/>
  <c r="BF283" i="12"/>
  <c r="AT282" i="12"/>
  <c r="AK282" i="12"/>
  <c r="Y281" i="12"/>
  <c r="AV280" i="12"/>
  <c r="AA279" i="12"/>
  <c r="BD277" i="12"/>
  <c r="AI276" i="12"/>
  <c r="BF275" i="12"/>
  <c r="AT274" i="12"/>
  <c r="AK274" i="12"/>
  <c r="Y273" i="12"/>
  <c r="AV272" i="12"/>
  <c r="AA271" i="12"/>
  <c r="AI311" i="12"/>
  <c r="AT309" i="12"/>
  <c r="Y308" i="12"/>
  <c r="BE307" i="12"/>
  <c r="AJ306" i="12"/>
  <c r="BD304" i="12"/>
  <c r="AU304" i="12"/>
  <c r="AI303" i="12"/>
  <c r="Z303" i="12"/>
  <c r="AT301" i="12"/>
  <c r="Y300" i="12"/>
  <c r="BE299" i="12"/>
  <c r="AJ298" i="12"/>
  <c r="BD296" i="12"/>
  <c r="AU296" i="12"/>
  <c r="AI295" i="12"/>
  <c r="Z295" i="12"/>
  <c r="AT293" i="12"/>
  <c r="Y292" i="12"/>
  <c r="BE291" i="12"/>
  <c r="AJ290" i="12"/>
  <c r="AA290" i="12"/>
  <c r="BD288" i="12"/>
  <c r="AU288" i="12"/>
  <c r="AI287" i="12"/>
  <c r="Z287" i="12"/>
  <c r="BF286" i="12"/>
  <c r="AT285" i="12"/>
  <c r="AK285" i="12"/>
  <c r="AH284" i="12"/>
  <c r="Y284" i="12"/>
  <c r="BE283" i="12"/>
  <c r="AV283" i="12"/>
  <c r="AS282" i="12"/>
  <c r="AJ282" i="12"/>
  <c r="AA282" i="12"/>
  <c r="X281" i="12"/>
  <c r="BD280" i="12"/>
  <c r="AU280" i="12"/>
  <c r="AI279" i="12"/>
  <c r="Z279" i="12"/>
  <c r="BF278" i="12"/>
  <c r="BC277" i="12"/>
  <c r="AT277" i="12"/>
  <c r="AK277" i="12"/>
  <c r="AH276" i="12"/>
  <c r="Y276" i="12"/>
  <c r="BE275" i="12"/>
  <c r="AV275" i="12"/>
  <c r="AS274" i="12"/>
  <c r="AJ274" i="12"/>
  <c r="AA274" i="12"/>
  <c r="X273" i="12"/>
  <c r="BD272" i="12"/>
  <c r="AU272" i="12"/>
  <c r="AI271" i="12"/>
  <c r="Z271" i="12"/>
  <c r="BF270" i="12"/>
  <c r="BD307" i="12"/>
  <c r="AI306" i="12"/>
  <c r="AT304" i="12"/>
  <c r="Y303" i="12"/>
  <c r="BD299" i="12"/>
  <c r="AI298" i="12"/>
  <c r="AT296" i="12"/>
  <c r="Y295" i="12"/>
  <c r="BD291" i="12"/>
  <c r="AI290" i="12"/>
  <c r="AT288" i="12"/>
  <c r="Y287" i="12"/>
  <c r="BD283" i="12"/>
  <c r="AI282" i="12"/>
  <c r="AT280" i="12"/>
  <c r="Y279" i="12"/>
  <c r="AJ277" i="12"/>
  <c r="BD275" i="12"/>
  <c r="AU275" i="12"/>
  <c r="AI274" i="12"/>
  <c r="Z274" i="12"/>
  <c r="AT272" i="12"/>
  <c r="Y271" i="12"/>
  <c r="BE270" i="12"/>
  <c r="BF300" i="12"/>
  <c r="AK299" i="12"/>
  <c r="AV297" i="12"/>
  <c r="AA296" i="12"/>
  <c r="BF292" i="12"/>
  <c r="AK291" i="12"/>
  <c r="AV289" i="12"/>
  <c r="AA288" i="12"/>
  <c r="BF284" i="12"/>
  <c r="AK283" i="12"/>
  <c r="AV281" i="12"/>
  <c r="AA280" i="12"/>
  <c r="BF276" i="12"/>
  <c r="AK275" i="12"/>
  <c r="AV273" i="12"/>
  <c r="AA272" i="12"/>
  <c r="BE300" i="12"/>
  <c r="AJ299" i="12"/>
  <c r="AU297" i="12"/>
  <c r="Z296" i="12"/>
  <c r="BE292" i="12"/>
  <c r="AJ291" i="12"/>
  <c r="AU289" i="12"/>
  <c r="Z288" i="12"/>
  <c r="BE284" i="12"/>
  <c r="AJ283" i="12"/>
  <c r="AU281" i="12"/>
  <c r="Z280" i="12"/>
  <c r="BE276" i="12"/>
  <c r="AJ275" i="12"/>
  <c r="AU273" i="12"/>
  <c r="Z272" i="12"/>
  <c r="B387" i="12"/>
  <c r="C387" i="12"/>
  <c r="E387" i="12"/>
  <c r="F387" i="12"/>
  <c r="G387" i="12"/>
  <c r="AD388" i="12" s="1"/>
  <c r="H387" i="12"/>
  <c r="I387" i="12"/>
  <c r="K387" i="12"/>
  <c r="J392" i="27"/>
  <c r="J391" i="27"/>
  <c r="AP399" i="12"/>
  <c r="AQ399" i="12"/>
  <c r="BJ399" i="12"/>
  <c r="BK399" i="12"/>
  <c r="AE399" i="12"/>
  <c r="AY388" i="12"/>
  <c r="BI388" i="12"/>
  <c r="BH388" i="12"/>
  <c r="AM387" i="12"/>
  <c r="AP387" i="12"/>
  <c r="AQ387" i="12"/>
  <c r="AR387" i="12"/>
  <c r="BJ387" i="12"/>
  <c r="BK387" i="12"/>
  <c r="BL387" i="12"/>
  <c r="T388" i="12"/>
  <c r="AC388" i="12"/>
  <c r="AG387" i="12"/>
  <c r="AK387" i="12" s="1"/>
  <c r="AE387" i="12"/>
  <c r="AT388" i="12"/>
  <c r="BP387" i="12"/>
  <c r="AI388" i="12"/>
  <c r="AJ387"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101" i="12"/>
  <c r="I133" i="10"/>
  <c r="H133" i="10"/>
  <c r="G133" i="10"/>
  <c r="F133" i="10"/>
  <c r="J133" i="10" s="1"/>
  <c r="E133" i="10"/>
  <c r="D133" i="10"/>
  <c r="I132" i="10"/>
  <c r="H132" i="10"/>
  <c r="G132" i="10"/>
  <c r="F132" i="10"/>
  <c r="E132" i="10"/>
  <c r="D132" i="10"/>
  <c r="I131" i="10"/>
  <c r="H131" i="10"/>
  <c r="G131" i="10"/>
  <c r="F131" i="10"/>
  <c r="J131" i="10" s="1"/>
  <c r="E131" i="10"/>
  <c r="D131" i="10"/>
  <c r="I130" i="10"/>
  <c r="H130" i="10"/>
  <c r="G130" i="10"/>
  <c r="F130" i="10"/>
  <c r="E130" i="10"/>
  <c r="D130" i="10"/>
  <c r="I129" i="10"/>
  <c r="H129" i="10"/>
  <c r="G129" i="10"/>
  <c r="F129" i="10"/>
  <c r="E129" i="10"/>
  <c r="D129" i="10"/>
  <c r="I128" i="10"/>
  <c r="H128" i="10"/>
  <c r="G128" i="10"/>
  <c r="F128" i="10"/>
  <c r="E128" i="10"/>
  <c r="D128" i="10"/>
  <c r="I127" i="10"/>
  <c r="H127" i="10"/>
  <c r="G127" i="10"/>
  <c r="F127" i="10"/>
  <c r="J127" i="10" s="1"/>
  <c r="E127" i="10"/>
  <c r="D127" i="10"/>
  <c r="I126" i="10"/>
  <c r="H126" i="10"/>
  <c r="G126" i="10"/>
  <c r="F126" i="10"/>
  <c r="E126" i="10"/>
  <c r="D126" i="10"/>
  <c r="I125" i="10"/>
  <c r="H125" i="10"/>
  <c r="G125" i="10"/>
  <c r="F125" i="10"/>
  <c r="E125" i="10"/>
  <c r="D125" i="10"/>
  <c r="I124" i="10"/>
  <c r="H124" i="10"/>
  <c r="G124" i="10"/>
  <c r="F124" i="10"/>
  <c r="E124" i="10"/>
  <c r="D124" i="10"/>
  <c r="I123" i="10"/>
  <c r="H123" i="10"/>
  <c r="G123" i="10"/>
  <c r="F123" i="10"/>
  <c r="J123" i="10" s="1"/>
  <c r="E123" i="10"/>
  <c r="D123" i="10"/>
  <c r="I122" i="10"/>
  <c r="H122" i="10"/>
  <c r="G122" i="10"/>
  <c r="F122" i="10"/>
  <c r="E122" i="10"/>
  <c r="D122" i="10"/>
  <c r="I121" i="10"/>
  <c r="H121" i="10"/>
  <c r="G121" i="10"/>
  <c r="F121" i="10"/>
  <c r="J121" i="10" s="1"/>
  <c r="E121" i="10"/>
  <c r="D121" i="10"/>
  <c r="I120" i="10"/>
  <c r="H120" i="10"/>
  <c r="G120" i="10"/>
  <c r="F120" i="10"/>
  <c r="E120" i="10"/>
  <c r="D120" i="10"/>
  <c r="I119" i="10"/>
  <c r="H119" i="10"/>
  <c r="G119" i="10"/>
  <c r="F119" i="10"/>
  <c r="J119" i="10" s="1"/>
  <c r="E119" i="10"/>
  <c r="D119" i="10"/>
  <c r="I118" i="10"/>
  <c r="H118" i="10"/>
  <c r="G118" i="10"/>
  <c r="F118" i="10"/>
  <c r="E118" i="10"/>
  <c r="D118" i="10"/>
  <c r="I117" i="10"/>
  <c r="H117" i="10"/>
  <c r="G117" i="10"/>
  <c r="F117" i="10"/>
  <c r="E117" i="10"/>
  <c r="D117" i="10"/>
  <c r="I116" i="10"/>
  <c r="H116" i="10"/>
  <c r="G116" i="10"/>
  <c r="F116" i="10"/>
  <c r="E116" i="10"/>
  <c r="D116" i="10"/>
  <c r="I115" i="10"/>
  <c r="H115" i="10"/>
  <c r="G115" i="10"/>
  <c r="F115" i="10"/>
  <c r="J115" i="10" s="1"/>
  <c r="E115" i="10"/>
  <c r="D115" i="10"/>
  <c r="I114" i="10"/>
  <c r="H114" i="10"/>
  <c r="G114" i="10"/>
  <c r="F114" i="10"/>
  <c r="E114" i="10"/>
  <c r="D114" i="10"/>
  <c r="I113" i="10"/>
  <c r="H113" i="10"/>
  <c r="G113" i="10"/>
  <c r="F113" i="10"/>
  <c r="J113" i="10" s="1"/>
  <c r="E113" i="10"/>
  <c r="D113" i="10"/>
  <c r="I112" i="10"/>
  <c r="H112" i="10"/>
  <c r="G112" i="10"/>
  <c r="F112" i="10"/>
  <c r="E112" i="10"/>
  <c r="D112" i="10"/>
  <c r="I111" i="10"/>
  <c r="H111" i="10"/>
  <c r="G111" i="10"/>
  <c r="F111" i="10"/>
  <c r="J111" i="10" s="1"/>
  <c r="E111" i="10"/>
  <c r="D111" i="10"/>
  <c r="I110" i="10"/>
  <c r="H110" i="10"/>
  <c r="G110" i="10"/>
  <c r="F110" i="10"/>
  <c r="E110" i="10"/>
  <c r="D110" i="10"/>
  <c r="I109" i="10"/>
  <c r="H109" i="10"/>
  <c r="G109" i="10"/>
  <c r="F109" i="10"/>
  <c r="E109" i="10"/>
  <c r="D109" i="10"/>
  <c r="I108" i="10"/>
  <c r="H108" i="10"/>
  <c r="G108" i="10"/>
  <c r="F108" i="10"/>
  <c r="E108" i="10"/>
  <c r="D108" i="10"/>
  <c r="I107" i="10"/>
  <c r="H107" i="10"/>
  <c r="G107" i="10"/>
  <c r="F107" i="10"/>
  <c r="J107" i="10" s="1"/>
  <c r="E107" i="10"/>
  <c r="D107" i="10"/>
  <c r="I106" i="10"/>
  <c r="H106" i="10"/>
  <c r="G106" i="10"/>
  <c r="F106" i="10"/>
  <c r="E106" i="10"/>
  <c r="D106" i="10"/>
  <c r="I105" i="10"/>
  <c r="H105" i="10"/>
  <c r="G105" i="10"/>
  <c r="F105" i="10"/>
  <c r="E105" i="10"/>
  <c r="D105" i="10"/>
  <c r="I104" i="10"/>
  <c r="H104" i="10"/>
  <c r="G104" i="10"/>
  <c r="F104" i="10"/>
  <c r="E104" i="10"/>
  <c r="D104" i="10"/>
  <c r="I103" i="10"/>
  <c r="H103" i="10"/>
  <c r="G103" i="10"/>
  <c r="F103" i="10"/>
  <c r="J103" i="10" s="1"/>
  <c r="E103" i="10"/>
  <c r="D103" i="10"/>
  <c r="I102" i="10"/>
  <c r="H102" i="10"/>
  <c r="G102" i="10"/>
  <c r="F102" i="10"/>
  <c r="E102" i="10"/>
  <c r="D102" i="10"/>
  <c r="I101" i="10"/>
  <c r="H101" i="10"/>
  <c r="G101" i="10"/>
  <c r="F101" i="10"/>
  <c r="J101" i="10" s="1"/>
  <c r="E101" i="10"/>
  <c r="D101" i="10"/>
  <c r="I100" i="10"/>
  <c r="H100" i="10"/>
  <c r="G100" i="10"/>
  <c r="F100" i="10"/>
  <c r="E100" i="10"/>
  <c r="D100" i="10"/>
  <c r="I99" i="10"/>
  <c r="H99" i="10"/>
  <c r="G99" i="10"/>
  <c r="F99" i="10"/>
  <c r="J99" i="10" s="1"/>
  <c r="E99" i="10"/>
  <c r="D99" i="10"/>
  <c r="I98" i="10"/>
  <c r="H98" i="10"/>
  <c r="G98" i="10"/>
  <c r="F98" i="10"/>
  <c r="E98" i="10"/>
  <c r="D98" i="10"/>
  <c r="I97" i="10"/>
  <c r="H97" i="10"/>
  <c r="G97" i="10"/>
  <c r="F97" i="10"/>
  <c r="E97" i="10"/>
  <c r="D97" i="10"/>
  <c r="I96" i="10"/>
  <c r="H96" i="10"/>
  <c r="G96" i="10"/>
  <c r="F96" i="10"/>
  <c r="E96" i="10"/>
  <c r="D96" i="10"/>
  <c r="I95" i="10"/>
  <c r="H95" i="10"/>
  <c r="G95" i="10"/>
  <c r="F95" i="10"/>
  <c r="J95" i="10" s="1"/>
  <c r="E95" i="10"/>
  <c r="D95" i="10"/>
  <c r="I94" i="10"/>
  <c r="H94" i="10"/>
  <c r="G94" i="10"/>
  <c r="F94" i="10"/>
  <c r="E94" i="10"/>
  <c r="D94" i="10"/>
  <c r="I93" i="10"/>
  <c r="H93" i="10"/>
  <c r="G93" i="10"/>
  <c r="F93" i="10"/>
  <c r="E93" i="10"/>
  <c r="D93" i="10"/>
  <c r="I92" i="10"/>
  <c r="H92" i="10"/>
  <c r="G92" i="10"/>
  <c r="F92" i="10"/>
  <c r="E92" i="10"/>
  <c r="D92" i="10"/>
  <c r="I91" i="10"/>
  <c r="H91" i="10"/>
  <c r="G91" i="10"/>
  <c r="F91" i="10"/>
  <c r="J91" i="10" s="1"/>
  <c r="E91" i="10"/>
  <c r="D91" i="10"/>
  <c r="I90" i="10"/>
  <c r="H90" i="10"/>
  <c r="G90" i="10"/>
  <c r="F90" i="10"/>
  <c r="E90" i="10"/>
  <c r="D90" i="10"/>
  <c r="I89" i="10"/>
  <c r="H89" i="10"/>
  <c r="G89" i="10"/>
  <c r="F89" i="10"/>
  <c r="J89" i="10" s="1"/>
  <c r="E89" i="10"/>
  <c r="D89" i="10"/>
  <c r="I88" i="10"/>
  <c r="H88" i="10"/>
  <c r="G88" i="10"/>
  <c r="F88" i="10"/>
  <c r="E88" i="10"/>
  <c r="D88" i="10"/>
  <c r="I87" i="10"/>
  <c r="H87" i="10"/>
  <c r="G87" i="10"/>
  <c r="F87" i="10"/>
  <c r="J87" i="10" s="1"/>
  <c r="E87" i="10"/>
  <c r="D87" i="10"/>
  <c r="I86" i="10"/>
  <c r="H86" i="10"/>
  <c r="G86" i="10"/>
  <c r="F86" i="10"/>
  <c r="E86" i="10"/>
  <c r="J86" i="10" s="1"/>
  <c r="D86" i="10"/>
  <c r="I85" i="10"/>
  <c r="H85" i="10"/>
  <c r="G85" i="10"/>
  <c r="F85" i="10"/>
  <c r="E85" i="10"/>
  <c r="D85" i="10"/>
  <c r="I84" i="10"/>
  <c r="H84" i="10"/>
  <c r="G84" i="10"/>
  <c r="F84" i="10"/>
  <c r="E84" i="10"/>
  <c r="D84" i="10"/>
  <c r="I83" i="10"/>
  <c r="H83" i="10"/>
  <c r="G83" i="10"/>
  <c r="F83" i="10"/>
  <c r="J83" i="10" s="1"/>
  <c r="E83" i="10"/>
  <c r="D83" i="10"/>
  <c r="I82" i="10"/>
  <c r="H82" i="10"/>
  <c r="G82" i="10"/>
  <c r="F82" i="10"/>
  <c r="E82" i="10"/>
  <c r="J82" i="10" s="1"/>
  <c r="D82" i="10"/>
  <c r="I81" i="10"/>
  <c r="H81" i="10"/>
  <c r="G81" i="10"/>
  <c r="F81" i="10"/>
  <c r="E81" i="10"/>
  <c r="D81" i="10"/>
  <c r="I80" i="10"/>
  <c r="H80" i="10"/>
  <c r="G80" i="10"/>
  <c r="F80" i="10"/>
  <c r="E80" i="10"/>
  <c r="D80" i="10"/>
  <c r="I79" i="10"/>
  <c r="H79" i="10"/>
  <c r="G79" i="10"/>
  <c r="F79" i="10"/>
  <c r="J79" i="10" s="1"/>
  <c r="E79" i="10"/>
  <c r="D79" i="10"/>
  <c r="I78" i="10"/>
  <c r="H78" i="10"/>
  <c r="G78" i="10"/>
  <c r="F78" i="10"/>
  <c r="E78" i="10"/>
  <c r="J78" i="10" s="1"/>
  <c r="D78" i="10"/>
  <c r="I77" i="10"/>
  <c r="H77" i="10"/>
  <c r="G77" i="10"/>
  <c r="F77" i="10"/>
  <c r="E77" i="10"/>
  <c r="D77" i="10"/>
  <c r="I76" i="10"/>
  <c r="H76" i="10"/>
  <c r="G76" i="10"/>
  <c r="F76" i="10"/>
  <c r="E76" i="10"/>
  <c r="D76" i="10"/>
  <c r="I75" i="10"/>
  <c r="H75" i="10"/>
  <c r="G75" i="10"/>
  <c r="F75" i="10"/>
  <c r="J75" i="10" s="1"/>
  <c r="E75" i="10"/>
  <c r="D75" i="10"/>
  <c r="C75" i="10"/>
  <c r="I74" i="10"/>
  <c r="H74" i="10"/>
  <c r="G74" i="10"/>
  <c r="F74" i="10"/>
  <c r="E74" i="10"/>
  <c r="D74" i="10"/>
  <c r="C74" i="10"/>
  <c r="I73" i="10"/>
  <c r="H73" i="10"/>
  <c r="G73" i="10"/>
  <c r="F73" i="10"/>
  <c r="E73" i="10"/>
  <c r="J73" i="10" s="1"/>
  <c r="D73" i="10"/>
  <c r="C73" i="10"/>
  <c r="I72" i="10"/>
  <c r="H72" i="10"/>
  <c r="G72" i="10"/>
  <c r="F72" i="10"/>
  <c r="E72" i="10"/>
  <c r="D72" i="10"/>
  <c r="C72" i="10"/>
  <c r="I71" i="10"/>
  <c r="H71" i="10"/>
  <c r="G71" i="10"/>
  <c r="F71" i="10"/>
  <c r="J71" i="10" s="1"/>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J67" i="10" s="1"/>
  <c r="E67" i="10"/>
  <c r="D67" i="10"/>
  <c r="C67" i="10"/>
  <c r="I66" i="10"/>
  <c r="H66" i="10"/>
  <c r="G66" i="10"/>
  <c r="F66" i="10"/>
  <c r="E66" i="10"/>
  <c r="D66" i="10"/>
  <c r="C66" i="10"/>
  <c r="I65" i="10"/>
  <c r="H65" i="10"/>
  <c r="G65" i="10"/>
  <c r="F65" i="10"/>
  <c r="E65" i="10"/>
  <c r="J65" i="10" s="1"/>
  <c r="D65" i="10"/>
  <c r="C65" i="10"/>
  <c r="I64" i="10"/>
  <c r="H64" i="10"/>
  <c r="G64" i="10"/>
  <c r="F64" i="10"/>
  <c r="E64" i="10"/>
  <c r="D64" i="10"/>
  <c r="C64" i="10"/>
  <c r="I63" i="10"/>
  <c r="H63" i="10"/>
  <c r="G63" i="10"/>
  <c r="F63" i="10"/>
  <c r="J63" i="10" s="1"/>
  <c r="E63" i="10"/>
  <c r="D63" i="10"/>
  <c r="C63" i="10"/>
  <c r="I62" i="10"/>
  <c r="H62" i="10"/>
  <c r="G62" i="10"/>
  <c r="F62" i="10"/>
  <c r="E62" i="10"/>
  <c r="J62" i="10" s="1"/>
  <c r="D62" i="10"/>
  <c r="C62" i="10"/>
  <c r="I61" i="10"/>
  <c r="H61" i="10"/>
  <c r="G61" i="10"/>
  <c r="F61" i="10"/>
  <c r="E61" i="10"/>
  <c r="D61" i="10"/>
  <c r="C61" i="10"/>
  <c r="I60" i="10"/>
  <c r="H60" i="10"/>
  <c r="G60" i="10"/>
  <c r="F60" i="10"/>
  <c r="E60" i="10"/>
  <c r="D60" i="10"/>
  <c r="C60" i="10"/>
  <c r="I59" i="10"/>
  <c r="H59" i="10"/>
  <c r="G59" i="10"/>
  <c r="F59" i="10"/>
  <c r="J59" i="10" s="1"/>
  <c r="E59" i="10"/>
  <c r="D59" i="10"/>
  <c r="C59" i="10"/>
  <c r="I58" i="10"/>
  <c r="H58" i="10"/>
  <c r="G58" i="10"/>
  <c r="F58" i="10"/>
  <c r="E58" i="10"/>
  <c r="D58" i="10"/>
  <c r="C58" i="10"/>
  <c r="I57" i="10"/>
  <c r="H57" i="10"/>
  <c r="G57" i="10"/>
  <c r="F57" i="10"/>
  <c r="E57" i="10"/>
  <c r="J57" i="10" s="1"/>
  <c r="D57" i="10"/>
  <c r="C57" i="10"/>
  <c r="I56" i="10"/>
  <c r="H56" i="10"/>
  <c r="G56" i="10"/>
  <c r="F56" i="10"/>
  <c r="E56" i="10"/>
  <c r="D56" i="10"/>
  <c r="C56"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J51" i="10" s="1"/>
  <c r="E51" i="10"/>
  <c r="D51" i="10"/>
  <c r="C51" i="10"/>
  <c r="I50" i="10"/>
  <c r="H50" i="10"/>
  <c r="G50" i="10"/>
  <c r="F50" i="10"/>
  <c r="J50" i="10" s="1"/>
  <c r="E50" i="10"/>
  <c r="D50" i="10"/>
  <c r="C50" i="10"/>
  <c r="I49" i="10"/>
  <c r="H49" i="10"/>
  <c r="G49" i="10"/>
  <c r="F49" i="10"/>
  <c r="E49" i="10"/>
  <c r="D49" i="10"/>
  <c r="C49" i="10"/>
  <c r="I48" i="10"/>
  <c r="H48" i="10"/>
  <c r="G48" i="10"/>
  <c r="F48" i="10"/>
  <c r="J48" i="10" s="1"/>
  <c r="E48" i="10"/>
  <c r="D48" i="10"/>
  <c r="C48" i="10"/>
  <c r="I47" i="10"/>
  <c r="H47" i="10"/>
  <c r="G47" i="10"/>
  <c r="F47" i="10"/>
  <c r="E47" i="10"/>
  <c r="D47" i="10"/>
  <c r="C47" i="10"/>
  <c r="I46" i="10"/>
  <c r="H46" i="10"/>
  <c r="G46" i="10"/>
  <c r="F46" i="10"/>
  <c r="E46" i="10"/>
  <c r="J46" i="10" s="1"/>
  <c r="D46" i="10"/>
  <c r="C46" i="10"/>
  <c r="I45" i="10"/>
  <c r="H45" i="10"/>
  <c r="G45" i="10"/>
  <c r="F45" i="10"/>
  <c r="E45" i="10"/>
  <c r="D45" i="10"/>
  <c r="C45" i="10"/>
  <c r="H44" i="10"/>
  <c r="G44" i="10"/>
  <c r="F44" i="10"/>
  <c r="J44" i="10" s="1"/>
  <c r="E44" i="10"/>
  <c r="D44" i="10"/>
  <c r="C44" i="10"/>
  <c r="H43" i="10"/>
  <c r="G43" i="10"/>
  <c r="F43" i="10"/>
  <c r="E43" i="10"/>
  <c r="J43" i="10" s="1"/>
  <c r="D43" i="10"/>
  <c r="C43" i="10"/>
  <c r="H42" i="10"/>
  <c r="G42" i="10"/>
  <c r="F42" i="10"/>
  <c r="E42" i="10"/>
  <c r="D42" i="10"/>
  <c r="C42" i="10"/>
  <c r="H41" i="10"/>
  <c r="G41" i="10"/>
  <c r="F41" i="10"/>
  <c r="E41" i="10"/>
  <c r="D41" i="10"/>
  <c r="C41" i="10"/>
  <c r="H40" i="10"/>
  <c r="G40" i="10"/>
  <c r="F40" i="10"/>
  <c r="J40" i="10" s="1"/>
  <c r="E40" i="10"/>
  <c r="D40" i="10"/>
  <c r="C40" i="10"/>
  <c r="H39" i="10"/>
  <c r="G39" i="10"/>
  <c r="F39" i="10"/>
  <c r="E39" i="10"/>
  <c r="J39" i="10" s="1"/>
  <c r="D39" i="10"/>
  <c r="C39" i="10"/>
  <c r="H38" i="10"/>
  <c r="G38" i="10"/>
  <c r="F38" i="10"/>
  <c r="J38" i="10" s="1"/>
  <c r="E38" i="10"/>
  <c r="D38" i="10"/>
  <c r="C38" i="10"/>
  <c r="H37" i="10"/>
  <c r="G37" i="10"/>
  <c r="F37" i="10"/>
  <c r="E37" i="10"/>
  <c r="D37" i="10"/>
  <c r="C37" i="10"/>
  <c r="H36" i="10"/>
  <c r="G36" i="10"/>
  <c r="F36" i="10"/>
  <c r="J36" i="10" s="1"/>
  <c r="E36" i="10"/>
  <c r="D36" i="10"/>
  <c r="C36" i="10"/>
  <c r="H35" i="10"/>
  <c r="G35" i="10"/>
  <c r="F35" i="10"/>
  <c r="E35" i="10"/>
  <c r="J35" i="10" s="1"/>
  <c r="D35" i="10"/>
  <c r="C35" i="10"/>
  <c r="H34" i="10"/>
  <c r="G34" i="10"/>
  <c r="F34" i="10"/>
  <c r="E34" i="10"/>
  <c r="D34" i="10"/>
  <c r="C34" i="10"/>
  <c r="H33" i="10"/>
  <c r="G33" i="10"/>
  <c r="F33" i="10"/>
  <c r="E33" i="10"/>
  <c r="D33" i="10"/>
  <c r="C33" i="10"/>
  <c r="H32" i="10"/>
  <c r="G32" i="10"/>
  <c r="F32" i="10"/>
  <c r="J32" i="10" s="1"/>
  <c r="E32" i="10"/>
  <c r="D32" i="10"/>
  <c r="C32" i="10"/>
  <c r="H31" i="10"/>
  <c r="G31" i="10"/>
  <c r="F31" i="10"/>
  <c r="E31" i="10"/>
  <c r="J31" i="10" s="1"/>
  <c r="D31" i="10"/>
  <c r="C31" i="10"/>
  <c r="H30" i="10"/>
  <c r="G30" i="10"/>
  <c r="F30" i="10"/>
  <c r="E30" i="10"/>
  <c r="D30" i="10"/>
  <c r="C30" i="10"/>
  <c r="H29" i="10"/>
  <c r="G29" i="10"/>
  <c r="F29" i="10"/>
  <c r="E29" i="10"/>
  <c r="D29" i="10"/>
  <c r="C29" i="10"/>
  <c r="H28" i="10"/>
  <c r="G28" i="10"/>
  <c r="F28" i="10"/>
  <c r="J28" i="10" s="1"/>
  <c r="E28" i="10"/>
  <c r="D28" i="10"/>
  <c r="C28" i="10"/>
  <c r="H27" i="10"/>
  <c r="G27" i="10"/>
  <c r="F27" i="10"/>
  <c r="E27" i="10"/>
  <c r="D27" i="10"/>
  <c r="C27" i="10"/>
  <c r="H26" i="10"/>
  <c r="G26" i="10"/>
  <c r="F26" i="10"/>
  <c r="E26" i="10"/>
  <c r="D26" i="10"/>
  <c r="C26" i="10"/>
  <c r="H25" i="10"/>
  <c r="G25" i="10"/>
  <c r="F25" i="10"/>
  <c r="E25" i="10"/>
  <c r="D25" i="10"/>
  <c r="C25" i="10"/>
  <c r="H24" i="10"/>
  <c r="G24" i="10"/>
  <c r="F24" i="10"/>
  <c r="J24" i="10" s="1"/>
  <c r="E24" i="10"/>
  <c r="D24" i="10"/>
  <c r="C24" i="10"/>
  <c r="H23" i="10"/>
  <c r="G23" i="10"/>
  <c r="F23" i="10"/>
  <c r="E23" i="10"/>
  <c r="J23" i="10" s="1"/>
  <c r="D23" i="10"/>
  <c r="C23" i="10"/>
  <c r="H22" i="10"/>
  <c r="G22" i="10"/>
  <c r="F22" i="10"/>
  <c r="E22" i="10"/>
  <c r="D22" i="10"/>
  <c r="C22" i="10"/>
  <c r="H21" i="10"/>
  <c r="G21" i="10"/>
  <c r="F21" i="10"/>
  <c r="E21" i="10"/>
  <c r="D21" i="10"/>
  <c r="C21" i="10"/>
  <c r="H20" i="10"/>
  <c r="G20" i="10"/>
  <c r="F20" i="10"/>
  <c r="J20" i="10" s="1"/>
  <c r="E20" i="10"/>
  <c r="D20" i="10"/>
  <c r="C20" i="10"/>
  <c r="H19" i="10"/>
  <c r="G19" i="10"/>
  <c r="F19" i="10"/>
  <c r="E19" i="10"/>
  <c r="D19" i="10"/>
  <c r="C19" i="10"/>
  <c r="H18" i="10"/>
  <c r="G18" i="10"/>
  <c r="F18" i="10"/>
  <c r="E18" i="10"/>
  <c r="D18" i="10"/>
  <c r="C18" i="10"/>
  <c r="H17" i="10"/>
  <c r="G17" i="10"/>
  <c r="F17" i="10"/>
  <c r="E17" i="10"/>
  <c r="C17" i="10"/>
  <c r="H16" i="10"/>
  <c r="G16" i="10"/>
  <c r="F16" i="10"/>
  <c r="E16" i="10"/>
  <c r="C16" i="10"/>
  <c r="H15" i="10"/>
  <c r="G15" i="10"/>
  <c r="F15" i="10"/>
  <c r="E15" i="10"/>
  <c r="C15" i="10"/>
  <c r="H14" i="10"/>
  <c r="G14" i="10"/>
  <c r="F14" i="10"/>
  <c r="E14" i="10"/>
  <c r="C14" i="10"/>
  <c r="H13" i="10"/>
  <c r="G13" i="10"/>
  <c r="F13" i="10"/>
  <c r="E13" i="10"/>
  <c r="C13" i="10"/>
  <c r="H12" i="10"/>
  <c r="G12" i="10"/>
  <c r="F12" i="10"/>
  <c r="E12" i="10"/>
  <c r="C12" i="10"/>
  <c r="H11" i="10"/>
  <c r="G11" i="10"/>
  <c r="F11" i="10"/>
  <c r="E11" i="10"/>
  <c r="C11" i="10"/>
  <c r="H10" i="10"/>
  <c r="G10" i="10"/>
  <c r="F10" i="10"/>
  <c r="E10" i="10"/>
  <c r="C10" i="10"/>
  <c r="I134" i="10"/>
  <c r="H134" i="10"/>
  <c r="G134" i="10"/>
  <c r="F134" i="10"/>
  <c r="E134" i="10"/>
  <c r="D134" i="10"/>
  <c r="I135" i="10"/>
  <c r="H135" i="10"/>
  <c r="G135" i="10"/>
  <c r="F135" i="10"/>
  <c r="E135" i="10"/>
  <c r="D135" i="10"/>
  <c r="P373" i="20"/>
  <c r="Q373" i="20" s="1"/>
  <c r="P374" i="20"/>
  <c r="Q374" i="20"/>
  <c r="M373" i="20"/>
  <c r="N373" i="20" s="1"/>
  <c r="M374" i="20"/>
  <c r="N374" i="20"/>
  <c r="G374" i="20"/>
  <c r="J374" i="20"/>
  <c r="K374" i="20"/>
  <c r="J373" i="20"/>
  <c r="G373" i="20"/>
  <c r="P372" i="20"/>
  <c r="M372" i="20"/>
  <c r="N372" i="20" s="1"/>
  <c r="J372" i="20"/>
  <c r="K372" i="20" s="1"/>
  <c r="G372" i="20"/>
  <c r="P371" i="20"/>
  <c r="M371" i="20"/>
  <c r="J371" i="20"/>
  <c r="G371" i="20"/>
  <c r="P370" i="20"/>
  <c r="M370" i="20"/>
  <c r="J370" i="20"/>
  <c r="K370" i="20" s="1"/>
  <c r="L372" i="20" s="1"/>
  <c r="G370" i="20"/>
  <c r="P369" i="20"/>
  <c r="M369" i="20"/>
  <c r="J369" i="20"/>
  <c r="G369" i="20"/>
  <c r="P368" i="20"/>
  <c r="M368" i="20"/>
  <c r="J368" i="20"/>
  <c r="K368" i="20" s="1"/>
  <c r="G368" i="20"/>
  <c r="P367" i="20"/>
  <c r="M367" i="20"/>
  <c r="J367" i="20"/>
  <c r="G367" i="20"/>
  <c r="P366" i="20"/>
  <c r="M366" i="20"/>
  <c r="N366" i="20" s="1"/>
  <c r="J366" i="20"/>
  <c r="G366" i="20"/>
  <c r="P365" i="20"/>
  <c r="M365" i="20"/>
  <c r="J365" i="20"/>
  <c r="G365" i="20"/>
  <c r="P364" i="20"/>
  <c r="M364" i="20"/>
  <c r="N364" i="20" s="1"/>
  <c r="J364" i="20"/>
  <c r="K364" i="20" s="1"/>
  <c r="G364" i="20"/>
  <c r="P363" i="20"/>
  <c r="M363" i="20"/>
  <c r="J363" i="20"/>
  <c r="G363" i="20"/>
  <c r="P362" i="20"/>
  <c r="M362" i="20"/>
  <c r="N362" i="20" s="1"/>
  <c r="J362" i="20"/>
  <c r="K362" i="20" s="1"/>
  <c r="G362" i="20"/>
  <c r="P361" i="20"/>
  <c r="M361" i="20"/>
  <c r="J361" i="20"/>
  <c r="G361" i="20"/>
  <c r="P360" i="20"/>
  <c r="M360" i="20"/>
  <c r="N360" i="20" s="1"/>
  <c r="J360" i="20"/>
  <c r="K360" i="20" s="1"/>
  <c r="G360" i="20"/>
  <c r="P359" i="20"/>
  <c r="M359" i="20"/>
  <c r="J359" i="20"/>
  <c r="G359" i="20"/>
  <c r="P358" i="20"/>
  <c r="M358" i="20"/>
  <c r="N358" i="20" s="1"/>
  <c r="J358" i="20"/>
  <c r="G358" i="20"/>
  <c r="P357" i="20"/>
  <c r="M357" i="20"/>
  <c r="J357" i="20"/>
  <c r="G357" i="20"/>
  <c r="P356" i="20"/>
  <c r="M356" i="20"/>
  <c r="J356" i="20"/>
  <c r="K356" i="20" s="1"/>
  <c r="G356" i="20"/>
  <c r="P355" i="20"/>
  <c r="M355" i="20"/>
  <c r="J355" i="20"/>
  <c r="G355" i="20"/>
  <c r="P354" i="20"/>
  <c r="M354" i="20"/>
  <c r="J354" i="20"/>
  <c r="K354" i="20" s="1"/>
  <c r="G354" i="20"/>
  <c r="P353" i="20"/>
  <c r="M353" i="20"/>
  <c r="J353" i="20"/>
  <c r="G353" i="20"/>
  <c r="P352" i="20"/>
  <c r="M352" i="20"/>
  <c r="J352" i="20"/>
  <c r="K352" i="20" s="1"/>
  <c r="G352" i="20"/>
  <c r="P351" i="20"/>
  <c r="M351" i="20"/>
  <c r="J351" i="20"/>
  <c r="G351" i="20"/>
  <c r="P350" i="20"/>
  <c r="M350" i="20"/>
  <c r="J350" i="20"/>
  <c r="K350" i="20" s="1"/>
  <c r="G350" i="20"/>
  <c r="P349" i="20"/>
  <c r="M349" i="20"/>
  <c r="J349" i="20"/>
  <c r="G349" i="20"/>
  <c r="P348" i="20"/>
  <c r="M348" i="20"/>
  <c r="J348" i="20"/>
  <c r="K348" i="20" s="1"/>
  <c r="G348" i="20"/>
  <c r="P347" i="20"/>
  <c r="M347" i="20"/>
  <c r="J347" i="20"/>
  <c r="G347" i="20"/>
  <c r="P346" i="20"/>
  <c r="M346" i="20"/>
  <c r="J346" i="20"/>
  <c r="K346" i="20" s="1"/>
  <c r="G346" i="20"/>
  <c r="P345" i="20"/>
  <c r="M345" i="20"/>
  <c r="J345" i="20"/>
  <c r="G345" i="20"/>
  <c r="P344" i="20"/>
  <c r="M344" i="20"/>
  <c r="J344" i="20"/>
  <c r="K344" i="20" s="1"/>
  <c r="G344" i="20"/>
  <c r="P343" i="20"/>
  <c r="M343" i="20"/>
  <c r="J343" i="20"/>
  <c r="G343" i="20"/>
  <c r="P342" i="20"/>
  <c r="M342" i="20"/>
  <c r="J342" i="20"/>
  <c r="G342" i="20"/>
  <c r="P341" i="20"/>
  <c r="M341" i="20"/>
  <c r="J341" i="20"/>
  <c r="G341" i="20"/>
  <c r="P340" i="20"/>
  <c r="M340" i="20"/>
  <c r="J340" i="20"/>
  <c r="G340" i="20"/>
  <c r="P339" i="20"/>
  <c r="M339" i="20"/>
  <c r="J339" i="20"/>
  <c r="G339" i="20"/>
  <c r="P338" i="20"/>
  <c r="M338" i="20"/>
  <c r="J338" i="20"/>
  <c r="G338" i="20"/>
  <c r="P337" i="20"/>
  <c r="M337" i="20"/>
  <c r="J337" i="20"/>
  <c r="G337" i="20"/>
  <c r="P336" i="20"/>
  <c r="M336" i="20"/>
  <c r="J336" i="20"/>
  <c r="G336" i="20"/>
  <c r="P335" i="20"/>
  <c r="M335" i="20"/>
  <c r="J335" i="20"/>
  <c r="G335" i="20"/>
  <c r="P334" i="20"/>
  <c r="M334" i="20"/>
  <c r="J334" i="20"/>
  <c r="G334" i="20"/>
  <c r="P333" i="20"/>
  <c r="M333" i="20"/>
  <c r="J333" i="20"/>
  <c r="G333" i="20"/>
  <c r="P332" i="20"/>
  <c r="M332" i="20"/>
  <c r="J332" i="20"/>
  <c r="G332" i="20"/>
  <c r="P331" i="20"/>
  <c r="M331" i="20"/>
  <c r="J331" i="20"/>
  <c r="G331" i="20"/>
  <c r="P330" i="20"/>
  <c r="M330" i="20"/>
  <c r="N330" i="20" s="1"/>
  <c r="J330" i="20"/>
  <c r="K330" i="20" s="1"/>
  <c r="G330" i="20"/>
  <c r="P329" i="20"/>
  <c r="M329" i="20"/>
  <c r="J329" i="20"/>
  <c r="G329" i="20"/>
  <c r="P328" i="20"/>
  <c r="M328" i="20"/>
  <c r="N328" i="20" s="1"/>
  <c r="J328" i="20"/>
  <c r="K328" i="20" s="1"/>
  <c r="G328" i="20"/>
  <c r="P327" i="20"/>
  <c r="M327" i="20"/>
  <c r="J327" i="20"/>
  <c r="G327" i="20"/>
  <c r="P326" i="20"/>
  <c r="M326" i="20"/>
  <c r="N326" i="20" s="1"/>
  <c r="J326" i="20"/>
  <c r="K326" i="20" s="1"/>
  <c r="G326" i="20"/>
  <c r="P325" i="20"/>
  <c r="M325" i="20"/>
  <c r="J325" i="20"/>
  <c r="G325" i="20"/>
  <c r="P324" i="20"/>
  <c r="M324" i="20"/>
  <c r="N324" i="20" s="1"/>
  <c r="J324" i="20"/>
  <c r="K324" i="20" s="1"/>
  <c r="S324" i="20" s="1"/>
  <c r="G324" i="20"/>
  <c r="P323" i="20"/>
  <c r="M323" i="20"/>
  <c r="J323" i="20"/>
  <c r="G323" i="20"/>
  <c r="P322" i="20"/>
  <c r="M322" i="20"/>
  <c r="N322" i="20" s="1"/>
  <c r="J322" i="20"/>
  <c r="G322" i="20"/>
  <c r="P321" i="20"/>
  <c r="M321" i="20"/>
  <c r="J321" i="20"/>
  <c r="G321" i="20"/>
  <c r="P320" i="20"/>
  <c r="M320" i="20"/>
  <c r="N320" i="20" s="1"/>
  <c r="J320" i="20"/>
  <c r="G320" i="20"/>
  <c r="P319" i="20"/>
  <c r="M319" i="20"/>
  <c r="J319" i="20"/>
  <c r="G319" i="20"/>
  <c r="P318" i="20"/>
  <c r="M318" i="20"/>
  <c r="N318" i="20" s="1"/>
  <c r="J318" i="20"/>
  <c r="K318" i="20" s="1"/>
  <c r="G318" i="20"/>
  <c r="P317" i="20"/>
  <c r="M317" i="20"/>
  <c r="J317" i="20"/>
  <c r="G317" i="20"/>
  <c r="P316" i="20"/>
  <c r="M316" i="20"/>
  <c r="N316" i="20" s="1"/>
  <c r="J316" i="20"/>
  <c r="K316" i="20" s="1"/>
  <c r="G316" i="20"/>
  <c r="P315" i="20"/>
  <c r="M315" i="20"/>
  <c r="J315" i="20"/>
  <c r="G315" i="20"/>
  <c r="P314" i="20"/>
  <c r="M314" i="20"/>
  <c r="N314" i="20" s="1"/>
  <c r="J314" i="20"/>
  <c r="K314" i="20" s="1"/>
  <c r="S314" i="20" s="1"/>
  <c r="G314" i="20"/>
  <c r="P313" i="20"/>
  <c r="M313" i="20"/>
  <c r="J313" i="20"/>
  <c r="G313" i="20"/>
  <c r="P312" i="20"/>
  <c r="M312" i="20"/>
  <c r="N312" i="20" s="1"/>
  <c r="J312" i="20"/>
  <c r="K312" i="20" s="1"/>
  <c r="G312" i="20"/>
  <c r="P311" i="20"/>
  <c r="M311" i="20"/>
  <c r="J311" i="20"/>
  <c r="G311" i="20"/>
  <c r="P310" i="20"/>
  <c r="M310" i="20"/>
  <c r="N310" i="20" s="1"/>
  <c r="J310" i="20"/>
  <c r="K310" i="20" s="1"/>
  <c r="G310" i="20"/>
  <c r="P309" i="20"/>
  <c r="M309" i="20"/>
  <c r="J309" i="20"/>
  <c r="G309" i="20"/>
  <c r="P308" i="20"/>
  <c r="M308" i="20"/>
  <c r="N308" i="20" s="1"/>
  <c r="J308" i="20"/>
  <c r="K308" i="20" s="1"/>
  <c r="W318" i="20" s="1"/>
  <c r="G308" i="20"/>
  <c r="P307" i="20"/>
  <c r="M307" i="20"/>
  <c r="J307" i="20"/>
  <c r="G307" i="20"/>
  <c r="P306" i="20"/>
  <c r="M306" i="20"/>
  <c r="N306" i="20" s="1"/>
  <c r="J306" i="20"/>
  <c r="K306" i="20" s="1"/>
  <c r="G306" i="20"/>
  <c r="P305" i="20"/>
  <c r="M305" i="20"/>
  <c r="J305" i="20"/>
  <c r="G305" i="20"/>
  <c r="P304" i="20"/>
  <c r="M304" i="20"/>
  <c r="N304" i="20" s="1"/>
  <c r="J304" i="20"/>
  <c r="K304" i="20" s="1"/>
  <c r="G304" i="20"/>
  <c r="P303" i="20"/>
  <c r="M303" i="20"/>
  <c r="J303" i="20"/>
  <c r="G303" i="20"/>
  <c r="P302" i="20"/>
  <c r="M302" i="20"/>
  <c r="N302" i="20" s="1"/>
  <c r="J302" i="20"/>
  <c r="K302" i="20" s="1"/>
  <c r="G302" i="20"/>
  <c r="P301" i="20"/>
  <c r="M301" i="20"/>
  <c r="J301" i="20"/>
  <c r="G301" i="20"/>
  <c r="P300" i="20"/>
  <c r="M300" i="20"/>
  <c r="N300" i="20" s="1"/>
  <c r="J300" i="20"/>
  <c r="K300" i="20" s="1"/>
  <c r="G300" i="20"/>
  <c r="P299" i="20"/>
  <c r="M299" i="20"/>
  <c r="J299" i="20"/>
  <c r="G299" i="20"/>
  <c r="P298" i="20"/>
  <c r="M298" i="20"/>
  <c r="N298" i="20" s="1"/>
  <c r="J298" i="20"/>
  <c r="K298" i="20" s="1"/>
  <c r="G298" i="20"/>
  <c r="P297" i="20"/>
  <c r="M297" i="20"/>
  <c r="J297" i="20"/>
  <c r="G297" i="20"/>
  <c r="P296" i="20"/>
  <c r="M296" i="20"/>
  <c r="N296" i="20" s="1"/>
  <c r="J296" i="20"/>
  <c r="K296" i="20" s="1"/>
  <c r="G296" i="20"/>
  <c r="P295" i="20"/>
  <c r="M295" i="20"/>
  <c r="J295" i="20"/>
  <c r="G295" i="20"/>
  <c r="P294" i="20"/>
  <c r="M294" i="20"/>
  <c r="N294" i="20" s="1"/>
  <c r="J294" i="20"/>
  <c r="K294" i="20" s="1"/>
  <c r="G294" i="20"/>
  <c r="P293" i="20"/>
  <c r="M293" i="20"/>
  <c r="J293" i="20"/>
  <c r="G293" i="20"/>
  <c r="P292" i="20"/>
  <c r="M292" i="20"/>
  <c r="N292" i="20" s="1"/>
  <c r="J292" i="20"/>
  <c r="K292" i="20" s="1"/>
  <c r="G292" i="20"/>
  <c r="P291" i="20"/>
  <c r="M291" i="20"/>
  <c r="J291" i="20"/>
  <c r="G291" i="20"/>
  <c r="P290" i="20"/>
  <c r="M290" i="20"/>
  <c r="N290" i="20" s="1"/>
  <c r="J290" i="20"/>
  <c r="K290" i="20" s="1"/>
  <c r="S290" i="20" s="1"/>
  <c r="G290" i="20"/>
  <c r="P289" i="20"/>
  <c r="M289" i="20"/>
  <c r="J289" i="20"/>
  <c r="G289" i="20"/>
  <c r="P288" i="20"/>
  <c r="M288" i="20"/>
  <c r="N288" i="20" s="1"/>
  <c r="J288" i="20"/>
  <c r="K288" i="20" s="1"/>
  <c r="G288" i="20"/>
  <c r="P287" i="20"/>
  <c r="M287" i="20"/>
  <c r="J287" i="20"/>
  <c r="G287" i="20"/>
  <c r="P286" i="20"/>
  <c r="M286" i="20"/>
  <c r="N286" i="20" s="1"/>
  <c r="J286" i="20"/>
  <c r="K286" i="20" s="1"/>
  <c r="G286" i="20"/>
  <c r="P285" i="20"/>
  <c r="M285" i="20"/>
  <c r="J285" i="20"/>
  <c r="G285" i="20"/>
  <c r="P284" i="20"/>
  <c r="M284" i="20"/>
  <c r="N284" i="20" s="1"/>
  <c r="J284" i="20"/>
  <c r="K284" i="20" s="1"/>
  <c r="S284" i="20" s="1"/>
  <c r="G284" i="20"/>
  <c r="P283" i="20"/>
  <c r="M283" i="20"/>
  <c r="J283" i="20"/>
  <c r="G283" i="20"/>
  <c r="P282" i="20"/>
  <c r="M282" i="20"/>
  <c r="N282" i="20" s="1"/>
  <c r="J282" i="20"/>
  <c r="G282" i="20"/>
  <c r="P281" i="20"/>
  <c r="M281" i="20"/>
  <c r="J281" i="20"/>
  <c r="G281" i="20"/>
  <c r="P280" i="20"/>
  <c r="M280" i="20"/>
  <c r="N280" i="20" s="1"/>
  <c r="J280" i="20"/>
  <c r="G280" i="20"/>
  <c r="P279" i="20"/>
  <c r="M279" i="20"/>
  <c r="J279" i="20"/>
  <c r="G279" i="20"/>
  <c r="P278" i="20"/>
  <c r="M278" i="20"/>
  <c r="N278" i="20" s="1"/>
  <c r="J278" i="20"/>
  <c r="K278" i="20" s="1"/>
  <c r="L279" i="20" s="1"/>
  <c r="G278" i="20"/>
  <c r="P277" i="20"/>
  <c r="M277" i="20"/>
  <c r="J277" i="20"/>
  <c r="G277" i="20"/>
  <c r="P276" i="20"/>
  <c r="M276" i="20"/>
  <c r="J276" i="20"/>
  <c r="K276" i="20" s="1"/>
  <c r="G276" i="20"/>
  <c r="P275" i="20"/>
  <c r="M275" i="20"/>
  <c r="J275" i="20"/>
  <c r="G275" i="20"/>
  <c r="P274" i="20"/>
  <c r="M274" i="20"/>
  <c r="J274" i="20"/>
  <c r="K274" i="20" s="1"/>
  <c r="G274" i="20"/>
  <c r="P273" i="20"/>
  <c r="M273" i="20"/>
  <c r="J273" i="20"/>
  <c r="G273" i="20"/>
  <c r="P272" i="20"/>
  <c r="M272" i="20"/>
  <c r="J272" i="20"/>
  <c r="K272" i="20" s="1"/>
  <c r="G272" i="20"/>
  <c r="P271" i="20"/>
  <c r="M271" i="20"/>
  <c r="J271" i="20"/>
  <c r="G271" i="20"/>
  <c r="P270" i="20"/>
  <c r="M270" i="20"/>
  <c r="J270" i="20"/>
  <c r="G270" i="20"/>
  <c r="P269" i="20"/>
  <c r="M269" i="20"/>
  <c r="J269" i="20"/>
  <c r="G269" i="20"/>
  <c r="P268" i="20"/>
  <c r="M268" i="20"/>
  <c r="J268" i="20"/>
  <c r="G268" i="20"/>
  <c r="P267" i="20"/>
  <c r="M267" i="20"/>
  <c r="J267" i="20"/>
  <c r="G267" i="20"/>
  <c r="P266" i="20"/>
  <c r="M266" i="20"/>
  <c r="J266" i="20"/>
  <c r="G266" i="20"/>
  <c r="P265" i="20"/>
  <c r="M265" i="20"/>
  <c r="J265" i="20"/>
  <c r="G265" i="20"/>
  <c r="P264" i="20"/>
  <c r="M264" i="20"/>
  <c r="J264" i="20"/>
  <c r="G264" i="20"/>
  <c r="P263" i="20"/>
  <c r="M263" i="20"/>
  <c r="J263" i="20"/>
  <c r="G263" i="20"/>
  <c r="P262" i="20"/>
  <c r="M262" i="20"/>
  <c r="J262" i="20"/>
  <c r="G262" i="20"/>
  <c r="P261" i="20"/>
  <c r="M261" i="20"/>
  <c r="J261" i="20"/>
  <c r="G261" i="20"/>
  <c r="P260" i="20"/>
  <c r="M260" i="20"/>
  <c r="J260" i="20"/>
  <c r="V270" i="20" s="1"/>
  <c r="G260" i="20"/>
  <c r="P259" i="20"/>
  <c r="M259" i="20"/>
  <c r="J259" i="20"/>
  <c r="G259" i="20"/>
  <c r="P258" i="20"/>
  <c r="M258" i="20"/>
  <c r="J258" i="20"/>
  <c r="G258" i="20"/>
  <c r="P257" i="20"/>
  <c r="M257" i="20"/>
  <c r="J257" i="20"/>
  <c r="G257" i="20"/>
  <c r="P256" i="20"/>
  <c r="M256" i="20"/>
  <c r="J256" i="20"/>
  <c r="G256" i="20"/>
  <c r="P255" i="20"/>
  <c r="M255" i="20"/>
  <c r="J255" i="20"/>
  <c r="G255" i="20"/>
  <c r="P254" i="20"/>
  <c r="M254" i="20"/>
  <c r="J254" i="20"/>
  <c r="G254" i="20"/>
  <c r="P253" i="20"/>
  <c r="M253" i="20"/>
  <c r="J253" i="20"/>
  <c r="G253" i="20"/>
  <c r="P252" i="20"/>
  <c r="M252" i="20"/>
  <c r="J252" i="20"/>
  <c r="G252" i="20"/>
  <c r="P251" i="20"/>
  <c r="M251" i="20"/>
  <c r="J251" i="20"/>
  <c r="G251" i="20"/>
  <c r="P250" i="20"/>
  <c r="M250" i="20"/>
  <c r="J250" i="20"/>
  <c r="G250" i="20"/>
  <c r="P249" i="20"/>
  <c r="M249" i="20"/>
  <c r="J249" i="20"/>
  <c r="G249" i="20"/>
  <c r="P248" i="20"/>
  <c r="M248" i="20"/>
  <c r="J248" i="20"/>
  <c r="G248" i="20"/>
  <c r="P247" i="20"/>
  <c r="M247" i="20"/>
  <c r="J247" i="20"/>
  <c r="G247" i="20"/>
  <c r="P246" i="20"/>
  <c r="M246" i="20"/>
  <c r="J246" i="20"/>
  <c r="G246" i="20"/>
  <c r="P245" i="20"/>
  <c r="M245" i="20"/>
  <c r="J245" i="20"/>
  <c r="G245" i="20"/>
  <c r="P244" i="20"/>
  <c r="M244" i="20"/>
  <c r="J244" i="20"/>
  <c r="G244" i="20"/>
  <c r="P243" i="20"/>
  <c r="M243" i="20"/>
  <c r="J243" i="20"/>
  <c r="G243" i="20"/>
  <c r="P242" i="20"/>
  <c r="M242" i="20"/>
  <c r="J242" i="20"/>
  <c r="G242" i="20"/>
  <c r="P241" i="20"/>
  <c r="M241" i="20"/>
  <c r="J241" i="20"/>
  <c r="G241" i="20"/>
  <c r="P240" i="20"/>
  <c r="M240" i="20"/>
  <c r="J240" i="20"/>
  <c r="G240" i="20"/>
  <c r="P239" i="20"/>
  <c r="M239" i="20"/>
  <c r="J239" i="20"/>
  <c r="G239" i="20"/>
  <c r="P238" i="20"/>
  <c r="M238" i="20"/>
  <c r="J238" i="20"/>
  <c r="G238" i="20"/>
  <c r="P237" i="20"/>
  <c r="M237" i="20"/>
  <c r="J237" i="20"/>
  <c r="G237" i="20"/>
  <c r="P236" i="20"/>
  <c r="M236" i="20"/>
  <c r="J236" i="20"/>
  <c r="V246" i="20" s="1"/>
  <c r="G236" i="20"/>
  <c r="P235" i="20"/>
  <c r="M235" i="20"/>
  <c r="J235" i="20"/>
  <c r="G235" i="20"/>
  <c r="P234" i="20"/>
  <c r="M234" i="20"/>
  <c r="N234" i="20" s="1"/>
  <c r="J234" i="20"/>
  <c r="K234" i="20" s="1"/>
  <c r="S234" i="20" s="1"/>
  <c r="G234" i="20"/>
  <c r="P233" i="20"/>
  <c r="M233" i="20"/>
  <c r="J233" i="20"/>
  <c r="G233" i="20"/>
  <c r="P232" i="20"/>
  <c r="M232" i="20"/>
  <c r="N232" i="20" s="1"/>
  <c r="J232" i="20"/>
  <c r="K232" i="20" s="1"/>
  <c r="G232" i="20"/>
  <c r="P231" i="20"/>
  <c r="M231" i="20"/>
  <c r="J231" i="20"/>
  <c r="G231" i="20"/>
  <c r="P230" i="20"/>
  <c r="M230" i="20"/>
  <c r="N230" i="20" s="1"/>
  <c r="J230" i="20"/>
  <c r="K230" i="20" s="1"/>
  <c r="G230" i="20"/>
  <c r="P229" i="20"/>
  <c r="M229" i="20"/>
  <c r="J229" i="20"/>
  <c r="G229" i="20"/>
  <c r="P228" i="20"/>
  <c r="M228" i="20"/>
  <c r="N228" i="20" s="1"/>
  <c r="J228" i="20"/>
  <c r="G228" i="20"/>
  <c r="P227" i="20"/>
  <c r="M227" i="20"/>
  <c r="J227" i="20"/>
  <c r="G227" i="20"/>
  <c r="P226" i="20"/>
  <c r="M226" i="20"/>
  <c r="N226" i="20" s="1"/>
  <c r="J226" i="20"/>
  <c r="G226" i="20"/>
  <c r="P225" i="20"/>
  <c r="M225" i="20"/>
  <c r="J225" i="20"/>
  <c r="G225" i="20"/>
  <c r="P224" i="20"/>
  <c r="M224" i="20"/>
  <c r="J224" i="20"/>
  <c r="G224" i="20"/>
  <c r="P223" i="20"/>
  <c r="M223" i="20"/>
  <c r="J223" i="20"/>
  <c r="G223" i="20"/>
  <c r="P222" i="20"/>
  <c r="M222" i="20"/>
  <c r="J222" i="20"/>
  <c r="G222" i="20"/>
  <c r="P221" i="20"/>
  <c r="M221" i="20"/>
  <c r="J221" i="20"/>
  <c r="G221" i="20"/>
  <c r="P220" i="20"/>
  <c r="M220" i="20"/>
  <c r="J220" i="20"/>
  <c r="G220" i="20"/>
  <c r="P219" i="20"/>
  <c r="M219" i="20"/>
  <c r="J219" i="20"/>
  <c r="G219" i="20"/>
  <c r="P218" i="20"/>
  <c r="M218" i="20"/>
  <c r="J218" i="20"/>
  <c r="G218" i="20"/>
  <c r="P217" i="20"/>
  <c r="M217" i="20"/>
  <c r="J217" i="20"/>
  <c r="G217" i="20"/>
  <c r="P216" i="20"/>
  <c r="M216" i="20"/>
  <c r="J216" i="20"/>
  <c r="G216" i="20"/>
  <c r="P215" i="20"/>
  <c r="M215" i="20"/>
  <c r="J215" i="20"/>
  <c r="G215" i="20"/>
  <c r="P214" i="20"/>
  <c r="M214" i="20"/>
  <c r="J214" i="20"/>
  <c r="G214" i="20"/>
  <c r="P213" i="20"/>
  <c r="M213" i="20"/>
  <c r="J213" i="20"/>
  <c r="G213" i="20"/>
  <c r="P212" i="20"/>
  <c r="M212" i="20"/>
  <c r="J212" i="20"/>
  <c r="G212" i="20"/>
  <c r="P211" i="20"/>
  <c r="M211" i="20"/>
  <c r="J211" i="20"/>
  <c r="G211" i="20"/>
  <c r="P210" i="20"/>
  <c r="M210" i="20"/>
  <c r="J210" i="20"/>
  <c r="G210" i="20"/>
  <c r="P209" i="20"/>
  <c r="M209" i="20"/>
  <c r="J209" i="20"/>
  <c r="G209" i="20"/>
  <c r="P208" i="20"/>
  <c r="M208" i="20"/>
  <c r="J208" i="20"/>
  <c r="G208" i="20"/>
  <c r="P207" i="20"/>
  <c r="M207" i="20"/>
  <c r="J207" i="20"/>
  <c r="G207" i="20"/>
  <c r="P206" i="20"/>
  <c r="M206" i="20"/>
  <c r="J206" i="20"/>
  <c r="G206" i="20"/>
  <c r="P205" i="20"/>
  <c r="M205" i="20"/>
  <c r="J205" i="20"/>
  <c r="G205" i="20"/>
  <c r="P204" i="20"/>
  <c r="M204" i="20"/>
  <c r="J204" i="20"/>
  <c r="G204" i="20"/>
  <c r="P203" i="20"/>
  <c r="M203" i="20"/>
  <c r="J203" i="20"/>
  <c r="G203" i="20"/>
  <c r="P202" i="20"/>
  <c r="M202" i="20"/>
  <c r="J202" i="20"/>
  <c r="G202" i="20"/>
  <c r="P201" i="20"/>
  <c r="M201" i="20"/>
  <c r="J201" i="20"/>
  <c r="G201" i="20"/>
  <c r="P200" i="20"/>
  <c r="M200" i="20"/>
  <c r="J200" i="20"/>
  <c r="G200" i="20"/>
  <c r="P199" i="20"/>
  <c r="M199" i="20"/>
  <c r="J199" i="20"/>
  <c r="G199" i="20"/>
  <c r="P198" i="20"/>
  <c r="M198" i="20"/>
  <c r="J198" i="20"/>
  <c r="G198" i="20"/>
  <c r="P197" i="20"/>
  <c r="M197" i="20"/>
  <c r="J197" i="20"/>
  <c r="G197" i="20"/>
  <c r="P196" i="20"/>
  <c r="M196" i="20"/>
  <c r="J196" i="20"/>
  <c r="G196" i="20"/>
  <c r="P195" i="20"/>
  <c r="M195" i="20"/>
  <c r="J195" i="20"/>
  <c r="G195" i="20"/>
  <c r="P194" i="20"/>
  <c r="M194" i="20"/>
  <c r="J194" i="20"/>
  <c r="G194" i="20"/>
  <c r="D194" i="20"/>
  <c r="P193" i="20"/>
  <c r="M193" i="20"/>
  <c r="J193" i="20"/>
  <c r="G193" i="20"/>
  <c r="D193" i="20"/>
  <c r="P192" i="20"/>
  <c r="M192" i="20"/>
  <c r="J192" i="20"/>
  <c r="G192" i="20"/>
  <c r="D192" i="20"/>
  <c r="P191" i="20"/>
  <c r="M191" i="20"/>
  <c r="J191" i="20"/>
  <c r="G191" i="20"/>
  <c r="D191" i="20"/>
  <c r="P190" i="20"/>
  <c r="M190" i="20"/>
  <c r="J190" i="20"/>
  <c r="G190" i="20"/>
  <c r="D190" i="20"/>
  <c r="P189" i="20"/>
  <c r="M189" i="20"/>
  <c r="J189" i="20"/>
  <c r="G189" i="20"/>
  <c r="D189" i="20"/>
  <c r="P188" i="20"/>
  <c r="M188" i="20"/>
  <c r="J188" i="20"/>
  <c r="G188" i="20"/>
  <c r="D188" i="20"/>
  <c r="P187" i="20"/>
  <c r="M187" i="20"/>
  <c r="J187" i="20"/>
  <c r="G187" i="20"/>
  <c r="D187" i="20"/>
  <c r="P186" i="20"/>
  <c r="M186" i="20"/>
  <c r="J186" i="20"/>
  <c r="K186" i="20" s="1"/>
  <c r="G186" i="20"/>
  <c r="D186" i="20"/>
  <c r="P185" i="20"/>
  <c r="M185" i="20"/>
  <c r="J185" i="20"/>
  <c r="G185" i="20"/>
  <c r="D185" i="20"/>
  <c r="P184" i="20"/>
  <c r="Q184" i="20" s="1"/>
  <c r="M184" i="20"/>
  <c r="J184" i="20"/>
  <c r="G184" i="20"/>
  <c r="D184" i="20"/>
  <c r="P183" i="20"/>
  <c r="M183" i="20"/>
  <c r="J183" i="20"/>
  <c r="G183" i="20"/>
  <c r="H183" i="20" s="1"/>
  <c r="D183" i="20"/>
  <c r="P182" i="20"/>
  <c r="M182" i="20"/>
  <c r="J182" i="20"/>
  <c r="G182" i="20"/>
  <c r="D182" i="20"/>
  <c r="P181" i="20"/>
  <c r="M181" i="20"/>
  <c r="N181" i="20" s="1"/>
  <c r="J181" i="20"/>
  <c r="G181" i="20"/>
  <c r="D181" i="20"/>
  <c r="P180" i="20"/>
  <c r="M180" i="20"/>
  <c r="J180" i="20"/>
  <c r="G180" i="20"/>
  <c r="D180" i="20"/>
  <c r="E180" i="20" s="1"/>
  <c r="P179" i="20"/>
  <c r="M179" i="20"/>
  <c r="J179" i="20"/>
  <c r="G179" i="20"/>
  <c r="D179" i="20"/>
  <c r="P178" i="20"/>
  <c r="M178" i="20"/>
  <c r="J178" i="20"/>
  <c r="K178" i="20" s="1"/>
  <c r="G178" i="20"/>
  <c r="D178" i="20"/>
  <c r="P177" i="20"/>
  <c r="M177" i="20"/>
  <c r="J177" i="20"/>
  <c r="G177" i="20"/>
  <c r="D177" i="20"/>
  <c r="P176" i="20"/>
  <c r="Q176" i="20" s="1"/>
  <c r="M176" i="20"/>
  <c r="J176" i="20"/>
  <c r="G176" i="20"/>
  <c r="D176" i="20"/>
  <c r="P175" i="20"/>
  <c r="M175" i="20"/>
  <c r="J175" i="20"/>
  <c r="G175" i="20"/>
  <c r="D175" i="20"/>
  <c r="P174" i="20"/>
  <c r="M174" i="20"/>
  <c r="J174" i="20"/>
  <c r="G174" i="20"/>
  <c r="D174" i="20"/>
  <c r="P173" i="20"/>
  <c r="M173" i="20"/>
  <c r="N173" i="20" s="1"/>
  <c r="J173" i="20"/>
  <c r="G173" i="20"/>
  <c r="D173" i="20"/>
  <c r="P172" i="20"/>
  <c r="M172" i="20"/>
  <c r="J172" i="20"/>
  <c r="G172" i="20"/>
  <c r="D172" i="20"/>
  <c r="E172" i="20" s="1"/>
  <c r="P171" i="20"/>
  <c r="M171" i="20"/>
  <c r="J171" i="20"/>
  <c r="G171" i="20"/>
  <c r="D171" i="20"/>
  <c r="P170" i="20"/>
  <c r="M170" i="20"/>
  <c r="J170" i="20"/>
  <c r="G170" i="20"/>
  <c r="D170" i="20"/>
  <c r="P169" i="20"/>
  <c r="M169" i="20"/>
  <c r="J169" i="20"/>
  <c r="G169" i="20"/>
  <c r="D169" i="20"/>
  <c r="P168" i="20"/>
  <c r="Q168" i="20" s="1"/>
  <c r="M168" i="20"/>
  <c r="J168" i="20"/>
  <c r="G168" i="20"/>
  <c r="D168" i="20"/>
  <c r="P167" i="20"/>
  <c r="M167" i="20"/>
  <c r="J167" i="20"/>
  <c r="G167" i="20"/>
  <c r="H167" i="20" s="1"/>
  <c r="D167" i="20"/>
  <c r="P166" i="20"/>
  <c r="M166" i="20"/>
  <c r="J166" i="20"/>
  <c r="G166" i="20"/>
  <c r="D166" i="20"/>
  <c r="P165" i="20"/>
  <c r="M165" i="20"/>
  <c r="N165" i="20" s="1"/>
  <c r="J165" i="20"/>
  <c r="G165" i="20"/>
  <c r="D165" i="20"/>
  <c r="P164" i="20"/>
  <c r="M164" i="20"/>
  <c r="J164" i="20"/>
  <c r="G164" i="20"/>
  <c r="D164" i="20"/>
  <c r="E164" i="20" s="1"/>
  <c r="P163" i="20"/>
  <c r="M163" i="20"/>
  <c r="J163" i="20"/>
  <c r="G163" i="20"/>
  <c r="D163" i="20"/>
  <c r="P162" i="20"/>
  <c r="M162" i="20"/>
  <c r="J162" i="20"/>
  <c r="K162" i="20" s="1"/>
  <c r="G162" i="20"/>
  <c r="D162" i="20"/>
  <c r="P161" i="20"/>
  <c r="M161" i="20"/>
  <c r="J161" i="20"/>
  <c r="G161" i="20"/>
  <c r="D161" i="20"/>
  <c r="P160" i="20"/>
  <c r="Q160" i="20" s="1"/>
  <c r="M160" i="20"/>
  <c r="J160" i="20"/>
  <c r="G160" i="20"/>
  <c r="D160" i="20"/>
  <c r="P159" i="20"/>
  <c r="M159" i="20"/>
  <c r="J159" i="20"/>
  <c r="G159" i="20"/>
  <c r="H159" i="20" s="1"/>
  <c r="D159" i="20"/>
  <c r="P158" i="20"/>
  <c r="M158" i="20"/>
  <c r="J158" i="20"/>
  <c r="G158" i="20"/>
  <c r="D158" i="20"/>
  <c r="P157" i="20"/>
  <c r="M157" i="20"/>
  <c r="N157" i="20" s="1"/>
  <c r="J157" i="20"/>
  <c r="G157" i="20"/>
  <c r="D157" i="20"/>
  <c r="P156" i="20"/>
  <c r="M156" i="20"/>
  <c r="J156" i="20"/>
  <c r="G156" i="20"/>
  <c r="D156" i="20"/>
  <c r="E156" i="20" s="1"/>
  <c r="P155" i="20"/>
  <c r="M155" i="20"/>
  <c r="J155" i="20"/>
  <c r="G155" i="20"/>
  <c r="D155" i="20"/>
  <c r="P154" i="20"/>
  <c r="M154" i="20"/>
  <c r="J154" i="20"/>
  <c r="G154" i="20"/>
  <c r="D154" i="20"/>
  <c r="P153" i="20"/>
  <c r="M153" i="20"/>
  <c r="J153" i="20"/>
  <c r="G153" i="20"/>
  <c r="D153" i="20"/>
  <c r="P152" i="20"/>
  <c r="Q152" i="20" s="1"/>
  <c r="M152" i="20"/>
  <c r="J152" i="20"/>
  <c r="G152" i="20"/>
  <c r="D152" i="20"/>
  <c r="P151" i="20"/>
  <c r="M151" i="20"/>
  <c r="J151" i="20"/>
  <c r="G151" i="20"/>
  <c r="D151" i="20"/>
  <c r="P150" i="20"/>
  <c r="M150" i="20"/>
  <c r="J150" i="20"/>
  <c r="G150" i="20"/>
  <c r="D150" i="20"/>
  <c r="P149" i="20"/>
  <c r="M149" i="20"/>
  <c r="N149" i="20" s="1"/>
  <c r="J149" i="20"/>
  <c r="G149" i="20"/>
  <c r="D149" i="20"/>
  <c r="P148" i="20"/>
  <c r="M148" i="20"/>
  <c r="J148" i="20"/>
  <c r="G148" i="20"/>
  <c r="D148" i="20"/>
  <c r="E148" i="20" s="1"/>
  <c r="P147" i="20"/>
  <c r="M147" i="20"/>
  <c r="J147" i="20"/>
  <c r="G147" i="20"/>
  <c r="D147" i="20"/>
  <c r="P146" i="20"/>
  <c r="M146" i="20"/>
  <c r="J146" i="20"/>
  <c r="K146" i="20" s="1"/>
  <c r="G146" i="20"/>
  <c r="D146" i="20"/>
  <c r="P145" i="20"/>
  <c r="M145" i="20"/>
  <c r="J145" i="20"/>
  <c r="G145" i="20"/>
  <c r="D145" i="20"/>
  <c r="P144" i="20"/>
  <c r="Q144" i="20" s="1"/>
  <c r="M144" i="20"/>
  <c r="J144" i="20"/>
  <c r="P143" i="20"/>
  <c r="M143" i="20"/>
  <c r="J143" i="20"/>
  <c r="P142" i="20"/>
  <c r="M142" i="20"/>
  <c r="J142" i="20"/>
  <c r="P141" i="20"/>
  <c r="M141" i="20"/>
  <c r="P140" i="20"/>
  <c r="M140" i="20"/>
  <c r="P139" i="20"/>
  <c r="M139" i="20"/>
  <c r="P138" i="20"/>
  <c r="M138" i="20"/>
  <c r="N138" i="20" s="1"/>
  <c r="P137" i="20"/>
  <c r="M137" i="20"/>
  <c r="P136" i="20"/>
  <c r="M136" i="20"/>
  <c r="P135" i="20"/>
  <c r="M135" i="20"/>
  <c r="P134" i="20"/>
  <c r="M134" i="20"/>
  <c r="P133" i="20"/>
  <c r="M133" i="20"/>
  <c r="P132" i="20"/>
  <c r="M132" i="20"/>
  <c r="P131" i="20"/>
  <c r="M131" i="20"/>
  <c r="P130" i="20"/>
  <c r="M130" i="20"/>
  <c r="N130" i="20" s="1"/>
  <c r="P129" i="20"/>
  <c r="M129" i="20"/>
  <c r="P128" i="20"/>
  <c r="M128" i="20"/>
  <c r="P127" i="20"/>
  <c r="M127" i="20"/>
  <c r="P126" i="20"/>
  <c r="M126" i="20"/>
  <c r="P125" i="20"/>
  <c r="M125" i="20"/>
  <c r="P124" i="20"/>
  <c r="M124" i="20"/>
  <c r="P123" i="20"/>
  <c r="M123" i="20"/>
  <c r="P122" i="20"/>
  <c r="M122" i="20"/>
  <c r="N122" i="20" s="1"/>
  <c r="P121" i="20"/>
  <c r="M121" i="20"/>
  <c r="P120" i="20"/>
  <c r="M120" i="20"/>
  <c r="P119" i="20"/>
  <c r="M119" i="20"/>
  <c r="P118" i="20"/>
  <c r="M118" i="20"/>
  <c r="P117" i="20"/>
  <c r="M117" i="20"/>
  <c r="P116" i="20"/>
  <c r="M116" i="20"/>
  <c r="P115" i="20"/>
  <c r="M115" i="20"/>
  <c r="P114" i="20"/>
  <c r="M114" i="20"/>
  <c r="P113" i="20"/>
  <c r="M113" i="20"/>
  <c r="P112" i="20"/>
  <c r="M112" i="20"/>
  <c r="P111" i="20"/>
  <c r="M111" i="20"/>
  <c r="P110" i="20"/>
  <c r="M110" i="20"/>
  <c r="P109" i="20"/>
  <c r="M109" i="20"/>
  <c r="P108" i="20"/>
  <c r="M108" i="20"/>
  <c r="P107" i="20"/>
  <c r="M107" i="20"/>
  <c r="P106" i="20"/>
  <c r="M106" i="20"/>
  <c r="N106" i="20" s="1"/>
  <c r="P105" i="20"/>
  <c r="M105" i="20"/>
  <c r="P104" i="20"/>
  <c r="M104" i="20"/>
  <c r="P103" i="20"/>
  <c r="M103" i="20"/>
  <c r="P102" i="20"/>
  <c r="M102" i="20"/>
  <c r="P101" i="20"/>
  <c r="M101" i="20"/>
  <c r="P100" i="20"/>
  <c r="M100" i="20"/>
  <c r="P99" i="20"/>
  <c r="M99" i="20"/>
  <c r="P98" i="20"/>
  <c r="M98" i="20"/>
  <c r="N98" i="20" s="1"/>
  <c r="P97" i="20"/>
  <c r="M97" i="20"/>
  <c r="P96" i="20"/>
  <c r="M96" i="20"/>
  <c r="P95" i="20"/>
  <c r="M95" i="20"/>
  <c r="P94" i="20"/>
  <c r="M94" i="20"/>
  <c r="P93" i="20"/>
  <c r="M93" i="20"/>
  <c r="P92" i="20"/>
  <c r="M92" i="20"/>
  <c r="P91" i="20"/>
  <c r="M91" i="20"/>
  <c r="P90" i="20"/>
  <c r="M90" i="20"/>
  <c r="P89" i="20"/>
  <c r="M89" i="20"/>
  <c r="P88" i="20"/>
  <c r="M88" i="20"/>
  <c r="P87" i="20"/>
  <c r="M87" i="20"/>
  <c r="P86" i="20"/>
  <c r="M86" i="20"/>
  <c r="P85" i="20"/>
  <c r="M85" i="20"/>
  <c r="P84" i="20"/>
  <c r="M84" i="20"/>
  <c r="P83" i="20"/>
  <c r="M83" i="20"/>
  <c r="P82" i="20"/>
  <c r="M82" i="20"/>
  <c r="N82" i="20" s="1"/>
  <c r="O84" i="20" s="1"/>
  <c r="P81" i="20"/>
  <c r="M81" i="20"/>
  <c r="P80" i="20"/>
  <c r="M80" i="20"/>
  <c r="P79" i="20"/>
  <c r="M79" i="20"/>
  <c r="P78" i="20"/>
  <c r="M78" i="20"/>
  <c r="P77" i="20"/>
  <c r="M77" i="20"/>
  <c r="P76" i="20"/>
  <c r="M76" i="20"/>
  <c r="P75" i="20"/>
  <c r="M75" i="20"/>
  <c r="P74" i="20"/>
  <c r="M74" i="20"/>
  <c r="N74" i="20" s="1"/>
  <c r="P73" i="20"/>
  <c r="M73" i="20"/>
  <c r="P72" i="20"/>
  <c r="M72" i="20"/>
  <c r="P71" i="20"/>
  <c r="M71" i="20"/>
  <c r="P70" i="20"/>
  <c r="M70" i="20"/>
  <c r="P69" i="20"/>
  <c r="M69" i="20"/>
  <c r="P68" i="20"/>
  <c r="M68" i="20"/>
  <c r="P67" i="20"/>
  <c r="M67" i="20"/>
  <c r="P66" i="20"/>
  <c r="M66" i="20"/>
  <c r="P65" i="20"/>
  <c r="M65" i="20"/>
  <c r="P64" i="20"/>
  <c r="M64" i="20"/>
  <c r="P63" i="20"/>
  <c r="M63" i="20"/>
  <c r="P62" i="20"/>
  <c r="M62" i="20"/>
  <c r="P61" i="20"/>
  <c r="M61" i="20"/>
  <c r="P60" i="20"/>
  <c r="M60" i="20"/>
  <c r="P59" i="20"/>
  <c r="M59" i="20"/>
  <c r="P58" i="20"/>
  <c r="M58" i="20"/>
  <c r="N58" i="20" s="1"/>
  <c r="P57" i="20"/>
  <c r="M57" i="20"/>
  <c r="P56" i="20"/>
  <c r="M56" i="20"/>
  <c r="P55" i="20"/>
  <c r="M55" i="20"/>
  <c r="P54" i="20"/>
  <c r="M54" i="20"/>
  <c r="P53" i="20"/>
  <c r="M53" i="20"/>
  <c r="P52" i="20"/>
  <c r="M52" i="20"/>
  <c r="P51" i="20"/>
  <c r="M51" i="20"/>
  <c r="P50" i="20"/>
  <c r="M50" i="20"/>
  <c r="N50" i="20" s="1"/>
  <c r="P49" i="20"/>
  <c r="M49" i="20"/>
  <c r="P48" i="20"/>
  <c r="M48" i="20"/>
  <c r="P47" i="20"/>
  <c r="M47" i="20"/>
  <c r="P46" i="20"/>
  <c r="M46" i="20"/>
  <c r="P45" i="20"/>
  <c r="M45" i="20"/>
  <c r="P44" i="20"/>
  <c r="M44" i="20"/>
  <c r="P43" i="20"/>
  <c r="M43" i="20"/>
  <c r="P42" i="20"/>
  <c r="M42" i="20"/>
  <c r="P41" i="20"/>
  <c r="M41" i="20"/>
  <c r="P40" i="20"/>
  <c r="M40" i="20"/>
  <c r="P39" i="20"/>
  <c r="M39" i="20"/>
  <c r="P38" i="20"/>
  <c r="M38" i="20"/>
  <c r="P37" i="20"/>
  <c r="M37" i="20"/>
  <c r="P36" i="20"/>
  <c r="M36" i="20"/>
  <c r="P35" i="20"/>
  <c r="M35" i="20"/>
  <c r="P34" i="20"/>
  <c r="M34" i="20"/>
  <c r="N34" i="20" s="1"/>
  <c r="P33" i="20"/>
  <c r="M33" i="20"/>
  <c r="P32" i="20"/>
  <c r="M32" i="20"/>
  <c r="P31" i="20"/>
  <c r="M31" i="20"/>
  <c r="P30" i="20"/>
  <c r="M30" i="20"/>
  <c r="P29" i="20"/>
  <c r="M29" i="20"/>
  <c r="P28" i="20"/>
  <c r="M28" i="20"/>
  <c r="P27" i="20"/>
  <c r="M27" i="20"/>
  <c r="P26" i="20"/>
  <c r="M26" i="20"/>
  <c r="N26" i="20" s="1"/>
  <c r="P25" i="20"/>
  <c r="M25" i="20"/>
  <c r="P24" i="20"/>
  <c r="M24" i="20"/>
  <c r="P23" i="20"/>
  <c r="M23" i="20"/>
  <c r="P22" i="20"/>
  <c r="M22" i="20"/>
  <c r="P21" i="20"/>
  <c r="M21" i="20"/>
  <c r="P20" i="20"/>
  <c r="M20" i="20"/>
  <c r="P19" i="20"/>
  <c r="M19" i="20"/>
  <c r="P18" i="20"/>
  <c r="M18" i="20"/>
  <c r="P17" i="20"/>
  <c r="M17" i="20"/>
  <c r="P16" i="20"/>
  <c r="M16" i="20"/>
  <c r="P15" i="20"/>
  <c r="M15" i="20"/>
  <c r="P14" i="20"/>
  <c r="M14" i="20"/>
  <c r="P13" i="20"/>
  <c r="M13" i="20"/>
  <c r="P12" i="20"/>
  <c r="M12" i="20"/>
  <c r="P11" i="20"/>
  <c r="M11" i="20"/>
  <c r="P10" i="20"/>
  <c r="M10" i="20"/>
  <c r="N10" i="20" s="1"/>
  <c r="P9" i="20"/>
  <c r="M9" i="20"/>
  <c r="P8" i="20"/>
  <c r="M8" i="20"/>
  <c r="P7" i="20"/>
  <c r="M7" i="20"/>
  <c r="H55" i="11"/>
  <c r="G55" i="11"/>
  <c r="F55" i="11"/>
  <c r="E55" i="11"/>
  <c r="C55" i="11"/>
  <c r="H54" i="11"/>
  <c r="G54" i="11"/>
  <c r="F54" i="11"/>
  <c r="E54" i="11"/>
  <c r="C54" i="11"/>
  <c r="H53" i="11"/>
  <c r="G53" i="11"/>
  <c r="F53" i="11"/>
  <c r="E53" i="11"/>
  <c r="C53" i="11"/>
  <c r="H52" i="11"/>
  <c r="G52" i="11"/>
  <c r="F52" i="11"/>
  <c r="E52" i="11"/>
  <c r="C52" i="11"/>
  <c r="H51" i="11"/>
  <c r="G51" i="11"/>
  <c r="F51" i="11"/>
  <c r="E51" i="11"/>
  <c r="C51" i="11"/>
  <c r="H50" i="11"/>
  <c r="G50" i="11"/>
  <c r="F50" i="11"/>
  <c r="E50" i="11"/>
  <c r="C50" i="11"/>
  <c r="H49" i="11"/>
  <c r="G49" i="11"/>
  <c r="F49" i="11"/>
  <c r="E49" i="11"/>
  <c r="I49" i="11" s="1"/>
  <c r="C49" i="11"/>
  <c r="H48" i="11"/>
  <c r="G48" i="11"/>
  <c r="F48" i="11"/>
  <c r="E48" i="11"/>
  <c r="C48" i="11"/>
  <c r="H47" i="11"/>
  <c r="G47" i="11"/>
  <c r="F47" i="11"/>
  <c r="E47" i="11"/>
  <c r="C47" i="11"/>
  <c r="H46" i="11"/>
  <c r="G46" i="11"/>
  <c r="F46" i="11"/>
  <c r="E46" i="11"/>
  <c r="C46" i="11"/>
  <c r="H45" i="11"/>
  <c r="G45" i="11"/>
  <c r="F45" i="11"/>
  <c r="E45" i="11"/>
  <c r="C45" i="11"/>
  <c r="H44" i="11"/>
  <c r="G44" i="11"/>
  <c r="F44" i="11"/>
  <c r="E44" i="11"/>
  <c r="C44" i="11"/>
  <c r="H43" i="11"/>
  <c r="G43" i="11"/>
  <c r="F43" i="11"/>
  <c r="E43" i="11"/>
  <c r="C43" i="11"/>
  <c r="H42" i="11"/>
  <c r="G42" i="11"/>
  <c r="F42" i="11"/>
  <c r="E42" i="11"/>
  <c r="C42" i="11"/>
  <c r="H41" i="11"/>
  <c r="G41" i="11"/>
  <c r="F41" i="11"/>
  <c r="E41" i="11"/>
  <c r="I41" i="11" s="1"/>
  <c r="C41" i="11"/>
  <c r="B41" i="11"/>
  <c r="H40" i="11"/>
  <c r="G40" i="11"/>
  <c r="F40" i="11"/>
  <c r="E40" i="11"/>
  <c r="C40" i="11"/>
  <c r="B40" i="11"/>
  <c r="H39" i="11"/>
  <c r="G39" i="11"/>
  <c r="F39" i="11"/>
  <c r="E39" i="11"/>
  <c r="C39" i="11"/>
  <c r="B39" i="11"/>
  <c r="H38" i="11"/>
  <c r="G38" i="11"/>
  <c r="F38" i="11"/>
  <c r="E38" i="11"/>
  <c r="C38" i="11"/>
  <c r="B38" i="11"/>
  <c r="H37" i="11"/>
  <c r="G37" i="11"/>
  <c r="F37" i="11"/>
  <c r="E37" i="11"/>
  <c r="C37" i="11"/>
  <c r="B37" i="11"/>
  <c r="H36" i="11"/>
  <c r="G36" i="11"/>
  <c r="F36" i="11"/>
  <c r="E36" i="11"/>
  <c r="C36" i="11"/>
  <c r="B36" i="11"/>
  <c r="H35" i="11"/>
  <c r="G35" i="11"/>
  <c r="F35" i="11"/>
  <c r="E35" i="11"/>
  <c r="C35" i="11"/>
  <c r="B35" i="11"/>
  <c r="H34" i="11"/>
  <c r="G34" i="11"/>
  <c r="F34" i="11"/>
  <c r="E34" i="11"/>
  <c r="C34" i="11"/>
  <c r="B34" i="11"/>
  <c r="H33" i="11"/>
  <c r="G33" i="11"/>
  <c r="F33" i="11"/>
  <c r="E33" i="11"/>
  <c r="I33" i="11" s="1"/>
  <c r="C33" i="11"/>
  <c r="B33" i="11"/>
  <c r="G32" i="11"/>
  <c r="F32" i="11"/>
  <c r="E32" i="11"/>
  <c r="C32" i="11"/>
  <c r="B32" i="11"/>
  <c r="G31" i="11"/>
  <c r="F31" i="11"/>
  <c r="E31" i="11"/>
  <c r="C31" i="11"/>
  <c r="B31" i="11"/>
  <c r="G30" i="11"/>
  <c r="F30" i="11"/>
  <c r="E30" i="11"/>
  <c r="C30" i="11"/>
  <c r="B30" i="11"/>
  <c r="G29" i="11"/>
  <c r="F29" i="11"/>
  <c r="E29" i="11"/>
  <c r="C29" i="11"/>
  <c r="B29" i="11"/>
  <c r="G28" i="11"/>
  <c r="F28" i="11"/>
  <c r="E28" i="11"/>
  <c r="C28" i="11"/>
  <c r="B28" i="11"/>
  <c r="G27" i="11"/>
  <c r="F27" i="11"/>
  <c r="E27" i="11"/>
  <c r="I27" i="11" s="1"/>
  <c r="B27" i="11"/>
  <c r="G56" i="11"/>
  <c r="H56" i="11"/>
  <c r="C56" i="11"/>
  <c r="C378" i="12"/>
  <c r="E378" i="12"/>
  <c r="F378" i="12"/>
  <c r="G378" i="12"/>
  <c r="H378" i="12"/>
  <c r="I378" i="12"/>
  <c r="K378" i="12"/>
  <c r="C379" i="12"/>
  <c r="E379" i="12"/>
  <c r="AP391" i="12" s="1"/>
  <c r="F379" i="12"/>
  <c r="G379" i="12"/>
  <c r="H379" i="12"/>
  <c r="I379" i="12"/>
  <c r="K379" i="12"/>
  <c r="C380" i="12"/>
  <c r="E380" i="12"/>
  <c r="F380" i="12"/>
  <c r="U380" i="12" s="1"/>
  <c r="G380" i="12"/>
  <c r="H380" i="12"/>
  <c r="I380" i="12"/>
  <c r="K380" i="12"/>
  <c r="C381" i="12"/>
  <c r="E381" i="12"/>
  <c r="F381" i="12"/>
  <c r="G381" i="12"/>
  <c r="AD382" i="12" s="1"/>
  <c r="H381" i="12"/>
  <c r="I381" i="12"/>
  <c r="K381" i="12"/>
  <c r="C382" i="12"/>
  <c r="E382" i="12"/>
  <c r="F382" i="12"/>
  <c r="G382" i="12"/>
  <c r="H382" i="12"/>
  <c r="AX383" i="12" s="1"/>
  <c r="I382" i="12"/>
  <c r="K382" i="12"/>
  <c r="C383" i="12"/>
  <c r="E383" i="12"/>
  <c r="F383" i="12"/>
  <c r="G383" i="12"/>
  <c r="H383" i="12"/>
  <c r="I383" i="12"/>
  <c r="BI383" i="12" s="1"/>
  <c r="K383" i="12"/>
  <c r="C384" i="12"/>
  <c r="E384" i="12"/>
  <c r="F384" i="12"/>
  <c r="G384" i="12"/>
  <c r="H384" i="12"/>
  <c r="I384" i="12"/>
  <c r="K384" i="12"/>
  <c r="C385" i="12"/>
  <c r="E385" i="12"/>
  <c r="F385" i="12"/>
  <c r="G385" i="12"/>
  <c r="H385" i="12"/>
  <c r="I385" i="12"/>
  <c r="K385" i="12"/>
  <c r="C386" i="12"/>
  <c r="E386" i="12"/>
  <c r="AQ398" i="12" s="1"/>
  <c r="F386" i="12"/>
  <c r="G386" i="12"/>
  <c r="H386" i="12"/>
  <c r="I386" i="12"/>
  <c r="K386" i="12"/>
  <c r="B378" i="12"/>
  <c r="B379" i="12"/>
  <c r="B380" i="12"/>
  <c r="B381" i="12"/>
  <c r="B382" i="12"/>
  <c r="B383" i="12"/>
  <c r="B384" i="12"/>
  <c r="B385" i="12"/>
  <c r="B386" i="12"/>
  <c r="J390" i="27"/>
  <c r="AF398" i="12"/>
  <c r="U398" i="12"/>
  <c r="V398" i="12"/>
  <c r="AP397" i="12"/>
  <c r="AQ397" i="12"/>
  <c r="U397" i="12"/>
  <c r="AP398" i="12"/>
  <c r="BJ396" i="12"/>
  <c r="BK396" i="12"/>
  <c r="AZ395" i="12"/>
  <c r="BA395" i="12"/>
  <c r="BJ397" i="12"/>
  <c r="BK397" i="12"/>
  <c r="AZ396" i="12"/>
  <c r="BA396" i="12"/>
  <c r="H409" i="12"/>
  <c r="AF395" i="12"/>
  <c r="G409" i="12"/>
  <c r="AE395" i="12"/>
  <c r="K409" i="12"/>
  <c r="BJ394" i="12"/>
  <c r="BK394" i="12"/>
  <c r="AF394" i="12"/>
  <c r="AE394" i="12"/>
  <c r="AQ392" i="12"/>
  <c r="AP392" i="12"/>
  <c r="AQ393" i="12"/>
  <c r="AP393" i="12"/>
  <c r="U394" i="12"/>
  <c r="V394" i="12"/>
  <c r="BA391" i="12"/>
  <c r="AZ391" i="12"/>
  <c r="BJ393" i="12"/>
  <c r="BK393" i="12"/>
  <c r="BA392" i="12"/>
  <c r="AZ392" i="12"/>
  <c r="AZ393" i="12"/>
  <c r="U393" i="12"/>
  <c r="V393" i="12"/>
  <c r="AF392" i="12"/>
  <c r="V391" i="12"/>
  <c r="AF391" i="12"/>
  <c r="AE391" i="12"/>
  <c r="AQ390" i="12"/>
  <c r="AP390" i="12"/>
  <c r="AE390" i="12"/>
  <c r="U390" i="12"/>
  <c r="V390" i="12"/>
  <c r="R375" i="20"/>
  <c r="V378" i="20"/>
  <c r="AO387" i="12"/>
  <c r="BL383" i="12"/>
  <c r="BH382" i="12"/>
  <c r="BJ382" i="12"/>
  <c r="BI382" i="12"/>
  <c r="BJ384" i="12"/>
  <c r="BL384" i="12"/>
  <c r="BO396" i="12" s="1"/>
  <c r="BK384" i="12"/>
  <c r="BI385" i="12"/>
  <c r="BJ385" i="12"/>
  <c r="BK385" i="12"/>
  <c r="BL385" i="12"/>
  <c r="BO397" i="12" s="1"/>
  <c r="BH385" i="12"/>
  <c r="BJ380" i="12"/>
  <c r="BK380" i="12"/>
  <c r="BK381" i="12"/>
  <c r="BL381" i="12"/>
  <c r="BJ381" i="12"/>
  <c r="AZ383" i="12"/>
  <c r="BA383" i="12"/>
  <c r="BB383" i="12"/>
  <c r="BF395" i="12" s="1"/>
  <c r="AF382" i="12"/>
  <c r="AC382" i="12"/>
  <c r="AE382" i="12"/>
  <c r="AG382" i="12"/>
  <c r="AK382" i="12" s="1"/>
  <c r="S381" i="12"/>
  <c r="U381" i="12"/>
  <c r="V381" i="12"/>
  <c r="W381" i="12"/>
  <c r="AM380" i="12"/>
  <c r="AP380" i="12"/>
  <c r="AQ380" i="12"/>
  <c r="AR380" i="12"/>
  <c r="BB384" i="12"/>
  <c r="AX384" i="12"/>
  <c r="AZ384" i="12"/>
  <c r="BA384" i="12"/>
  <c r="AY384" i="12"/>
  <c r="AF383" i="12"/>
  <c r="T383" i="12"/>
  <c r="AG383" i="12"/>
  <c r="AD383" i="12"/>
  <c r="AC383" i="12"/>
  <c r="AE383" i="12"/>
  <c r="U382" i="12"/>
  <c r="V382" i="12"/>
  <c r="W382" i="12"/>
  <c r="Z394" i="12" s="1"/>
  <c r="S382" i="12"/>
  <c r="AN381" i="12"/>
  <c r="AO381" i="12"/>
  <c r="AP381" i="12"/>
  <c r="AQ381" i="12"/>
  <c r="AM381" i="12"/>
  <c r="AR381" i="12"/>
  <c r="AO379" i="12"/>
  <c r="AR379" i="12"/>
  <c r="AZ382" i="12"/>
  <c r="BA382" i="12"/>
  <c r="U384" i="12"/>
  <c r="V380" i="12"/>
  <c r="AE386" i="12"/>
  <c r="AD387" i="12"/>
  <c r="U385" i="12"/>
  <c r="AQ384" i="12"/>
  <c r="AZ379" i="12"/>
  <c r="BB379" i="12"/>
  <c r="AX379" i="12"/>
  <c r="AF378" i="12"/>
  <c r="U386" i="12"/>
  <c r="V386" i="12"/>
  <c r="W386" i="12"/>
  <c r="AA398" i="12" s="1"/>
  <c r="AO385" i="12"/>
  <c r="AM385" i="12"/>
  <c r="AP385" i="12"/>
  <c r="AQ385" i="12"/>
  <c r="AR385" i="12"/>
  <c r="AU397" i="12" s="1"/>
  <c r="AE379" i="12"/>
  <c r="T379" i="12"/>
  <c r="AF379" i="12"/>
  <c r="AG379" i="12"/>
  <c r="AE381" i="12"/>
  <c r="AZ380" i="12"/>
  <c r="BA380" i="12"/>
  <c r="BB380" i="12"/>
  <c r="S378" i="12"/>
  <c r="U378" i="12"/>
  <c r="V378" i="12"/>
  <c r="W378" i="12"/>
  <c r="AY381" i="12"/>
  <c r="AZ381" i="12"/>
  <c r="BA381" i="12"/>
  <c r="AF380" i="12"/>
  <c r="AG380" i="12"/>
  <c r="AD380" i="12"/>
  <c r="T380" i="12"/>
  <c r="AE380" i="12"/>
  <c r="U379" i="12"/>
  <c r="V379" i="12"/>
  <c r="AM378" i="12"/>
  <c r="AP378" i="12"/>
  <c r="AQ378" i="12"/>
  <c r="T387" i="12"/>
  <c r="M382" i="12"/>
  <c r="AQ386" i="12"/>
  <c r="AM386" i="12"/>
  <c r="M379" i="12"/>
  <c r="AR386" i="12"/>
  <c r="AV398" i="12" s="1"/>
  <c r="AN386" i="12"/>
  <c r="M386" i="12"/>
  <c r="BP397" i="12"/>
  <c r="AU398" i="12"/>
  <c r="BP396" i="12"/>
  <c r="BF392" i="12"/>
  <c r="AA394" i="12"/>
  <c r="AU393" i="12"/>
  <c r="AV393" i="12"/>
  <c r="AA393" i="12"/>
  <c r="Z393" i="12"/>
  <c r="AJ392" i="12"/>
  <c r="AK391" i="12"/>
  <c r="AJ391" i="12"/>
  <c r="AS387" i="12"/>
  <c r="AT387" i="12"/>
  <c r="BM385" i="12"/>
  <c r="BP385" i="12"/>
  <c r="BP381" i="12"/>
  <c r="BO381" i="12"/>
  <c r="BO384" i="12"/>
  <c r="BN384" i="12"/>
  <c r="BP384" i="12"/>
  <c r="BE380" i="12"/>
  <c r="BF380" i="12"/>
  <c r="BF384" i="12"/>
  <c r="BD384" i="12"/>
  <c r="BE384" i="12"/>
  <c r="AK379" i="12"/>
  <c r="AJ379" i="12"/>
  <c r="AK383" i="12"/>
  <c r="AS380" i="12"/>
  <c r="BC384" i="12"/>
  <c r="BF383" i="12"/>
  <c r="BE383" i="12"/>
  <c r="AA381" i="12"/>
  <c r="Z381" i="12"/>
  <c r="AJ380" i="12"/>
  <c r="AH380" i="12"/>
  <c r="AI380" i="12"/>
  <c r="AK380" i="12"/>
  <c r="Y378" i="12"/>
  <c r="AA378" i="12"/>
  <c r="X378" i="12"/>
  <c r="Z378" i="12"/>
  <c r="X382" i="12"/>
  <c r="Y382" i="12"/>
  <c r="Z382" i="12"/>
  <c r="AA382" i="12"/>
  <c r="AJ382" i="12"/>
  <c r="AV381" i="12"/>
  <c r="AU381" i="12"/>
  <c r="AS381" i="12"/>
  <c r="AV386" i="12"/>
  <c r="AS386" i="12"/>
  <c r="AU386" i="12"/>
  <c r="J389" i="27"/>
  <c r="J388" i="27"/>
  <c r="J387" i="27"/>
  <c r="J386" i="27"/>
  <c r="J385" i="27"/>
  <c r="J384" i="27"/>
  <c r="J383" i="27"/>
  <c r="J382" i="27"/>
  <c r="J381" i="27"/>
  <c r="J380" i="27"/>
  <c r="J379" i="27"/>
  <c r="J378" i="27"/>
  <c r="J377" i="27"/>
  <c r="J376" i="27"/>
  <c r="J375" i="27"/>
  <c r="J374" i="27"/>
  <c r="J373" i="27"/>
  <c r="J372" i="27"/>
  <c r="J371" i="27"/>
  <c r="J370" i="27"/>
  <c r="J369" i="27"/>
  <c r="J368" i="27"/>
  <c r="J367" i="27"/>
  <c r="J366" i="27"/>
  <c r="J365" i="27"/>
  <c r="J364" i="27"/>
  <c r="J363" i="27"/>
  <c r="J362" i="27"/>
  <c r="J361" i="27"/>
  <c r="J360" i="27"/>
  <c r="J359" i="27"/>
  <c r="J358" i="27"/>
  <c r="J357" i="27"/>
  <c r="J356" i="27"/>
  <c r="J355" i="27"/>
  <c r="J354" i="27"/>
  <c r="J353" i="27"/>
  <c r="J352" i="27"/>
  <c r="J351" i="27"/>
  <c r="J350" i="27"/>
  <c r="J349" i="27"/>
  <c r="J348" i="27"/>
  <c r="J347" i="27"/>
  <c r="J346" i="27"/>
  <c r="J345" i="27"/>
  <c r="J344" i="27"/>
  <c r="J343" i="27"/>
  <c r="J342" i="27"/>
  <c r="J341" i="27"/>
  <c r="J340" i="27"/>
  <c r="J339" i="27"/>
  <c r="J338" i="27"/>
  <c r="J337" i="27"/>
  <c r="J336" i="27"/>
  <c r="J335" i="27"/>
  <c r="J334" i="27"/>
  <c r="J333" i="27"/>
  <c r="J332" i="27"/>
  <c r="J331" i="27"/>
  <c r="J330" i="27"/>
  <c r="J329" i="27"/>
  <c r="J328" i="27"/>
  <c r="J327" i="27"/>
  <c r="J326" i="27"/>
  <c r="J325" i="27"/>
  <c r="J324" i="27"/>
  <c r="J323" i="27"/>
  <c r="J322" i="27"/>
  <c r="J321" i="27"/>
  <c r="J320" i="27"/>
  <c r="J319" i="27"/>
  <c r="J318" i="27"/>
  <c r="J317" i="27"/>
  <c r="J316" i="27"/>
  <c r="J315" i="27"/>
  <c r="J314" i="27"/>
  <c r="J313" i="27"/>
  <c r="J312" i="27"/>
  <c r="J311" i="27"/>
  <c r="J310" i="27"/>
  <c r="J309" i="27"/>
  <c r="J308" i="27"/>
  <c r="J307" i="27"/>
  <c r="J306" i="27"/>
  <c r="J305" i="27"/>
  <c r="J304" i="27"/>
  <c r="J303" i="27"/>
  <c r="J302" i="27"/>
  <c r="J301" i="27"/>
  <c r="J300" i="27"/>
  <c r="J299" i="27"/>
  <c r="J298" i="27"/>
  <c r="J297" i="27"/>
  <c r="J296" i="27"/>
  <c r="J295" i="27"/>
  <c r="J294" i="27"/>
  <c r="J293" i="27"/>
  <c r="J292" i="27"/>
  <c r="J291" i="27"/>
  <c r="J290" i="27"/>
  <c r="J289" i="27"/>
  <c r="J288" i="27"/>
  <c r="J287" i="27"/>
  <c r="J286" i="27"/>
  <c r="J285" i="27"/>
  <c r="J284" i="27"/>
  <c r="J283" i="27"/>
  <c r="J282" i="27"/>
  <c r="J281" i="27"/>
  <c r="J280" i="27"/>
  <c r="J279" i="27"/>
  <c r="J278" i="27"/>
  <c r="J277" i="27"/>
  <c r="J276" i="27"/>
  <c r="J275" i="27"/>
  <c r="J274" i="27"/>
  <c r="J273" i="27"/>
  <c r="J272" i="27"/>
  <c r="J271" i="27"/>
  <c r="J270" i="27"/>
  <c r="J269" i="27"/>
  <c r="J268" i="27"/>
  <c r="J267" i="27"/>
  <c r="J266" i="27"/>
  <c r="J265" i="27"/>
  <c r="J264" i="27"/>
  <c r="J263" i="27"/>
  <c r="J262" i="27"/>
  <c r="J261" i="27"/>
  <c r="J260" i="27"/>
  <c r="J259" i="27"/>
  <c r="J258" i="27"/>
  <c r="J257" i="27"/>
  <c r="J256" i="27"/>
  <c r="J255" i="27"/>
  <c r="J254" i="27"/>
  <c r="J253" i="27"/>
  <c r="J252" i="27"/>
  <c r="J251" i="27"/>
  <c r="J250" i="27"/>
  <c r="J249" i="27"/>
  <c r="J248" i="27"/>
  <c r="J247" i="27"/>
  <c r="J246" i="27"/>
  <c r="J245" i="27"/>
  <c r="J244" i="27"/>
  <c r="J243" i="27"/>
  <c r="J242" i="27"/>
  <c r="J241" i="27"/>
  <c r="J240" i="27"/>
  <c r="J239" i="27"/>
  <c r="J238" i="27"/>
  <c r="J237" i="27"/>
  <c r="J236" i="27"/>
  <c r="J235" i="27"/>
  <c r="J234" i="27"/>
  <c r="J233" i="27"/>
  <c r="J232" i="27"/>
  <c r="J231" i="27"/>
  <c r="J230" i="27"/>
  <c r="J229" i="27"/>
  <c r="J228" i="27"/>
  <c r="J227" i="27"/>
  <c r="J226" i="27"/>
  <c r="J225" i="27"/>
  <c r="J224" i="27"/>
  <c r="J223" i="27"/>
  <c r="J222" i="27"/>
  <c r="J221" i="27"/>
  <c r="J220" i="27"/>
  <c r="J219" i="27"/>
  <c r="J218" i="27"/>
  <c r="J217" i="27"/>
  <c r="J216" i="27"/>
  <c r="J215" i="27"/>
  <c r="J214" i="27"/>
  <c r="J213" i="27"/>
  <c r="J212" i="27"/>
  <c r="J211" i="27"/>
  <c r="J210" i="27"/>
  <c r="J209" i="27"/>
  <c r="J208" i="27"/>
  <c r="J207" i="27"/>
  <c r="J206" i="27"/>
  <c r="J205" i="27"/>
  <c r="J204" i="27"/>
  <c r="J203" i="27"/>
  <c r="J202" i="27"/>
  <c r="J201" i="27"/>
  <c r="J200" i="27"/>
  <c r="J199" i="27"/>
  <c r="J198" i="27"/>
  <c r="J197" i="27"/>
  <c r="J196" i="27"/>
  <c r="J195" i="27"/>
  <c r="J194" i="27"/>
  <c r="J193" i="27"/>
  <c r="J192" i="27"/>
  <c r="J191" i="27"/>
  <c r="J190" i="27"/>
  <c r="J189" i="27"/>
  <c r="J188" i="27"/>
  <c r="J187" i="27"/>
  <c r="J186" i="27"/>
  <c r="J185" i="27"/>
  <c r="J184" i="27"/>
  <c r="J183" i="27"/>
  <c r="J182" i="27"/>
  <c r="J181" i="27"/>
  <c r="J180" i="27"/>
  <c r="J179" i="27"/>
  <c r="J178" i="27"/>
  <c r="J177" i="27"/>
  <c r="J176" i="27"/>
  <c r="J175" i="27"/>
  <c r="J174" i="27"/>
  <c r="J173" i="27"/>
  <c r="J172" i="27"/>
  <c r="J171" i="27"/>
  <c r="J170" i="27"/>
  <c r="J169" i="27"/>
  <c r="J168" i="27"/>
  <c r="J167" i="27"/>
  <c r="J166" i="27"/>
  <c r="J165" i="27"/>
  <c r="J164" i="27"/>
  <c r="J163" i="27"/>
  <c r="J162" i="27"/>
  <c r="J161" i="27"/>
  <c r="J160" i="27"/>
  <c r="J159" i="27"/>
  <c r="J158" i="27"/>
  <c r="J157" i="27"/>
  <c r="J156" i="27"/>
  <c r="J155" i="27"/>
  <c r="J154" i="27"/>
  <c r="J153" i="27"/>
  <c r="J152" i="27"/>
  <c r="J151" i="27"/>
  <c r="J150" i="27"/>
  <c r="J149" i="27"/>
  <c r="J148" i="27"/>
  <c r="J147" i="27"/>
  <c r="J146" i="27"/>
  <c r="J145" i="27"/>
  <c r="J144" i="27"/>
  <c r="J143" i="27"/>
  <c r="J142" i="27"/>
  <c r="J141" i="27"/>
  <c r="J140" i="27"/>
  <c r="J139" i="27"/>
  <c r="J138" i="27"/>
  <c r="J137" i="27"/>
  <c r="J136" i="27"/>
  <c r="J135" i="27"/>
  <c r="J134" i="27"/>
  <c r="J133" i="27"/>
  <c r="J132" i="27"/>
  <c r="J131" i="27"/>
  <c r="J130" i="27"/>
  <c r="J129" i="27"/>
  <c r="J128" i="27"/>
  <c r="J127" i="27"/>
  <c r="J126" i="27"/>
  <c r="J125" i="27"/>
  <c r="J124" i="27"/>
  <c r="J123" i="27"/>
  <c r="J122" i="27"/>
  <c r="J121" i="27"/>
  <c r="J120" i="27"/>
  <c r="J119" i="27"/>
  <c r="J118" i="27"/>
  <c r="J117" i="27"/>
  <c r="J116" i="27"/>
  <c r="J115" i="27"/>
  <c r="J114" i="27"/>
  <c r="J113" i="27"/>
  <c r="J112" i="27"/>
  <c r="J111" i="27"/>
  <c r="J110" i="27"/>
  <c r="J109" i="27"/>
  <c r="J108" i="27"/>
  <c r="J107" i="27"/>
  <c r="J106" i="27"/>
  <c r="J105" i="27"/>
  <c r="J104" i="27"/>
  <c r="J103" i="27"/>
  <c r="J102" i="27"/>
  <c r="J101" i="27"/>
  <c r="J100" i="27"/>
  <c r="J99" i="27"/>
  <c r="J98" i="27"/>
  <c r="J97" i="27"/>
  <c r="J96" i="27"/>
  <c r="J95" i="27"/>
  <c r="J94" i="27"/>
  <c r="J93" i="27"/>
  <c r="J92" i="27"/>
  <c r="J91" i="27"/>
  <c r="J90" i="27"/>
  <c r="J89" i="27"/>
  <c r="J88" i="27"/>
  <c r="J87" i="27"/>
  <c r="J86" i="27"/>
  <c r="J85" i="27"/>
  <c r="J84" i="27"/>
  <c r="J83" i="27"/>
  <c r="J82" i="27"/>
  <c r="J81" i="27"/>
  <c r="J80" i="27"/>
  <c r="J79" i="27"/>
  <c r="J78" i="27"/>
  <c r="J77" i="27"/>
  <c r="J76" i="27"/>
  <c r="J75" i="27"/>
  <c r="J74" i="27"/>
  <c r="J73" i="27"/>
  <c r="J72" i="27"/>
  <c r="J71" i="27"/>
  <c r="J70" i="27"/>
  <c r="J69" i="27"/>
  <c r="J68" i="27"/>
  <c r="J67" i="27"/>
  <c r="J66" i="27"/>
  <c r="J65" i="27"/>
  <c r="J64" i="27"/>
  <c r="J63" i="27"/>
  <c r="J62" i="27"/>
  <c r="J61" i="27"/>
  <c r="J60" i="27"/>
  <c r="J59" i="27"/>
  <c r="J58" i="27"/>
  <c r="J57" i="27"/>
  <c r="J56" i="27"/>
  <c r="J55" i="27"/>
  <c r="J54" i="27"/>
  <c r="J53" i="27"/>
  <c r="J52" i="27"/>
  <c r="J51" i="27"/>
  <c r="J50" i="27"/>
  <c r="J49" i="27"/>
  <c r="J48" i="27"/>
  <c r="J47" i="27"/>
  <c r="J46" i="27"/>
  <c r="J45" i="27"/>
  <c r="J44" i="27"/>
  <c r="J43" i="27"/>
  <c r="J42" i="27"/>
  <c r="J41" i="27"/>
  <c r="J40" i="27"/>
  <c r="J39" i="27"/>
  <c r="J38" i="27"/>
  <c r="J37" i="27"/>
  <c r="J36" i="27"/>
  <c r="J35" i="27"/>
  <c r="BV9" i="12"/>
  <c r="BY6" i="12"/>
  <c r="BW9" i="12"/>
  <c r="BW6" i="12"/>
  <c r="BZ9" i="12"/>
  <c r="BZ6" i="12"/>
  <c r="BX9" i="12"/>
  <c r="BX6" i="12"/>
  <c r="BZ7" i="12"/>
  <c r="BV7" i="12"/>
  <c r="Q372" i="20"/>
  <c r="H373" i="20"/>
  <c r="K373" i="20"/>
  <c r="L375" i="20"/>
  <c r="S373" i="20"/>
  <c r="N371" i="20"/>
  <c r="Q371" i="20"/>
  <c r="H372" i="20"/>
  <c r="J135" i="10"/>
  <c r="N370" i="20"/>
  <c r="O372" i="20" s="1"/>
  <c r="Q370" i="20"/>
  <c r="H371" i="20"/>
  <c r="S371" i="20" s="1"/>
  <c r="K371" i="20"/>
  <c r="R372" i="20"/>
  <c r="N369" i="20"/>
  <c r="O369" i="20" s="1"/>
  <c r="Q369" i="20"/>
  <c r="H370" i="20"/>
  <c r="S370" i="20" s="1"/>
  <c r="Q368" i="20"/>
  <c r="N368" i="20"/>
  <c r="K369" i="20"/>
  <c r="H369" i="20"/>
  <c r="S369" i="20" s="1"/>
  <c r="J134" i="10"/>
  <c r="H368" i="20"/>
  <c r="Q367" i="20"/>
  <c r="N367" i="20"/>
  <c r="K367" i="20"/>
  <c r="L369" i="20" s="1"/>
  <c r="H367" i="20"/>
  <c r="I369" i="20" s="1"/>
  <c r="Q366" i="20"/>
  <c r="K366" i="20"/>
  <c r="Q365" i="20"/>
  <c r="N365" i="20"/>
  <c r="K365" i="20"/>
  <c r="H365" i="20"/>
  <c r="Q364" i="20"/>
  <c r="H364" i="20"/>
  <c r="Q363" i="20"/>
  <c r="N363" i="20"/>
  <c r="K363" i="20"/>
  <c r="H363" i="20"/>
  <c r="Q362" i="20"/>
  <c r="H362" i="20"/>
  <c r="Q361" i="20"/>
  <c r="N361" i="20"/>
  <c r="K361" i="20"/>
  <c r="L363" i="20" s="1"/>
  <c r="H361" i="20"/>
  <c r="Q360" i="20"/>
  <c r="H360" i="20"/>
  <c r="Q359" i="20"/>
  <c r="N359" i="20"/>
  <c r="K359" i="20"/>
  <c r="H359" i="20"/>
  <c r="I360" i="20" s="1"/>
  <c r="Q358" i="20"/>
  <c r="H358" i="20"/>
  <c r="Q357" i="20"/>
  <c r="N357" i="20"/>
  <c r="K357" i="20"/>
  <c r="H357" i="20"/>
  <c r="Q356" i="20"/>
  <c r="N356" i="20"/>
  <c r="O357" i="20" s="1"/>
  <c r="H356" i="20"/>
  <c r="Q355" i="20"/>
  <c r="R357" i="20" s="1"/>
  <c r="N355" i="20"/>
  <c r="K355" i="20"/>
  <c r="H355" i="20"/>
  <c r="Q354" i="20"/>
  <c r="N354" i="20"/>
  <c r="H354" i="20"/>
  <c r="Q353" i="20"/>
  <c r="R354" i="20" s="1"/>
  <c r="N353" i="20"/>
  <c r="K353" i="20"/>
  <c r="H353" i="20"/>
  <c r="Q352" i="20"/>
  <c r="N352" i="20"/>
  <c r="H352" i="20"/>
  <c r="Q351" i="20"/>
  <c r="R351" i="20" s="1"/>
  <c r="N351" i="20"/>
  <c r="K351" i="20"/>
  <c r="H351" i="20"/>
  <c r="Q350" i="20"/>
  <c r="N350" i="20"/>
  <c r="H350" i="20"/>
  <c r="Q349" i="20"/>
  <c r="N349" i="20"/>
  <c r="K349" i="20"/>
  <c r="H349" i="20"/>
  <c r="I351" i="20" s="1"/>
  <c r="Q348" i="20"/>
  <c r="N348" i="20"/>
  <c r="H348" i="20"/>
  <c r="Q347" i="20"/>
  <c r="N347" i="20"/>
  <c r="K347" i="20"/>
  <c r="H347" i="20"/>
  <c r="Q346" i="20"/>
  <c r="N346" i="20"/>
  <c r="H346" i="20"/>
  <c r="Q345" i="20"/>
  <c r="N345" i="20"/>
  <c r="K345" i="20"/>
  <c r="H345" i="20"/>
  <c r="Q344" i="20"/>
  <c r="N344" i="20"/>
  <c r="O345" i="20" s="1"/>
  <c r="H344" i="20"/>
  <c r="Q343" i="20"/>
  <c r="N343" i="20"/>
  <c r="Q342" i="20"/>
  <c r="N342" i="20"/>
  <c r="K342" i="20"/>
  <c r="H342" i="20"/>
  <c r="Q341" i="20"/>
  <c r="N341" i="20"/>
  <c r="K341" i="20"/>
  <c r="H341" i="20"/>
  <c r="Q340" i="20"/>
  <c r="N340" i="20"/>
  <c r="K340" i="20"/>
  <c r="H340" i="20"/>
  <c r="I342" i="20" s="1"/>
  <c r="Q339" i="20"/>
  <c r="N339" i="20"/>
  <c r="K339" i="20"/>
  <c r="H339" i="20"/>
  <c r="Q338" i="20"/>
  <c r="N338" i="20"/>
  <c r="K338" i="20"/>
  <c r="H338" i="20"/>
  <c r="S338" i="20" s="1"/>
  <c r="Q337" i="20"/>
  <c r="N337" i="20"/>
  <c r="K337" i="20"/>
  <c r="H337" i="20"/>
  <c r="Q336" i="20"/>
  <c r="N336" i="20"/>
  <c r="K336" i="20"/>
  <c r="H336" i="20"/>
  <c r="Q335" i="20"/>
  <c r="N335" i="20"/>
  <c r="K335" i="20"/>
  <c r="H335" i="20"/>
  <c r="Q334" i="20"/>
  <c r="N334" i="20"/>
  <c r="K334" i="20"/>
  <c r="H334" i="20"/>
  <c r="Q333" i="20"/>
  <c r="N333" i="20"/>
  <c r="K333" i="20"/>
  <c r="H333" i="20"/>
  <c r="Q332" i="20"/>
  <c r="N332" i="20"/>
  <c r="K332" i="20"/>
  <c r="L333" i="20" s="1"/>
  <c r="H332" i="20"/>
  <c r="S332" i="20" s="1"/>
  <c r="Q331" i="20"/>
  <c r="N331" i="20"/>
  <c r="K331" i="20"/>
  <c r="Q330" i="20"/>
  <c r="H330" i="20"/>
  <c r="Q329" i="20"/>
  <c r="R330" i="20" s="1"/>
  <c r="N329" i="20"/>
  <c r="K329" i="20"/>
  <c r="H329" i="20"/>
  <c r="Q328" i="20"/>
  <c r="H328" i="20"/>
  <c r="Q327" i="20"/>
  <c r="N327" i="20"/>
  <c r="K327" i="20"/>
  <c r="H327" i="20"/>
  <c r="S327" i="20" s="1"/>
  <c r="Q326" i="20"/>
  <c r="H326" i="20"/>
  <c r="Q325" i="20"/>
  <c r="N325" i="20"/>
  <c r="K325" i="20"/>
  <c r="H325" i="20"/>
  <c r="S325" i="20" s="1"/>
  <c r="Q324" i="20"/>
  <c r="H324" i="20"/>
  <c r="Q323" i="20"/>
  <c r="N323" i="20"/>
  <c r="K323" i="20"/>
  <c r="H323" i="20"/>
  <c r="S323" i="20" s="1"/>
  <c r="Q322" i="20"/>
  <c r="K322" i="20"/>
  <c r="S322" i="20" s="1"/>
  <c r="H322" i="20"/>
  <c r="Q321" i="20"/>
  <c r="N321" i="20"/>
  <c r="K321" i="20"/>
  <c r="H321" i="20"/>
  <c r="Q320" i="20"/>
  <c r="K320" i="20"/>
  <c r="S320" i="20" s="1"/>
  <c r="H320" i="20"/>
  <c r="Q319" i="20"/>
  <c r="N319" i="20"/>
  <c r="H319" i="20"/>
  <c r="Q318" i="20"/>
  <c r="H318" i="20"/>
  <c r="Q317" i="20"/>
  <c r="N317" i="20"/>
  <c r="O318" i="20" s="1"/>
  <c r="K317" i="20"/>
  <c r="H317" i="20"/>
  <c r="Q316" i="20"/>
  <c r="R318" i="20" s="1"/>
  <c r="H316" i="20"/>
  <c r="Q315" i="20"/>
  <c r="N315" i="20"/>
  <c r="K315" i="20"/>
  <c r="H315" i="20"/>
  <c r="Q314" i="20"/>
  <c r="H314" i="20"/>
  <c r="Q313" i="20"/>
  <c r="R315" i="20" s="1"/>
  <c r="N313" i="20"/>
  <c r="K313" i="20"/>
  <c r="H313" i="20"/>
  <c r="Q312" i="20"/>
  <c r="H312" i="20"/>
  <c r="I312" i="20" s="1"/>
  <c r="Q311" i="20"/>
  <c r="N311" i="20"/>
  <c r="K311" i="20"/>
  <c r="H311" i="20"/>
  <c r="Q310" i="20"/>
  <c r="H310" i="20"/>
  <c r="Q309" i="20"/>
  <c r="N309" i="20"/>
  <c r="O309" i="20" s="1"/>
  <c r="K309" i="20"/>
  <c r="H309" i="20"/>
  <c r="Q308" i="20"/>
  <c r="H308" i="20"/>
  <c r="Q307" i="20"/>
  <c r="N307" i="20"/>
  <c r="K307" i="20"/>
  <c r="H307" i="20"/>
  <c r="Q306" i="20"/>
  <c r="H306" i="20"/>
  <c r="Q305" i="20"/>
  <c r="N305" i="20"/>
  <c r="K305" i="20"/>
  <c r="H305" i="20"/>
  <c r="Q304" i="20"/>
  <c r="H304" i="20"/>
  <c r="I306" i="20" s="1"/>
  <c r="Q303" i="20"/>
  <c r="N303" i="20"/>
  <c r="K303" i="20"/>
  <c r="S303" i="20" s="1"/>
  <c r="H303" i="20"/>
  <c r="Q302" i="20"/>
  <c r="H302" i="20"/>
  <c r="Q301" i="20"/>
  <c r="N301" i="20"/>
  <c r="K301" i="20"/>
  <c r="H301" i="20"/>
  <c r="Q300" i="20"/>
  <c r="H300" i="20"/>
  <c r="Q299" i="20"/>
  <c r="N299" i="20"/>
  <c r="K299" i="20"/>
  <c r="S299" i="20" s="1"/>
  <c r="H299" i="20"/>
  <c r="Q298" i="20"/>
  <c r="H298" i="20"/>
  <c r="Q297" i="20"/>
  <c r="N297" i="20"/>
  <c r="K297" i="20"/>
  <c r="H297" i="20"/>
  <c r="Q296" i="20"/>
  <c r="H296" i="20"/>
  <c r="S296" i="20" s="1"/>
  <c r="Q295" i="20"/>
  <c r="N295" i="20"/>
  <c r="K295" i="20"/>
  <c r="H295" i="20"/>
  <c r="Q294" i="20"/>
  <c r="H294" i="20"/>
  <c r="Q293" i="20"/>
  <c r="N293" i="20"/>
  <c r="O294" i="20" s="1"/>
  <c r="K293" i="20"/>
  <c r="S293" i="20" s="1"/>
  <c r="H293" i="20"/>
  <c r="Q292" i="20"/>
  <c r="H292" i="20"/>
  <c r="Q291" i="20"/>
  <c r="N291" i="20"/>
  <c r="K291" i="20"/>
  <c r="H291" i="20"/>
  <c r="Q290" i="20"/>
  <c r="H290" i="20"/>
  <c r="Q289" i="20"/>
  <c r="R291" i="20" s="1"/>
  <c r="N289" i="20"/>
  <c r="K289" i="20"/>
  <c r="H289" i="20"/>
  <c r="Q288" i="20"/>
  <c r="H288" i="20"/>
  <c r="S288" i="20" s="1"/>
  <c r="Q287" i="20"/>
  <c r="R288" i="20" s="1"/>
  <c r="N287" i="20"/>
  <c r="K287" i="20"/>
  <c r="H287" i="20"/>
  <c r="Q286" i="20"/>
  <c r="H286" i="20"/>
  <c r="Q285" i="20"/>
  <c r="N285" i="20"/>
  <c r="K285" i="20"/>
  <c r="H285" i="20"/>
  <c r="Q284" i="20"/>
  <c r="H284" i="20"/>
  <c r="Q283" i="20"/>
  <c r="N283" i="20"/>
  <c r="K283" i="20"/>
  <c r="A283" i="20"/>
  <c r="A295" i="20"/>
  <c r="A307" i="20"/>
  <c r="A319" i="20"/>
  <c r="A331" i="20"/>
  <c r="A343" i="20"/>
  <c r="A355" i="20"/>
  <c r="Q282" i="20"/>
  <c r="K282" i="20"/>
  <c r="S282" i="20" s="1"/>
  <c r="H282" i="20"/>
  <c r="Q281" i="20"/>
  <c r="N281" i="20"/>
  <c r="K281" i="20"/>
  <c r="H281" i="20"/>
  <c r="Q280" i="20"/>
  <c r="K280" i="20"/>
  <c r="S280" i="20" s="1"/>
  <c r="H280" i="20"/>
  <c r="Q279" i="20"/>
  <c r="N279" i="20"/>
  <c r="K279" i="20"/>
  <c r="S279" i="20" s="1"/>
  <c r="H279" i="20"/>
  <c r="Q278" i="20"/>
  <c r="H278" i="20"/>
  <c r="Q277" i="20"/>
  <c r="N277" i="20"/>
  <c r="O279" i="20" s="1"/>
  <c r="K277" i="20"/>
  <c r="H277" i="20"/>
  <c r="Q276" i="20"/>
  <c r="H276" i="20"/>
  <c r="Q275" i="20"/>
  <c r="N275" i="20"/>
  <c r="K275" i="20"/>
  <c r="H275" i="20"/>
  <c r="Q274" i="20"/>
  <c r="N274" i="20"/>
  <c r="H274" i="20"/>
  <c r="Q273" i="20"/>
  <c r="N273" i="20"/>
  <c r="K273" i="20"/>
  <c r="H273" i="20"/>
  <c r="Q272" i="20"/>
  <c r="R273" i="20" s="1"/>
  <c r="N272" i="20"/>
  <c r="H272" i="20"/>
  <c r="Q271" i="20"/>
  <c r="N271" i="20"/>
  <c r="Q270" i="20"/>
  <c r="N270" i="20"/>
  <c r="K270" i="20"/>
  <c r="H270" i="20"/>
  <c r="S270" i="20" s="1"/>
  <c r="Q269" i="20"/>
  <c r="N269" i="20"/>
  <c r="K269" i="20"/>
  <c r="H269" i="20"/>
  <c r="Q268" i="20"/>
  <c r="N268" i="20"/>
  <c r="K268" i="20"/>
  <c r="H268" i="20"/>
  <c r="I270" i="20" s="1"/>
  <c r="Q267" i="20"/>
  <c r="N267" i="20"/>
  <c r="K267" i="20"/>
  <c r="H267" i="20"/>
  <c r="Q266" i="20"/>
  <c r="N266" i="20"/>
  <c r="K266" i="20"/>
  <c r="H266" i="20"/>
  <c r="I267" i="20" s="1"/>
  <c r="Q265" i="20"/>
  <c r="N265" i="20"/>
  <c r="K265" i="20"/>
  <c r="H265" i="20"/>
  <c r="Q264" i="20"/>
  <c r="N264" i="20"/>
  <c r="K264" i="20"/>
  <c r="H264" i="20"/>
  <c r="S264" i="20" s="1"/>
  <c r="Q263" i="20"/>
  <c r="N263" i="20"/>
  <c r="K263" i="20"/>
  <c r="H263" i="20"/>
  <c r="Q262" i="20"/>
  <c r="N262" i="20"/>
  <c r="O264" i="20" s="1"/>
  <c r="K262" i="20"/>
  <c r="L264" i="20" s="1"/>
  <c r="H262" i="20"/>
  <c r="S262" i="20" s="1"/>
  <c r="Q261" i="20"/>
  <c r="N261" i="20"/>
  <c r="K261" i="20"/>
  <c r="H261" i="20"/>
  <c r="Q260" i="20"/>
  <c r="N260" i="20"/>
  <c r="O261" i="20" s="1"/>
  <c r="K260" i="20"/>
  <c r="L261" i="20" s="1"/>
  <c r="H260" i="20"/>
  <c r="S260" i="20" s="1"/>
  <c r="Q259" i="20"/>
  <c r="N259" i="20"/>
  <c r="K259" i="20"/>
  <c r="Q258" i="20"/>
  <c r="N258" i="20"/>
  <c r="K258" i="20"/>
  <c r="S258" i="20" s="1"/>
  <c r="H258" i="20"/>
  <c r="Q257" i="20"/>
  <c r="R258" i="20" s="1"/>
  <c r="N257" i="20"/>
  <c r="K257" i="20"/>
  <c r="H257" i="20"/>
  <c r="Q256" i="20"/>
  <c r="N256" i="20"/>
  <c r="O258" i="20" s="1"/>
  <c r="K256" i="20"/>
  <c r="L258" i="20" s="1"/>
  <c r="H256" i="20"/>
  <c r="Q255" i="20"/>
  <c r="N255" i="20"/>
  <c r="K255" i="20"/>
  <c r="H255" i="20"/>
  <c r="Q254" i="20"/>
  <c r="N254" i="20"/>
  <c r="K254" i="20"/>
  <c r="L255" i="20" s="1"/>
  <c r="H254" i="20"/>
  <c r="Q253" i="20"/>
  <c r="R255" i="20" s="1"/>
  <c r="N253" i="20"/>
  <c r="K253" i="20"/>
  <c r="H253" i="20"/>
  <c r="Q252" i="20"/>
  <c r="N252" i="20"/>
  <c r="K252" i="20"/>
  <c r="H252" i="20"/>
  <c r="Q251" i="20"/>
  <c r="N251" i="20"/>
  <c r="K251" i="20"/>
  <c r="H251" i="20"/>
  <c r="Q250" i="20"/>
  <c r="N250" i="20"/>
  <c r="K250" i="20"/>
  <c r="L252" i="20" s="1"/>
  <c r="H250" i="20"/>
  <c r="Q249" i="20"/>
  <c r="N249" i="20"/>
  <c r="K249" i="20"/>
  <c r="H249" i="20"/>
  <c r="Q248" i="20"/>
  <c r="N248" i="20"/>
  <c r="O249" i="20" s="1"/>
  <c r="K248" i="20"/>
  <c r="H248" i="20"/>
  <c r="Q247" i="20"/>
  <c r="R249" i="20" s="1"/>
  <c r="N247" i="20"/>
  <c r="K247" i="20"/>
  <c r="H247" i="20"/>
  <c r="Q246" i="20"/>
  <c r="N246" i="20"/>
  <c r="K246" i="20"/>
  <c r="H246" i="20"/>
  <c r="Q245" i="20"/>
  <c r="N245" i="20"/>
  <c r="K245" i="20"/>
  <c r="H245" i="20"/>
  <c r="Q244" i="20"/>
  <c r="N244" i="20"/>
  <c r="K244" i="20"/>
  <c r="H244" i="20"/>
  <c r="Q243" i="20"/>
  <c r="N243" i="20"/>
  <c r="K243" i="20"/>
  <c r="H243" i="20"/>
  <c r="Q242" i="20"/>
  <c r="N242" i="20"/>
  <c r="K242" i="20"/>
  <c r="H242" i="20"/>
  <c r="Q241" i="20"/>
  <c r="R243" i="20" s="1"/>
  <c r="N241" i="20"/>
  <c r="K241" i="20"/>
  <c r="H241" i="20"/>
  <c r="Q240" i="20"/>
  <c r="N240" i="20"/>
  <c r="K240" i="20"/>
  <c r="H240" i="20"/>
  <c r="Q239" i="20"/>
  <c r="N239" i="20"/>
  <c r="K239" i="20"/>
  <c r="S239" i="20" s="1"/>
  <c r="H239" i="20"/>
  <c r="Q238" i="20"/>
  <c r="N238" i="20"/>
  <c r="K238" i="20"/>
  <c r="L240" i="20" s="1"/>
  <c r="H238" i="20"/>
  <c r="Q237" i="20"/>
  <c r="N237" i="20"/>
  <c r="K237" i="20"/>
  <c r="H237" i="20"/>
  <c r="Q236" i="20"/>
  <c r="N236" i="20"/>
  <c r="K236" i="20"/>
  <c r="Q235" i="20"/>
  <c r="N235" i="20"/>
  <c r="O237" i="20" s="1"/>
  <c r="H235" i="20"/>
  <c r="Q234" i="20"/>
  <c r="H234" i="20"/>
  <c r="Q233" i="20"/>
  <c r="N233" i="20"/>
  <c r="K233" i="20"/>
  <c r="H233" i="20"/>
  <c r="I234" i="20" s="1"/>
  <c r="Q232" i="20"/>
  <c r="H232" i="20"/>
  <c r="Q231" i="20"/>
  <c r="N231" i="20"/>
  <c r="K231" i="20"/>
  <c r="H231" i="20"/>
  <c r="Q230" i="20"/>
  <c r="H230" i="20"/>
  <c r="Q229" i="20"/>
  <c r="N229" i="20"/>
  <c r="K229" i="20"/>
  <c r="H229" i="20"/>
  <c r="S229" i="20" s="1"/>
  <c r="Q228" i="20"/>
  <c r="K228" i="20"/>
  <c r="H228" i="20"/>
  <c r="Q227" i="20"/>
  <c r="N227" i="20"/>
  <c r="K227" i="20"/>
  <c r="H227" i="20"/>
  <c r="Q226" i="20"/>
  <c r="R228" i="20" s="1"/>
  <c r="K226" i="20"/>
  <c r="H226" i="20"/>
  <c r="S226" i="20" s="1"/>
  <c r="Q225" i="20"/>
  <c r="N225" i="20"/>
  <c r="K225" i="20"/>
  <c r="H225" i="20"/>
  <c r="Q224" i="20"/>
  <c r="N224" i="20"/>
  <c r="K224" i="20"/>
  <c r="L225" i="20" s="1"/>
  <c r="H224" i="20"/>
  <c r="Q223" i="20"/>
  <c r="N223" i="20"/>
  <c r="K223" i="20"/>
  <c r="H223" i="20"/>
  <c r="Q222" i="20"/>
  <c r="N222" i="20"/>
  <c r="K222" i="20"/>
  <c r="H222" i="20"/>
  <c r="Q221" i="20"/>
  <c r="N221" i="20"/>
  <c r="K221" i="20"/>
  <c r="H221" i="20"/>
  <c r="Q220" i="20"/>
  <c r="N220" i="20"/>
  <c r="O222" i="20" s="1"/>
  <c r="K220" i="20"/>
  <c r="H220" i="20"/>
  <c r="I222" i="20" s="1"/>
  <c r="Q219" i="20"/>
  <c r="N219" i="20"/>
  <c r="K219" i="20"/>
  <c r="H219" i="20"/>
  <c r="Q218" i="20"/>
  <c r="N218" i="20"/>
  <c r="O219" i="20" s="1"/>
  <c r="K218" i="20"/>
  <c r="H218" i="20"/>
  <c r="Q217" i="20"/>
  <c r="N217" i="20"/>
  <c r="K217" i="20"/>
  <c r="H217" i="20"/>
  <c r="Q216" i="20"/>
  <c r="N216" i="20"/>
  <c r="K216" i="20"/>
  <c r="H216" i="20"/>
  <c r="Q215" i="20"/>
  <c r="N215" i="20"/>
  <c r="K215" i="20"/>
  <c r="H215" i="20"/>
  <c r="Q214" i="20"/>
  <c r="N214" i="20"/>
  <c r="O216" i="20" s="1"/>
  <c r="K214" i="20"/>
  <c r="H214" i="20"/>
  <c r="Q213" i="20"/>
  <c r="N213" i="20"/>
  <c r="K213" i="20"/>
  <c r="H213" i="20"/>
  <c r="Q212" i="20"/>
  <c r="N212" i="20"/>
  <c r="O213" i="20" s="1"/>
  <c r="K212" i="20"/>
  <c r="H212" i="20"/>
  <c r="U222" i="20" s="1"/>
  <c r="Q211" i="20"/>
  <c r="N211" i="20"/>
  <c r="K211" i="20"/>
  <c r="H211" i="20"/>
  <c r="Q210" i="20"/>
  <c r="N210" i="20"/>
  <c r="K210" i="20"/>
  <c r="H210" i="20"/>
  <c r="Q209" i="20"/>
  <c r="N209" i="20"/>
  <c r="K209" i="20"/>
  <c r="H209" i="20"/>
  <c r="Q208" i="20"/>
  <c r="N208" i="20"/>
  <c r="O210" i="20" s="1"/>
  <c r="K208" i="20"/>
  <c r="H208" i="20"/>
  <c r="Q207" i="20"/>
  <c r="N207" i="20"/>
  <c r="K207" i="20"/>
  <c r="H207" i="20"/>
  <c r="Q206" i="20"/>
  <c r="R207" i="20" s="1"/>
  <c r="N206" i="20"/>
  <c r="K206" i="20"/>
  <c r="H206" i="20"/>
  <c r="I207" i="20" s="1"/>
  <c r="Q205" i="20"/>
  <c r="N205" i="20"/>
  <c r="K205" i="20"/>
  <c r="H205" i="20"/>
  <c r="Q204" i="20"/>
  <c r="N204" i="20"/>
  <c r="K204" i="20"/>
  <c r="H204" i="20"/>
  <c r="Q203" i="20"/>
  <c r="N203" i="20"/>
  <c r="K203" i="20"/>
  <c r="H203" i="20"/>
  <c r="Q202" i="20"/>
  <c r="N202" i="20"/>
  <c r="O204" i="20" s="1"/>
  <c r="K202" i="20"/>
  <c r="L204" i="20" s="1"/>
  <c r="H202" i="20"/>
  <c r="I204" i="20" s="1"/>
  <c r="Q201" i="20"/>
  <c r="N201" i="20"/>
  <c r="K201" i="20"/>
  <c r="H201" i="20"/>
  <c r="Q200" i="20"/>
  <c r="N200" i="20"/>
  <c r="K200" i="20"/>
  <c r="H200" i="20"/>
  <c r="Q199" i="20"/>
  <c r="N199" i="20"/>
  <c r="K199" i="20"/>
  <c r="Q198" i="20"/>
  <c r="N198" i="20"/>
  <c r="K198" i="20"/>
  <c r="H198" i="20"/>
  <c r="Q197" i="20"/>
  <c r="N197" i="20"/>
  <c r="K197" i="20"/>
  <c r="H197" i="20"/>
  <c r="Q196" i="20"/>
  <c r="N196" i="20"/>
  <c r="K196" i="20"/>
  <c r="L198" i="20" s="1"/>
  <c r="H196" i="20"/>
  <c r="I198" i="20" s="1"/>
  <c r="Q195" i="20"/>
  <c r="R195" i="20" s="1"/>
  <c r="N195" i="20"/>
  <c r="K195" i="20"/>
  <c r="H195" i="20"/>
  <c r="Q194" i="20"/>
  <c r="N194" i="20"/>
  <c r="K194" i="20"/>
  <c r="L195" i="20" s="1"/>
  <c r="H194" i="20"/>
  <c r="E194" i="20"/>
  <c r="Q193" i="20"/>
  <c r="N193" i="20"/>
  <c r="K193" i="20"/>
  <c r="H193" i="20"/>
  <c r="E193" i="20"/>
  <c r="Q192" i="20"/>
  <c r="N192" i="20"/>
  <c r="K192" i="20"/>
  <c r="H192" i="20"/>
  <c r="E192" i="20"/>
  <c r="Q191" i="20"/>
  <c r="N191" i="20"/>
  <c r="K191" i="20"/>
  <c r="H191" i="20"/>
  <c r="U198" i="20" s="1"/>
  <c r="E191" i="20"/>
  <c r="F192" i="20" s="1"/>
  <c r="Q190" i="20"/>
  <c r="N190" i="20"/>
  <c r="K190" i="20"/>
  <c r="H190" i="20"/>
  <c r="E190" i="20"/>
  <c r="Q189" i="20"/>
  <c r="N189" i="20"/>
  <c r="K189" i="20"/>
  <c r="H189" i="20"/>
  <c r="E189" i="20"/>
  <c r="Q188" i="20"/>
  <c r="N188" i="20"/>
  <c r="K188" i="20"/>
  <c r="H188" i="20"/>
  <c r="E188" i="20"/>
  <c r="Q187" i="20"/>
  <c r="R189" i="20" s="1"/>
  <c r="N187" i="20"/>
  <c r="K187" i="20"/>
  <c r="E187" i="20"/>
  <c r="Q186" i="20"/>
  <c r="N186" i="20"/>
  <c r="H186" i="20"/>
  <c r="E186" i="20"/>
  <c r="F186" i="20" s="1"/>
  <c r="Q185" i="20"/>
  <c r="N185" i="20"/>
  <c r="K185" i="20"/>
  <c r="H185" i="20"/>
  <c r="E185" i="20"/>
  <c r="N184" i="20"/>
  <c r="K184" i="20"/>
  <c r="H184" i="20"/>
  <c r="I186" i="20" s="1"/>
  <c r="E184" i="20"/>
  <c r="Q183" i="20"/>
  <c r="N183" i="20"/>
  <c r="K183" i="20"/>
  <c r="E183" i="20"/>
  <c r="F183" i="20" s="1"/>
  <c r="Q182" i="20"/>
  <c r="N182" i="20"/>
  <c r="K182" i="20"/>
  <c r="H182" i="20"/>
  <c r="E182" i="20"/>
  <c r="Q181" i="20"/>
  <c r="K181" i="20"/>
  <c r="L183" i="20" s="1"/>
  <c r="H181" i="20"/>
  <c r="I183" i="20" s="1"/>
  <c r="E181" i="20"/>
  <c r="Q180" i="20"/>
  <c r="N180" i="20"/>
  <c r="K180" i="20"/>
  <c r="H180" i="20"/>
  <c r="Q179" i="20"/>
  <c r="R180" i="20" s="1"/>
  <c r="N179" i="20"/>
  <c r="O180" i="20" s="1"/>
  <c r="K179" i="20"/>
  <c r="W186" i="20" s="1"/>
  <c r="H179" i="20"/>
  <c r="E179" i="20"/>
  <c r="Q178" i="20"/>
  <c r="N178" i="20"/>
  <c r="H178" i="20"/>
  <c r="E178" i="20"/>
  <c r="Q177" i="20"/>
  <c r="N177" i="20"/>
  <c r="K177" i="20"/>
  <c r="H177" i="20"/>
  <c r="E177" i="20"/>
  <c r="N176" i="20"/>
  <c r="O177" i="20" s="1"/>
  <c r="K176" i="20"/>
  <c r="L177" i="20" s="1"/>
  <c r="H176" i="20"/>
  <c r="E176" i="20"/>
  <c r="Q175" i="20"/>
  <c r="N175" i="20"/>
  <c r="K175" i="20"/>
  <c r="E175" i="20"/>
  <c r="F177" i="20" s="1"/>
  <c r="Q174" i="20"/>
  <c r="R174" i="20" s="1"/>
  <c r="N174" i="20"/>
  <c r="K174" i="20"/>
  <c r="H174" i="20"/>
  <c r="E174" i="20"/>
  <c r="Q173" i="20"/>
  <c r="K173" i="20"/>
  <c r="L174" i="20" s="1"/>
  <c r="H173" i="20"/>
  <c r="I174" i="20" s="1"/>
  <c r="E173" i="20"/>
  <c r="Q172" i="20"/>
  <c r="N172" i="20"/>
  <c r="K172" i="20"/>
  <c r="H172" i="20"/>
  <c r="Q171" i="20"/>
  <c r="N171" i="20"/>
  <c r="K171" i="20"/>
  <c r="H171" i="20"/>
  <c r="E171" i="20"/>
  <c r="Q170" i="20"/>
  <c r="N170" i="20"/>
  <c r="H170" i="20"/>
  <c r="I171" i="20" s="1"/>
  <c r="E170" i="20"/>
  <c r="F171" i="20" s="1"/>
  <c r="Q169" i="20"/>
  <c r="N169" i="20"/>
  <c r="K169" i="20"/>
  <c r="H169" i="20"/>
  <c r="E169" i="20"/>
  <c r="N168" i="20"/>
  <c r="K168" i="20"/>
  <c r="L168" i="20" s="1"/>
  <c r="H168" i="20"/>
  <c r="E168" i="20"/>
  <c r="Q167" i="20"/>
  <c r="N167" i="20"/>
  <c r="K167" i="20"/>
  <c r="E167" i="20"/>
  <c r="F168" i="20" s="1"/>
  <c r="Q166" i="20"/>
  <c r="N166" i="20"/>
  <c r="O168" i="20" s="1"/>
  <c r="K166" i="20"/>
  <c r="H166" i="20"/>
  <c r="E166" i="20"/>
  <c r="Q165" i="20"/>
  <c r="H165" i="20"/>
  <c r="E165" i="20"/>
  <c r="Q164" i="20"/>
  <c r="N164" i="20"/>
  <c r="K164" i="20"/>
  <c r="H164" i="20"/>
  <c r="Q163" i="20"/>
  <c r="N163" i="20"/>
  <c r="O165" i="20" s="1"/>
  <c r="K163" i="20"/>
  <c r="E163" i="20"/>
  <c r="Q162" i="20"/>
  <c r="N162" i="20"/>
  <c r="H162" i="20"/>
  <c r="E162" i="20"/>
  <c r="Q161" i="20"/>
  <c r="R162" i="20" s="1"/>
  <c r="N161" i="20"/>
  <c r="O162" i="20" s="1"/>
  <c r="K161" i="20"/>
  <c r="H161" i="20"/>
  <c r="E161" i="20"/>
  <c r="N160" i="20"/>
  <c r="K160" i="20"/>
  <c r="H160" i="20"/>
  <c r="I162" i="20" s="1"/>
  <c r="E160" i="20"/>
  <c r="F162" i="20" s="1"/>
  <c r="Q159" i="20"/>
  <c r="N159" i="20"/>
  <c r="K159" i="20"/>
  <c r="E159" i="20"/>
  <c r="Q158" i="20"/>
  <c r="N158" i="20"/>
  <c r="K158" i="20"/>
  <c r="L159" i="20" s="1"/>
  <c r="H158" i="20"/>
  <c r="I159" i="20" s="1"/>
  <c r="E158" i="20"/>
  <c r="Q157" i="20"/>
  <c r="R159" i="20" s="1"/>
  <c r="K157" i="20"/>
  <c r="H157" i="20"/>
  <c r="E157" i="20"/>
  <c r="F159" i="20" s="1"/>
  <c r="Q156" i="20"/>
  <c r="R156" i="20" s="1"/>
  <c r="N156" i="20"/>
  <c r="K156" i="20"/>
  <c r="H156" i="20"/>
  <c r="Q155" i="20"/>
  <c r="N155" i="20"/>
  <c r="K155" i="20"/>
  <c r="H155" i="20"/>
  <c r="I156" i="20" s="1"/>
  <c r="E155" i="20"/>
  <c r="F156" i="20" s="1"/>
  <c r="Q154" i="20"/>
  <c r="N154" i="20"/>
  <c r="H154" i="20"/>
  <c r="E154" i="20"/>
  <c r="Q153" i="20"/>
  <c r="N153" i="20"/>
  <c r="K153" i="20"/>
  <c r="H153" i="20"/>
  <c r="E153" i="20"/>
  <c r="N152" i="20"/>
  <c r="K152" i="20"/>
  <c r="H152" i="20"/>
  <c r="E152" i="20"/>
  <c r="F153" i="20" s="1"/>
  <c r="Q151" i="20"/>
  <c r="N151" i="20"/>
  <c r="E151" i="20"/>
  <c r="Q150" i="20"/>
  <c r="N150" i="20"/>
  <c r="K150" i="20"/>
  <c r="H150" i="20"/>
  <c r="E150" i="20"/>
  <c r="Q149" i="20"/>
  <c r="K149" i="20"/>
  <c r="H149" i="20"/>
  <c r="E149" i="20"/>
  <c r="Q148" i="20"/>
  <c r="R150" i="20" s="1"/>
  <c r="N148" i="20"/>
  <c r="K148" i="20"/>
  <c r="L150" i="20" s="1"/>
  <c r="H148" i="20"/>
  <c r="Q147" i="20"/>
  <c r="N147" i="20"/>
  <c r="K147" i="20"/>
  <c r="H147" i="20"/>
  <c r="E147" i="20"/>
  <c r="F147" i="20" s="1"/>
  <c r="Q146" i="20"/>
  <c r="R147" i="20" s="1"/>
  <c r="N146" i="20"/>
  <c r="H146" i="20"/>
  <c r="E146" i="20"/>
  <c r="Q145" i="20"/>
  <c r="N145" i="20"/>
  <c r="K145" i="20"/>
  <c r="L147" i="20" s="1"/>
  <c r="H145" i="20"/>
  <c r="U150" i="20" s="1"/>
  <c r="E145" i="20"/>
  <c r="N144" i="20"/>
  <c r="K144" i="20"/>
  <c r="I144" i="20"/>
  <c r="F144" i="20"/>
  <c r="Q143" i="20"/>
  <c r="N143" i="20"/>
  <c r="K143" i="20"/>
  <c r="Q142" i="20"/>
  <c r="N142" i="20"/>
  <c r="Q141" i="20"/>
  <c r="N141" i="20"/>
  <c r="L141" i="20"/>
  <c r="I141" i="20"/>
  <c r="F141" i="20"/>
  <c r="Q140" i="20"/>
  <c r="N140" i="20"/>
  <c r="Q139" i="20"/>
  <c r="N139" i="20"/>
  <c r="O141" i="20" s="1"/>
  <c r="W138" i="20"/>
  <c r="V138" i="20"/>
  <c r="U138" i="20"/>
  <c r="Q138" i="20"/>
  <c r="L138" i="20"/>
  <c r="I138" i="20"/>
  <c r="F138" i="20"/>
  <c r="Q137" i="20"/>
  <c r="N137" i="20"/>
  <c r="Q136" i="20"/>
  <c r="R138" i="20" s="1"/>
  <c r="N136" i="20"/>
  <c r="Q135" i="20"/>
  <c r="N135" i="20"/>
  <c r="L135" i="20"/>
  <c r="I135" i="20"/>
  <c r="F135" i="20"/>
  <c r="Q134" i="20"/>
  <c r="R135" i="20" s="1"/>
  <c r="N134" i="20"/>
  <c r="O135" i="20" s="1"/>
  <c r="Q133" i="20"/>
  <c r="N133" i="20"/>
  <c r="Q132" i="20"/>
  <c r="N132" i="20"/>
  <c r="L132" i="20"/>
  <c r="I132" i="20"/>
  <c r="F132" i="20"/>
  <c r="Q131" i="20"/>
  <c r="R132" i="20" s="1"/>
  <c r="N131" i="20"/>
  <c r="Q130" i="20"/>
  <c r="Q129" i="20"/>
  <c r="N129" i="20"/>
  <c r="L129" i="20"/>
  <c r="I129" i="20"/>
  <c r="F129" i="20"/>
  <c r="Q128" i="20"/>
  <c r="N128" i="20"/>
  <c r="Q127" i="20"/>
  <c r="N127" i="20"/>
  <c r="Q126" i="20"/>
  <c r="N126" i="20"/>
  <c r="L126" i="20"/>
  <c r="I126" i="20"/>
  <c r="F126" i="20"/>
  <c r="Q125" i="20"/>
  <c r="R126" i="20" s="1"/>
  <c r="N125" i="20"/>
  <c r="Q124" i="20"/>
  <c r="N124" i="20"/>
  <c r="Q123" i="20"/>
  <c r="R123" i="20" s="1"/>
  <c r="N123" i="20"/>
  <c r="L123" i="20"/>
  <c r="I123" i="20"/>
  <c r="F123" i="20"/>
  <c r="Q122" i="20"/>
  <c r="Q121" i="20"/>
  <c r="N121" i="20"/>
  <c r="O123" i="20" s="1"/>
  <c r="Q120" i="20"/>
  <c r="N120" i="20"/>
  <c r="L120" i="20"/>
  <c r="I120" i="20"/>
  <c r="F120" i="20"/>
  <c r="Q119" i="20"/>
  <c r="N119" i="20"/>
  <c r="Q118" i="20"/>
  <c r="N118" i="20"/>
  <c r="O120" i="20" s="1"/>
  <c r="Q117" i="20"/>
  <c r="N117" i="20"/>
  <c r="L117" i="20"/>
  <c r="I117" i="20"/>
  <c r="F117" i="20"/>
  <c r="Q116" i="20"/>
  <c r="N116" i="20"/>
  <c r="Q115" i="20"/>
  <c r="R117" i="20" s="1"/>
  <c r="N115" i="20"/>
  <c r="Q114" i="20"/>
  <c r="N114" i="20"/>
  <c r="O114" i="20" s="1"/>
  <c r="L114" i="20"/>
  <c r="I114" i="20"/>
  <c r="F114" i="20"/>
  <c r="Q113" i="20"/>
  <c r="N113" i="20"/>
  <c r="Q112" i="20"/>
  <c r="R114" i="20" s="1"/>
  <c r="N112" i="20"/>
  <c r="Q111" i="20"/>
  <c r="N111" i="20"/>
  <c r="L111" i="20"/>
  <c r="I111" i="20"/>
  <c r="F111" i="20"/>
  <c r="Q110" i="20"/>
  <c r="N110" i="20"/>
  <c r="Q109" i="20"/>
  <c r="N109" i="20"/>
  <c r="Q108" i="20"/>
  <c r="N108" i="20"/>
  <c r="L108" i="20"/>
  <c r="I108" i="20"/>
  <c r="F108" i="20"/>
  <c r="Q107" i="20"/>
  <c r="N107" i="20"/>
  <c r="Q106" i="20"/>
  <c r="R108" i="20" s="1"/>
  <c r="Q105" i="20"/>
  <c r="N105" i="20"/>
  <c r="L105" i="20"/>
  <c r="I105" i="20"/>
  <c r="F105" i="20"/>
  <c r="Q104" i="20"/>
  <c r="N104" i="20"/>
  <c r="Q103" i="20"/>
  <c r="N103" i="20"/>
  <c r="Q102" i="20"/>
  <c r="N102" i="20"/>
  <c r="O102" i="20" s="1"/>
  <c r="L102" i="20"/>
  <c r="I102" i="20"/>
  <c r="F102" i="20"/>
  <c r="Q101" i="20"/>
  <c r="R102" i="20" s="1"/>
  <c r="N101" i="20"/>
  <c r="Q100" i="20"/>
  <c r="N100" i="20"/>
  <c r="Q99" i="20"/>
  <c r="R99" i="20" s="1"/>
  <c r="N99" i="20"/>
  <c r="L99" i="20"/>
  <c r="I99" i="20"/>
  <c r="F99" i="20"/>
  <c r="Q98" i="20"/>
  <c r="Q97" i="20"/>
  <c r="N97" i="20"/>
  <c r="Q96" i="20"/>
  <c r="N96" i="20"/>
  <c r="L96" i="20"/>
  <c r="I96" i="20"/>
  <c r="F96" i="20"/>
  <c r="Q95" i="20"/>
  <c r="N95" i="20"/>
  <c r="Q94" i="20"/>
  <c r="N94" i="20"/>
  <c r="O96" i="20" s="1"/>
  <c r="Q93" i="20"/>
  <c r="N93" i="20"/>
  <c r="L93" i="20"/>
  <c r="I93" i="20"/>
  <c r="F93" i="20"/>
  <c r="Q92" i="20"/>
  <c r="N92" i="20"/>
  <c r="Q91" i="20"/>
  <c r="R93" i="20" s="1"/>
  <c r="N91" i="20"/>
  <c r="Q90" i="20"/>
  <c r="N90" i="20"/>
  <c r="L90" i="20"/>
  <c r="I90" i="20"/>
  <c r="F90" i="20"/>
  <c r="Q89" i="20"/>
  <c r="N89" i="20"/>
  <c r="Q88" i="20"/>
  <c r="R90" i="20" s="1"/>
  <c r="N88" i="20"/>
  <c r="Q87" i="20"/>
  <c r="N87" i="20"/>
  <c r="L87" i="20"/>
  <c r="I87" i="20"/>
  <c r="F87" i="20"/>
  <c r="Q86" i="20"/>
  <c r="R87" i="20" s="1"/>
  <c r="N86" i="20"/>
  <c r="Q85" i="20"/>
  <c r="N85" i="20"/>
  <c r="O87" i="20" s="1"/>
  <c r="Q84" i="20"/>
  <c r="N84" i="20"/>
  <c r="L84" i="20"/>
  <c r="I84" i="20"/>
  <c r="F84" i="20"/>
  <c r="Q83" i="20"/>
  <c r="N83" i="20"/>
  <c r="Q82" i="20"/>
  <c r="R84" i="20" s="1"/>
  <c r="Q81" i="20"/>
  <c r="N81" i="20"/>
  <c r="L81" i="20"/>
  <c r="I81" i="20"/>
  <c r="F81" i="20"/>
  <c r="Q80" i="20"/>
  <c r="N80" i="20"/>
  <c r="O81" i="20" s="1"/>
  <c r="Q79" i="20"/>
  <c r="N79" i="20"/>
  <c r="Q78" i="20"/>
  <c r="N78" i="20"/>
  <c r="L78" i="20"/>
  <c r="I78" i="20"/>
  <c r="F78" i="20"/>
  <c r="Q77" i="20"/>
  <c r="R78" i="20" s="1"/>
  <c r="N77" i="20"/>
  <c r="Q76" i="20"/>
  <c r="N76" i="20"/>
  <c r="O78" i="20" s="1"/>
  <c r="Q75" i="20"/>
  <c r="N75" i="20"/>
  <c r="L75" i="20"/>
  <c r="I75" i="20"/>
  <c r="F75" i="20"/>
  <c r="Q74" i="20"/>
  <c r="Q73" i="20"/>
  <c r="R75" i="20" s="1"/>
  <c r="N73" i="20"/>
  <c r="O75" i="20" s="1"/>
  <c r="Q72" i="20"/>
  <c r="N72" i="20"/>
  <c r="L72" i="20"/>
  <c r="I72" i="20"/>
  <c r="F72" i="20"/>
  <c r="Q71" i="20"/>
  <c r="N71" i="20"/>
  <c r="Q70" i="20"/>
  <c r="R72" i="20" s="1"/>
  <c r="N70" i="20"/>
  <c r="Q69" i="20"/>
  <c r="N69" i="20"/>
  <c r="L69" i="20"/>
  <c r="I69" i="20"/>
  <c r="F69" i="20"/>
  <c r="Q68" i="20"/>
  <c r="N68" i="20"/>
  <c r="Q67" i="20"/>
  <c r="N67" i="20"/>
  <c r="Q66" i="20"/>
  <c r="N66" i="20"/>
  <c r="L66" i="20"/>
  <c r="I66" i="20"/>
  <c r="F66" i="20"/>
  <c r="Q65" i="20"/>
  <c r="N65" i="20"/>
  <c r="Q64" i="20"/>
  <c r="N64" i="20"/>
  <c r="Q63" i="20"/>
  <c r="N63" i="20"/>
  <c r="L63" i="20"/>
  <c r="I63" i="20"/>
  <c r="F63" i="20"/>
  <c r="Q62" i="20"/>
  <c r="N62" i="20"/>
  <c r="Q61" i="20"/>
  <c r="N61" i="20"/>
  <c r="Q60" i="20"/>
  <c r="N60" i="20"/>
  <c r="L60" i="20"/>
  <c r="I60" i="20"/>
  <c r="F60" i="20"/>
  <c r="Q59" i="20"/>
  <c r="N59" i="20"/>
  <c r="Q58" i="20"/>
  <c r="R60" i="20" s="1"/>
  <c r="Q57" i="20"/>
  <c r="N57" i="20"/>
  <c r="L57" i="20"/>
  <c r="I57" i="20"/>
  <c r="F57" i="20"/>
  <c r="Q56" i="20"/>
  <c r="N56" i="20"/>
  <c r="O57" i="20" s="1"/>
  <c r="Q55" i="20"/>
  <c r="N55" i="20"/>
  <c r="Q54" i="20"/>
  <c r="N54" i="20"/>
  <c r="L54" i="20"/>
  <c r="I54" i="20"/>
  <c r="F54" i="20"/>
  <c r="Q53" i="20"/>
  <c r="R54" i="20" s="1"/>
  <c r="N53" i="20"/>
  <c r="Q52" i="20"/>
  <c r="N52" i="20"/>
  <c r="Q51" i="20"/>
  <c r="R51" i="20" s="1"/>
  <c r="N51" i="20"/>
  <c r="L51" i="20"/>
  <c r="I51" i="20"/>
  <c r="F51" i="20"/>
  <c r="Q50" i="20"/>
  <c r="Q49" i="20"/>
  <c r="N49" i="20"/>
  <c r="Q48" i="20"/>
  <c r="N48" i="20"/>
  <c r="O48" i="20" s="1"/>
  <c r="L48" i="20"/>
  <c r="I48" i="20"/>
  <c r="F48" i="20"/>
  <c r="Q47" i="20"/>
  <c r="N47" i="20"/>
  <c r="Q46" i="20"/>
  <c r="R48" i="20" s="1"/>
  <c r="N46" i="20"/>
  <c r="Q45" i="20"/>
  <c r="R45" i="20" s="1"/>
  <c r="N45" i="20"/>
  <c r="L45" i="20"/>
  <c r="I45" i="20"/>
  <c r="F45" i="20"/>
  <c r="Q44" i="20"/>
  <c r="N44" i="20"/>
  <c r="Q43" i="20"/>
  <c r="N43" i="20"/>
  <c r="O45" i="20" s="1"/>
  <c r="Q42" i="20"/>
  <c r="N42" i="20"/>
  <c r="L42" i="20"/>
  <c r="I42" i="20"/>
  <c r="F42" i="20"/>
  <c r="Q41" i="20"/>
  <c r="N41" i="20"/>
  <c r="O42" i="20" s="1"/>
  <c r="Q40" i="20"/>
  <c r="R42" i="20" s="1"/>
  <c r="N40" i="20"/>
  <c r="Q39" i="20"/>
  <c r="N39" i="20"/>
  <c r="L39" i="20"/>
  <c r="I39" i="20"/>
  <c r="F39" i="20"/>
  <c r="Q38" i="20"/>
  <c r="R39" i="20" s="1"/>
  <c r="N38" i="20"/>
  <c r="Q37" i="20"/>
  <c r="N37" i="20"/>
  <c r="Q36" i="20"/>
  <c r="N36" i="20"/>
  <c r="L36" i="20"/>
  <c r="I36" i="20"/>
  <c r="F36" i="20"/>
  <c r="Q35" i="20"/>
  <c r="R36" i="20" s="1"/>
  <c r="N35" i="20"/>
  <c r="Q34" i="20"/>
  <c r="Q33" i="20"/>
  <c r="N33" i="20"/>
  <c r="L33" i="20"/>
  <c r="I33" i="20"/>
  <c r="F33" i="20"/>
  <c r="Q32" i="20"/>
  <c r="N32" i="20"/>
  <c r="O33" i="20" s="1"/>
  <c r="Q31" i="20"/>
  <c r="N31" i="20"/>
  <c r="Q30" i="20"/>
  <c r="N30" i="20"/>
  <c r="L30" i="20"/>
  <c r="I30" i="20"/>
  <c r="F30" i="20"/>
  <c r="Q29" i="20"/>
  <c r="R30" i="20" s="1"/>
  <c r="N29" i="20"/>
  <c r="Q28" i="20"/>
  <c r="N28" i="20"/>
  <c r="Q27" i="20"/>
  <c r="N27" i="20"/>
  <c r="L27" i="20"/>
  <c r="I27" i="20"/>
  <c r="F27" i="20"/>
  <c r="Q26" i="20"/>
  <c r="Q25" i="20"/>
  <c r="R27" i="20" s="1"/>
  <c r="N25" i="20"/>
  <c r="Q24" i="20"/>
  <c r="N24" i="20"/>
  <c r="L24" i="20"/>
  <c r="I24" i="20"/>
  <c r="F24" i="20"/>
  <c r="Q23" i="20"/>
  <c r="N23" i="20"/>
  <c r="Q22" i="20"/>
  <c r="N22" i="20"/>
  <c r="Q21" i="20"/>
  <c r="N21" i="20"/>
  <c r="L21" i="20"/>
  <c r="I21" i="20"/>
  <c r="F21" i="20"/>
  <c r="Q20" i="20"/>
  <c r="N20" i="20"/>
  <c r="Q19" i="20"/>
  <c r="R21" i="20" s="1"/>
  <c r="N19" i="20"/>
  <c r="O21" i="20" s="1"/>
  <c r="Q18" i="20"/>
  <c r="N18" i="20"/>
  <c r="O18" i="20" s="1"/>
  <c r="L18" i="20"/>
  <c r="I18" i="20"/>
  <c r="F18" i="20"/>
  <c r="Q17" i="20"/>
  <c r="N17" i="20"/>
  <c r="Q16" i="20"/>
  <c r="R18" i="20" s="1"/>
  <c r="N16" i="20"/>
  <c r="Q15" i="20"/>
  <c r="N15" i="20"/>
  <c r="L15" i="20"/>
  <c r="I15" i="20"/>
  <c r="F15" i="20"/>
  <c r="Q14" i="20"/>
  <c r="R15" i="20" s="1"/>
  <c r="N14" i="20"/>
  <c r="Q13" i="20"/>
  <c r="N13" i="20"/>
  <c r="O15" i="20" s="1"/>
  <c r="Q12" i="20"/>
  <c r="N12" i="20"/>
  <c r="L12" i="20"/>
  <c r="I12" i="20"/>
  <c r="F12" i="20"/>
  <c r="Q11" i="20"/>
  <c r="N11" i="20"/>
  <c r="Q10" i="20"/>
  <c r="Q9" i="20"/>
  <c r="N9" i="20"/>
  <c r="O9" i="20" s="1"/>
  <c r="L9" i="20"/>
  <c r="I9" i="20"/>
  <c r="Q8" i="20"/>
  <c r="N8" i="20"/>
  <c r="Q7" i="20"/>
  <c r="R9" i="20" s="1"/>
  <c r="N7" i="20"/>
  <c r="L39" i="11"/>
  <c r="L38" i="11"/>
  <c r="L37" i="11"/>
  <c r="L36" i="11"/>
  <c r="A36" i="11"/>
  <c r="L35" i="11"/>
  <c r="A35" i="11"/>
  <c r="L34" i="11"/>
  <c r="A34" i="11"/>
  <c r="L33" i="11"/>
  <c r="A33" i="11"/>
  <c r="L32" i="11"/>
  <c r="A32" i="11"/>
  <c r="L31" i="11"/>
  <c r="L30" i="11"/>
  <c r="L29" i="11"/>
  <c r="L28" i="11"/>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R369" i="20"/>
  <c r="W378" i="20"/>
  <c r="J49" i="10"/>
  <c r="J90" i="10"/>
  <c r="J114" i="10"/>
  <c r="I44" i="11"/>
  <c r="R240" i="20"/>
  <c r="S345" i="20"/>
  <c r="I53" i="11"/>
  <c r="S255" i="20"/>
  <c r="J69" i="10"/>
  <c r="J80" i="10"/>
  <c r="S362" i="20"/>
  <c r="O39" i="20"/>
  <c r="O360" i="20"/>
  <c r="R81" i="20"/>
  <c r="L234" i="20"/>
  <c r="J22" i="10"/>
  <c r="J116" i="10"/>
  <c r="I48" i="11"/>
  <c r="S261" i="20"/>
  <c r="S267" i="20"/>
  <c r="S269" i="20"/>
  <c r="S334" i="20"/>
  <c r="J47" i="10"/>
  <c r="I51" i="11"/>
  <c r="O267" i="20"/>
  <c r="J124" i="10"/>
  <c r="R300" i="20"/>
  <c r="J68" i="10"/>
  <c r="J112" i="10"/>
  <c r="J128" i="10"/>
  <c r="I52" i="11"/>
  <c r="S246" i="20"/>
  <c r="J19" i="10"/>
  <c r="J74" i="10"/>
  <c r="I42" i="11"/>
  <c r="S243" i="20"/>
  <c r="S317" i="20"/>
  <c r="I43" i="11"/>
  <c r="J118" i="10"/>
  <c r="I36" i="11"/>
  <c r="I37" i="11"/>
  <c r="I38" i="11"/>
  <c r="I40" i="11"/>
  <c r="S340" i="20"/>
  <c r="J70" i="10"/>
  <c r="I34" i="11"/>
  <c r="S310" i="20"/>
  <c r="O72" i="20"/>
  <c r="R177" i="20"/>
  <c r="L210" i="20"/>
  <c r="R198" i="20"/>
  <c r="R267" i="20"/>
  <c r="S273" i="20"/>
  <c r="S318" i="20"/>
  <c r="S321" i="20"/>
  <c r="L318" i="20"/>
  <c r="S341" i="20"/>
  <c r="R219" i="20"/>
  <c r="R282" i="20"/>
  <c r="S281" i="20"/>
  <c r="W306" i="20"/>
  <c r="L219" i="20"/>
  <c r="S257" i="20"/>
  <c r="S301" i="20"/>
  <c r="J54" i="10"/>
  <c r="J98" i="10"/>
  <c r="I32" i="11"/>
  <c r="R201" i="20"/>
  <c r="R294" i="20"/>
  <c r="L300" i="20"/>
  <c r="S329" i="20"/>
  <c r="O105" i="20"/>
  <c r="J25" i="10"/>
  <c r="I45" i="11"/>
  <c r="J33" i="10"/>
  <c r="J37" i="10"/>
  <c r="J41" i="10"/>
  <c r="J45" i="10"/>
  <c r="J53" i="10"/>
  <c r="J61" i="10"/>
  <c r="J76" i="10"/>
  <c r="I30" i="11"/>
  <c r="I56" i="11"/>
  <c r="R63" i="20"/>
  <c r="O99" i="20"/>
  <c r="T246" i="20"/>
  <c r="S349" i="20"/>
  <c r="R234" i="20"/>
  <c r="I31" i="11"/>
  <c r="I50" i="11"/>
  <c r="J52" i="10"/>
  <c r="J60" i="10"/>
  <c r="I29" i="11"/>
  <c r="O63" i="20"/>
  <c r="S278" i="20"/>
  <c r="S291" i="20"/>
  <c r="O321" i="20"/>
  <c r="S354" i="20"/>
  <c r="S357" i="20"/>
  <c r="S363" i="20"/>
  <c r="S335" i="20"/>
  <c r="O171" i="20"/>
  <c r="I180" i="20"/>
  <c r="R216" i="20"/>
  <c r="O303" i="20"/>
  <c r="R345" i="20"/>
  <c r="J27" i="10"/>
  <c r="J126" i="10"/>
  <c r="J130" i="10"/>
  <c r="I35" i="11"/>
  <c r="O36" i="20"/>
  <c r="O111" i="20"/>
  <c r="R129" i="20"/>
  <c r="O240" i="20"/>
  <c r="I252" i="20"/>
  <c r="S272" i="20"/>
  <c r="S285" i="20"/>
  <c r="O12" i="20"/>
  <c r="L222" i="20"/>
  <c r="L228" i="20"/>
  <c r="R252" i="20"/>
  <c r="R261" i="20"/>
  <c r="S311" i="20"/>
  <c r="S312" i="20"/>
  <c r="L213" i="20"/>
  <c r="J108" i="10"/>
  <c r="I39" i="11"/>
  <c r="O132" i="20"/>
  <c r="S231" i="20"/>
  <c r="O234" i="20"/>
  <c r="S237" i="20"/>
  <c r="I243" i="20"/>
  <c r="R264" i="20"/>
  <c r="R309" i="20"/>
  <c r="O324" i="20"/>
  <c r="L357" i="20"/>
  <c r="O117" i="20"/>
  <c r="O150" i="20"/>
  <c r="T150" i="20"/>
  <c r="I168" i="20"/>
  <c r="O192" i="20"/>
  <c r="R225" i="20"/>
  <c r="S295" i="20"/>
  <c r="S356" i="20"/>
  <c r="R12" i="20"/>
  <c r="L243" i="20"/>
  <c r="S263" i="20"/>
  <c r="R336" i="20"/>
  <c r="R165" i="20"/>
  <c r="L186" i="20"/>
  <c r="V282" i="20"/>
  <c r="K271" i="20"/>
  <c r="L273" i="20" s="1"/>
  <c r="O27" i="20"/>
  <c r="F150" i="20"/>
  <c r="O195" i="20"/>
  <c r="R204" i="20"/>
  <c r="R222" i="20"/>
  <c r="H236" i="20"/>
  <c r="U246" i="20"/>
  <c r="L291" i="20"/>
  <c r="O153" i="20"/>
  <c r="O108" i="20"/>
  <c r="F165" i="20"/>
  <c r="K165" i="20"/>
  <c r="I216" i="20"/>
  <c r="V234" i="20"/>
  <c r="S240" i="20"/>
  <c r="S297" i="20"/>
  <c r="L306" i="20"/>
  <c r="L312" i="20"/>
  <c r="L339" i="20"/>
  <c r="R96" i="20"/>
  <c r="S316" i="20"/>
  <c r="R321" i="20"/>
  <c r="I330" i="20"/>
  <c r="R69" i="20"/>
  <c r="L201" i="20"/>
  <c r="W210" i="20"/>
  <c r="L216" i="20"/>
  <c r="O354" i="20"/>
  <c r="O198" i="20"/>
  <c r="S228" i="20"/>
  <c r="O231" i="20"/>
  <c r="R270" i="20"/>
  <c r="O291" i="20"/>
  <c r="O312" i="20"/>
  <c r="R327" i="20"/>
  <c r="I210" i="20"/>
  <c r="R213" i="20"/>
  <c r="I219" i="20"/>
  <c r="S233" i="20"/>
  <c r="O243" i="20"/>
  <c r="R297" i="20"/>
  <c r="S306" i="20"/>
  <c r="S333" i="20"/>
  <c r="O336" i="20"/>
  <c r="R339" i="20"/>
  <c r="O351" i="20"/>
  <c r="O363" i="20"/>
  <c r="O366" i="20"/>
  <c r="R246" i="20"/>
  <c r="O255" i="20"/>
  <c r="I294" i="20"/>
  <c r="I303" i="20"/>
  <c r="R306" i="20"/>
  <c r="R324" i="20"/>
  <c r="L330" i="20"/>
  <c r="R366" i="20"/>
  <c r="F174" i="20"/>
  <c r="I258" i="20"/>
  <c r="S276" i="20"/>
  <c r="R285" i="20"/>
  <c r="S305" i="20"/>
  <c r="V318" i="20"/>
  <c r="S336" i="20"/>
  <c r="L351" i="20"/>
  <c r="F180" i="20"/>
  <c r="T198" i="20"/>
  <c r="S225" i="20"/>
  <c r="I246" i="20"/>
  <c r="S245" i="20"/>
  <c r="L246" i="20"/>
  <c r="R276" i="20"/>
  <c r="R279" i="20"/>
  <c r="L303" i="20"/>
  <c r="T342" i="20"/>
  <c r="L342" i="20"/>
  <c r="S344" i="20"/>
  <c r="O348" i="20"/>
  <c r="S348" i="20"/>
  <c r="R360" i="20"/>
  <c r="H187" i="20"/>
  <c r="I189" i="20"/>
  <c r="L207" i="20"/>
  <c r="V222" i="20"/>
  <c r="L267" i="20"/>
  <c r="H331" i="20"/>
  <c r="U342" i="20" s="1"/>
  <c r="S360" i="20"/>
  <c r="S241" i="20"/>
  <c r="O282" i="20"/>
  <c r="O288" i="20"/>
  <c r="V342" i="20"/>
  <c r="S339" i="20"/>
  <c r="R342" i="20"/>
  <c r="S342" i="20"/>
  <c r="S351" i="20"/>
  <c r="J29" i="10"/>
  <c r="J132" i="10"/>
  <c r="J92" i="10"/>
  <c r="J96" i="10"/>
  <c r="J120" i="10"/>
  <c r="J100" i="10"/>
  <c r="J104" i="10"/>
  <c r="J110" i="10"/>
  <c r="J21" i="10"/>
  <c r="J84" i="10"/>
  <c r="J88" i="10"/>
  <c r="J94" i="10"/>
  <c r="R33" i="20"/>
  <c r="O24" i="20"/>
  <c r="O60" i="20"/>
  <c r="O93" i="20"/>
  <c r="T174" i="20"/>
  <c r="H163" i="20"/>
  <c r="R186" i="20"/>
  <c r="U234" i="20"/>
  <c r="T210" i="20"/>
  <c r="H199" i="20"/>
  <c r="U210" i="20" s="1"/>
  <c r="I249" i="20"/>
  <c r="R120" i="20"/>
  <c r="O126" i="20"/>
  <c r="O147" i="20"/>
  <c r="I150" i="20"/>
  <c r="K151" i="20"/>
  <c r="I213" i="20"/>
  <c r="O228" i="20"/>
  <c r="I279" i="20"/>
  <c r="S277" i="20"/>
  <c r="O90" i="20"/>
  <c r="O138" i="20"/>
  <c r="O156" i="20"/>
  <c r="O159" i="20"/>
  <c r="V198" i="20"/>
  <c r="S232" i="20"/>
  <c r="I47" i="11"/>
  <c r="I55" i="11"/>
  <c r="O54" i="20"/>
  <c r="R57" i="20"/>
  <c r="R105" i="20"/>
  <c r="R141" i="20"/>
  <c r="S265" i="20"/>
  <c r="I28" i="11"/>
  <c r="I46" i="11"/>
  <c r="I54" i="11"/>
  <c r="O66" i="20"/>
  <c r="O129" i="20"/>
  <c r="O144" i="20"/>
  <c r="R183" i="20"/>
  <c r="T222" i="20"/>
  <c r="S251" i="20"/>
  <c r="W342" i="20"/>
  <c r="T234" i="20"/>
  <c r="S268" i="20"/>
  <c r="I300" i="20"/>
  <c r="S298" i="20"/>
  <c r="V186" i="20"/>
  <c r="I195" i="20"/>
  <c r="V210" i="20"/>
  <c r="U258" i="20"/>
  <c r="S256" i="20"/>
  <c r="V258" i="20"/>
  <c r="K358" i="20"/>
  <c r="V366" i="20"/>
  <c r="R231" i="20"/>
  <c r="L249" i="20"/>
  <c r="L270" i="20"/>
  <c r="O186" i="20"/>
  <c r="R210" i="20"/>
  <c r="W222" i="20"/>
  <c r="W234" i="20"/>
  <c r="I240" i="20"/>
  <c r="O252" i="20"/>
  <c r="S352" i="20"/>
  <c r="I354" i="20"/>
  <c r="R168" i="20"/>
  <c r="O246" i="20"/>
  <c r="S253" i="20"/>
  <c r="I228" i="20"/>
  <c r="S227" i="20"/>
  <c r="S230" i="20"/>
  <c r="K235" i="20"/>
  <c r="W246" i="20" s="1"/>
  <c r="S249" i="20"/>
  <c r="S347" i="20"/>
  <c r="S307" i="20"/>
  <c r="I309" i="20"/>
  <c r="I315" i="20"/>
  <c r="S313" i="20"/>
  <c r="S353" i="20"/>
  <c r="T270" i="20"/>
  <c r="O270" i="20"/>
  <c r="T294" i="20"/>
  <c r="I291" i="20"/>
  <c r="S289" i="20"/>
  <c r="L309" i="20"/>
  <c r="O339" i="20"/>
  <c r="S346" i="20"/>
  <c r="I348" i="20"/>
  <c r="L189" i="20"/>
  <c r="S250" i="20"/>
  <c r="H259" i="20"/>
  <c r="O273" i="20"/>
  <c r="S286" i="20"/>
  <c r="S294" i="20"/>
  <c r="S302" i="20"/>
  <c r="O306" i="20"/>
  <c r="O315" i="20"/>
  <c r="I318" i="20"/>
  <c r="V330" i="20"/>
  <c r="K319" i="20"/>
  <c r="L321" i="20" s="1"/>
  <c r="L327" i="20"/>
  <c r="O330" i="20"/>
  <c r="O333" i="20"/>
  <c r="L336" i="20"/>
  <c r="O342" i="20"/>
  <c r="S350" i="20"/>
  <c r="L354" i="20"/>
  <c r="R363" i="20"/>
  <c r="T366" i="20"/>
  <c r="T258" i="20"/>
  <c r="S274" i="20"/>
  <c r="S287" i="20"/>
  <c r="S292" i="20"/>
  <c r="O300" i="20"/>
  <c r="S315" i="20"/>
  <c r="O327" i="20"/>
  <c r="S330" i="20"/>
  <c r="T330" i="20"/>
  <c r="R333" i="20"/>
  <c r="L348" i="20"/>
  <c r="S365" i="20"/>
  <c r="W270" i="20"/>
  <c r="I282" i="20"/>
  <c r="O285" i="20"/>
  <c r="S300" i="20"/>
  <c r="T306" i="20"/>
  <c r="S309" i="20"/>
  <c r="I324" i="20"/>
  <c r="I357" i="20"/>
  <c r="S355" i="20"/>
  <c r="S361" i="20"/>
  <c r="I363" i="20"/>
  <c r="N276" i="20"/>
  <c r="O276" i="20" s="1"/>
  <c r="I321" i="20"/>
  <c r="S326" i="20"/>
  <c r="S337" i="20"/>
  <c r="I339" i="20"/>
  <c r="T354" i="20"/>
  <c r="H343" i="20"/>
  <c r="I345" i="20" s="1"/>
  <c r="T282" i="20"/>
  <c r="H271" i="20"/>
  <c r="I273" i="20" s="1"/>
  <c r="L282" i="20"/>
  <c r="L288" i="20"/>
  <c r="L294" i="20"/>
  <c r="O297" i="20"/>
  <c r="S308" i="20"/>
  <c r="R312" i="20"/>
  <c r="U318" i="20"/>
  <c r="L324" i="20"/>
  <c r="I336" i="20"/>
  <c r="V354" i="20"/>
  <c r="K343" i="20"/>
  <c r="W354" i="20" s="1"/>
  <c r="R348" i="20"/>
  <c r="S364" i="20"/>
  <c r="V294" i="20"/>
  <c r="U306" i="20"/>
  <c r="T318" i="20"/>
  <c r="L297" i="20"/>
  <c r="S328" i="20"/>
  <c r="U330" i="20"/>
  <c r="H283" i="20"/>
  <c r="S368" i="20"/>
  <c r="L366" i="20"/>
  <c r="H366" i="20"/>
  <c r="S366" i="20" s="1"/>
  <c r="S367" i="20"/>
  <c r="W282" i="20"/>
  <c r="L360" i="20"/>
  <c r="S331" i="20"/>
  <c r="I237" i="20"/>
  <c r="S236" i="20"/>
  <c r="U282" i="20"/>
  <c r="S271" i="20"/>
  <c r="L237" i="20"/>
  <c r="W366" i="20"/>
  <c r="I165" i="20"/>
  <c r="U354" i="20"/>
  <c r="S235" i="20"/>
  <c r="I201" i="20"/>
  <c r="U270" i="20"/>
  <c r="S259" i="20"/>
  <c r="I285" i="20"/>
  <c r="S283" i="20"/>
  <c r="U294" i="20"/>
  <c r="S358" i="20"/>
  <c r="L153" i="20"/>
  <c r="I366" i="20"/>
  <c r="I261" i="20" l="1"/>
  <c r="S266" i="20"/>
  <c r="I192" i="20"/>
  <c r="I264" i="20"/>
  <c r="R66" i="20"/>
  <c r="O69" i="20"/>
  <c r="R171" i="20"/>
  <c r="W258" i="20"/>
  <c r="W330" i="20"/>
  <c r="I297" i="20"/>
  <c r="L180" i="20"/>
  <c r="L162" i="20"/>
  <c r="I327" i="20"/>
  <c r="S275" i="20"/>
  <c r="I276" i="20"/>
  <c r="BF391" i="12"/>
  <c r="BE379" i="12"/>
  <c r="BC379" i="12"/>
  <c r="BF379" i="12"/>
  <c r="BE391" i="12"/>
  <c r="BK398" i="12"/>
  <c r="BI386" i="12"/>
  <c r="BH387" i="12"/>
  <c r="BL386" i="12"/>
  <c r="BJ398" i="12"/>
  <c r="BH386" i="12"/>
  <c r="BK386" i="12"/>
  <c r="BJ386" i="12"/>
  <c r="BA397" i="12"/>
  <c r="AZ385" i="12"/>
  <c r="AY385" i="12"/>
  <c r="BA385" i="12"/>
  <c r="AZ397" i="12"/>
  <c r="BB385" i="12"/>
  <c r="AX385" i="12"/>
  <c r="AD384" i="12"/>
  <c r="T384" i="12"/>
  <c r="AE396" i="12"/>
  <c r="AC384" i="12"/>
  <c r="M384" i="12"/>
  <c r="AF396" i="12"/>
  <c r="AE384" i="12"/>
  <c r="AF384" i="12"/>
  <c r="AG384" i="12"/>
  <c r="F409" i="12"/>
  <c r="V383" i="12"/>
  <c r="M383" i="12"/>
  <c r="W383" i="12"/>
  <c r="U383" i="12"/>
  <c r="V395" i="12"/>
  <c r="U395" i="12"/>
  <c r="S383" i="12"/>
  <c r="S384" i="12"/>
  <c r="AQ394" i="12"/>
  <c r="AO382" i="12"/>
  <c r="AM382" i="12"/>
  <c r="AN382" i="12"/>
  <c r="AR382" i="12"/>
  <c r="AP382" i="12"/>
  <c r="AP394" i="12"/>
  <c r="AQ382" i="12"/>
  <c r="BJ378" i="12"/>
  <c r="BK378" i="12"/>
  <c r="BI378" i="12"/>
  <c r="BK390" i="12"/>
  <c r="BJ390" i="12"/>
  <c r="BL378" i="12"/>
  <c r="BH378" i="12"/>
  <c r="V150" i="20"/>
  <c r="K142" i="20"/>
  <c r="H151" i="20"/>
  <c r="T162" i="20"/>
  <c r="V162" i="20"/>
  <c r="K154" i="20"/>
  <c r="L156" i="20" s="1"/>
  <c r="V174" i="20"/>
  <c r="K170" i="20"/>
  <c r="L171" i="20" s="1"/>
  <c r="T186" i="20"/>
  <c r="H175" i="20"/>
  <c r="O183" i="20"/>
  <c r="L231" i="20"/>
  <c r="L276" i="20"/>
  <c r="S343" i="20"/>
  <c r="L345" i="20"/>
  <c r="S304" i="20"/>
  <c r="R153" i="20"/>
  <c r="F189" i="20"/>
  <c r="L192" i="20"/>
  <c r="O201" i="20"/>
  <c r="O207" i="20"/>
  <c r="O225" i="20"/>
  <c r="R237" i="20"/>
  <c r="S238" i="20"/>
  <c r="S242" i="20"/>
  <c r="S244" i="20"/>
  <c r="S248" i="20"/>
  <c r="S252" i="20"/>
  <c r="I255" i="20"/>
  <c r="S254" i="20"/>
  <c r="L285" i="20"/>
  <c r="W294" i="20"/>
  <c r="R303" i="20"/>
  <c r="I147" i="20"/>
  <c r="I231" i="20"/>
  <c r="O51" i="20"/>
  <c r="O174" i="20"/>
  <c r="BI387" i="12"/>
  <c r="I288" i="20"/>
  <c r="R111" i="20"/>
  <c r="L165" i="20"/>
  <c r="U174" i="20"/>
  <c r="O189" i="20"/>
  <c r="R192" i="20"/>
  <c r="S224" i="20"/>
  <c r="I225" i="20"/>
  <c r="S319" i="20"/>
  <c r="I333" i="20"/>
  <c r="R24" i="20"/>
  <c r="O30" i="20"/>
  <c r="R144" i="20"/>
  <c r="W198" i="20"/>
  <c r="BN402" i="12"/>
  <c r="BM402" i="12"/>
  <c r="BO402" i="12"/>
  <c r="BP402" i="12"/>
  <c r="BM400" i="12"/>
  <c r="BN400" i="12"/>
  <c r="BP400" i="12"/>
  <c r="BO400" i="12"/>
  <c r="BB386" i="12"/>
  <c r="BA398" i="12"/>
  <c r="BA386" i="12"/>
  <c r="AX387" i="12"/>
  <c r="AZ386" i="12"/>
  <c r="AY386" i="12"/>
  <c r="AX386" i="12"/>
  <c r="AC385" i="12"/>
  <c r="M385" i="12"/>
  <c r="AD385" i="12"/>
  <c r="AE397" i="12"/>
  <c r="AF385" i="12"/>
  <c r="AF397" i="12"/>
  <c r="T385" i="12"/>
  <c r="AE385" i="12"/>
  <c r="AG385" i="12"/>
  <c r="T386" i="12"/>
  <c r="V384" i="12"/>
  <c r="W384" i="12"/>
  <c r="V396" i="12"/>
  <c r="AQ395" i="12"/>
  <c r="AR383" i="12"/>
  <c r="AQ383" i="12"/>
  <c r="AO383" i="12"/>
  <c r="AP383" i="12"/>
  <c r="AP395" i="12"/>
  <c r="AM383" i="12"/>
  <c r="AN383" i="12"/>
  <c r="BL379" i="12"/>
  <c r="BH379" i="12"/>
  <c r="BJ391" i="12"/>
  <c r="BI379" i="12"/>
  <c r="BJ379" i="12"/>
  <c r="BK379" i="12"/>
  <c r="BI380" i="12"/>
  <c r="AX378" i="12"/>
  <c r="AZ390" i="12"/>
  <c r="AZ378" i="12"/>
  <c r="AY378" i="12"/>
  <c r="BB378" i="12"/>
  <c r="BD379" i="12" s="1"/>
  <c r="BA390" i="12"/>
  <c r="O375" i="20"/>
  <c r="U366" i="20"/>
  <c r="V306" i="20"/>
  <c r="S247" i="20"/>
  <c r="V387" i="12"/>
  <c r="U399" i="12"/>
  <c r="W387" i="12"/>
  <c r="U387" i="12"/>
  <c r="S387" i="12"/>
  <c r="V399" i="12"/>
  <c r="S359" i="20"/>
  <c r="I372" i="20"/>
  <c r="U396" i="12"/>
  <c r="AI383" i="12"/>
  <c r="AJ383" i="12"/>
  <c r="AH383" i="12"/>
  <c r="AV380" i="12"/>
  <c r="AU380" i="12"/>
  <c r="AT380" i="12"/>
  <c r="AT381" i="12"/>
  <c r="BP395" i="12"/>
  <c r="BP383" i="12"/>
  <c r="BO395" i="12"/>
  <c r="BM384" i="12"/>
  <c r="BO383" i="12"/>
  <c r="AZ398" i="12"/>
  <c r="L315" i="20"/>
  <c r="S372" i="20"/>
  <c r="BE392" i="12"/>
  <c r="BC380" i="12"/>
  <c r="BD380" i="12"/>
  <c r="BA378" i="12"/>
  <c r="AV391" i="12"/>
  <c r="AU379" i="12"/>
  <c r="AV379" i="12"/>
  <c r="AU391" i="12"/>
  <c r="BK391" i="12"/>
  <c r="AN379" i="12"/>
  <c r="BH383" i="12"/>
  <c r="AF393" i="12"/>
  <c r="BJ395" i="12"/>
  <c r="AG386" i="12"/>
  <c r="AF386" i="12"/>
  <c r="W385" i="12"/>
  <c r="S386" i="12"/>
  <c r="S385" i="12"/>
  <c r="V397" i="12"/>
  <c r="AM384" i="12"/>
  <c r="BY16" i="12" s="1"/>
  <c r="AP396" i="12"/>
  <c r="AN384" i="12"/>
  <c r="AN385" i="12"/>
  <c r="AO384" i="12"/>
  <c r="BH380" i="12"/>
  <c r="BJ392" i="12"/>
  <c r="BL380" i="12"/>
  <c r="BA379" i="12"/>
  <c r="AY380" i="12"/>
  <c r="AF390" i="12"/>
  <c r="T378" i="12"/>
  <c r="AD379" i="12"/>
  <c r="AD378" i="12"/>
  <c r="M378" i="12"/>
  <c r="AG378" i="12"/>
  <c r="BO399" i="12"/>
  <c r="BP399" i="12"/>
  <c r="BO387" i="12"/>
  <c r="AI390" i="12"/>
  <c r="AK402" i="12"/>
  <c r="AI391" i="12"/>
  <c r="AJ402" i="12"/>
  <c r="AH391" i="12"/>
  <c r="BC393" i="12"/>
  <c r="BD393" i="12"/>
  <c r="AV385" i="12"/>
  <c r="Z386" i="12"/>
  <c r="BN385" i="12"/>
  <c r="AV397" i="12"/>
  <c r="AX380" i="12"/>
  <c r="AY379" i="12"/>
  <c r="AD386" i="12"/>
  <c r="AM379" i="12"/>
  <c r="BV13" i="12" s="1"/>
  <c r="AE393" i="12"/>
  <c r="BK392" i="12"/>
  <c r="AQ396" i="12"/>
  <c r="AE398" i="12"/>
  <c r="AK392" i="12"/>
  <c r="AI392" i="12"/>
  <c r="AH392" i="12"/>
  <c r="AU385" i="12"/>
  <c r="AA386" i="12"/>
  <c r="BO385" i="12"/>
  <c r="BE395" i="12"/>
  <c r="M381" i="12"/>
  <c r="AC381" i="12"/>
  <c r="AC379" i="12"/>
  <c r="AR384" i="12"/>
  <c r="AC386" i="12"/>
  <c r="AN380" i="12"/>
  <c r="AN387" i="12"/>
  <c r="AO386" i="12"/>
  <c r="AP386" i="12"/>
  <c r="BK382" i="12"/>
  <c r="BL382" i="12"/>
  <c r="I409" i="12"/>
  <c r="AX381" i="12"/>
  <c r="BB381" i="12"/>
  <c r="BA393" i="12"/>
  <c r="M380" i="12"/>
  <c r="AE392" i="12"/>
  <c r="AC380" i="12"/>
  <c r="U391" i="12"/>
  <c r="S379" i="12"/>
  <c r="W379" i="12"/>
  <c r="AR378" i="12"/>
  <c r="AN378" i="12"/>
  <c r="AO378" i="12"/>
  <c r="I57" i="11"/>
  <c r="W409" i="12"/>
  <c r="W410" i="12"/>
  <c r="Z403" i="12"/>
  <c r="AA403" i="12"/>
  <c r="Y391" i="12"/>
  <c r="S382" i="20"/>
  <c r="I384" i="20"/>
  <c r="BK395" i="12"/>
  <c r="BJ383" i="12"/>
  <c r="BK383" i="12"/>
  <c r="AZ394" i="12"/>
  <c r="AX382" i="12"/>
  <c r="BA394" i="12"/>
  <c r="AY382" i="12"/>
  <c r="AY383" i="12"/>
  <c r="BB382" i="12"/>
  <c r="AF381" i="12"/>
  <c r="T382" i="12"/>
  <c r="AG381" i="12"/>
  <c r="W380" i="12"/>
  <c r="V392" i="12"/>
  <c r="S380" i="12"/>
  <c r="AP379" i="12"/>
  <c r="AQ391" i="12"/>
  <c r="AQ379" i="12"/>
  <c r="AO380" i="12"/>
  <c r="AU387" i="12"/>
  <c r="AV387" i="12"/>
  <c r="U388" i="12"/>
  <c r="V388" i="12"/>
  <c r="S388" i="12"/>
  <c r="W388" i="12"/>
  <c r="V400" i="12"/>
  <c r="M388" i="12"/>
  <c r="Z398" i="12"/>
  <c r="T381" i="12"/>
  <c r="AE378" i="12"/>
  <c r="AP384" i="12"/>
  <c r="BI381" i="12"/>
  <c r="BI384" i="12"/>
  <c r="AZ399" i="12"/>
  <c r="AZ387" i="12"/>
  <c r="BA399" i="12"/>
  <c r="BA387" i="12"/>
  <c r="AY387" i="12"/>
  <c r="BB387" i="12"/>
  <c r="AX388" i="12"/>
  <c r="BP388" i="12"/>
  <c r="BO388" i="12"/>
  <c r="BM388" i="12"/>
  <c r="BN388" i="12"/>
  <c r="R378" i="20"/>
  <c r="Y389" i="12"/>
  <c r="H391" i="20"/>
  <c r="T402" i="20"/>
  <c r="AT386" i="12"/>
  <c r="AC387" i="12"/>
  <c r="AD381" i="12"/>
  <c r="AC378" i="12"/>
  <c r="V385" i="12"/>
  <c r="BH381" i="12"/>
  <c r="BH384" i="12"/>
  <c r="U392" i="12"/>
  <c r="H374" i="20"/>
  <c r="U378" i="20" s="1"/>
  <c r="T378" i="20"/>
  <c r="O378" i="20"/>
  <c r="W390" i="20"/>
  <c r="AP400" i="12"/>
  <c r="AQ388" i="12"/>
  <c r="BJ389" i="12"/>
  <c r="BH389" i="12"/>
  <c r="U390" i="20"/>
  <c r="AQ404" i="12"/>
  <c r="AR392" i="12"/>
  <c r="E409" i="12"/>
  <c r="AM392" i="12"/>
  <c r="AP404" i="12"/>
  <c r="M394" i="12"/>
  <c r="AC394" i="12"/>
  <c r="T394" i="12"/>
  <c r="K391" i="20"/>
  <c r="L393" i="20" s="1"/>
  <c r="V402" i="20"/>
  <c r="BN401" i="12"/>
  <c r="I399" i="20"/>
  <c r="S397" i="20"/>
  <c r="R402" i="20"/>
  <c r="AR410" i="12"/>
  <c r="BC394" i="12"/>
  <c r="BD395" i="12"/>
  <c r="AS395" i="12"/>
  <c r="O381" i="20"/>
  <c r="BD392" i="12"/>
  <c r="BE404" i="12"/>
  <c r="AG393" i="12"/>
  <c r="T393" i="12"/>
  <c r="AD393" i="12"/>
  <c r="S388" i="20"/>
  <c r="S389" i="20"/>
  <c r="AS397" i="12"/>
  <c r="AS398" i="12"/>
  <c r="BP403" i="12"/>
  <c r="BM403" i="12"/>
  <c r="BN403" i="12"/>
  <c r="O399" i="20"/>
  <c r="AI389" i="12"/>
  <c r="AV388" i="12"/>
  <c r="Z389" i="12"/>
  <c r="BH390" i="12"/>
  <c r="AZ401" i="12"/>
  <c r="W390" i="12"/>
  <c r="X392" i="12"/>
  <c r="AR409" i="12"/>
  <c r="AO391" i="12"/>
  <c r="AR390" i="12"/>
  <c r="AO390" i="12"/>
  <c r="AM390" i="12"/>
  <c r="BZ18" i="12" s="1"/>
  <c r="BD394" i="12"/>
  <c r="AC395" i="12"/>
  <c r="X397" i="12"/>
  <c r="X396" i="12"/>
  <c r="AX396" i="12"/>
  <c r="AY396" i="12"/>
  <c r="AX397" i="12"/>
  <c r="AY397" i="12"/>
  <c r="R393" i="20"/>
  <c r="AD399" i="12"/>
  <c r="AD400" i="12"/>
  <c r="AC400" i="12"/>
  <c r="T400" i="12"/>
  <c r="AC399" i="12"/>
  <c r="T399" i="12"/>
  <c r="AG399" i="12"/>
  <c r="BL404" i="12"/>
  <c r="BJ404" i="12"/>
  <c r="I407" i="12"/>
  <c r="I410" i="12"/>
  <c r="I406" i="12"/>
  <c r="BH404" i="12"/>
  <c r="BF403" i="12"/>
  <c r="BC403" i="12"/>
  <c r="R399" i="20"/>
  <c r="J66" i="10"/>
  <c r="AF387" i="12"/>
  <c r="AF399" i="12"/>
  <c r="BL389" i="12"/>
  <c r="U389" i="12"/>
  <c r="S389" i="12"/>
  <c r="AU403" i="12"/>
  <c r="X393" i="12"/>
  <c r="AD394" i="12"/>
  <c r="AG394" i="12"/>
  <c r="AS394" i="12"/>
  <c r="AT394" i="12"/>
  <c r="AD396" i="12"/>
  <c r="AG395" i="12"/>
  <c r="AH396" i="12" s="1"/>
  <c r="M395" i="12"/>
  <c r="AD395" i="12"/>
  <c r="T396" i="12"/>
  <c r="T395" i="12"/>
  <c r="I58" i="11"/>
  <c r="BI404" i="12"/>
  <c r="AC401" i="12"/>
  <c r="AD401" i="12"/>
  <c r="T401" i="12"/>
  <c r="AD402" i="12"/>
  <c r="AG401" i="12"/>
  <c r="T402" i="12"/>
  <c r="Y400" i="12"/>
  <c r="X401" i="12"/>
  <c r="X400" i="12"/>
  <c r="S402" i="20"/>
  <c r="BK389" i="12"/>
  <c r="I381" i="20"/>
  <c r="BK401" i="12"/>
  <c r="AQ401" i="12"/>
  <c r="AQ389" i="12"/>
  <c r="AM389" i="12"/>
  <c r="V390" i="20"/>
  <c r="BH392" i="12"/>
  <c r="BL392" i="12"/>
  <c r="O384" i="20"/>
  <c r="O390" i="20"/>
  <c r="BM399" i="12"/>
  <c r="BN399" i="12"/>
  <c r="AA402" i="12"/>
  <c r="Z402" i="12"/>
  <c r="Y402" i="12"/>
  <c r="X402" i="12"/>
  <c r="AO388" i="12"/>
  <c r="AJ388" i="12"/>
  <c r="AU400" i="12"/>
  <c r="AQ400" i="12"/>
  <c r="BE401" i="12"/>
  <c r="AP389" i="12"/>
  <c r="V401" i="12"/>
  <c r="BJ401" i="12"/>
  <c r="BF402" i="12"/>
  <c r="BE402" i="12"/>
  <c r="U402" i="12"/>
  <c r="Y392" i="12"/>
  <c r="AK403" i="12"/>
  <c r="AJ403" i="12"/>
  <c r="AO392" i="12"/>
  <c r="BF404" i="12"/>
  <c r="S380" i="20"/>
  <c r="BH393" i="12"/>
  <c r="Y396" i="12"/>
  <c r="Y397" i="12"/>
  <c r="BB396" i="12"/>
  <c r="S385" i="20"/>
  <c r="S386" i="20"/>
  <c r="T397" i="12"/>
  <c r="AG397" i="12"/>
  <c r="AI398" i="12" s="1"/>
  <c r="AC397" i="12"/>
  <c r="AS400" i="12"/>
  <c r="L402" i="20"/>
  <c r="J18" i="10"/>
  <c r="J26" i="10"/>
  <c r="J30" i="10"/>
  <c r="J34" i="10"/>
  <c r="J42" i="10"/>
  <c r="J55" i="10"/>
  <c r="J56" i="10"/>
  <c r="J64" i="10"/>
  <c r="J72" i="10"/>
  <c r="J77" i="10"/>
  <c r="J81" i="10"/>
  <c r="J85" i="10"/>
  <c r="J93" i="10"/>
  <c r="J97" i="10"/>
  <c r="J105" i="10"/>
  <c r="J109" i="10"/>
  <c r="J117" i="10"/>
  <c r="J125" i="10"/>
  <c r="J129" i="10"/>
  <c r="AH388" i="12"/>
  <c r="AS388" i="12"/>
  <c r="M387" i="12"/>
  <c r="AN388" i="12"/>
  <c r="J136" i="10"/>
  <c r="AP388" i="12"/>
  <c r="BI389" i="12"/>
  <c r="AE389" i="12"/>
  <c r="AR389" i="12"/>
  <c r="U401" i="12"/>
  <c r="BI390" i="12"/>
  <c r="AP401" i="12"/>
  <c r="Z404" i="12"/>
  <c r="BY7" i="12" s="1"/>
  <c r="AF403" i="12"/>
  <c r="AC392" i="12"/>
  <c r="Y393" i="12"/>
  <c r="AN393" i="12"/>
  <c r="E410" i="12"/>
  <c r="S381" i="20"/>
  <c r="BL393" i="12"/>
  <c r="BI394" i="12"/>
  <c r="AM396" i="12"/>
  <c r="BX16" i="12" s="1"/>
  <c r="AN396" i="12"/>
  <c r="AR396" i="12"/>
  <c r="AO396" i="12"/>
  <c r="BC400" i="12"/>
  <c r="BC401" i="12"/>
  <c r="BD400" i="12"/>
  <c r="AS401" i="12"/>
  <c r="BD403" i="12"/>
  <c r="AN398" i="12"/>
  <c r="AO398" i="12"/>
  <c r="AM397" i="12"/>
  <c r="AN397" i="12"/>
  <c r="BC398" i="12"/>
  <c r="BD398" i="12"/>
  <c r="X403" i="12"/>
  <c r="X404" i="12"/>
  <c r="BW7" i="12" s="1"/>
  <c r="W407" i="12"/>
  <c r="S399" i="20"/>
  <c r="I405" i="20"/>
  <c r="S403" i="20"/>
  <c r="S400" i="20"/>
  <c r="BM396" i="12"/>
  <c r="AS402" i="12"/>
  <c r="BI403" i="12"/>
  <c r="Y404" i="12"/>
  <c r="BX7" i="12" s="1"/>
  <c r="AN401" i="12"/>
  <c r="AD398" i="12"/>
  <c r="AR399" i="12"/>
  <c r="I396" i="20"/>
  <c r="AO393" i="12"/>
  <c r="H410" i="12"/>
  <c r="BN396" i="12"/>
  <c r="AT402" i="12"/>
  <c r="AI403" i="12"/>
  <c r="AT401" i="12"/>
  <c r="G406" i="12"/>
  <c r="AC398" i="12"/>
  <c r="BI402" i="12"/>
  <c r="AN399" i="12"/>
  <c r="J145" i="10"/>
  <c r="T398" i="12"/>
  <c r="AM399" i="12"/>
  <c r="BB406" i="12"/>
  <c r="BM401" i="12"/>
  <c r="BH402" i="12"/>
  <c r="E406" i="12"/>
  <c r="AY393" i="12"/>
  <c r="AY394" i="12"/>
  <c r="AO395" i="12"/>
  <c r="AE404" i="12"/>
  <c r="BY9" i="12" s="1"/>
  <c r="BD404" i="12"/>
  <c r="BI399" i="12"/>
  <c r="AM404" i="12"/>
  <c r="AN403" i="12"/>
  <c r="AG404" i="12"/>
  <c r="AM400" i="12"/>
  <c r="J143" i="10"/>
  <c r="BN394" i="12"/>
  <c r="M392" i="12"/>
  <c r="J139" i="10"/>
  <c r="J140" i="10"/>
  <c r="J141" i="10"/>
  <c r="W406" i="12"/>
  <c r="AO400" i="12"/>
  <c r="G407" i="12"/>
  <c r="J144" i="10"/>
  <c r="J58" i="10"/>
  <c r="J102" i="10"/>
  <c r="J106" i="10"/>
  <c r="J122" i="10"/>
  <c r="B69" i="31"/>
  <c r="B71" i="31" s="1"/>
  <c r="B68" i="31"/>
  <c r="B70" i="31" s="1"/>
  <c r="B72" i="31" s="1"/>
  <c r="S393" i="20"/>
  <c r="J142" i="10"/>
  <c r="AV390" i="12" l="1"/>
  <c r="AT390" i="12"/>
  <c r="AU402" i="12"/>
  <c r="AS390" i="12"/>
  <c r="AU390" i="12"/>
  <c r="AS391" i="12"/>
  <c r="AV402" i="12"/>
  <c r="AH393" i="12"/>
  <c r="AI393" i="12"/>
  <c r="AJ393" i="12"/>
  <c r="AK393" i="12"/>
  <c r="AV395" i="12"/>
  <c r="AU395" i="12"/>
  <c r="AS383" i="12"/>
  <c r="AT383" i="12"/>
  <c r="AV383" i="12"/>
  <c r="AU383" i="12"/>
  <c r="BY12" i="12"/>
  <c r="BX12" i="12"/>
  <c r="BW12" i="12"/>
  <c r="AS399" i="12"/>
  <c r="AT399" i="12"/>
  <c r="AV399" i="12"/>
  <c r="AU399" i="12"/>
  <c r="AT400" i="12"/>
  <c r="U402" i="20"/>
  <c r="I393" i="20"/>
  <c r="S391" i="20"/>
  <c r="BF387" i="12"/>
  <c r="BE387" i="12"/>
  <c r="BF399" i="12"/>
  <c r="BD388" i="12"/>
  <c r="BD387" i="12"/>
  <c r="BE399" i="12"/>
  <c r="BC387" i="12"/>
  <c r="BC388" i="12"/>
  <c r="AA397" i="12"/>
  <c r="Y385" i="12"/>
  <c r="X385" i="12"/>
  <c r="Z397" i="12"/>
  <c r="X386" i="12"/>
  <c r="Y386" i="12"/>
  <c r="Z385" i="12"/>
  <c r="AA385" i="12"/>
  <c r="BO391" i="12"/>
  <c r="BP379" i="12"/>
  <c r="BP391" i="12"/>
  <c r="BO379" i="12"/>
  <c r="BN379" i="12"/>
  <c r="BM379" i="12"/>
  <c r="AA395" i="12"/>
  <c r="X383" i="12"/>
  <c r="Z395" i="12"/>
  <c r="Z383" i="12"/>
  <c r="Y383" i="12"/>
  <c r="AA383" i="12"/>
  <c r="BN386" i="12"/>
  <c r="BN387" i="12"/>
  <c r="BO386" i="12"/>
  <c r="BM387" i="12"/>
  <c r="BP386" i="12"/>
  <c r="BO398" i="12"/>
  <c r="BP398" i="12"/>
  <c r="BM386" i="12"/>
  <c r="BV16" i="12"/>
  <c r="BX15" i="12"/>
  <c r="BX19" i="12"/>
  <c r="BN389" i="12"/>
  <c r="BM389" i="12"/>
  <c r="BP401" i="12"/>
  <c r="BO389" i="12"/>
  <c r="BO401" i="12"/>
  <c r="BP389" i="12"/>
  <c r="BM390" i="12"/>
  <c r="AI401" i="12"/>
  <c r="AH402" i="12"/>
  <c r="AK401" i="12"/>
  <c r="AH401" i="12"/>
  <c r="AI402" i="12"/>
  <c r="AJ401" i="12"/>
  <c r="AI394" i="12"/>
  <c r="AH394" i="12"/>
  <c r="AJ394" i="12"/>
  <c r="AK394" i="12"/>
  <c r="AU378" i="12"/>
  <c r="AS378" i="12"/>
  <c r="AT378" i="12"/>
  <c r="AV378" i="12"/>
  <c r="AT379" i="12"/>
  <c r="AS379" i="12"/>
  <c r="BD381" i="12"/>
  <c r="BF381" i="12"/>
  <c r="BE393" i="12"/>
  <c r="BF393" i="12"/>
  <c r="BE381" i="12"/>
  <c r="BC381" i="12"/>
  <c r="I153" i="20"/>
  <c r="U162" i="20"/>
  <c r="BZ16" i="12"/>
  <c r="BX18" i="12"/>
  <c r="BV19" i="12"/>
  <c r="AS396" i="12"/>
  <c r="AT396" i="12"/>
  <c r="AV396" i="12"/>
  <c r="AU396" i="12"/>
  <c r="AT397" i="12"/>
  <c r="AV401" i="12"/>
  <c r="AU401" i="12"/>
  <c r="AV389" i="12"/>
  <c r="AU389" i="12"/>
  <c r="AS389" i="12"/>
  <c r="AT389" i="12"/>
  <c r="AI397" i="12"/>
  <c r="AH397" i="12"/>
  <c r="AJ397" i="12"/>
  <c r="AK397" i="12"/>
  <c r="Z392" i="12"/>
  <c r="X380" i="12"/>
  <c r="X381" i="12"/>
  <c r="AA380" i="12"/>
  <c r="Y380" i="12"/>
  <c r="Y381" i="12"/>
  <c r="Z380" i="12"/>
  <c r="AA392" i="12"/>
  <c r="Y379" i="12"/>
  <c r="Z391" i="12"/>
  <c r="Z379" i="12"/>
  <c r="AA391" i="12"/>
  <c r="X379" i="12"/>
  <c r="AA379" i="12"/>
  <c r="AJ398" i="12"/>
  <c r="AK386" i="12"/>
  <c r="AH386" i="12"/>
  <c r="AK398" i="12"/>
  <c r="AH387" i="12"/>
  <c r="AJ386" i="12"/>
  <c r="AI386" i="12"/>
  <c r="AI387" i="12"/>
  <c r="AA396" i="12"/>
  <c r="Z396" i="12"/>
  <c r="AA384" i="12"/>
  <c r="Z384" i="12"/>
  <c r="Y384" i="12"/>
  <c r="X384" i="12"/>
  <c r="W174" i="20"/>
  <c r="U186" i="20"/>
  <c r="I177" i="20"/>
  <c r="W150" i="20"/>
  <c r="L144" i="20"/>
  <c r="BY15" i="12"/>
  <c r="BZ13" i="12"/>
  <c r="BM392" i="12"/>
  <c r="BL410" i="12"/>
  <c r="BN392" i="12"/>
  <c r="BO392" i="12"/>
  <c r="BP392" i="12"/>
  <c r="BM404" i="12"/>
  <c r="BL407" i="12"/>
  <c r="BN404" i="12"/>
  <c r="BP404" i="12"/>
  <c r="BO404" i="12"/>
  <c r="BY19" i="12" s="1"/>
  <c r="BL409" i="12"/>
  <c r="BL406" i="12"/>
  <c r="W402" i="20"/>
  <c r="Y390" i="12"/>
  <c r="X390" i="12"/>
  <c r="AA390" i="12"/>
  <c r="Z390" i="12"/>
  <c r="X391" i="12"/>
  <c r="AH398" i="12"/>
  <c r="AH381" i="12"/>
  <c r="AK381" i="12"/>
  <c r="AH382" i="12"/>
  <c r="AJ381" i="12"/>
  <c r="AI381" i="12"/>
  <c r="AI382" i="12"/>
  <c r="AV384" i="12"/>
  <c r="AS384" i="12"/>
  <c r="AT385" i="12"/>
  <c r="AT384" i="12"/>
  <c r="AU384" i="12"/>
  <c r="AS385" i="12"/>
  <c r="BW18" i="12"/>
  <c r="BZ12" i="12"/>
  <c r="BW13" i="12"/>
  <c r="AH395" i="12"/>
  <c r="AJ395" i="12"/>
  <c r="AI395" i="12"/>
  <c r="AK395" i="12"/>
  <c r="AI399" i="12"/>
  <c r="AH400" i="12"/>
  <c r="AK399" i="12"/>
  <c r="AH399" i="12"/>
  <c r="AJ399" i="12"/>
  <c r="AI396" i="12"/>
  <c r="AV404" i="12"/>
  <c r="AU404" i="12"/>
  <c r="AS392" i="12"/>
  <c r="AT392" i="12"/>
  <c r="AV392" i="12"/>
  <c r="AU392" i="12"/>
  <c r="AT393" i="12"/>
  <c r="BP394" i="12"/>
  <c r="BM382" i="12"/>
  <c r="BO394" i="12"/>
  <c r="BN382" i="12"/>
  <c r="BO382" i="12"/>
  <c r="BP382" i="12"/>
  <c r="BN383" i="12"/>
  <c r="BM383" i="12"/>
  <c r="AT391" i="12"/>
  <c r="BE398" i="12"/>
  <c r="BE386" i="12"/>
  <c r="BD386" i="12"/>
  <c r="BF386" i="12"/>
  <c r="BF398" i="12"/>
  <c r="BC386" i="12"/>
  <c r="AJ396" i="12"/>
  <c r="AH384" i="12"/>
  <c r="AK396" i="12"/>
  <c r="AI384" i="12"/>
  <c r="AK384" i="12"/>
  <c r="AJ384" i="12"/>
  <c r="BV15" i="12"/>
  <c r="BZ15" i="12"/>
  <c r="BV12" i="12"/>
  <c r="AH404" i="12"/>
  <c r="BW10" i="12" s="1"/>
  <c r="AJ404" i="12"/>
  <c r="BY10" i="12" s="1"/>
  <c r="AG407" i="12"/>
  <c r="AG406" i="12"/>
  <c r="AI404" i="12"/>
  <c r="BX10" i="12" s="1"/>
  <c r="AK404" i="12"/>
  <c r="BZ10" i="12" s="1"/>
  <c r="AG410" i="12"/>
  <c r="BV10" i="12"/>
  <c r="AG409" i="12"/>
  <c r="AI400" i="12"/>
  <c r="AH378" i="12"/>
  <c r="AI378" i="12"/>
  <c r="AI379" i="12"/>
  <c r="AJ390" i="12"/>
  <c r="AK390" i="12"/>
  <c r="AH379" i="12"/>
  <c r="AJ378" i="12"/>
  <c r="AK378" i="12"/>
  <c r="BE390" i="12"/>
  <c r="BF390" i="12"/>
  <c r="BF378" i="12"/>
  <c r="BE378" i="12"/>
  <c r="BD378" i="12"/>
  <c r="BC378" i="12"/>
  <c r="AI385" i="12"/>
  <c r="AH385" i="12"/>
  <c r="AK385" i="12"/>
  <c r="AJ385" i="12"/>
  <c r="BP390" i="12"/>
  <c r="BO390" i="12"/>
  <c r="BO378" i="12"/>
  <c r="BM378" i="12"/>
  <c r="BP378" i="12"/>
  <c r="BN378" i="12"/>
  <c r="BY13" i="12"/>
  <c r="BY18" i="12"/>
  <c r="BW19" i="12"/>
  <c r="BW16" i="12"/>
  <c r="BN381" i="12"/>
  <c r="BM381" i="12"/>
  <c r="BP380" i="12"/>
  <c r="BM380" i="12"/>
  <c r="BN380" i="12"/>
  <c r="BO380" i="12"/>
  <c r="AA399" i="12"/>
  <c r="Z399" i="12"/>
  <c r="AA387" i="12"/>
  <c r="Z387" i="12"/>
  <c r="Y387" i="12"/>
  <c r="X387" i="12"/>
  <c r="BM393" i="12"/>
  <c r="BN393" i="12"/>
  <c r="BP393" i="12"/>
  <c r="BM394" i="12"/>
  <c r="BO393" i="12"/>
  <c r="BN390" i="12"/>
  <c r="BD396" i="12"/>
  <c r="BC397" i="12"/>
  <c r="BD397" i="12"/>
  <c r="BE396" i="12"/>
  <c r="BC396" i="12"/>
  <c r="BF396" i="12"/>
  <c r="AS393" i="12"/>
  <c r="S374" i="20"/>
  <c r="I375" i="20"/>
  <c r="Y388" i="12"/>
  <c r="X388" i="12"/>
  <c r="Z400" i="12"/>
  <c r="AA388" i="12"/>
  <c r="X389" i="12"/>
  <c r="AA400" i="12"/>
  <c r="Z388" i="12"/>
  <c r="BE394" i="12"/>
  <c r="BC383" i="12"/>
  <c r="BF382" i="12"/>
  <c r="BE382" i="12"/>
  <c r="BF394" i="12"/>
  <c r="BD383" i="12"/>
  <c r="BD382" i="12"/>
  <c r="BC382" i="12"/>
  <c r="BW15" i="12"/>
  <c r="AV394" i="12"/>
  <c r="AT382" i="12"/>
  <c r="AU382" i="12"/>
  <c r="AU394" i="12"/>
  <c r="AS382" i="12"/>
  <c r="AV382" i="12"/>
  <c r="BF385" i="12"/>
  <c r="BE385" i="12"/>
  <c r="BF397" i="12"/>
  <c r="BE397" i="12"/>
  <c r="BD385" i="12"/>
  <c r="BC385" i="12"/>
  <c r="BZ19" i="12"/>
  <c r="BX13" i="12"/>
  <c r="BV18" i="12"/>
  <c r="W162" i="20"/>
</calcChain>
</file>

<file path=xl/sharedStrings.xml><?xml version="1.0" encoding="utf-8"?>
<sst xmlns="http://schemas.openxmlformats.org/spreadsheetml/2006/main" count="1599" uniqueCount="214">
  <si>
    <t xml:space="preserve">Standard grade </t>
  </si>
  <si>
    <t xml:space="preserve">Crude oil acquired </t>
  </si>
  <si>
    <t xml:space="preserve">Super </t>
  </si>
  <si>
    <t xml:space="preserve">Premium </t>
  </si>
  <si>
    <t xml:space="preserve">by refineries </t>
  </si>
  <si>
    <t xml:space="preserve">unleaded </t>
  </si>
  <si>
    <t>Pence per litre</t>
  </si>
  <si>
    <t xml:space="preserve">.. </t>
  </si>
  <si>
    <t xml:space="preserve">  </t>
  </si>
  <si>
    <t>2000</t>
  </si>
  <si>
    <r>
      <t>Motor spirit</t>
    </r>
    <r>
      <rPr>
        <vertAlign val="superscript"/>
        <sz val="9"/>
        <rFont val="Arial"/>
        <family val="2"/>
      </rPr>
      <t>1</t>
    </r>
  </si>
  <si>
    <r>
      <t>Derv</t>
    </r>
    <r>
      <rPr>
        <vertAlign val="superscript"/>
        <sz val="9"/>
        <rFont val="Arial"/>
        <family val="2"/>
      </rPr>
      <t>1</t>
    </r>
  </si>
  <si>
    <r>
      <t>Gas oil</t>
    </r>
    <r>
      <rPr>
        <vertAlign val="superscript"/>
        <sz val="9"/>
        <rFont val="Arial"/>
        <family val="2"/>
      </rPr>
      <t>1,3</t>
    </r>
  </si>
  <si>
    <t>June</t>
  </si>
  <si>
    <t xml:space="preserve">Quarter 2 </t>
  </si>
  <si>
    <t xml:space="preserve">Quarter 3 </t>
  </si>
  <si>
    <t xml:space="preserve">..  </t>
  </si>
  <si>
    <t>2000 = 100</t>
  </si>
  <si>
    <t>1995 = 100</t>
  </si>
  <si>
    <t>..</t>
  </si>
  <si>
    <t>Annual %</t>
  </si>
  <si>
    <t xml:space="preserve">Quarter 4 </t>
  </si>
  <si>
    <t>Differential</t>
  </si>
  <si>
    <t>2005 = 100</t>
  </si>
  <si>
    <t xml:space="preserve">Duty Rate </t>
  </si>
  <si>
    <t>VAT &amp; Duty</t>
  </si>
  <si>
    <t>VAT</t>
  </si>
  <si>
    <t>Typical retail prices of petroleum products excluding VAT and duty</t>
  </si>
  <si>
    <t>2010 = 100</t>
  </si>
  <si>
    <t>Return to Contents Page</t>
  </si>
  <si>
    <t>Contents</t>
  </si>
  <si>
    <t>Tables</t>
  </si>
  <si>
    <t>Methodology</t>
  </si>
  <si>
    <t>Methodology notes</t>
  </si>
  <si>
    <t>Further information</t>
  </si>
  <si>
    <t>Contacts</t>
  </si>
  <si>
    <t>Table 4.1.1: Monthly retail prices of petroleum products and a crude oil price index</t>
  </si>
  <si>
    <t>Table 4.1.2: Annual retail prices of petroleum products and a crude oil price index</t>
  </si>
  <si>
    <t>Data in these tables show monthly, quarterly and annual road fuel prices, heating oil prices and a crude oil price index.</t>
  </si>
  <si>
    <t>Data are shown in current (cash) terms with and without tax.</t>
  </si>
  <si>
    <t>Monthly and quarterly data are available back to 1989 and annual data back to 1977 on the historic data sheets.</t>
  </si>
  <si>
    <t>Table 4.1.1 Typical retail prices of petroleum products and a crude oil price index (monthly)</t>
  </si>
  <si>
    <t>Table 4.1.1 Typical retail prices of petroleum products and a crude oil price index (quarterly)</t>
  </si>
  <si>
    <t>4 star / LRP</t>
  </si>
  <si>
    <r>
      <t>burning oil</t>
    </r>
    <r>
      <rPr>
        <vertAlign val="superscript"/>
        <sz val="8"/>
        <rFont val="Arial"/>
        <family val="2"/>
      </rPr>
      <t>1,2</t>
    </r>
  </si>
  <si>
    <t>Table 4.1.2 Typical retail prices of petroleum products and a crude oil price index (annual)</t>
  </si>
  <si>
    <t>ULSP to ULSD</t>
  </si>
  <si>
    <t>Historic Indices</t>
  </si>
  <si>
    <t>Mthly (pence per litre)</t>
  </si>
  <si>
    <t>Annual (pence per litre)</t>
  </si>
  <si>
    <t>January</t>
  </si>
  <si>
    <t>February</t>
  </si>
  <si>
    <t>March</t>
  </si>
  <si>
    <t>April</t>
  </si>
  <si>
    <t>May</t>
  </si>
  <si>
    <t>July</t>
  </si>
  <si>
    <t>August</t>
  </si>
  <si>
    <t>September</t>
  </si>
  <si>
    <t>October</t>
  </si>
  <si>
    <t>November</t>
  </si>
  <si>
    <t>December</t>
  </si>
  <si>
    <t>energyprices.stats@beis.gov.uk</t>
  </si>
  <si>
    <t>About this data</t>
  </si>
  <si>
    <t>Change p/litre</t>
  </si>
  <si>
    <t>MTH</t>
  </si>
  <si>
    <t xml:space="preserve">% Change </t>
  </si>
  <si>
    <t>YR</t>
  </si>
  <si>
    <t>Excluding VAT and Duty</t>
  </si>
  <si>
    <t>Excluding vat and duty</t>
  </si>
  <si>
    <r>
      <t>Derv</t>
    </r>
    <r>
      <rPr>
        <vertAlign val="superscript"/>
        <sz val="9"/>
        <rFont val="Arial"/>
        <family val="2"/>
      </rPr>
      <t>2</t>
    </r>
    <r>
      <rPr>
        <sz val="11"/>
        <color theme="1"/>
        <rFont val="Calibri"/>
        <family val="2"/>
        <scheme val="minor"/>
      </rPr>
      <t/>
    </r>
  </si>
  <si>
    <t>ULSP Pump price</t>
  </si>
  <si>
    <t>DERV Pump price</t>
  </si>
  <si>
    <t>SUPERUNLEADED Pump price</t>
  </si>
  <si>
    <t>Super</t>
  </si>
  <si>
    <t>p/litre</t>
  </si>
  <si>
    <t>%</t>
  </si>
  <si>
    <t>Mthly %</t>
  </si>
  <si>
    <t>SGBO</t>
  </si>
  <si>
    <t>GAS OIL including VAT and duty</t>
  </si>
  <si>
    <t>SGBO Including VAT (no duty)</t>
  </si>
  <si>
    <t>GAS Oil</t>
  </si>
  <si>
    <t>Price</t>
  </si>
  <si>
    <t>The data published in these tables are national average prices calculated from prices supplied by a sample of motor fuel companies and supermarkets.</t>
  </si>
  <si>
    <t>Notes</t>
  </si>
  <si>
    <t>Because of the different pricing policies companies in the road fuels market have, average prices presented here will differ to what companies may charge and prices can differ dependant on the area of the country they are charged in.</t>
  </si>
  <si>
    <t>Crude oil prices are shown in Table 4.1.1 as an index based on a “basket” of both indigenous and imported crude oil prices that are used as an input, along with other fuel prices, for the Producer Prices Index (produced by ONS).</t>
  </si>
  <si>
    <t>The index represents the average price paid by refineries for the month and is calculated in sterling on a Cost, Insurance and Freight (CIF) basis.</t>
  </si>
  <si>
    <t>Provisional monthly prices are usually revised in the month following their original publication, with revisions being marked with an “r”.</t>
  </si>
  <si>
    <t>Provisional annual prices are published in December with revisions being made during the following two months as more data becomes available.</t>
  </si>
  <si>
    <t>Historic Data</t>
  </si>
  <si>
    <t>Prior to 1977 price data were collated from a variety of sources. They were largely sourced from published scheduled wholesale prices of the oil companies to which retailers margins were added.</t>
  </si>
  <si>
    <t>From January 1995 sales by super/hyper markets, which now make up around 40 per cent of the retail petrol market, are included in the price estimates.</t>
  </si>
  <si>
    <t>Energy Prices Statistics Team</t>
  </si>
  <si>
    <t>Year</t>
  </si>
  <si>
    <t>Month</t>
  </si>
  <si>
    <t>Quarter</t>
  </si>
  <si>
    <t>Note 1. These estimates are generally representative of prices paid on or about the 15th of the month.  Estimates are based on information provided by oil marketing companies until December 1994.  From January 1995, data from super/hypermarket chains have been included.  The very latest data for motor  spirit and diesel are provisional, based on a smaller sample than used for preceding months.</t>
  </si>
  <si>
    <t xml:space="preserve">Note 3. These estimates are for deliveries of 2,000 to 5,000 litres; such deliveries attracted 8 per cent VAT  from 1 April 1994.  With effect from 1 September 1997 the rate of VAT was reduced to 5 per cent. </t>
  </si>
  <si>
    <t>Note 4. Price index for supplies received by refineries in the UK from both indigenous and imported sources. It represents the average for the month calculated in sterling on a cif basis.</t>
  </si>
  <si>
    <t>Blank cells represent months where data was not reported in this table.</t>
  </si>
  <si>
    <t>Blank cells represent quarters where data was not reported in this table.</t>
  </si>
  <si>
    <t xml:space="preserve">Note 1. Estimates are based on information provided by oil marketing companies until December 1994.  From January 1995, data from super/hypermarket chains have been included. </t>
  </si>
  <si>
    <t>Note 2. From October 1999, Four Star prices represent 'Lead Replacement Petrol' (LRP).  Pump prices for both petrols are broadly the same.</t>
  </si>
  <si>
    <t>Note 3. The LRP series has been discontinued from September 2005 due to the low volume of sales.</t>
  </si>
  <si>
    <t>Note 4. From April 2001, Premium unleaded prices represent Ultra Low Sulphur Petrol (ULSP), which now accounts for virtually all Premium unleaded sold.  The pump prices for both fuels were broadly the same.</t>
  </si>
  <si>
    <t>Note 5. From July 1999, diesel prices represent average prices for Ultra Low Sulphur Diesel which now accounts for virtually all diesel sold. Prices for the period March - June 1999 represent a mixture of both types of diesel as companies switched to only selling ULSD.  Pump prices for both diesels are broadly the same.</t>
  </si>
  <si>
    <t xml:space="preserve">Note 6. These estimates are for deliveries of up to 1,000 litres; such deliveries attract 8 per cent VAT from 1 April 1994.  With effect from 1 September 1997 the rate of VAT has been reduced to 5 per cent. </t>
  </si>
  <si>
    <t xml:space="preserve">Note 7. These estimates are for deliveries of 2,000 to 5,000 litres; such deliveries attract 8 per cent VAT from 1 April  1994.  With effect from 1 September 1997 the rate of VAT has been reduced to 5 per cent. </t>
  </si>
  <si>
    <t>Note 8. Price index for supplies received by refineries in the UK from both indigenous and imported sources.  It represents the average for the month calculated in sterling on a cif basis.</t>
  </si>
  <si>
    <t>LRP duty changed</t>
  </si>
  <si>
    <t xml:space="preserve">VAT or duty change note </t>
  </si>
  <si>
    <t>Duty &amp; VAT</t>
  </si>
  <si>
    <t xml:space="preserve">Blank cells represent either times when there was no change in VAT or duty or are periods between time aggregations.  The aggregation is recorded in the final month of the period.  4 star/LRP time series ended in August 2005, ULSP to ULSD differential started in February 2008.  </t>
  </si>
  <si>
    <t>Jan to Mar</t>
  </si>
  <si>
    <t>Apr to June</t>
  </si>
  <si>
    <t>July to Sept</t>
  </si>
  <si>
    <t>Oct to Dec</t>
  </si>
  <si>
    <t>Freeze panes are turned on. To turn off freeze panes select the 'View' ribbon then 'Freeze Panes' then 'Unfreeze Panes' or use [Alt,W,F]</t>
  </si>
  <si>
    <t>Quarterly Energy Prices Publication (opens in a new window)</t>
  </si>
  <si>
    <t>Monthly and annual prices of road fuels and petroleum products website (opens in a new window)</t>
  </si>
  <si>
    <t>Road fuel price statistics data sources and methodologies (opens in a new window)</t>
  </si>
  <si>
    <t>Digest of United Kingdom Energy Statistics (DUKES): glossary and acronyms (opens in a new window)</t>
  </si>
  <si>
    <t>020 7215 5073</t>
  </si>
  <si>
    <t>0207 215 1000</t>
  </si>
  <si>
    <t>The estimates are generally representative of prices paid (inclusive of taxes) at the pump on or about the 15th of the month.  Estimates are based on information provided by oil companies from 1977 until the 15th of the month.</t>
  </si>
  <si>
    <t>Estimates are based on information provided by oil companies from 1977 until 1994.  From January 1995 data from super/hypermarket chains have been included.</t>
  </si>
  <si>
    <t>For rates of duty and VAT see Annex C.</t>
  </si>
  <si>
    <t>Note 1. From October 1999 Four Star prices represent ‘Lead Replacement Petrol’ (LRP) which had replaced Four Star at 95 per cent of outlets at that time.  Leaded petrol has now been  phased out.</t>
  </si>
  <si>
    <t>Note 1. Pump prices for both petrols are broadly the same.  The LRP series has been discontinued from September 2005 due to the low volume of sales.</t>
  </si>
  <si>
    <t>Note 2. From April 2001, Premium unleaded prices represent Ultra Low Sulphur Petrol (ULSP), which now accounts for virtually all Premium unleaded sold.  The pump prices for both fuels were broadly the same.</t>
  </si>
  <si>
    <t>Note 3. From July 1999  diesel prices represent average prices for Ultra Low Sulphur Diesel which now accounts for virtually all diesel sold.  Pump prices for both diesels are broadly the same.</t>
  </si>
  <si>
    <t>Note 4. Typical prices for deliveries of up to 1,000 litres of standard grade burning oil and between 2,000 and 5,000 litres of gas oil.</t>
  </si>
  <si>
    <t>Note 4. Prior to 1977, prices were for deliveries of 900 litres of standard grade burning oil and 2,275 litres of gas oil.  Since April 1994  prices include VAT at a rate of 8% until September 1997 when the applicable rate was reduced to 5%.</t>
  </si>
  <si>
    <t>In the table r indicates revised data. An r in the date column indicates all data in the row has been revised.</t>
  </si>
  <si>
    <t>Table 4.1.3: Typical January retail prices of petroleum products and a crude oil price index</t>
  </si>
  <si>
    <t>Notes for Tables 4.1.1 to 4.1.3</t>
  </si>
  <si>
    <t>Charts 4.1.1 to 4.1.4 Typical Prices of Petroleum Products and 4.2.1 Index of Crude Oil Prices</t>
  </si>
  <si>
    <t>Chart 4.1.1</t>
  </si>
  <si>
    <t>Chart 4.1.3</t>
  </si>
  <si>
    <t>Chart 4.2.1</t>
  </si>
  <si>
    <t>Chart 4.1.2</t>
  </si>
  <si>
    <t>Chart 4.1.4</t>
  </si>
  <si>
    <t>Charts</t>
  </si>
  <si>
    <t>Since 1 September 2021, the Unleaded figure reported inlcudes the new standard "E10" grade. This was implemented by companies as soon as the legislation was in place.</t>
  </si>
  <si>
    <t>Please note currently the legislation is not applicable to forecourts Northern Ireland, so this will continue to be the original grade.</t>
  </si>
  <si>
    <t>Therefore the unleaded average includes differing grades under the umbrella of “unleaded” in our releases.</t>
  </si>
  <si>
    <r>
      <t>An</t>
    </r>
    <r>
      <rPr>
        <b/>
        <sz val="12"/>
        <rFont val="Arial"/>
        <family val="2"/>
      </rPr>
      <t xml:space="preserve"> r</t>
    </r>
    <r>
      <rPr>
        <sz val="12"/>
        <rFont val="Arial"/>
        <family val="2"/>
      </rPr>
      <t xml:space="preserve"> indicates revised data. An r in the date column indicates all data in the column has been revised. An r in a cell indicates that just that cell has been revised.</t>
    </r>
  </si>
  <si>
    <t xml:space="preserve">Note 2. Data for Premium Unleaded and Diesel are sourced from a larger sample than the Weekly Prices statistics.  Also such they will be slightly different than the weekly published figures. </t>
  </si>
  <si>
    <t>Link to Producer Prices Index</t>
  </si>
  <si>
    <t>Link to Asymmetries in Trade Data - A UK Perspective report</t>
  </si>
  <si>
    <t>Month / Year</t>
  </si>
  <si>
    <t xml:space="preserve">Note 2. Data for Premium Unleaded and Diesel are sourced from a larger sample than the Weekly Prices statistics.  As such they will be slightly different than the weekly published figures. </t>
  </si>
  <si>
    <t>Table 4.1.3 Typical retail prices of petroleum products from 1954, United Kingdom</t>
  </si>
  <si>
    <r>
      <t xml:space="preserve">Motor spirit: </t>
    </r>
    <r>
      <rPr>
        <sz val="10"/>
        <rFont val="Arial"/>
        <family val="2"/>
      </rPr>
      <t>Super unleaded 
(Pence per litre)
[Note 1]</t>
    </r>
  </si>
  <si>
    <r>
      <t xml:space="preserve">Motor spirit: </t>
    </r>
    <r>
      <rPr>
        <sz val="10"/>
        <rFont val="Arial"/>
        <family val="2"/>
      </rPr>
      <t>Premium unleaded / ULSP
(Pence per litre)
[Note 1, 2]</t>
    </r>
  </si>
  <si>
    <r>
      <t>Derv:</t>
    </r>
    <r>
      <rPr>
        <sz val="10"/>
        <rFont val="Arial"/>
        <family val="2"/>
      </rPr>
      <t xml:space="preserve"> Diesel / ULSD
(Pence per litre)
[Note 1, 2]</t>
    </r>
  </si>
  <si>
    <r>
      <t xml:space="preserve">Motor spirit:
</t>
    </r>
    <r>
      <rPr>
        <sz val="10"/>
        <rFont val="Arial"/>
        <family val="2"/>
      </rPr>
      <t>4 star / LRP
(Pence per litre)
[Note 1]</t>
    </r>
  </si>
  <si>
    <r>
      <t xml:space="preserve">Standard grade burning oil
</t>
    </r>
    <r>
      <rPr>
        <sz val="10"/>
        <rFont val="Arial"/>
        <family val="2"/>
      </rPr>
      <t>(Pence per litre)
[Note 1]</t>
    </r>
  </si>
  <si>
    <r>
      <t xml:space="preserve">Gas oil
</t>
    </r>
    <r>
      <rPr>
        <sz val="10"/>
        <rFont val="Arial"/>
        <family val="2"/>
      </rPr>
      <t>(Pence per litre)
[Note 1, 3]</t>
    </r>
  </si>
  <si>
    <r>
      <t xml:space="preserve">Historic Indices: </t>
    </r>
    <r>
      <rPr>
        <sz val="10"/>
        <rFont val="Arial"/>
        <family val="2"/>
      </rPr>
      <t>Crude oil acquired by refineries
1995 = 100</t>
    </r>
  </si>
  <si>
    <r>
      <t xml:space="preserve">Historic Indices: </t>
    </r>
    <r>
      <rPr>
        <sz val="10"/>
        <rFont val="Arial"/>
        <family val="2"/>
      </rPr>
      <t>Crude oil acquired by refineries
2000 = 100</t>
    </r>
  </si>
  <si>
    <r>
      <t xml:space="preserve">Historic Indices: </t>
    </r>
    <r>
      <rPr>
        <sz val="10"/>
        <rFont val="Arial"/>
        <family val="2"/>
      </rPr>
      <t>Crude oil acquired by refineries
2005 = 100</t>
    </r>
  </si>
  <si>
    <r>
      <t xml:space="preserve">Crude oil acquired by refineries
</t>
    </r>
    <r>
      <rPr>
        <sz val="10"/>
        <rFont val="Arial"/>
        <family val="2"/>
      </rPr>
      <t>2010 = 100
[Note 4]</t>
    </r>
  </si>
  <si>
    <r>
      <rPr>
        <b/>
        <sz val="10"/>
        <rFont val="Arial"/>
        <family val="2"/>
      </rPr>
      <t xml:space="preserve">ULSP to ULSD Differential </t>
    </r>
    <r>
      <rPr>
        <sz val="10"/>
        <rFont val="Arial"/>
        <family val="2"/>
      </rPr>
      <t>(Pence per litre)</t>
    </r>
  </si>
  <si>
    <r>
      <t xml:space="preserve">Motor spirit: </t>
    </r>
    <r>
      <rPr>
        <sz val="10"/>
        <rFont val="Arial"/>
        <family val="2"/>
      </rPr>
      <t>Super unleaded
(Pence per litre)
[Note 1]</t>
    </r>
  </si>
  <si>
    <r>
      <t xml:space="preserve">Crude oil acquired by refineries 
</t>
    </r>
    <r>
      <rPr>
        <sz val="10"/>
        <rFont val="Arial"/>
        <family val="2"/>
      </rPr>
      <t>2010 = 100
[Note 4]</t>
    </r>
  </si>
  <si>
    <r>
      <t xml:space="preserve">Motor spirit:
</t>
    </r>
    <r>
      <rPr>
        <sz val="10"/>
        <rFont val="Arial"/>
        <family val="2"/>
      </rPr>
      <t>4 star / LRP
(Pence per litre
[Note 1]</t>
    </r>
  </si>
  <si>
    <r>
      <t xml:space="preserve">Derv: </t>
    </r>
    <r>
      <rPr>
        <sz val="10"/>
        <rFont val="Arial"/>
        <family val="2"/>
      </rPr>
      <t>Diesel / ULSD
(Pence per litre)
[Note 1, 2]</t>
    </r>
  </si>
  <si>
    <r>
      <t xml:space="preserve">Crude oil acquired by refineries 
</t>
    </r>
    <r>
      <rPr>
        <sz val="10"/>
        <rFont val="Arial"/>
        <family val="2"/>
      </rPr>
      <t>2010 = 100
[Note 8]</t>
    </r>
  </si>
  <si>
    <r>
      <t xml:space="preserve">Gas oil
</t>
    </r>
    <r>
      <rPr>
        <sz val="10"/>
        <rFont val="Arial"/>
        <family val="2"/>
      </rPr>
      <t>(Pence per litre)
[Note 1, 7]</t>
    </r>
  </si>
  <si>
    <r>
      <t xml:space="preserve">Standard grade burning oil
</t>
    </r>
    <r>
      <rPr>
        <sz val="10"/>
        <rFont val="Arial"/>
        <family val="2"/>
      </rPr>
      <t>(Pence per litre)
[Note 1, 6]</t>
    </r>
  </si>
  <si>
    <r>
      <t xml:space="preserve">Derv: </t>
    </r>
    <r>
      <rPr>
        <sz val="10"/>
        <rFont val="Arial"/>
        <family val="2"/>
      </rPr>
      <t>Diesel / ULSD
(Pence per litre)
[Note 1, 5]</t>
    </r>
  </si>
  <si>
    <r>
      <t xml:space="preserve">Motor spirit:
</t>
    </r>
    <r>
      <rPr>
        <sz val="10"/>
        <rFont val="Arial"/>
        <family val="2"/>
      </rPr>
      <t>Premium unleaded / ULSP
(Pence per litre)
[Note 1, 4]</t>
    </r>
  </si>
  <si>
    <r>
      <t xml:space="preserve">Motor spirit:
</t>
    </r>
    <r>
      <rPr>
        <sz val="10"/>
        <rFont val="Arial"/>
        <family val="2"/>
      </rPr>
      <t>Super unleaded
(Pence per litre)
[Note 1]</t>
    </r>
  </si>
  <si>
    <r>
      <t xml:space="preserve">Motor spirit:
</t>
    </r>
    <r>
      <rPr>
        <sz val="10"/>
        <rFont val="Arial"/>
        <family val="2"/>
      </rPr>
      <t>4 star / LRP
(Pence per litre)
[Note 1, 2, 3]</t>
    </r>
  </si>
  <si>
    <r>
      <t xml:space="preserve">Motor spirit:
</t>
    </r>
    <r>
      <rPr>
        <sz val="10"/>
        <rFont val="Arial"/>
        <family val="2"/>
      </rPr>
      <t>2 star
(Pence per litre)</t>
    </r>
  </si>
  <si>
    <r>
      <t xml:space="preserve">Motor spirit:
</t>
    </r>
    <r>
      <rPr>
        <sz val="10"/>
        <rFont val="Arial"/>
        <family val="2"/>
      </rPr>
      <t>4 star/LRP
(Pence per litre)
[Note 1]</t>
    </r>
  </si>
  <si>
    <r>
      <t>Motor spirit</t>
    </r>
    <r>
      <rPr>
        <sz val="10"/>
        <rFont val="Arial"/>
        <family val="2"/>
      </rPr>
      <t>: Super unleaded (Pence per litre)</t>
    </r>
  </si>
  <si>
    <r>
      <t xml:space="preserve">Motor spirit: </t>
    </r>
    <r>
      <rPr>
        <sz val="10"/>
        <rFont val="Arial"/>
        <family val="2"/>
      </rPr>
      <t>Premium unleaded / ULSP
(Pence per litre)
[Note 2]</t>
    </r>
  </si>
  <si>
    <r>
      <t>Derv:</t>
    </r>
    <r>
      <rPr>
        <sz val="10"/>
        <rFont val="Arial"/>
        <family val="2"/>
      </rPr>
      <t xml:space="preserve"> Diesel / ULSD
(Pence per litre)
[Note 3]</t>
    </r>
  </si>
  <si>
    <r>
      <t xml:space="preserve">Gas oil
</t>
    </r>
    <r>
      <rPr>
        <sz val="10"/>
        <rFont val="Arial"/>
        <family val="2"/>
      </rPr>
      <t>(Pence per litre)
[Note 4]</t>
    </r>
  </si>
  <si>
    <r>
      <t xml:space="preserve">Standard grade burning oil
</t>
    </r>
    <r>
      <rPr>
        <sz val="10"/>
        <rFont val="Arial"/>
        <family val="2"/>
      </rPr>
      <t>(Pence per litre)
[Note 4]</t>
    </r>
  </si>
  <si>
    <r>
      <t xml:space="preserve">4 Star/LRP: </t>
    </r>
    <r>
      <rPr>
        <sz val="10"/>
        <rFont val="Arial"/>
        <family val="2"/>
      </rPr>
      <t>Ex VAT
(Monthly)
(Pence per litre)</t>
    </r>
  </si>
  <si>
    <r>
      <t xml:space="preserve">4 Star/LRP:
</t>
    </r>
    <r>
      <rPr>
        <sz val="10"/>
        <rFont val="Arial"/>
        <family val="2"/>
      </rPr>
      <t>Ex VAT &amp; Duty
(Monthly)
(Pence per litre)</t>
    </r>
  </si>
  <si>
    <r>
      <t xml:space="preserve">4 Star/LRP:
</t>
    </r>
    <r>
      <rPr>
        <sz val="10"/>
        <rFont val="Arial"/>
        <family val="2"/>
      </rPr>
      <t>Ex VAT &amp; Duty
(Quarterly Average)
(Pence per litre)</t>
    </r>
  </si>
  <si>
    <r>
      <t>Standard grade burning oil (kerosene):</t>
    </r>
    <r>
      <rPr>
        <sz val="10"/>
        <rFont val="Arial"/>
        <family val="2"/>
      </rPr>
      <t xml:space="preserve"> Ex VAT
(Monthly)
(Pence per litre)</t>
    </r>
  </si>
  <si>
    <r>
      <t>Standard grade burning oil (kerosene):</t>
    </r>
    <r>
      <rPr>
        <sz val="10"/>
        <rFont val="Arial"/>
        <family val="2"/>
      </rPr>
      <t xml:space="preserve"> Ex VAT &amp; Duty 
(Monthly)
(Pence per litre)</t>
    </r>
  </si>
  <si>
    <r>
      <t xml:space="preserve">Standard grade burning oil (kerosene): </t>
    </r>
    <r>
      <rPr>
        <sz val="10"/>
        <rFont val="Arial"/>
        <family val="2"/>
      </rPr>
      <t>Ex VAT &amp; Duty 
(Quarterly Average)
(Pence per litre)</t>
    </r>
  </si>
  <si>
    <r>
      <t>Gas oil:</t>
    </r>
    <r>
      <rPr>
        <sz val="10"/>
        <rFont val="Arial"/>
        <family val="2"/>
      </rPr>
      <t xml:space="preserve"> Ex VAT 
(Monthly)
(Pence per litre)</t>
    </r>
  </si>
  <si>
    <r>
      <t>Gas oil:</t>
    </r>
    <r>
      <rPr>
        <sz val="10"/>
        <rFont val="Arial"/>
        <family val="2"/>
      </rPr>
      <t xml:space="preserve"> Ex VAT &amp; Duty
(Monthly)
(Pence per litre)</t>
    </r>
  </si>
  <si>
    <r>
      <t>Gas oil:</t>
    </r>
    <r>
      <rPr>
        <sz val="10"/>
        <rFont val="Arial"/>
        <family val="2"/>
      </rPr>
      <t xml:space="preserve"> Ex VAT &amp; Duty
(Quarterly Average)
(Pence per litre)</t>
    </r>
  </si>
  <si>
    <r>
      <t>Annual Average Derv:</t>
    </r>
    <r>
      <rPr>
        <sz val="10"/>
        <rFont val="Arial"/>
        <family val="2"/>
      </rPr>
      <t xml:space="preserve"> Ex VAT
(Pence per litre)</t>
    </r>
  </si>
  <si>
    <r>
      <t>Annual Average Derv:</t>
    </r>
    <r>
      <rPr>
        <sz val="10"/>
        <rFont val="Arial"/>
        <family val="2"/>
      </rPr>
      <t xml:space="preserve"> Ex VAT &amp; Duty
(Pence per litre)</t>
    </r>
  </si>
  <si>
    <r>
      <t>Annual Average ULSP:</t>
    </r>
    <r>
      <rPr>
        <sz val="10"/>
        <rFont val="Arial"/>
        <family val="2"/>
      </rPr>
      <t xml:space="preserve"> Ex VAT
(Pence per litre)</t>
    </r>
  </si>
  <si>
    <r>
      <t xml:space="preserve">Annual Average ULSP: </t>
    </r>
    <r>
      <rPr>
        <sz val="10"/>
        <rFont val="Arial"/>
        <family val="2"/>
      </rPr>
      <t>Ex VAT &amp; Duty
(Pence per litre)</t>
    </r>
  </si>
  <si>
    <r>
      <t xml:space="preserve">Derv (Diesel / ULSD): </t>
    </r>
    <r>
      <rPr>
        <sz val="10"/>
        <rFont val="Arial"/>
        <family val="2"/>
      </rPr>
      <t>Ex VAT &amp; Duty
(Quarterly Average)
(Pence per litre)</t>
    </r>
  </si>
  <si>
    <r>
      <t>Derv (Diesel / ULSD):</t>
    </r>
    <r>
      <rPr>
        <sz val="10"/>
        <rFont val="Arial"/>
        <family val="2"/>
      </rPr>
      <t xml:space="preserve"> Ex VAT &amp; Duty
(Monthly)
(Pence per litre)</t>
    </r>
  </si>
  <si>
    <r>
      <t xml:space="preserve">Derv (Diesel / ULSD): </t>
    </r>
    <r>
      <rPr>
        <sz val="10"/>
        <rFont val="Arial"/>
        <family val="2"/>
      </rPr>
      <t>Diesel / ULSD Ex VAT
(Monthly)
(Pence per litre)</t>
    </r>
  </si>
  <si>
    <r>
      <t xml:space="preserve">ULSP (Premium Unleaded): </t>
    </r>
    <r>
      <rPr>
        <sz val="10"/>
        <rFont val="Arial"/>
        <family val="2"/>
      </rPr>
      <t>Ex VAT
(Monthly)
(Pence per litre)</t>
    </r>
  </si>
  <si>
    <r>
      <t>ULSP (Premium Unleaded):</t>
    </r>
    <r>
      <rPr>
        <sz val="10"/>
        <rFont val="Arial"/>
        <family val="2"/>
      </rPr>
      <t xml:space="preserve"> Ex VAT &amp; Duty
(Monthly)
(Pence per litre)</t>
    </r>
  </si>
  <si>
    <r>
      <t>ULSP (Premium Unleaded):</t>
    </r>
    <r>
      <rPr>
        <sz val="10"/>
        <rFont val="Arial"/>
        <family val="2"/>
      </rPr>
      <t xml:space="preserve"> Ex VAT &amp; Duty
(Quarterly Average)
(Pence per litre)</t>
    </r>
  </si>
  <si>
    <r>
      <t xml:space="preserve">Energy Prices </t>
    </r>
    <r>
      <rPr>
        <sz val="18"/>
        <rFont val="Arial"/>
        <family val="2"/>
      </rPr>
      <t>Road Fuels and Other Petroleum Products</t>
    </r>
  </si>
  <si>
    <r>
      <rPr>
        <b/>
        <sz val="11"/>
        <rFont val="Arial"/>
        <family val="2"/>
      </rPr>
      <t>Table 4.1.1</t>
    </r>
    <r>
      <rPr>
        <sz val="11"/>
        <rFont val="Arial"/>
        <family val="2"/>
      </rPr>
      <t xml:space="preserve"> shows mid-month </t>
    </r>
    <r>
      <rPr>
        <b/>
        <sz val="11"/>
        <rFont val="Arial"/>
        <family val="2"/>
      </rPr>
      <t xml:space="preserve">monthly </t>
    </r>
    <r>
      <rPr>
        <sz val="11"/>
        <rFont val="Arial"/>
        <family val="2"/>
      </rPr>
      <t xml:space="preserve">figures of this series in the </t>
    </r>
    <r>
      <rPr>
        <b/>
        <sz val="11"/>
        <rFont val="Arial"/>
        <family val="2"/>
      </rPr>
      <t xml:space="preserve">original units </t>
    </r>
    <r>
      <rPr>
        <sz val="11"/>
        <rFont val="Arial"/>
        <family val="2"/>
      </rPr>
      <t>used for each fuel type (data is available back to 1989)</t>
    </r>
  </si>
  <si>
    <r>
      <rPr>
        <b/>
        <sz val="11"/>
        <rFont val="Arial"/>
        <family val="2"/>
      </rPr>
      <t>Table 4.1.1 (Quarterly)</t>
    </r>
    <r>
      <rPr>
        <sz val="11"/>
        <rFont val="Arial"/>
        <family val="2"/>
      </rPr>
      <t xml:space="preserve"> shows quarterly figures of this series in a comparable unit of measurement across fuel types (pence per kilowatt hour) (data is available back to 1989)</t>
    </r>
  </si>
  <si>
    <r>
      <rPr>
        <b/>
        <sz val="11"/>
        <rFont val="Arial"/>
        <family val="2"/>
      </rPr>
      <t>Table 4.1.2</t>
    </r>
    <r>
      <rPr>
        <sz val="11"/>
        <rFont val="Arial"/>
        <family val="2"/>
      </rPr>
      <t xml:space="preserve">  shows the annual typical retail prices of petroleum products and a crude oil price index (data is available back to 1977)</t>
    </r>
  </si>
  <si>
    <r>
      <rPr>
        <b/>
        <sz val="11"/>
        <rFont val="Arial"/>
        <family val="2"/>
      </rPr>
      <t>Table 4.1.3</t>
    </r>
    <r>
      <rPr>
        <sz val="11"/>
        <rFont val="Arial"/>
        <family val="2"/>
      </rPr>
      <t xml:space="preserve"> shows</t>
    </r>
    <r>
      <rPr>
        <b/>
        <sz val="11"/>
        <rFont val="Arial"/>
        <family val="2"/>
      </rPr>
      <t xml:space="preserve"> </t>
    </r>
    <r>
      <rPr>
        <sz val="11"/>
        <rFont val="Arial"/>
        <family val="2"/>
      </rPr>
      <t>figures for the typical January retail prices of petroleum products and a crude oil price (data is available back to 1954)</t>
    </r>
  </si>
  <si>
    <t>Typical retail prices of petroleum products and crude oil price index</t>
  </si>
  <si>
    <t>Press Office (media enquiries)</t>
  </si>
  <si>
    <t>Revision policy and standards for official statistics (opens in a new window)</t>
  </si>
  <si>
    <t>Source: Department for Energy Security and Net Zero</t>
  </si>
  <si>
    <r>
      <t>Publication date:</t>
    </r>
    <r>
      <rPr>
        <sz val="11"/>
        <rFont val="Arial"/>
        <family val="2"/>
      </rPr>
      <t xml:space="preserve"> 29/06/2023</t>
    </r>
  </si>
  <si>
    <r>
      <t>Next update:</t>
    </r>
    <r>
      <rPr>
        <sz val="11"/>
        <rFont val="Arial"/>
        <family val="2"/>
      </rPr>
      <t xml:space="preserve"> 27/07/2023</t>
    </r>
  </si>
  <si>
    <t xml:space="preserve">newsdesk@energysecurity.gov.uk </t>
  </si>
  <si>
    <r>
      <t xml:space="preserve">Data period: </t>
    </r>
    <r>
      <rPr>
        <sz val="11"/>
        <rFont val="Arial"/>
        <family val="2"/>
      </rPr>
      <t>New road fuels data for June 2023 and crude oil revisions &amp; data for May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</si>
</sst>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3" formatCode="_-* #,##0.00_-;\-* #,##0.00_-;_-* &quot;-&quot;??_-;_-@_-"/>
    <numFmt numFmtId="164" formatCode="0.0\ "/>
    <numFmt numFmtId="165" formatCode="0.00\ "/>
    <numFmt numFmtId="166" formatCode="0.0"/>
    <numFmt numFmtId="167" formatCode="#,##0.00\ "/>
    <numFmt numFmtId="168" formatCode="0;;;@"/>
    <numFmt numFmtId="169" formatCode="0.0%"/>
    <numFmt numFmtId="170" formatCode="m\a\r"/>
    <numFmt numFmtId="171" formatCode="#,##0.0\ "/>
    <numFmt numFmtId="172" formatCode="#,##0.0"/>
    <numFmt numFmtId="173" formatCode="0.000%"/>
    <numFmt numFmtId="174" formatCode="@\ \ "/>
    <numFmt numFmtId="175" formatCode="_-* #,##0.0_-;\-* #,##0.0_-;_-* &quot;-&quot;??_-;_-@_-"/>
    <numFmt numFmtId="176" formatCode="dd\-mmm\-yyyy"/>
    <numFmt numFmtId="177" formatCode="mmmm"/>
    <numFmt numFmtId="178" formatCode="mmm\ yyyy"/>
    <numFmt numFmtId="179" formatCode="0.00&quot;r&quot;"/>
  </numFmts>
  <fonts count="37" x14ac:knownFonts="1">
    <font>
      <sz val="10"/>
      <name val="Arial"/>
    </font>
    <font>
      <sz val="11"/>
      <color theme="1"/>
      <name val="Calibri"/>
      <family val="2"/>
      <scheme val="minor"/>
    </font>
    <font>
      <sz val="10"/>
      <name val="Arial"/>
      <family val="2"/>
    </font>
    <font>
      <sz val="8"/>
      <name val="Arial"/>
      <family val="2"/>
    </font>
    <font>
      <b/>
      <sz val="8"/>
      <name val="Arial"/>
      <family val="2"/>
    </font>
    <font>
      <sz val="8"/>
      <name val="Arial"/>
      <family val="2"/>
    </font>
    <font>
      <sz val="12"/>
      <name val="Arial"/>
      <family val="2"/>
    </font>
    <font>
      <sz val="9"/>
      <name val="Arial"/>
      <family val="2"/>
    </font>
    <font>
      <vertAlign val="superscript"/>
      <sz val="9"/>
      <name val="Arial"/>
      <family val="2"/>
    </font>
    <font>
      <i/>
      <sz val="9"/>
      <name val="Arial"/>
      <family val="2"/>
    </font>
    <font>
      <b/>
      <sz val="9"/>
      <name val="Arial"/>
      <family val="2"/>
    </font>
    <font>
      <b/>
      <sz val="12"/>
      <name val="Arial"/>
      <family val="2"/>
    </font>
    <font>
      <b/>
      <sz val="10"/>
      <name val="Arial"/>
      <family val="2"/>
    </font>
    <font>
      <u/>
      <sz val="9"/>
      <color indexed="12"/>
      <name val="Arial"/>
      <family val="2"/>
    </font>
    <font>
      <sz val="11"/>
      <name val="Arial"/>
      <family val="2"/>
    </font>
    <font>
      <b/>
      <sz val="14"/>
      <name val="Arial"/>
      <family val="2"/>
    </font>
    <font>
      <sz val="12"/>
      <name val="MS Sans Serif"/>
      <family val="2"/>
    </font>
    <font>
      <u/>
      <sz val="12"/>
      <color indexed="12"/>
      <name val="Arial"/>
      <family val="2"/>
    </font>
    <font>
      <u/>
      <sz val="10"/>
      <color indexed="12"/>
      <name val="Arial"/>
      <family val="2"/>
    </font>
    <font>
      <sz val="10"/>
      <color theme="1"/>
      <name val="Arial"/>
      <family val="2"/>
    </font>
    <font>
      <sz val="9"/>
      <color rgb="FFFF0000"/>
      <name val="Arial"/>
      <family val="2"/>
    </font>
    <font>
      <b/>
      <sz val="11"/>
      <name val="Arial"/>
      <family val="2"/>
    </font>
    <font>
      <b/>
      <sz val="12"/>
      <color rgb="FF000000"/>
      <name val="Arial"/>
      <family val="2"/>
    </font>
    <font>
      <i/>
      <sz val="10"/>
      <name val="Arial"/>
      <family val="2"/>
    </font>
    <font>
      <vertAlign val="superscript"/>
      <sz val="8"/>
      <name val="Arial"/>
      <family val="2"/>
    </font>
    <font>
      <sz val="9"/>
      <color theme="1"/>
      <name val="Arial"/>
      <family val="2"/>
    </font>
    <font>
      <b/>
      <i/>
      <sz val="10"/>
      <name val="Arial"/>
      <family val="2"/>
    </font>
    <font>
      <sz val="10"/>
      <color theme="0"/>
      <name val="Arial"/>
      <family val="2"/>
    </font>
    <font>
      <sz val="12"/>
      <color theme="3"/>
      <name val="Arial"/>
      <family val="2"/>
    </font>
    <font>
      <b/>
      <sz val="11"/>
      <color theme="3"/>
      <name val="Arial"/>
      <family val="2"/>
    </font>
    <font>
      <sz val="8"/>
      <name val="Arial"/>
      <family val="2"/>
    </font>
    <font>
      <b/>
      <sz val="9"/>
      <color theme="0"/>
      <name val="Arial"/>
      <family val="2"/>
    </font>
    <font>
      <sz val="11"/>
      <color rgb="FF000000"/>
      <name val="Arial"/>
      <family val="2"/>
    </font>
    <font>
      <b/>
      <sz val="18"/>
      <name val="Arial"/>
      <family val="2"/>
    </font>
    <font>
      <u/>
      <sz val="10"/>
      <color theme="10"/>
      <name val="Arial"/>
      <family val="2"/>
    </font>
    <font>
      <sz val="11"/>
      <color theme="3"/>
      <name val="Arial"/>
      <family val="2"/>
    </font>
    <font>
      <sz val="18"/>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theme="2" tint="-0.249977111117893"/>
        <bgColor indexed="64"/>
      </patternFill>
    </fill>
    <fill>
      <patternFill patternType="solid">
        <fgColor theme="2" tint="-0.74999237037263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s>
  <cellStyleXfs count="14">
    <xf numFmtId="0" fontId="0"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13" fillId="0" borderId="0" applyNumberFormat="0" applyFill="0" applyBorder="0" applyAlignment="0" applyProtection="0">
      <alignment vertical="top"/>
      <protection locked="0"/>
    </xf>
    <xf numFmtId="0" fontId="2" fillId="0" borderId="0"/>
    <xf numFmtId="0" fontId="2" fillId="0" borderId="0"/>
    <xf numFmtId="0" fontId="2" fillId="0" borderId="0"/>
    <xf numFmtId="0" fontId="19" fillId="0" borderId="0"/>
    <xf numFmtId="9" fontId="2" fillId="0" borderId="0" applyFon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alignment vertical="top"/>
      <protection locked="0"/>
    </xf>
    <xf numFmtId="0" fontId="11" fillId="0" borderId="5" applyNumberFormat="0" applyFill="0" applyAlignment="0" applyProtection="0"/>
    <xf numFmtId="0" fontId="34" fillId="0" borderId="0" applyNumberFormat="0" applyFill="0" applyBorder="0" applyAlignment="0" applyProtection="0"/>
  </cellStyleXfs>
  <cellXfs count="224">
    <xf numFmtId="0" fontId="0" fillId="0" borderId="0" xfId="0"/>
    <xf numFmtId="0" fontId="2" fillId="3" borderId="0" xfId="5" applyFill="1"/>
    <xf numFmtId="0" fontId="14" fillId="3" borderId="0" xfId="5" applyFont="1" applyFill="1"/>
    <xf numFmtId="0" fontId="2" fillId="0" borderId="0" xfId="0" applyFont="1"/>
    <xf numFmtId="0" fontId="18" fillId="2" borderId="0" xfId="4" applyFont="1" applyFill="1" applyAlignment="1" applyProtection="1"/>
    <xf numFmtId="0" fontId="11" fillId="3" borderId="0" xfId="0" applyFont="1" applyFill="1" applyAlignment="1">
      <alignment horizontal="left" vertical="center" wrapText="1"/>
    </xf>
    <xf numFmtId="0" fontId="2" fillId="3" borderId="0" xfId="0" applyFont="1" applyFill="1"/>
    <xf numFmtId="175" fontId="2" fillId="3" borderId="0" xfId="2" applyNumberFormat="1" applyFill="1"/>
    <xf numFmtId="170" fontId="2" fillId="3" borderId="0" xfId="0" applyNumberFormat="1" applyFont="1" applyFill="1"/>
    <xf numFmtId="2" fontId="3" fillId="3" borderId="0" xfId="0" applyNumberFormat="1" applyFont="1" applyFill="1" applyAlignment="1">
      <alignment horizontal="right"/>
    </xf>
    <xf numFmtId="166" fontId="3" fillId="3" borderId="0" xfId="0" applyNumberFormat="1" applyFont="1" applyFill="1" applyAlignment="1">
      <alignment horizontal="right"/>
    </xf>
    <xf numFmtId="166" fontId="4" fillId="3" borderId="0" xfId="0" applyNumberFormat="1" applyFont="1" applyFill="1" applyAlignment="1">
      <alignment horizontal="right"/>
    </xf>
    <xf numFmtId="167" fontId="7" fillId="3" borderId="0" xfId="0" applyNumberFormat="1" applyFont="1" applyFill="1" applyAlignment="1">
      <alignment horizontal="right"/>
    </xf>
    <xf numFmtId="169" fontId="7" fillId="3" borderId="0" xfId="9" applyNumberFormat="1" applyFont="1" applyFill="1" applyAlignment="1">
      <alignment horizontal="right"/>
    </xf>
    <xf numFmtId="2" fontId="7" fillId="3" borderId="0" xfId="0" applyNumberFormat="1" applyFont="1" applyFill="1"/>
    <xf numFmtId="166" fontId="7" fillId="3" borderId="0" xfId="0" applyNumberFormat="1" applyFont="1" applyFill="1"/>
    <xf numFmtId="169" fontId="2" fillId="3" borderId="0" xfId="0" applyNumberFormat="1" applyFont="1" applyFill="1" applyAlignment="1">
      <alignment horizontal="left"/>
    </xf>
    <xf numFmtId="169" fontId="7" fillId="3" borderId="0" xfId="0" applyNumberFormat="1" applyFont="1" applyFill="1"/>
    <xf numFmtId="169" fontId="7" fillId="3" borderId="0" xfId="0" applyNumberFormat="1" applyFont="1" applyFill="1" applyAlignment="1">
      <alignment horizontal="right"/>
    </xf>
    <xf numFmtId="169" fontId="2" fillId="3" borderId="0" xfId="0" applyNumberFormat="1" applyFont="1" applyFill="1"/>
    <xf numFmtId="17" fontId="7" fillId="3" borderId="0" xfId="0" applyNumberFormat="1" applyFont="1" applyFill="1"/>
    <xf numFmtId="0" fontId="11" fillId="3" borderId="0" xfId="0" applyFont="1" applyFill="1" applyAlignment="1">
      <alignment horizontal="left" vertical="center"/>
    </xf>
    <xf numFmtId="0" fontId="11" fillId="3" borderId="0" xfId="5" applyFont="1" applyFill="1" applyAlignment="1">
      <alignment horizontal="left" vertical="center"/>
    </xf>
    <xf numFmtId="2" fontId="3" fillId="3" borderId="1" xfId="0" applyNumberFormat="1" applyFont="1" applyFill="1" applyBorder="1" applyAlignment="1">
      <alignment horizontal="center" vertical="center"/>
    </xf>
    <xf numFmtId="2" fontId="3" fillId="3" borderId="1" xfId="0" applyNumberFormat="1" applyFont="1" applyFill="1" applyBorder="1" applyAlignment="1">
      <alignment horizontal="right" vertical="center"/>
    </xf>
    <xf numFmtId="2" fontId="3" fillId="3" borderId="0" xfId="0" applyNumberFormat="1" applyFont="1" applyFill="1" applyAlignment="1">
      <alignment horizontal="right" vertical="center"/>
    </xf>
    <xf numFmtId="0" fontId="3" fillId="3" borderId="0" xfId="0" applyFont="1" applyFill="1" applyAlignment="1">
      <alignment horizontal="right" vertical="center"/>
    </xf>
    <xf numFmtId="166" fontId="3" fillId="3" borderId="0" xfId="0" applyNumberFormat="1" applyFont="1" applyFill="1" applyAlignment="1">
      <alignment horizontal="right" vertical="center"/>
    </xf>
    <xf numFmtId="0" fontId="3" fillId="3" borderId="1" xfId="0" applyFont="1" applyFill="1" applyBorder="1" applyAlignment="1">
      <alignment horizontal="right" vertical="center"/>
    </xf>
    <xf numFmtId="166" fontId="3" fillId="3" borderId="1" xfId="0" applyNumberFormat="1" applyFont="1" applyFill="1" applyBorder="1" applyAlignment="1">
      <alignment horizontal="right" vertical="center"/>
    </xf>
    <xf numFmtId="2" fontId="3" fillId="3" borderId="0" xfId="0" applyNumberFormat="1" applyFont="1" applyFill="1" applyAlignment="1">
      <alignment horizontal="right" vertical="top"/>
    </xf>
    <xf numFmtId="166" fontId="3" fillId="3" borderId="0" xfId="0" applyNumberFormat="1" applyFont="1" applyFill="1" applyAlignment="1">
      <alignment horizontal="right" vertical="top"/>
    </xf>
    <xf numFmtId="0" fontId="2" fillId="3" borderId="0" xfId="0" applyFont="1" applyFill="1" applyAlignment="1">
      <alignment vertical="center"/>
    </xf>
    <xf numFmtId="167" fontId="7" fillId="3" borderId="0" xfId="0" applyNumberFormat="1" applyFont="1" applyFill="1" applyAlignment="1">
      <alignment horizontal="right" vertical="center"/>
    </xf>
    <xf numFmtId="171" fontId="7" fillId="3" borderId="0" xfId="0" applyNumberFormat="1" applyFont="1" applyFill="1" applyAlignment="1">
      <alignment horizontal="right" vertical="center"/>
    </xf>
    <xf numFmtId="165" fontId="7" fillId="3" borderId="0" xfId="0" applyNumberFormat="1" applyFont="1" applyFill="1" applyAlignment="1">
      <alignment horizontal="right" vertical="center"/>
    </xf>
    <xf numFmtId="167" fontId="7" fillId="3" borderId="0" xfId="9" applyNumberFormat="1" applyFont="1" applyFill="1" applyAlignment="1">
      <alignment horizontal="right" vertical="center"/>
    </xf>
    <xf numFmtId="169" fontId="7" fillId="3" borderId="0" xfId="9" applyNumberFormat="1" applyFont="1" applyFill="1" applyAlignment="1">
      <alignment horizontal="right" vertical="center"/>
    </xf>
    <xf numFmtId="164" fontId="7" fillId="3" borderId="0" xfId="0" applyNumberFormat="1" applyFont="1" applyFill="1" applyAlignment="1">
      <alignment horizontal="right" vertical="center"/>
    </xf>
    <xf numFmtId="165" fontId="7" fillId="3" borderId="0" xfId="9" applyNumberFormat="1" applyFont="1" applyFill="1" applyAlignment="1">
      <alignment horizontal="right" vertical="center"/>
    </xf>
    <xf numFmtId="174" fontId="7" fillId="3" borderId="0" xfId="0" applyNumberFormat="1" applyFont="1" applyFill="1" applyAlignment="1">
      <alignment horizontal="right" vertical="center"/>
    </xf>
    <xf numFmtId="2" fontId="7" fillId="3" borderId="0" xfId="0" applyNumberFormat="1" applyFont="1" applyFill="1" applyAlignment="1">
      <alignment horizontal="right" vertical="center"/>
    </xf>
    <xf numFmtId="2" fontId="2" fillId="3" borderId="0" xfId="0" applyNumberFormat="1" applyFont="1" applyFill="1" applyAlignment="1">
      <alignment horizontal="right" vertical="center"/>
    </xf>
    <xf numFmtId="166" fontId="7" fillId="3" borderId="0" xfId="0" applyNumberFormat="1" applyFont="1" applyFill="1" applyAlignment="1">
      <alignment horizontal="right" vertical="center"/>
    </xf>
    <xf numFmtId="166" fontId="2" fillId="3" borderId="0" xfId="0" applyNumberFormat="1" applyFont="1" applyFill="1" applyAlignment="1">
      <alignment horizontal="right" vertical="center"/>
    </xf>
    <xf numFmtId="10" fontId="7" fillId="3" borderId="0" xfId="0" applyNumberFormat="1" applyFont="1" applyFill="1" applyAlignment="1">
      <alignment horizontal="right" vertical="center"/>
    </xf>
    <xf numFmtId="169" fontId="7" fillId="3" borderId="0" xfId="0" applyNumberFormat="1" applyFont="1" applyFill="1" applyAlignment="1">
      <alignment horizontal="right" vertical="center"/>
    </xf>
    <xf numFmtId="2" fontId="7" fillId="3" borderId="1" xfId="0" applyNumberFormat="1" applyFont="1" applyFill="1" applyBorder="1" applyAlignment="1">
      <alignment horizontal="right"/>
    </xf>
    <xf numFmtId="2" fontId="7" fillId="3" borderId="0" xfId="0" applyNumberFormat="1" applyFont="1" applyFill="1" applyAlignment="1">
      <alignment horizontal="right"/>
    </xf>
    <xf numFmtId="0" fontId="7" fillId="3" borderId="0" xfId="0" applyFont="1" applyFill="1" applyAlignment="1">
      <alignment horizontal="right" vertical="center"/>
    </xf>
    <xf numFmtId="2" fontId="2" fillId="3" borderId="0" xfId="0" applyNumberFormat="1" applyFont="1" applyFill="1" applyAlignment="1">
      <alignment horizontal="right"/>
    </xf>
    <xf numFmtId="2" fontId="2" fillId="3" borderId="0" xfId="0" applyNumberFormat="1" applyFont="1" applyFill="1"/>
    <xf numFmtId="169" fontId="2" fillId="3" borderId="0" xfId="9" applyNumberFormat="1" applyFill="1"/>
    <xf numFmtId="2" fontId="7" fillId="3" borderId="1" xfId="0" applyNumberFormat="1" applyFont="1" applyFill="1" applyBorder="1" applyAlignment="1">
      <alignment horizontal="right" vertical="center"/>
    </xf>
    <xf numFmtId="2" fontId="7" fillId="3" borderId="1" xfId="0" applyNumberFormat="1" applyFont="1" applyFill="1" applyBorder="1" applyAlignment="1">
      <alignment horizontal="right" vertical="top"/>
    </xf>
    <xf numFmtId="0" fontId="2" fillId="3" borderId="0" xfId="0" applyFont="1" applyFill="1" applyAlignment="1">
      <alignment horizontal="left" vertical="center"/>
    </xf>
    <xf numFmtId="0" fontId="2" fillId="3" borderId="0" xfId="0" applyFont="1" applyFill="1" applyAlignment="1">
      <alignment horizontal="right" vertical="center"/>
    </xf>
    <xf numFmtId="170" fontId="2" fillId="3" borderId="0" xfId="0" applyNumberFormat="1" applyFont="1" applyFill="1" applyAlignment="1">
      <alignment horizontal="right" vertical="center"/>
    </xf>
    <xf numFmtId="169" fontId="2" fillId="3" borderId="0" xfId="0" applyNumberFormat="1" applyFont="1" applyFill="1" applyAlignment="1">
      <alignment horizontal="right" vertical="center"/>
    </xf>
    <xf numFmtId="166" fontId="20" fillId="3" borderId="0" xfId="0" applyNumberFormat="1" applyFont="1" applyFill="1" applyAlignment="1">
      <alignment horizontal="right" vertical="center"/>
    </xf>
    <xf numFmtId="2" fontId="9" fillId="3" borderId="1" xfId="0" applyNumberFormat="1" applyFont="1" applyFill="1" applyBorder="1" applyAlignment="1">
      <alignment horizontal="left" vertical="center"/>
    </xf>
    <xf numFmtId="166" fontId="10" fillId="3" borderId="1" xfId="0" applyNumberFormat="1" applyFont="1" applyFill="1" applyBorder="1" applyAlignment="1">
      <alignment horizontal="right" vertical="center"/>
    </xf>
    <xf numFmtId="166" fontId="10" fillId="3" borderId="0" xfId="0" applyNumberFormat="1" applyFont="1" applyFill="1" applyAlignment="1">
      <alignment horizontal="right" vertical="center"/>
    </xf>
    <xf numFmtId="166" fontId="4" fillId="3" borderId="0" xfId="0" applyNumberFormat="1" applyFont="1" applyFill="1" applyAlignment="1">
      <alignment horizontal="right" vertical="center"/>
    </xf>
    <xf numFmtId="2" fontId="20" fillId="3" borderId="0" xfId="0" applyNumberFormat="1" applyFont="1" applyFill="1"/>
    <xf numFmtId="0" fontId="18" fillId="3" borderId="0" xfId="4" applyFont="1" applyFill="1" applyAlignment="1" applyProtection="1">
      <alignment vertical="center"/>
    </xf>
    <xf numFmtId="171" fontId="7" fillId="3" borderId="3" xfId="0" applyNumberFormat="1" applyFont="1" applyFill="1" applyBorder="1" applyAlignment="1">
      <alignment horizontal="right" vertical="center"/>
    </xf>
    <xf numFmtId="166" fontId="10" fillId="3" borderId="2" xfId="0" applyNumberFormat="1" applyFont="1" applyFill="1" applyBorder="1" applyAlignment="1">
      <alignment horizontal="right" vertical="center"/>
    </xf>
    <xf numFmtId="175" fontId="2" fillId="3" borderId="3" xfId="2" applyNumberFormat="1" applyFill="1" applyBorder="1"/>
    <xf numFmtId="175" fontId="2" fillId="0" borderId="3" xfId="2" applyNumberFormat="1" applyBorder="1"/>
    <xf numFmtId="175" fontId="10" fillId="3" borderId="3" xfId="2" applyNumberFormat="1" applyFont="1" applyFill="1" applyBorder="1" applyAlignment="1">
      <alignment horizontal="center"/>
    </xf>
    <xf numFmtId="175" fontId="10" fillId="3" borderId="3" xfId="2" applyNumberFormat="1" applyFont="1" applyFill="1" applyBorder="1" applyAlignment="1">
      <alignment horizontal="center" vertical="top"/>
    </xf>
    <xf numFmtId="169" fontId="23" fillId="3" borderId="0" xfId="0" applyNumberFormat="1" applyFont="1" applyFill="1"/>
    <xf numFmtId="166" fontId="26" fillId="3" borderId="0" xfId="0" applyNumberFormat="1" applyFont="1" applyFill="1" applyAlignment="1">
      <alignment vertical="center"/>
    </xf>
    <xf numFmtId="169" fontId="23" fillId="3" borderId="0" xfId="0" applyNumberFormat="1" applyFont="1" applyFill="1" applyAlignment="1">
      <alignment horizontal="left" vertical="center"/>
    </xf>
    <xf numFmtId="166" fontId="9" fillId="3" borderId="0" xfId="0" applyNumberFormat="1" applyFont="1" applyFill="1" applyAlignment="1">
      <alignment horizontal="right" vertical="center"/>
    </xf>
    <xf numFmtId="169" fontId="9" fillId="3" borderId="0" xfId="9" applyNumberFormat="1" applyFont="1" applyFill="1" applyAlignment="1">
      <alignment horizontal="right" vertical="center"/>
    </xf>
    <xf numFmtId="166" fontId="9" fillId="3" borderId="0" xfId="0" applyNumberFormat="1" applyFont="1" applyFill="1"/>
    <xf numFmtId="175" fontId="23" fillId="3" borderId="0" xfId="2" applyNumberFormat="1" applyFont="1" applyFill="1"/>
    <xf numFmtId="169" fontId="26" fillId="3" borderId="0" xfId="0" applyNumberFormat="1" applyFont="1" applyFill="1" applyAlignment="1">
      <alignment vertical="center"/>
    </xf>
    <xf numFmtId="177" fontId="2" fillId="3" borderId="0" xfId="0" applyNumberFormat="1" applyFont="1" applyFill="1" applyAlignment="1">
      <alignment horizontal="left" vertical="center"/>
    </xf>
    <xf numFmtId="9" fontId="7" fillId="3" borderId="0" xfId="9" applyFont="1" applyFill="1" applyAlignment="1">
      <alignment horizontal="right" vertical="center"/>
    </xf>
    <xf numFmtId="0" fontId="17" fillId="0" borderId="0" xfId="4" applyFont="1" applyFill="1" applyAlignment="1" applyProtection="1">
      <alignment horizontal="left" vertical="center"/>
    </xf>
    <xf numFmtId="0" fontId="11" fillId="0" borderId="0" xfId="0" applyFont="1" applyAlignment="1">
      <alignment horizontal="left" vertical="center"/>
    </xf>
    <xf numFmtId="2" fontId="7" fillId="3" borderId="0" xfId="9" applyNumberFormat="1" applyFont="1" applyFill="1" applyAlignment="1">
      <alignment horizontal="right" vertical="center"/>
    </xf>
    <xf numFmtId="2" fontId="20" fillId="3" borderId="0" xfId="0" applyNumberFormat="1" applyFont="1" applyFill="1" applyAlignment="1">
      <alignment horizontal="right" vertical="center"/>
    </xf>
    <xf numFmtId="2" fontId="25" fillId="3" borderId="0" xfId="0" applyNumberFormat="1" applyFont="1" applyFill="1" applyAlignment="1">
      <alignment horizontal="right" vertical="center"/>
    </xf>
    <xf numFmtId="2" fontId="7" fillId="0" borderId="0" xfId="0" applyNumberFormat="1" applyFont="1" applyAlignment="1">
      <alignment horizontal="right" vertical="center"/>
    </xf>
    <xf numFmtId="2" fontId="2" fillId="0" borderId="0" xfId="0" applyNumberFormat="1" applyFont="1"/>
    <xf numFmtId="167" fontId="7" fillId="3" borderId="0" xfId="0" applyNumberFormat="1" applyFont="1" applyFill="1" applyAlignment="1">
      <alignment horizontal="left" vertical="center"/>
    </xf>
    <xf numFmtId="17" fontId="2" fillId="0" borderId="0" xfId="0" applyNumberFormat="1" applyFont="1"/>
    <xf numFmtId="0" fontId="29" fillId="0" borderId="0" xfId="4" applyFont="1" applyAlignment="1" applyProtection="1"/>
    <xf numFmtId="2" fontId="6" fillId="4" borderId="4" xfId="0" applyNumberFormat="1" applyFont="1" applyFill="1" applyBorder="1"/>
    <xf numFmtId="166" fontId="7" fillId="0" borderId="0" xfId="0" applyNumberFormat="1" applyFont="1" applyAlignment="1">
      <alignment horizontal="right"/>
    </xf>
    <xf numFmtId="1" fontId="7" fillId="0" borderId="0" xfId="0" applyNumberFormat="1" applyFont="1" applyAlignment="1">
      <alignment horizontal="right"/>
    </xf>
    <xf numFmtId="166" fontId="6" fillId="4" borderId="4" xfId="0" applyNumberFormat="1" applyFont="1" applyFill="1" applyBorder="1"/>
    <xf numFmtId="9" fontId="6" fillId="4" borderId="4" xfId="9" applyFont="1" applyFill="1" applyBorder="1"/>
    <xf numFmtId="169" fontId="6" fillId="4" borderId="4" xfId="9" applyNumberFormat="1" applyFont="1" applyFill="1" applyBorder="1"/>
    <xf numFmtId="9" fontId="7" fillId="0" borderId="0" xfId="9" applyFont="1" applyFill="1" applyAlignment="1">
      <alignment horizontal="right"/>
    </xf>
    <xf numFmtId="166" fontId="10" fillId="3" borderId="0" xfId="0" applyNumberFormat="1" applyFont="1" applyFill="1" applyAlignment="1">
      <alignment horizontal="left" vertical="center"/>
    </xf>
    <xf numFmtId="0" fontId="2" fillId="5" borderId="0" xfId="0" applyFont="1" applyFill="1"/>
    <xf numFmtId="0" fontId="2" fillId="5" borderId="0" xfId="0" applyFont="1" applyFill="1" applyAlignment="1">
      <alignment horizontal="right" vertical="center"/>
    </xf>
    <xf numFmtId="2" fontId="2" fillId="5" borderId="0" xfId="0" applyNumberFormat="1" applyFont="1" applyFill="1" applyAlignment="1">
      <alignment horizontal="right" vertical="center"/>
    </xf>
    <xf numFmtId="169" fontId="2" fillId="5" borderId="0" xfId="0" applyNumberFormat="1" applyFont="1" applyFill="1" applyAlignment="1">
      <alignment horizontal="right" vertical="center"/>
    </xf>
    <xf numFmtId="169" fontId="2" fillId="5" borderId="0" xfId="0" applyNumberFormat="1" applyFont="1" applyFill="1"/>
    <xf numFmtId="2" fontId="9" fillId="3" borderId="0" xfId="0" applyNumberFormat="1" applyFont="1" applyFill="1" applyAlignment="1">
      <alignment horizontal="right" vertical="center"/>
    </xf>
    <xf numFmtId="2" fontId="7" fillId="0" borderId="0" xfId="0" applyNumberFormat="1" applyFont="1" applyAlignment="1">
      <alignment horizontal="right"/>
    </xf>
    <xf numFmtId="10" fontId="7" fillId="3" borderId="0" xfId="9" applyNumberFormat="1" applyFont="1" applyFill="1" applyAlignment="1">
      <alignment horizontal="right" vertical="center"/>
    </xf>
    <xf numFmtId="10" fontId="7" fillId="3" borderId="0" xfId="9" applyNumberFormat="1" applyFont="1" applyFill="1" applyAlignment="1">
      <alignment horizontal="right"/>
    </xf>
    <xf numFmtId="173" fontId="7" fillId="3" borderId="0" xfId="9" applyNumberFormat="1" applyFont="1" applyFill="1" applyAlignment="1">
      <alignment horizontal="right"/>
    </xf>
    <xf numFmtId="0" fontId="2" fillId="0" borderId="0" xfId="0" applyFont="1" applyAlignment="1">
      <alignment horizontal="right" vertical="center"/>
    </xf>
    <xf numFmtId="2" fontId="2" fillId="0" borderId="0" xfId="0" applyNumberFormat="1" applyFont="1" applyAlignment="1">
      <alignment horizontal="right" vertical="center"/>
    </xf>
    <xf numFmtId="169" fontId="2" fillId="0" borderId="0" xfId="0" applyNumberFormat="1" applyFont="1"/>
    <xf numFmtId="169" fontId="0" fillId="0" borderId="0" xfId="9" applyNumberFormat="1" applyFont="1"/>
    <xf numFmtId="10" fontId="9" fillId="3" borderId="0" xfId="9" applyNumberFormat="1" applyFont="1" applyFill="1" applyAlignment="1">
      <alignment horizontal="right" vertical="center"/>
    </xf>
    <xf numFmtId="0" fontId="0" fillId="6" borderId="0" xfId="0" applyFill="1"/>
    <xf numFmtId="0" fontId="27" fillId="6" borderId="0" xfId="0" applyFont="1" applyFill="1"/>
    <xf numFmtId="166" fontId="31" fillId="6" borderId="0" xfId="0" applyNumberFormat="1" applyFont="1" applyFill="1" applyAlignment="1">
      <alignment horizontal="right" vertical="center"/>
    </xf>
    <xf numFmtId="0" fontId="12" fillId="5" borderId="0" xfId="0" applyFont="1" applyFill="1" applyAlignment="1">
      <alignment horizontal="right" vertical="center"/>
    </xf>
    <xf numFmtId="0" fontId="12" fillId="6" borderId="0" xfId="0" applyFont="1" applyFill="1"/>
    <xf numFmtId="0" fontId="32" fillId="3" borderId="0" xfId="0" applyFont="1" applyFill="1" applyAlignment="1">
      <alignment vertical="center"/>
    </xf>
    <xf numFmtId="0" fontId="14" fillId="3" borderId="0" xfId="5" applyFont="1" applyFill="1" applyAlignment="1">
      <alignment vertical="center"/>
    </xf>
    <xf numFmtId="1" fontId="9" fillId="3" borderId="0" xfId="0" applyNumberFormat="1" applyFont="1" applyFill="1" applyAlignment="1">
      <alignment horizontal="right" vertical="center"/>
    </xf>
    <xf numFmtId="176" fontId="6" fillId="0" borderId="0" xfId="0" applyNumberFormat="1" applyFont="1" applyAlignment="1">
      <alignment horizontal="left" vertical="center"/>
    </xf>
    <xf numFmtId="0" fontId="21" fillId="0" borderId="0" xfId="0" applyFont="1" applyAlignment="1">
      <alignment vertical="center"/>
    </xf>
    <xf numFmtId="167" fontId="7" fillId="0" borderId="0" xfId="0" applyNumberFormat="1" applyFont="1" applyAlignment="1">
      <alignment horizontal="right" vertical="center"/>
    </xf>
    <xf numFmtId="168" fontId="2" fillId="3" borderId="0" xfId="0" applyNumberFormat="1" applyFont="1" applyFill="1" applyAlignment="1">
      <alignment horizontal="left" vertical="center"/>
    </xf>
    <xf numFmtId="172" fontId="7" fillId="3" borderId="0" xfId="0" applyNumberFormat="1" applyFont="1" applyFill="1" applyAlignment="1">
      <alignment horizontal="right" vertical="center"/>
    </xf>
    <xf numFmtId="169" fontId="2" fillId="3" borderId="0" xfId="9" applyNumberFormat="1" applyFill="1" applyBorder="1" applyAlignment="1">
      <alignment horizontal="right" vertical="center"/>
    </xf>
    <xf numFmtId="0" fontId="6" fillId="3" borderId="0" xfId="0" applyFont="1" applyFill="1" applyAlignment="1">
      <alignment horizontal="left" vertical="center"/>
    </xf>
    <xf numFmtId="0" fontId="11" fillId="3" borderId="0" xfId="12" applyFill="1" applyBorder="1" applyAlignment="1">
      <alignment horizontal="left" vertical="center"/>
    </xf>
    <xf numFmtId="0" fontId="11" fillId="0" borderId="0" xfId="12" applyFill="1" applyBorder="1" applyAlignment="1">
      <alignment horizontal="left" vertical="center"/>
    </xf>
    <xf numFmtId="175" fontId="2" fillId="0" borderId="0" xfId="2" applyNumberFormat="1" applyFill="1"/>
    <xf numFmtId="0" fontId="6" fillId="0" borderId="0" xfId="0" applyFont="1" applyAlignment="1">
      <alignment horizontal="left" vertical="center"/>
    </xf>
    <xf numFmtId="0" fontId="6" fillId="0" borderId="0" xfId="0" applyFont="1"/>
    <xf numFmtId="0" fontId="2" fillId="0" borderId="0" xfId="0" applyFont="1" applyAlignment="1">
      <alignment horizontal="left" vertical="center"/>
    </xf>
    <xf numFmtId="177" fontId="2" fillId="0" borderId="0" xfId="0" applyNumberFormat="1" applyFont="1" applyAlignment="1">
      <alignment horizontal="left" vertical="center"/>
    </xf>
    <xf numFmtId="171" fontId="7" fillId="0" borderId="0" xfId="0" applyNumberFormat="1" applyFont="1" applyAlignment="1">
      <alignment horizontal="right" vertical="center"/>
    </xf>
    <xf numFmtId="166" fontId="3" fillId="0" borderId="0" xfId="0" applyNumberFormat="1" applyFont="1" applyAlignment="1">
      <alignment horizontal="right" vertical="center"/>
    </xf>
    <xf numFmtId="0" fontId="2" fillId="0" borderId="0" xfId="0" applyFont="1" applyAlignment="1">
      <alignment vertical="center"/>
    </xf>
    <xf numFmtId="166" fontId="4" fillId="0" borderId="0" xfId="0" applyNumberFormat="1" applyFont="1" applyAlignment="1">
      <alignment horizontal="right" vertical="center"/>
    </xf>
    <xf numFmtId="165" fontId="7" fillId="0" borderId="0" xfId="0" applyNumberFormat="1" applyFont="1" applyAlignment="1">
      <alignment horizontal="right" vertical="center"/>
    </xf>
    <xf numFmtId="167" fontId="7" fillId="0" borderId="0" xfId="9" applyNumberFormat="1" applyFont="1" applyFill="1" applyBorder="1" applyAlignment="1">
      <alignment horizontal="right" vertical="center"/>
    </xf>
    <xf numFmtId="2" fontId="7" fillId="0" borderId="0" xfId="9" applyNumberFormat="1" applyFont="1" applyFill="1" applyBorder="1" applyAlignment="1">
      <alignment horizontal="right" vertical="center"/>
    </xf>
    <xf numFmtId="164" fontId="7" fillId="0" borderId="0" xfId="0" applyNumberFormat="1" applyFont="1" applyAlignment="1">
      <alignment horizontal="right" vertical="center"/>
    </xf>
    <xf numFmtId="165" fontId="7" fillId="0" borderId="0" xfId="9" applyNumberFormat="1" applyFont="1" applyFill="1" applyBorder="1" applyAlignment="1">
      <alignment horizontal="right" vertical="center"/>
    </xf>
    <xf numFmtId="166" fontId="2" fillId="0" borderId="0" xfId="0" applyNumberFormat="1" applyFont="1" applyAlignment="1">
      <alignment horizontal="right" vertical="center"/>
    </xf>
    <xf numFmtId="0" fontId="7" fillId="0" borderId="0" xfId="0" applyFont="1" applyAlignment="1">
      <alignment horizontal="right" vertical="center"/>
    </xf>
    <xf numFmtId="166" fontId="7" fillId="0" borderId="0" xfId="0" applyNumberFormat="1" applyFont="1" applyAlignment="1">
      <alignment horizontal="right" vertical="center"/>
    </xf>
    <xf numFmtId="169" fontId="7" fillId="0" borderId="0" xfId="0" applyNumberFormat="1" applyFont="1" applyAlignment="1">
      <alignment horizontal="right" vertical="center"/>
    </xf>
    <xf numFmtId="166" fontId="20" fillId="0" borderId="0" xfId="0" applyNumberFormat="1" applyFont="1" applyAlignment="1">
      <alignment horizontal="right" vertical="center"/>
    </xf>
    <xf numFmtId="2" fontId="25" fillId="0" borderId="0" xfId="0" applyNumberFormat="1" applyFont="1" applyAlignment="1">
      <alignment horizontal="right" vertical="center"/>
    </xf>
    <xf numFmtId="169" fontId="7" fillId="0" borderId="0" xfId="0" applyNumberFormat="1" applyFont="1"/>
    <xf numFmtId="169" fontId="7" fillId="0" borderId="0" xfId="0" applyNumberFormat="1" applyFont="1" applyAlignment="1">
      <alignment horizontal="right"/>
    </xf>
    <xf numFmtId="2" fontId="7" fillId="0" borderId="0" xfId="0" applyNumberFormat="1" applyFont="1"/>
    <xf numFmtId="17" fontId="7" fillId="0" borderId="0" xfId="0" applyNumberFormat="1" applyFont="1"/>
    <xf numFmtId="0" fontId="12" fillId="0" borderId="0" xfId="0" applyFont="1" applyAlignment="1">
      <alignment wrapText="1"/>
    </xf>
    <xf numFmtId="170" fontId="12" fillId="0" borderId="0" xfId="0" applyNumberFormat="1" applyFont="1" applyAlignment="1">
      <alignment wrapText="1"/>
    </xf>
    <xf numFmtId="0" fontId="11" fillId="0" borderId="0" xfId="0" applyFont="1" applyAlignment="1">
      <alignment horizontal="left" vertical="center" wrapText="1"/>
    </xf>
    <xf numFmtId="174" fontId="7" fillId="0" borderId="0" xfId="0" applyNumberFormat="1" applyFont="1" applyAlignment="1">
      <alignment horizontal="right" vertical="center"/>
    </xf>
    <xf numFmtId="175" fontId="7" fillId="0" borderId="0" xfId="2" applyNumberFormat="1" applyFont="1" applyFill="1" applyBorder="1"/>
    <xf numFmtId="0" fontId="7" fillId="0" borderId="0" xfId="0" applyFont="1"/>
    <xf numFmtId="2" fontId="7" fillId="0" borderId="0" xfId="9" applyNumberFormat="1" applyFont="1" applyFill="1" applyBorder="1"/>
    <xf numFmtId="169" fontId="7" fillId="0" borderId="0" xfId="9" applyNumberFormat="1" applyFont="1" applyFill="1" applyBorder="1"/>
    <xf numFmtId="2" fontId="2" fillId="0" borderId="0" xfId="0" applyNumberFormat="1" applyFont="1" applyAlignment="1">
      <alignment horizontal="right"/>
    </xf>
    <xf numFmtId="10" fontId="2" fillId="0" borderId="0" xfId="0" applyNumberFormat="1" applyFont="1"/>
    <xf numFmtId="10" fontId="7" fillId="0" borderId="0" xfId="0" applyNumberFormat="1" applyFont="1" applyAlignment="1">
      <alignment horizontal="right"/>
    </xf>
    <xf numFmtId="10" fontId="7" fillId="0" borderId="0" xfId="0" applyNumberFormat="1" applyFont="1"/>
    <xf numFmtId="0" fontId="10" fillId="0" borderId="0" xfId="0" applyFont="1"/>
    <xf numFmtId="175" fontId="7" fillId="0" borderId="0" xfId="2" applyNumberFormat="1" applyFont="1" applyFill="1" applyBorder="1" applyAlignment="1">
      <alignment horizontal="left" vertical="center"/>
    </xf>
    <xf numFmtId="2" fontId="20" fillId="0" borderId="0" xfId="0" applyNumberFormat="1" applyFont="1"/>
    <xf numFmtId="2" fontId="9" fillId="0" borderId="0" xfId="0" applyNumberFormat="1" applyFont="1"/>
    <xf numFmtId="0" fontId="23" fillId="0" borderId="0" xfId="0" applyFont="1"/>
    <xf numFmtId="169" fontId="9" fillId="0" borderId="0" xfId="9" applyNumberFormat="1" applyFont="1" applyFill="1" applyBorder="1"/>
    <xf numFmtId="2" fontId="12" fillId="0" borderId="0" xfId="0" applyNumberFormat="1" applyFont="1" applyAlignment="1">
      <alignment horizontal="left" wrapText="1"/>
    </xf>
    <xf numFmtId="2" fontId="12" fillId="0" borderId="0" xfId="0" applyNumberFormat="1" applyFont="1" applyAlignment="1">
      <alignment horizontal="right" wrapText="1"/>
    </xf>
    <xf numFmtId="0" fontId="0" fillId="0" borderId="0" xfId="0" applyAlignment="1">
      <alignment vertical="center"/>
    </xf>
    <xf numFmtId="0" fontId="33" fillId="0" borderId="0" xfId="0" applyFont="1" applyAlignment="1">
      <alignment vertical="center"/>
    </xf>
    <xf numFmtId="0" fontId="6" fillId="0" borderId="0" xfId="0" applyFont="1" applyAlignment="1">
      <alignment vertical="center"/>
    </xf>
    <xf numFmtId="0" fontId="15" fillId="0" borderId="0" xfId="0" applyFont="1" applyAlignment="1">
      <alignment vertical="center"/>
    </xf>
    <xf numFmtId="0" fontId="11" fillId="0" borderId="0" xfId="0" applyFont="1"/>
    <xf numFmtId="0" fontId="16" fillId="0" borderId="0" xfId="0" applyFont="1" applyAlignment="1">
      <alignment horizontal="left" vertical="center"/>
    </xf>
    <xf numFmtId="0" fontId="0" fillId="0" borderId="0" xfId="0" applyAlignment="1">
      <alignment horizontal="left" vertical="center"/>
    </xf>
    <xf numFmtId="0" fontId="11" fillId="0" borderId="0" xfId="0" applyFont="1" applyAlignment="1">
      <alignment vertical="center"/>
    </xf>
    <xf numFmtId="0" fontId="28" fillId="0" borderId="0" xfId="4" applyFont="1" applyFill="1" applyAlignment="1" applyProtection="1">
      <alignment horizontal="left" vertical="center"/>
    </xf>
    <xf numFmtId="0" fontId="7" fillId="0" borderId="0" xfId="5" applyFont="1" applyAlignment="1">
      <alignment horizontal="left" vertical="center"/>
    </xf>
    <xf numFmtId="2" fontId="7" fillId="0" borderId="0" xfId="5" applyNumberFormat="1" applyFont="1" applyAlignment="1">
      <alignment horizontal="right" vertical="center"/>
    </xf>
    <xf numFmtId="0" fontId="6" fillId="0" borderId="0" xfId="5" applyFont="1" applyAlignment="1">
      <alignment vertical="center"/>
    </xf>
    <xf numFmtId="0" fontId="11" fillId="0" borderId="0" xfId="12" applyBorder="1" applyAlignment="1">
      <alignment vertical="center"/>
    </xf>
    <xf numFmtId="0" fontId="2" fillId="0" borderId="0" xfId="5" applyAlignment="1">
      <alignment vertical="center"/>
    </xf>
    <xf numFmtId="0" fontId="6" fillId="0" borderId="0" xfId="5" applyFont="1" applyAlignment="1">
      <alignment horizontal="left" vertical="center"/>
    </xf>
    <xf numFmtId="0" fontId="6" fillId="0" borderId="0" xfId="5" applyFont="1" applyAlignment="1">
      <alignment horizontal="left"/>
    </xf>
    <xf numFmtId="165" fontId="7" fillId="2" borderId="0" xfId="5" applyNumberFormat="1" applyFont="1" applyFill="1" applyAlignment="1" applyProtection="1">
      <alignment horizontal="right" vertical="center"/>
      <protection hidden="1"/>
    </xf>
    <xf numFmtId="2" fontId="7" fillId="0" borderId="0" xfId="9" applyNumberFormat="1" applyFont="1" applyBorder="1" applyAlignment="1">
      <alignment horizontal="right" vertical="center"/>
    </xf>
    <xf numFmtId="0" fontId="2" fillId="0" borderId="0" xfId="5" applyAlignment="1">
      <alignment horizontal="right" vertical="center"/>
    </xf>
    <xf numFmtId="165" fontId="25" fillId="0" borderId="0" xfId="5" applyNumberFormat="1" applyFont="1" applyAlignment="1" applyProtection="1">
      <alignment horizontal="right" vertical="center"/>
      <protection hidden="1"/>
    </xf>
    <xf numFmtId="165" fontId="7" fillId="0" borderId="0" xfId="5" applyNumberFormat="1" applyFont="1" applyAlignment="1" applyProtection="1">
      <alignment horizontal="right" vertical="center"/>
      <protection hidden="1"/>
    </xf>
    <xf numFmtId="178" fontId="2" fillId="0" borderId="0" xfId="0" applyNumberFormat="1" applyFont="1" applyAlignment="1">
      <alignment horizontal="right" vertical="center"/>
    </xf>
    <xf numFmtId="178" fontId="2" fillId="0" borderId="0" xfId="0" applyNumberFormat="1" applyFont="1"/>
    <xf numFmtId="0" fontId="35" fillId="0" borderId="0" xfId="4" applyFont="1" applyFill="1" applyAlignment="1" applyProtection="1">
      <alignment horizontal="left" vertical="center"/>
    </xf>
    <xf numFmtId="0" fontId="35" fillId="0" borderId="0" xfId="4" applyFont="1" applyFill="1" applyAlignment="1" applyProtection="1">
      <alignment vertical="center"/>
    </xf>
    <xf numFmtId="0" fontId="22" fillId="0" borderId="0" xfId="0" applyFont="1" applyAlignment="1">
      <alignment horizontal="left" vertical="center" readingOrder="1"/>
    </xf>
    <xf numFmtId="0" fontId="0" fillId="3" borderId="0" xfId="0" applyFill="1"/>
    <xf numFmtId="0" fontId="12" fillId="3" borderId="0" xfId="0" applyFont="1" applyFill="1"/>
    <xf numFmtId="0" fontId="22" fillId="3" borderId="0" xfId="0" applyFont="1" applyFill="1"/>
    <xf numFmtId="178" fontId="0" fillId="0" borderId="0" xfId="0" applyNumberFormat="1"/>
    <xf numFmtId="0" fontId="6" fillId="3" borderId="0" xfId="0" applyFont="1" applyFill="1" applyAlignment="1">
      <alignment horizontal="left"/>
    </xf>
    <xf numFmtId="166" fontId="12" fillId="0" borderId="0" xfId="0" applyNumberFormat="1" applyFont="1" applyAlignment="1">
      <alignment horizontal="right" wrapText="1"/>
    </xf>
    <xf numFmtId="0" fontId="12" fillId="3" borderId="0" xfId="0" applyFont="1" applyFill="1" applyAlignment="1">
      <alignment horizontal="left" wrapText="1"/>
    </xf>
    <xf numFmtId="2" fontId="12" fillId="3" borderId="0" xfId="0" applyNumberFormat="1" applyFont="1" applyFill="1" applyAlignment="1">
      <alignment horizontal="right" wrapText="1"/>
    </xf>
    <xf numFmtId="166" fontId="12" fillId="3" borderId="0" xfId="0" applyNumberFormat="1" applyFont="1" applyFill="1" applyAlignment="1">
      <alignment horizontal="right" wrapText="1"/>
    </xf>
    <xf numFmtId="0" fontId="12" fillId="0" borderId="0" xfId="5" applyFont="1" applyAlignment="1">
      <alignment wrapText="1"/>
    </xf>
    <xf numFmtId="0" fontId="12" fillId="0" borderId="0" xfId="5" applyFont="1" applyAlignment="1">
      <alignment horizontal="right" wrapText="1"/>
    </xf>
    <xf numFmtId="0" fontId="21" fillId="3" borderId="0" xfId="0" applyFont="1" applyFill="1" applyAlignment="1">
      <alignment vertical="center"/>
    </xf>
    <xf numFmtId="0" fontId="35" fillId="0" borderId="0" xfId="4" applyFont="1" applyAlignment="1" applyProtection="1"/>
    <xf numFmtId="0" fontId="2" fillId="0" borderId="0" xfId="0" applyFont="1" applyAlignment="1">
      <alignment horizontal="right" wrapText="1"/>
    </xf>
    <xf numFmtId="169" fontId="0" fillId="3" borderId="0" xfId="9" applyNumberFormat="1" applyFont="1" applyFill="1" applyAlignment="1">
      <alignment horizontal="right" vertical="center"/>
    </xf>
    <xf numFmtId="165" fontId="7" fillId="2" borderId="0" xfId="0" applyNumberFormat="1" applyFont="1" applyFill="1" applyAlignment="1" applyProtection="1">
      <alignment horizontal="right" vertical="center"/>
      <protection hidden="1"/>
    </xf>
    <xf numFmtId="0" fontId="14" fillId="0" borderId="0" xfId="0" applyFont="1" applyAlignment="1">
      <alignment horizontal="left" vertical="center"/>
    </xf>
    <xf numFmtId="0" fontId="14" fillId="0" borderId="0" xfId="0" applyFont="1"/>
    <xf numFmtId="0" fontId="14" fillId="0" borderId="0" xfId="0" applyFont="1" applyAlignment="1">
      <alignment vertical="center"/>
    </xf>
    <xf numFmtId="0" fontId="35" fillId="0" borderId="0" xfId="11" applyFont="1" applyFill="1" applyAlignment="1" applyProtection="1">
      <alignment horizontal="left" vertical="center"/>
    </xf>
    <xf numFmtId="179" fontId="7" fillId="0" borderId="0" xfId="0" applyNumberFormat="1" applyFont="1" applyAlignment="1">
      <alignment horizontal="right" vertical="center"/>
    </xf>
    <xf numFmtId="0" fontId="35" fillId="0" borderId="0" xfId="11" applyFont="1" applyAlignment="1" applyProtection="1">
      <alignment horizontal="left" vertical="center"/>
    </xf>
  </cellXfs>
  <cellStyles count="14">
    <cellStyle name="%" xfId="1" xr:uid="{00000000-0005-0000-0000-000000000000}"/>
    <cellStyle name="Comma" xfId="2" builtinId="3"/>
    <cellStyle name="Comma 2" xfId="3" xr:uid="{00000000-0005-0000-0000-000002000000}"/>
    <cellStyle name="Heading 1" xfId="12" builtinId="16" customBuiltin="1"/>
    <cellStyle name="Hyperlink" xfId="4" builtinId="8"/>
    <cellStyle name="Hyperlink 2" xfId="11" xr:uid="{338E1702-178E-495F-AA59-4C9A6D99BEDC}"/>
    <cellStyle name="Hyperlink 3" xfId="13" xr:uid="{B434AF03-B14D-47BF-A93B-E7D9C72A9DC4}"/>
    <cellStyle name="Normal" xfId="0" builtinId="0"/>
    <cellStyle name="Normal 2" xfId="5" xr:uid="{00000000-0005-0000-0000-000005000000}"/>
    <cellStyle name="Normal 3" xfId="6" xr:uid="{00000000-0005-0000-0000-000006000000}"/>
    <cellStyle name="Normal 3 2" xfId="7" xr:uid="{00000000-0005-0000-0000-000007000000}"/>
    <cellStyle name="Normal 4" xfId="8" xr:uid="{00000000-0005-0000-0000-000008000000}"/>
    <cellStyle name="Percent" xfId="9" builtinId="5"/>
    <cellStyle name="Percent 2" xfId="10" xr:uid="{00000000-0005-0000-0000-00000A000000}"/>
  </cellStyles>
  <dxfs count="82">
    <dxf>
      <font>
        <color rgb="FF9C0006"/>
      </font>
      <fill>
        <patternFill>
          <bgColor rgb="FFFFC7CE"/>
        </patternFill>
      </fill>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indexed="9"/>
        </patternFill>
      </fill>
      <alignment horizontal="right" vertical="center" textRotation="0" wrapText="0" indent="0" justifyLastLine="0" shrinkToFit="0" readingOrder="0"/>
      <protection locked="1" hidden="1"/>
    </dxf>
    <dxf>
      <font>
        <b/>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75" formatCode="_-* #,##0.0_-;\-* #,##0.0_-;_-* &quot;-&quot;??_-;_-@_-"/>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strike val="0"/>
        <condense val="0"/>
        <extend val="0"/>
        <outline val="0"/>
        <shadow val="0"/>
        <u val="none"/>
        <vertAlign val="baseline"/>
        <sz val="10"/>
        <color auto="1"/>
        <name val="Arial"/>
        <family val="2"/>
        <scheme val="none"/>
      </font>
      <fill>
        <patternFill patternType="none">
          <fgColor indexed="64"/>
          <bgColor auto="1"/>
        </patternFill>
      </fill>
    </dxf>
    <dxf>
      <font>
        <b val="0"/>
        <i/>
        <strike val="0"/>
        <condense val="0"/>
        <extend val="0"/>
        <outline val="0"/>
        <shadow val="0"/>
        <u val="none"/>
        <vertAlign val="baseline"/>
        <sz val="10"/>
        <color auto="1"/>
        <name val="Arial"/>
        <family val="2"/>
        <scheme val="none"/>
      </font>
      <fill>
        <patternFill patternType="none">
          <fgColor indexed="64"/>
          <bgColor auto="1"/>
        </patternFill>
      </fill>
    </dxf>
    <dxf>
      <font>
        <b val="0"/>
        <i/>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2" formatCode="mmm\-yy"/>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2" formatCode="mmm\-yy"/>
      <fill>
        <patternFill patternType="none">
          <fgColor indexed="64"/>
          <bgColor auto="1"/>
        </patternFill>
      </fill>
    </dxf>
    <dxf>
      <font>
        <b val="0"/>
        <i val="0"/>
        <strike val="0"/>
        <condense val="0"/>
        <extend val="0"/>
        <outline val="0"/>
        <shadow val="0"/>
        <u val="none"/>
        <vertAlign val="baseline"/>
        <sz val="9"/>
        <color auto="1"/>
        <name val="Arial"/>
        <family val="2"/>
        <scheme val="none"/>
      </font>
      <fill>
        <patternFill patternType="none">
          <fgColor indexed="64"/>
          <bgColor indexed="65"/>
        </patternFill>
      </fill>
    </dxf>
    <dxf>
      <numFmt numFmtId="2" formatCode="0.00"/>
      <fill>
        <patternFill patternType="none">
          <fgColor indexed="64"/>
          <bgColor auto="1"/>
        </patternFill>
      </fill>
    </dxf>
    <dxf>
      <font>
        <b/>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bottom" textRotation="0" wrapText="1" indent="0" justifyLastLine="0" shrinkToFit="0" readingOrder="0"/>
    </dxf>
    <dxf>
      <numFmt numFmtId="169"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2"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 \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6"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scheme val="none"/>
      </font>
      <numFmt numFmtId="166" formatCode="0.0"/>
      <fill>
        <patternFill patternType="none">
          <fgColor indexed="64"/>
          <bgColor auto="1"/>
        </patternFill>
      </fill>
      <alignment horizontal="right" vertical="bottom" textRotation="0" wrapText="1" indent="0" justifyLastLine="0" shrinkToFit="0" readingOrder="0"/>
    </dxf>
    <dxf>
      <numFmt numFmtId="178" formatCode="mmm\ yyyy"/>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9"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2" formatCode="mmm\-yy"/>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71" formatCode="#,##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7" formatCode="mmmm"/>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scheme val="none"/>
      </font>
      <numFmt numFmtId="166" formatCode="0.0"/>
      <fill>
        <patternFill patternType="none">
          <fgColor indexed="64"/>
          <bgColor auto="1"/>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6BFED2DF-6D2D-40B9-9E1E-B1A1785E718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9BBB59"/>
      <color rgb="FF10153C"/>
      <color rgb="FF1E2878"/>
      <color rgb="FF2C3FAE"/>
      <color rgb="FF5C6DD6"/>
      <color rgb="FF9AA5E6"/>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sng" strike="noStrike" baseline="0">
                <a:solidFill>
                  <a:srgbClr val="000000"/>
                </a:solidFill>
                <a:latin typeface="Arial"/>
                <a:ea typeface="Arial"/>
                <a:cs typeface="Arial"/>
              </a:defRPr>
            </a:pPr>
            <a:r>
              <a:rPr lang="en-GB" u="none"/>
              <a:t>Typical Retail Prices of Petroleum Products 
</a:t>
            </a:r>
          </a:p>
        </c:rich>
      </c:tx>
      <c:layout>
        <c:manualLayout>
          <c:xMode val="edge"/>
          <c:yMode val="edge"/>
          <c:x val="0.23770965451159698"/>
          <c:y val="1.2757028366106643E-2"/>
        </c:manualLayout>
      </c:layout>
      <c:overlay val="1"/>
      <c:spPr>
        <a:noFill/>
        <a:ln w="25400">
          <a:noFill/>
        </a:ln>
      </c:spPr>
    </c:title>
    <c:autoTitleDeleted val="0"/>
    <c:plotArea>
      <c:layout>
        <c:manualLayout>
          <c:layoutTarget val="inner"/>
          <c:xMode val="edge"/>
          <c:yMode val="edge"/>
          <c:x val="0.10172003442776062"/>
          <c:y val="0.14971128608923884"/>
          <c:w val="0.87341000236980515"/>
          <c:h val="0.62516912992827767"/>
        </c:manualLayout>
      </c:layout>
      <c:lineChart>
        <c:grouping val="standard"/>
        <c:varyColors val="0"/>
        <c:ser>
          <c:idx val="2"/>
          <c:order val="0"/>
          <c:tx>
            <c:v>Diesel/ULSD</c:v>
          </c:tx>
          <c:spPr>
            <a:ln w="25400">
              <a:solidFill>
                <a:srgbClr val="404040"/>
              </a:solidFill>
              <a:prstDash val="solid"/>
            </a:ln>
          </c:spPr>
          <c:marker>
            <c:symbol val="none"/>
          </c:marker>
          <c:cat>
            <c:numRef>
              <c:extLst>
                <c:ext xmlns:c15="http://schemas.microsoft.com/office/drawing/2012/chart" uri="{02D57815-91ED-43cb-92C2-25804820EDAC}">
                  <c15:fullRef>
                    <c15:sqref>'4.1.1'!$N$335:$N$424</c15:sqref>
                  </c15:fullRef>
                </c:ext>
              </c:extLst>
              <c:f>'4.1.1'!$N$338:$N$424</c:f>
              <c:numCache>
                <c:formatCode>mmm\ yyyy</c:formatCode>
                <c:ptCount val="87"/>
                <c:pt idx="0">
                  <c:v>42461</c:v>
                </c:pt>
                <c:pt idx="1">
                  <c:v>42491</c:v>
                </c:pt>
                <c:pt idx="2">
                  <c:v>42522</c:v>
                </c:pt>
                <c:pt idx="3">
                  <c:v>42552</c:v>
                </c:pt>
                <c:pt idx="4">
                  <c:v>42583</c:v>
                </c:pt>
                <c:pt idx="5">
                  <c:v>42614</c:v>
                </c:pt>
                <c:pt idx="6">
                  <c:v>42644</c:v>
                </c:pt>
                <c:pt idx="7">
                  <c:v>42675</c:v>
                </c:pt>
                <c:pt idx="8">
                  <c:v>42705</c:v>
                </c:pt>
                <c:pt idx="9">
                  <c:v>42736</c:v>
                </c:pt>
                <c:pt idx="10">
                  <c:v>42767</c:v>
                </c:pt>
                <c:pt idx="11">
                  <c:v>42795</c:v>
                </c:pt>
                <c:pt idx="12">
                  <c:v>42826</c:v>
                </c:pt>
                <c:pt idx="13">
                  <c:v>42856</c:v>
                </c:pt>
                <c:pt idx="14">
                  <c:v>42887</c:v>
                </c:pt>
                <c:pt idx="15">
                  <c:v>42917</c:v>
                </c:pt>
                <c:pt idx="16">
                  <c:v>42948</c:v>
                </c:pt>
                <c:pt idx="17">
                  <c:v>42979</c:v>
                </c:pt>
                <c:pt idx="18">
                  <c:v>43009</c:v>
                </c:pt>
                <c:pt idx="19">
                  <c:v>43040</c:v>
                </c:pt>
                <c:pt idx="20">
                  <c:v>43070</c:v>
                </c:pt>
                <c:pt idx="21">
                  <c:v>43101</c:v>
                </c:pt>
                <c:pt idx="22">
                  <c:v>43132</c:v>
                </c:pt>
                <c:pt idx="23">
                  <c:v>43160</c:v>
                </c:pt>
                <c:pt idx="24">
                  <c:v>43191</c:v>
                </c:pt>
                <c:pt idx="25">
                  <c:v>43221</c:v>
                </c:pt>
                <c:pt idx="26">
                  <c:v>43252</c:v>
                </c:pt>
                <c:pt idx="27">
                  <c:v>43282</c:v>
                </c:pt>
                <c:pt idx="28">
                  <c:v>43313</c:v>
                </c:pt>
                <c:pt idx="29">
                  <c:v>43344</c:v>
                </c:pt>
                <c:pt idx="30">
                  <c:v>43374</c:v>
                </c:pt>
                <c:pt idx="31">
                  <c:v>43405</c:v>
                </c:pt>
                <c:pt idx="32">
                  <c:v>43435</c:v>
                </c:pt>
                <c:pt idx="33">
                  <c:v>43466</c:v>
                </c:pt>
                <c:pt idx="34">
                  <c:v>43497</c:v>
                </c:pt>
                <c:pt idx="35">
                  <c:v>43525</c:v>
                </c:pt>
                <c:pt idx="36">
                  <c:v>43556</c:v>
                </c:pt>
                <c:pt idx="37">
                  <c:v>43586</c:v>
                </c:pt>
                <c:pt idx="38">
                  <c:v>43617</c:v>
                </c:pt>
                <c:pt idx="39">
                  <c:v>43647</c:v>
                </c:pt>
                <c:pt idx="40">
                  <c:v>43678</c:v>
                </c:pt>
                <c:pt idx="41">
                  <c:v>43709</c:v>
                </c:pt>
                <c:pt idx="42">
                  <c:v>43739</c:v>
                </c:pt>
                <c:pt idx="43">
                  <c:v>43770</c:v>
                </c:pt>
                <c:pt idx="44">
                  <c:v>43800</c:v>
                </c:pt>
                <c:pt idx="45">
                  <c:v>43831</c:v>
                </c:pt>
                <c:pt idx="46">
                  <c:v>43862</c:v>
                </c:pt>
                <c:pt idx="47">
                  <c:v>43891</c:v>
                </c:pt>
                <c:pt idx="48">
                  <c:v>43922</c:v>
                </c:pt>
                <c:pt idx="49">
                  <c:v>43952</c:v>
                </c:pt>
                <c:pt idx="50">
                  <c:v>43983</c:v>
                </c:pt>
                <c:pt idx="51">
                  <c:v>44013</c:v>
                </c:pt>
                <c:pt idx="52">
                  <c:v>44044</c:v>
                </c:pt>
                <c:pt idx="53">
                  <c:v>44075</c:v>
                </c:pt>
                <c:pt idx="54">
                  <c:v>44105</c:v>
                </c:pt>
                <c:pt idx="55">
                  <c:v>44136</c:v>
                </c:pt>
                <c:pt idx="56">
                  <c:v>44166</c:v>
                </c:pt>
                <c:pt idx="57">
                  <c:v>44197</c:v>
                </c:pt>
                <c:pt idx="58">
                  <c:v>44228</c:v>
                </c:pt>
                <c:pt idx="59">
                  <c:v>44256</c:v>
                </c:pt>
                <c:pt idx="60">
                  <c:v>44287</c:v>
                </c:pt>
                <c:pt idx="61">
                  <c:v>44317</c:v>
                </c:pt>
                <c:pt idx="62">
                  <c:v>44348</c:v>
                </c:pt>
                <c:pt idx="63">
                  <c:v>44378</c:v>
                </c:pt>
                <c:pt idx="64">
                  <c:v>44409</c:v>
                </c:pt>
                <c:pt idx="65">
                  <c:v>44440</c:v>
                </c:pt>
                <c:pt idx="66">
                  <c:v>44470</c:v>
                </c:pt>
                <c:pt idx="67">
                  <c:v>44501</c:v>
                </c:pt>
                <c:pt idx="68">
                  <c:v>44531</c:v>
                </c:pt>
                <c:pt idx="69">
                  <c:v>44562</c:v>
                </c:pt>
                <c:pt idx="70">
                  <c:v>44593</c:v>
                </c:pt>
                <c:pt idx="71">
                  <c:v>44621</c:v>
                </c:pt>
                <c:pt idx="72">
                  <c:v>44652</c:v>
                </c:pt>
                <c:pt idx="73">
                  <c:v>44682</c:v>
                </c:pt>
                <c:pt idx="74">
                  <c:v>44713</c:v>
                </c:pt>
                <c:pt idx="75">
                  <c:v>44743</c:v>
                </c:pt>
                <c:pt idx="76">
                  <c:v>44774</c:v>
                </c:pt>
                <c:pt idx="77">
                  <c:v>44805</c:v>
                </c:pt>
                <c:pt idx="78">
                  <c:v>44835</c:v>
                </c:pt>
                <c:pt idx="79">
                  <c:v>44866</c:v>
                </c:pt>
                <c:pt idx="80">
                  <c:v>44896</c:v>
                </c:pt>
                <c:pt idx="81">
                  <c:v>44927</c:v>
                </c:pt>
                <c:pt idx="82">
                  <c:v>44958</c:v>
                </c:pt>
                <c:pt idx="83">
                  <c:v>44986</c:v>
                </c:pt>
                <c:pt idx="84">
                  <c:v>45017</c:v>
                </c:pt>
                <c:pt idx="85">
                  <c:v>45047</c:v>
                </c:pt>
                <c:pt idx="86">
                  <c:v>45078</c:v>
                </c:pt>
              </c:numCache>
            </c:numRef>
          </c:cat>
          <c:val>
            <c:numRef>
              <c:extLst>
                <c:ext xmlns:c15="http://schemas.microsoft.com/office/drawing/2012/chart" uri="{02D57815-91ED-43cb-92C2-25804820EDAC}">
                  <c15:fullRef>
                    <c15:sqref>'4.1.1'!$F$335:$F$424</c15:sqref>
                  </c15:fullRef>
                </c:ext>
              </c:extLst>
              <c:f>'4.1.1'!$F$338:$F$424</c:f>
              <c:numCache>
                <c:formatCode>0.00</c:formatCode>
                <c:ptCount val="87"/>
                <c:pt idx="0">
                  <c:v>106.943421</c:v>
                </c:pt>
                <c:pt idx="1">
                  <c:v>109.07089400000002</c:v>
                </c:pt>
                <c:pt idx="2">
                  <c:v>111.856993</c:v>
                </c:pt>
                <c:pt idx="3">
                  <c:v>112.65084500000002</c:v>
                </c:pt>
                <c:pt idx="4">
                  <c:v>110.68451</c:v>
                </c:pt>
                <c:pt idx="5">
                  <c:v>113.23174</c:v>
                </c:pt>
                <c:pt idx="6">
                  <c:v>115.64206800000001</c:v>
                </c:pt>
                <c:pt idx="7">
                  <c:v>118.36027900000002</c:v>
                </c:pt>
                <c:pt idx="8">
                  <c:v>117.16027500000001</c:v>
                </c:pt>
                <c:pt idx="9">
                  <c:v>121.99151200000001</c:v>
                </c:pt>
                <c:pt idx="10">
                  <c:v>122.79895400000001</c:v>
                </c:pt>
                <c:pt idx="11">
                  <c:v>122.34</c:v>
                </c:pt>
                <c:pt idx="12">
                  <c:v>119.89196800000002</c:v>
                </c:pt>
                <c:pt idx="13">
                  <c:v>117.39835600000001</c:v>
                </c:pt>
                <c:pt idx="14">
                  <c:v>117.53635100000001</c:v>
                </c:pt>
                <c:pt idx="15">
                  <c:v>115.39712500000002</c:v>
                </c:pt>
                <c:pt idx="16">
                  <c:v>117.34635300000002</c:v>
                </c:pt>
                <c:pt idx="17">
                  <c:v>120.516535</c:v>
                </c:pt>
                <c:pt idx="18">
                  <c:v>120.34368400000002</c:v>
                </c:pt>
                <c:pt idx="19">
                  <c:v>122.71624100000002</c:v>
                </c:pt>
                <c:pt idx="20">
                  <c:v>123.51376900000005</c:v>
                </c:pt>
                <c:pt idx="21">
                  <c:v>124.55389200000002</c:v>
                </c:pt>
                <c:pt idx="22">
                  <c:v>124.66208400000001</c:v>
                </c:pt>
                <c:pt idx="23">
                  <c:v>122.79467300000002</c:v>
                </c:pt>
                <c:pt idx="24">
                  <c:v>124.15899500000002</c:v>
                </c:pt>
                <c:pt idx="25">
                  <c:v>128.29019600000001</c:v>
                </c:pt>
                <c:pt idx="26">
                  <c:v>131.87631600000003</c:v>
                </c:pt>
                <c:pt idx="27">
                  <c:v>131.79739000000006</c:v>
                </c:pt>
                <c:pt idx="28">
                  <c:v>132.49018200000003</c:v>
                </c:pt>
                <c:pt idx="29">
                  <c:v>134.48279000000002</c:v>
                </c:pt>
                <c:pt idx="30">
                  <c:v>136.616613</c:v>
                </c:pt>
                <c:pt idx="31">
                  <c:v>137.05865400000002</c:v>
                </c:pt>
                <c:pt idx="32">
                  <c:v>131.004212</c:v>
                </c:pt>
                <c:pt idx="33">
                  <c:v>129.268337</c:v>
                </c:pt>
                <c:pt idx="34">
                  <c:v>128.93373100000002</c:v>
                </c:pt>
                <c:pt idx="35">
                  <c:v>130.71726200000003</c:v>
                </c:pt>
                <c:pt idx="36">
                  <c:v>132.85270000000003</c:v>
                </c:pt>
                <c:pt idx="37">
                  <c:v>135.32845200000003</c:v>
                </c:pt>
                <c:pt idx="38">
                  <c:v>133.39047800000003</c:v>
                </c:pt>
                <c:pt idx="39">
                  <c:v>131.76071899999999</c:v>
                </c:pt>
                <c:pt idx="40">
                  <c:v>132.57667200000003</c:v>
                </c:pt>
                <c:pt idx="41">
                  <c:v>131.270388</c:v>
                </c:pt>
                <c:pt idx="42">
                  <c:v>131.89280200000002</c:v>
                </c:pt>
                <c:pt idx="43">
                  <c:v>130.283996</c:v>
                </c:pt>
                <c:pt idx="44">
                  <c:v>129.43001800000002</c:v>
                </c:pt>
                <c:pt idx="45">
                  <c:v>132.63434700000005</c:v>
                </c:pt>
                <c:pt idx="46">
                  <c:v>127.78902900000001</c:v>
                </c:pt>
                <c:pt idx="47">
                  <c:v>124.08827100000002</c:v>
                </c:pt>
                <c:pt idx="48">
                  <c:v>115.81342800000002</c:v>
                </c:pt>
                <c:pt idx="49">
                  <c:v>111.61575500000001</c:v>
                </c:pt>
                <c:pt idx="50">
                  <c:v>111.901504</c:v>
                </c:pt>
                <c:pt idx="51">
                  <c:v>116.54763400000002</c:v>
                </c:pt>
                <c:pt idx="52">
                  <c:v>117.67415600000002</c:v>
                </c:pt>
                <c:pt idx="53">
                  <c:v>117.99736700000001</c:v>
                </c:pt>
                <c:pt idx="54">
                  <c:v>117.84985400000001</c:v>
                </c:pt>
                <c:pt idx="55">
                  <c:v>117.04967500000001</c:v>
                </c:pt>
                <c:pt idx="56">
                  <c:v>118.66165900000001</c:v>
                </c:pt>
                <c:pt idx="57">
                  <c:v>121.73464200000002</c:v>
                </c:pt>
                <c:pt idx="58">
                  <c:v>124.91251400000003</c:v>
                </c:pt>
                <c:pt idx="59">
                  <c:v>128.108541</c:v>
                </c:pt>
                <c:pt idx="60">
                  <c:v>129.22425900000002</c:v>
                </c:pt>
                <c:pt idx="61">
                  <c:v>130.93111900000002</c:v>
                </c:pt>
                <c:pt idx="62">
                  <c:v>132.90879920000006</c:v>
                </c:pt>
                <c:pt idx="63">
                  <c:v>135.36591206400001</c:v>
                </c:pt>
                <c:pt idx="64">
                  <c:v>136.92315600000001</c:v>
                </c:pt>
                <c:pt idx="65">
                  <c:v>136.84381500000001</c:v>
                </c:pt>
                <c:pt idx="66">
                  <c:v>143.28119999999998</c:v>
                </c:pt>
                <c:pt idx="67">
                  <c:v>149.81484900000001</c:v>
                </c:pt>
                <c:pt idx="68">
                  <c:v>149.19528199999999</c:v>
                </c:pt>
                <c:pt idx="69">
                  <c:v>148.74289999999999</c:v>
                </c:pt>
                <c:pt idx="70">
                  <c:v>151.07649600000005</c:v>
                </c:pt>
                <c:pt idx="71">
                  <c:v>171.39069200000003</c:v>
                </c:pt>
                <c:pt idx="72">
                  <c:v>175.72314699999998</c:v>
                </c:pt>
                <c:pt idx="73">
                  <c:v>179.58246300000002</c:v>
                </c:pt>
                <c:pt idx="74">
                  <c:v>190.15017400000002</c:v>
                </c:pt>
                <c:pt idx="75">
                  <c:v>197.37768600000007</c:v>
                </c:pt>
                <c:pt idx="76">
                  <c:v>184.95063100000002</c:v>
                </c:pt>
                <c:pt idx="77">
                  <c:v>182.21923400000003</c:v>
                </c:pt>
                <c:pt idx="78">
                  <c:v>182.560833</c:v>
                </c:pt>
                <c:pt idx="79">
                  <c:v>188.71511900000004</c:v>
                </c:pt>
                <c:pt idx="80">
                  <c:v>179.40820500000001</c:v>
                </c:pt>
                <c:pt idx="81">
                  <c:v>171.270937</c:v>
                </c:pt>
                <c:pt idx="82">
                  <c:v>169.49791099999996</c:v>
                </c:pt>
                <c:pt idx="83">
                  <c:v>166.82782300000002</c:v>
                </c:pt>
                <c:pt idx="84">
                  <c:v>162.08765300000005</c:v>
                </c:pt>
                <c:pt idx="85">
                  <c:v>155.28913900000003</c:v>
                </c:pt>
                <c:pt idx="86">
                  <c:v>145.46763800000002</c:v>
                </c:pt>
              </c:numCache>
            </c:numRef>
          </c:val>
          <c:smooth val="0"/>
          <c:extLst>
            <c:ext xmlns:c16="http://schemas.microsoft.com/office/drawing/2014/chart" uri="{C3380CC4-5D6E-409C-BE32-E72D297353CC}">
              <c16:uniqueId val="{00000000-2406-41A1-A920-3A2F4BC1F18C}"/>
            </c:ext>
          </c:extLst>
        </c:ser>
        <c:ser>
          <c:idx val="1"/>
          <c:order val="1"/>
          <c:tx>
            <c:v>Premium Unleaded/ULSP</c:v>
          </c:tx>
          <c:spPr>
            <a:ln w="25400">
              <a:solidFill>
                <a:srgbClr val="9BBB59"/>
              </a:solidFill>
              <a:prstDash val="solid"/>
            </a:ln>
          </c:spPr>
          <c:marker>
            <c:symbol val="none"/>
          </c:marker>
          <c:cat>
            <c:numRef>
              <c:extLst>
                <c:ext xmlns:c15="http://schemas.microsoft.com/office/drawing/2012/chart" uri="{02D57815-91ED-43cb-92C2-25804820EDAC}">
                  <c15:fullRef>
                    <c15:sqref>'4.1.1'!$N$335:$N$424</c15:sqref>
                  </c15:fullRef>
                </c:ext>
              </c:extLst>
              <c:f>'4.1.1'!$N$338:$N$424</c:f>
              <c:numCache>
                <c:formatCode>mmm\ yyyy</c:formatCode>
                <c:ptCount val="87"/>
                <c:pt idx="0">
                  <c:v>42461</c:v>
                </c:pt>
                <c:pt idx="1">
                  <c:v>42491</c:v>
                </c:pt>
                <c:pt idx="2">
                  <c:v>42522</c:v>
                </c:pt>
                <c:pt idx="3">
                  <c:v>42552</c:v>
                </c:pt>
                <c:pt idx="4">
                  <c:v>42583</c:v>
                </c:pt>
                <c:pt idx="5">
                  <c:v>42614</c:v>
                </c:pt>
                <c:pt idx="6">
                  <c:v>42644</c:v>
                </c:pt>
                <c:pt idx="7">
                  <c:v>42675</c:v>
                </c:pt>
                <c:pt idx="8">
                  <c:v>42705</c:v>
                </c:pt>
                <c:pt idx="9">
                  <c:v>42736</c:v>
                </c:pt>
                <c:pt idx="10">
                  <c:v>42767</c:v>
                </c:pt>
                <c:pt idx="11">
                  <c:v>42795</c:v>
                </c:pt>
                <c:pt idx="12">
                  <c:v>42826</c:v>
                </c:pt>
                <c:pt idx="13">
                  <c:v>42856</c:v>
                </c:pt>
                <c:pt idx="14">
                  <c:v>42887</c:v>
                </c:pt>
                <c:pt idx="15">
                  <c:v>42917</c:v>
                </c:pt>
                <c:pt idx="16">
                  <c:v>42948</c:v>
                </c:pt>
                <c:pt idx="17">
                  <c:v>42979</c:v>
                </c:pt>
                <c:pt idx="18">
                  <c:v>43009</c:v>
                </c:pt>
                <c:pt idx="19">
                  <c:v>43040</c:v>
                </c:pt>
                <c:pt idx="20">
                  <c:v>43070</c:v>
                </c:pt>
                <c:pt idx="21">
                  <c:v>43101</c:v>
                </c:pt>
                <c:pt idx="22">
                  <c:v>43132</c:v>
                </c:pt>
                <c:pt idx="23">
                  <c:v>43160</c:v>
                </c:pt>
                <c:pt idx="24">
                  <c:v>43191</c:v>
                </c:pt>
                <c:pt idx="25">
                  <c:v>43221</c:v>
                </c:pt>
                <c:pt idx="26">
                  <c:v>43252</c:v>
                </c:pt>
                <c:pt idx="27">
                  <c:v>43282</c:v>
                </c:pt>
                <c:pt idx="28">
                  <c:v>43313</c:v>
                </c:pt>
                <c:pt idx="29">
                  <c:v>43344</c:v>
                </c:pt>
                <c:pt idx="30">
                  <c:v>43374</c:v>
                </c:pt>
                <c:pt idx="31">
                  <c:v>43405</c:v>
                </c:pt>
                <c:pt idx="32">
                  <c:v>43435</c:v>
                </c:pt>
                <c:pt idx="33">
                  <c:v>43466</c:v>
                </c:pt>
                <c:pt idx="34">
                  <c:v>43497</c:v>
                </c:pt>
                <c:pt idx="35">
                  <c:v>43525</c:v>
                </c:pt>
                <c:pt idx="36">
                  <c:v>43556</c:v>
                </c:pt>
                <c:pt idx="37">
                  <c:v>43586</c:v>
                </c:pt>
                <c:pt idx="38">
                  <c:v>43617</c:v>
                </c:pt>
                <c:pt idx="39">
                  <c:v>43647</c:v>
                </c:pt>
                <c:pt idx="40">
                  <c:v>43678</c:v>
                </c:pt>
                <c:pt idx="41">
                  <c:v>43709</c:v>
                </c:pt>
                <c:pt idx="42">
                  <c:v>43739</c:v>
                </c:pt>
                <c:pt idx="43">
                  <c:v>43770</c:v>
                </c:pt>
                <c:pt idx="44">
                  <c:v>43800</c:v>
                </c:pt>
                <c:pt idx="45">
                  <c:v>43831</c:v>
                </c:pt>
                <c:pt idx="46">
                  <c:v>43862</c:v>
                </c:pt>
                <c:pt idx="47">
                  <c:v>43891</c:v>
                </c:pt>
                <c:pt idx="48">
                  <c:v>43922</c:v>
                </c:pt>
                <c:pt idx="49">
                  <c:v>43952</c:v>
                </c:pt>
                <c:pt idx="50">
                  <c:v>43983</c:v>
                </c:pt>
                <c:pt idx="51">
                  <c:v>44013</c:v>
                </c:pt>
                <c:pt idx="52">
                  <c:v>44044</c:v>
                </c:pt>
                <c:pt idx="53">
                  <c:v>44075</c:v>
                </c:pt>
                <c:pt idx="54">
                  <c:v>44105</c:v>
                </c:pt>
                <c:pt idx="55">
                  <c:v>44136</c:v>
                </c:pt>
                <c:pt idx="56">
                  <c:v>44166</c:v>
                </c:pt>
                <c:pt idx="57">
                  <c:v>44197</c:v>
                </c:pt>
                <c:pt idx="58">
                  <c:v>44228</c:v>
                </c:pt>
                <c:pt idx="59">
                  <c:v>44256</c:v>
                </c:pt>
                <c:pt idx="60">
                  <c:v>44287</c:v>
                </c:pt>
                <c:pt idx="61">
                  <c:v>44317</c:v>
                </c:pt>
                <c:pt idx="62">
                  <c:v>44348</c:v>
                </c:pt>
                <c:pt idx="63">
                  <c:v>44378</c:v>
                </c:pt>
                <c:pt idx="64">
                  <c:v>44409</c:v>
                </c:pt>
                <c:pt idx="65">
                  <c:v>44440</c:v>
                </c:pt>
                <c:pt idx="66">
                  <c:v>44470</c:v>
                </c:pt>
                <c:pt idx="67">
                  <c:v>44501</c:v>
                </c:pt>
                <c:pt idx="68">
                  <c:v>44531</c:v>
                </c:pt>
                <c:pt idx="69">
                  <c:v>44562</c:v>
                </c:pt>
                <c:pt idx="70">
                  <c:v>44593</c:v>
                </c:pt>
                <c:pt idx="71">
                  <c:v>44621</c:v>
                </c:pt>
                <c:pt idx="72">
                  <c:v>44652</c:v>
                </c:pt>
                <c:pt idx="73">
                  <c:v>44682</c:v>
                </c:pt>
                <c:pt idx="74">
                  <c:v>44713</c:v>
                </c:pt>
                <c:pt idx="75">
                  <c:v>44743</c:v>
                </c:pt>
                <c:pt idx="76">
                  <c:v>44774</c:v>
                </c:pt>
                <c:pt idx="77">
                  <c:v>44805</c:v>
                </c:pt>
                <c:pt idx="78">
                  <c:v>44835</c:v>
                </c:pt>
                <c:pt idx="79">
                  <c:v>44866</c:v>
                </c:pt>
                <c:pt idx="80">
                  <c:v>44896</c:v>
                </c:pt>
                <c:pt idx="81">
                  <c:v>44927</c:v>
                </c:pt>
                <c:pt idx="82">
                  <c:v>44958</c:v>
                </c:pt>
                <c:pt idx="83">
                  <c:v>44986</c:v>
                </c:pt>
                <c:pt idx="84">
                  <c:v>45017</c:v>
                </c:pt>
                <c:pt idx="85">
                  <c:v>45047</c:v>
                </c:pt>
                <c:pt idx="86">
                  <c:v>45078</c:v>
                </c:pt>
              </c:numCache>
            </c:numRef>
          </c:cat>
          <c:val>
            <c:numRef>
              <c:extLst>
                <c:ext xmlns:c15="http://schemas.microsoft.com/office/drawing/2012/chart" uri="{02D57815-91ED-43cb-92C2-25804820EDAC}">
                  <c15:fullRef>
                    <c15:sqref>'4.1.1'!$E$335:$E$424</c15:sqref>
                  </c15:fullRef>
                </c:ext>
              </c:extLst>
              <c:f>'4.1.1'!$E$338:$E$424</c:f>
              <c:numCache>
                <c:formatCode>0.00</c:formatCode>
                <c:ptCount val="87"/>
                <c:pt idx="0">
                  <c:v>106.44284560816905</c:v>
                </c:pt>
                <c:pt idx="1">
                  <c:v>108.43411239403076</c:v>
                </c:pt>
                <c:pt idx="2">
                  <c:v>110.96341401246198</c:v>
                </c:pt>
                <c:pt idx="3">
                  <c:v>111.66290536362959</c:v>
                </c:pt>
                <c:pt idx="4">
                  <c:v>109.04960402185078</c:v>
                </c:pt>
                <c:pt idx="5">
                  <c:v>111.21109967971043</c:v>
                </c:pt>
                <c:pt idx="6">
                  <c:v>113.55512394232454</c:v>
                </c:pt>
                <c:pt idx="7">
                  <c:v>115.88441626191999</c:v>
                </c:pt>
                <c:pt idx="8">
                  <c:v>114.07237962180028</c:v>
                </c:pt>
                <c:pt idx="9">
                  <c:v>118.69498198043139</c:v>
                </c:pt>
                <c:pt idx="10">
                  <c:v>119.86249365467899</c:v>
                </c:pt>
                <c:pt idx="11">
                  <c:v>119.39</c:v>
                </c:pt>
                <c:pt idx="12">
                  <c:v>117.30161929557933</c:v>
                </c:pt>
                <c:pt idx="13">
                  <c:v>115.52119641367757</c:v>
                </c:pt>
                <c:pt idx="14">
                  <c:v>115.54842345179736</c:v>
                </c:pt>
                <c:pt idx="15">
                  <c:v>113.90453891802687</c:v>
                </c:pt>
                <c:pt idx="16">
                  <c:v>115.64066330084985</c:v>
                </c:pt>
                <c:pt idx="17">
                  <c:v>118.93381260515331</c:v>
                </c:pt>
                <c:pt idx="18">
                  <c:v>117.15004263590676</c:v>
                </c:pt>
                <c:pt idx="19">
                  <c:v>119.12486065179394</c:v>
                </c:pt>
                <c:pt idx="20">
                  <c:v>119.99395848164082</c:v>
                </c:pt>
                <c:pt idx="21">
                  <c:v>121.16115017585402</c:v>
                </c:pt>
                <c:pt idx="22">
                  <c:v>121.44174087831497</c:v>
                </c:pt>
                <c:pt idx="23">
                  <c:v>119.10934065825049</c:v>
                </c:pt>
                <c:pt idx="24">
                  <c:v>120.57402320978301</c:v>
                </c:pt>
                <c:pt idx="25">
                  <c:v>124.66952596204509</c:v>
                </c:pt>
                <c:pt idx="26">
                  <c:v>127.94497893990926</c:v>
                </c:pt>
                <c:pt idx="27">
                  <c:v>127.61783494655224</c:v>
                </c:pt>
                <c:pt idx="28">
                  <c:v>128.61607556446174</c:v>
                </c:pt>
                <c:pt idx="29">
                  <c:v>130.75124439175903</c:v>
                </c:pt>
                <c:pt idx="30">
                  <c:v>130.88156036733116</c:v>
                </c:pt>
                <c:pt idx="31">
                  <c:v>128.61109268958873</c:v>
                </c:pt>
                <c:pt idx="32">
                  <c:v>120.97308660849616</c:v>
                </c:pt>
                <c:pt idx="33">
                  <c:v>119.45654401687585</c:v>
                </c:pt>
                <c:pt idx="34">
                  <c:v>118.85497628714059</c:v>
                </c:pt>
                <c:pt idx="35">
                  <c:v>120.41189380413699</c:v>
                </c:pt>
                <c:pt idx="36">
                  <c:v>124.09554601739137</c:v>
                </c:pt>
                <c:pt idx="37">
                  <c:v>128.06936805155308</c:v>
                </c:pt>
                <c:pt idx="38">
                  <c:v>127.63025546430912</c:v>
                </c:pt>
                <c:pt idx="39">
                  <c:v>127.38444123948818</c:v>
                </c:pt>
                <c:pt idx="40">
                  <c:v>128.50965250850726</c:v>
                </c:pt>
                <c:pt idx="41">
                  <c:v>126.99454306314246</c:v>
                </c:pt>
                <c:pt idx="42">
                  <c:v>127.06862438007403</c:v>
                </c:pt>
                <c:pt idx="43">
                  <c:v>125.64531106170166</c:v>
                </c:pt>
                <c:pt idx="44">
                  <c:v>124.41482605562705</c:v>
                </c:pt>
                <c:pt idx="45">
                  <c:v>127.14053499783053</c:v>
                </c:pt>
                <c:pt idx="46">
                  <c:v>123.57707195860047</c:v>
                </c:pt>
                <c:pt idx="47">
                  <c:v>120.23922409101044</c:v>
                </c:pt>
                <c:pt idx="48">
                  <c:v>108.97024894010003</c:v>
                </c:pt>
                <c:pt idx="49">
                  <c:v>104.77955978448874</c:v>
                </c:pt>
                <c:pt idx="50">
                  <c:v>105.83473123234158</c:v>
                </c:pt>
                <c:pt idx="51">
                  <c:v>111.14734000553091</c:v>
                </c:pt>
                <c:pt idx="52">
                  <c:v>112.76531780648548</c:v>
                </c:pt>
                <c:pt idx="53">
                  <c:v>113.21191476594808</c:v>
                </c:pt>
                <c:pt idx="54">
                  <c:v>113.15444174330244</c:v>
                </c:pt>
                <c:pt idx="55">
                  <c:v>112.50638720531757</c:v>
                </c:pt>
                <c:pt idx="56">
                  <c:v>114.04074095604393</c:v>
                </c:pt>
                <c:pt idx="57">
                  <c:v>117.25180097462729</c:v>
                </c:pt>
                <c:pt idx="58">
                  <c:v>120.68762654261788</c:v>
                </c:pt>
                <c:pt idx="59">
                  <c:v>124.04262709890705</c:v>
                </c:pt>
                <c:pt idx="60">
                  <c:v>125.47293416743182</c:v>
                </c:pt>
                <c:pt idx="61">
                  <c:v>127.30722371334338</c:v>
                </c:pt>
                <c:pt idx="62">
                  <c:v>129.318973927591</c:v>
                </c:pt>
                <c:pt idx="63">
                  <c:v>132.74321642951182</c:v>
                </c:pt>
                <c:pt idx="64">
                  <c:v>134.52450499631419</c:v>
                </c:pt>
                <c:pt idx="65">
                  <c:v>134.58779662975132</c:v>
                </c:pt>
                <c:pt idx="66">
                  <c:v>137.65783539858921</c:v>
                </c:pt>
                <c:pt idx="67">
                  <c:v>145.94636215755014</c:v>
                </c:pt>
                <c:pt idx="68">
                  <c:v>145.69404496126748</c:v>
                </c:pt>
                <c:pt idx="69">
                  <c:v>144.92449999999999</c:v>
                </c:pt>
                <c:pt idx="70">
                  <c:v>147.00461055394754</c:v>
                </c:pt>
                <c:pt idx="71">
                  <c:v>161.85764083761401</c:v>
                </c:pt>
                <c:pt idx="72">
                  <c:v>161.67049339289312</c:v>
                </c:pt>
                <c:pt idx="73">
                  <c:v>165.16603690492929</c:v>
                </c:pt>
                <c:pt idx="74">
                  <c:v>183.09583418999657</c:v>
                </c:pt>
                <c:pt idx="75">
                  <c:v>188.79077301988306</c:v>
                </c:pt>
                <c:pt idx="76">
                  <c:v>173.8693428425313</c:v>
                </c:pt>
                <c:pt idx="77">
                  <c:v>167.3763045530047</c:v>
                </c:pt>
                <c:pt idx="78">
                  <c:v>163.12108152192485</c:v>
                </c:pt>
                <c:pt idx="79">
                  <c:v>164.38684984960892</c:v>
                </c:pt>
                <c:pt idx="80">
                  <c:v>155.52382322552293</c:v>
                </c:pt>
                <c:pt idx="81">
                  <c:v>148.45071213621574</c:v>
                </c:pt>
                <c:pt idx="82">
                  <c:v>148.0160444124603</c:v>
                </c:pt>
                <c:pt idx="83">
                  <c:v>146.86836009945426</c:v>
                </c:pt>
                <c:pt idx="84">
                  <c:v>146.12954955462988</c:v>
                </c:pt>
                <c:pt idx="85">
                  <c:v>144.57771359044216</c:v>
                </c:pt>
                <c:pt idx="86">
                  <c:v>142.70577307066446</c:v>
                </c:pt>
              </c:numCache>
            </c:numRef>
          </c:val>
          <c:smooth val="0"/>
          <c:extLst>
            <c:ext xmlns:c16="http://schemas.microsoft.com/office/drawing/2014/chart" uri="{C3380CC4-5D6E-409C-BE32-E72D297353CC}">
              <c16:uniqueId val="{00000001-2406-41A1-A920-3A2F4BC1F18C}"/>
            </c:ext>
          </c:extLst>
        </c:ser>
        <c:dLbls>
          <c:showLegendKey val="0"/>
          <c:showVal val="0"/>
          <c:showCatName val="0"/>
          <c:showSerName val="0"/>
          <c:showPercent val="0"/>
          <c:showBubbleSize val="0"/>
        </c:dLbls>
        <c:smooth val="0"/>
        <c:axId val="600473496"/>
        <c:axId val="1"/>
      </c:lineChart>
      <c:dateAx>
        <c:axId val="600473496"/>
        <c:scaling>
          <c:orientation val="minMax"/>
          <c:min val="42522"/>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At val="70"/>
        <c:auto val="1"/>
        <c:lblOffset val="100"/>
        <c:baseTimeUnit val="months"/>
        <c:majorUnit val="4"/>
        <c:majorTimeUnit val="months"/>
        <c:minorUnit val="1"/>
        <c:minorTimeUnit val="months"/>
      </c:dateAx>
      <c:valAx>
        <c:axId val="1"/>
        <c:scaling>
          <c:orientation val="minMax"/>
          <c:max val="220"/>
          <c:min val="8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55650705232381E-2"/>
              <c:y val="0.35653627408723443"/>
            </c:manualLayout>
          </c:layout>
          <c:overlay val="0"/>
          <c:spPr>
            <a:noFill/>
            <a:ln w="25400">
              <a:noFill/>
            </a:ln>
          </c:spPr>
        </c:title>
        <c:numFmt formatCode="0" sourceLinked="0"/>
        <c:majorTickMark val="out"/>
        <c:minorTickMark val="none"/>
        <c:tickLblPos val="nextTo"/>
        <c:spPr>
          <a:ln w="3175">
            <a:solidFill>
              <a:srgbClr val="000000">
                <a:alpha val="91000"/>
              </a:srgbClr>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00473496"/>
        <c:crossesAt val="1242"/>
        <c:crossBetween val="midCat"/>
      </c:valAx>
      <c:spPr>
        <a:noFill/>
        <a:ln w="25400">
          <a:noFill/>
        </a:ln>
      </c:spPr>
    </c:plotArea>
    <c:legend>
      <c:legendPos val="r"/>
      <c:layout>
        <c:manualLayout>
          <c:xMode val="edge"/>
          <c:yMode val="edge"/>
          <c:x val="0.20938600935752597"/>
          <c:y val="0.62081606575493864"/>
          <c:w val="0.34470377019748655"/>
          <c:h val="0.14193570743401498"/>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sng" strike="noStrike" baseline="0">
                <a:solidFill>
                  <a:srgbClr val="000000"/>
                </a:solidFill>
                <a:latin typeface="Arial"/>
                <a:ea typeface="Arial"/>
                <a:cs typeface="Arial"/>
              </a:defRPr>
            </a:pPr>
            <a:r>
              <a:rPr lang="en-GB" u="none"/>
              <a:t>Annual retail price of motor spirit and diesel</a:t>
            </a:r>
          </a:p>
        </c:rich>
      </c:tx>
      <c:overlay val="1"/>
      <c:spPr>
        <a:noFill/>
        <a:ln w="25400">
          <a:noFill/>
        </a:ln>
      </c:spPr>
    </c:title>
    <c:autoTitleDeleted val="0"/>
    <c:plotArea>
      <c:layout>
        <c:manualLayout>
          <c:layoutTarget val="inner"/>
          <c:xMode val="edge"/>
          <c:yMode val="edge"/>
          <c:x val="0.12922959206370391"/>
          <c:y val="9.8558396812776256E-2"/>
          <c:w val="0.84405025584795323"/>
          <c:h val="0.73281003527925592"/>
        </c:manualLayout>
      </c:layout>
      <c:lineChart>
        <c:grouping val="standard"/>
        <c:varyColors val="0"/>
        <c:ser>
          <c:idx val="1"/>
          <c:order val="0"/>
          <c:tx>
            <c:v>Super unleaded</c:v>
          </c:tx>
          <c:spPr>
            <a:ln w="25400">
              <a:solidFill>
                <a:srgbClr val="92D050"/>
              </a:solidFill>
              <a:prstDash val="sysDash"/>
            </a:ln>
          </c:spPr>
          <c:marker>
            <c:symbol val="none"/>
          </c:marker>
          <c:cat>
            <c:strRef>
              <c:f>'4.1.2'!$A$37:$A$59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'4.1.2'!$C$37:$C$59</c:f>
              <c:numCache>
                <c:formatCode>#,##0.00\ </c:formatCode>
                <c:ptCount val="23"/>
                <c:pt idx="0">
                  <c:v>87.31583333333333</c:v>
                </c:pt>
                <c:pt idx="1">
                  <c:v>82.74166666666666</c:v>
                </c:pt>
                <c:pt idx="2">
                  <c:v>79.788333333333341</c:v>
                </c:pt>
                <c:pt idx="3">
                  <c:v>81.364166666666662</c:v>
                </c:pt>
                <c:pt idx="4">
                  <c:v>85.75</c:v>
                </c:pt>
                <c:pt idx="5">
                  <c:v>93.404166666666654</c:v>
                </c:pt>
                <c:pt idx="6">
                  <c:v>98.048333333333332</c:v>
                </c:pt>
                <c:pt idx="7">
                  <c:v>100.39666666666669</c:v>
                </c:pt>
                <c:pt idx="8">
                  <c:v>113.46916666666668</c:v>
                </c:pt>
                <c:pt idx="9">
                  <c:v>105.71162736281885</c:v>
                </c:pt>
                <c:pt idx="10">
                  <c:v>123.83353016525945</c:v>
                </c:pt>
                <c:pt idx="11">
                  <c:v>140.57394677492104</c:v>
                </c:pt>
                <c:pt idx="12">
                  <c:v>142.86881789578635</c:v>
                </c:pt>
                <c:pt idx="13">
                  <c:v>141.74901128452385</c:v>
                </c:pt>
                <c:pt idx="14">
                  <c:v>135.06873542801753</c:v>
                </c:pt>
                <c:pt idx="15">
                  <c:v>118.97426299593944</c:v>
                </c:pt>
                <c:pt idx="16">
                  <c:v>117.83008393345334</c:v>
                </c:pt>
                <c:pt idx="17">
                  <c:v>126.95401542888577</c:v>
                </c:pt>
                <c:pt idx="18">
                  <c:v>135.18619841666666</c:v>
                </c:pt>
                <c:pt idx="19">
                  <c:v>136.18088858333337</c:v>
                </c:pt>
                <c:pt idx="20">
                  <c:v>127.27902216666668</c:v>
                </c:pt>
                <c:pt idx="21">
                  <c:v>144.86708051630259</c:v>
                </c:pt>
                <c:pt idx="22">
                  <c:v>176.38956382602444</c:v>
                </c:pt>
              </c:numCache>
            </c:numRef>
          </c:val>
          <c:smooth val="0"/>
          <c:extLst>
            <c:ext xmlns:c16="http://schemas.microsoft.com/office/drawing/2014/chart" uri="{C3380CC4-5D6E-409C-BE32-E72D297353CC}">
              <c16:uniqueId val="{00000000-862A-421A-98E3-ECF60C81E845}"/>
            </c:ext>
          </c:extLst>
        </c:ser>
        <c:ser>
          <c:idx val="0"/>
          <c:order val="1"/>
          <c:tx>
            <c:v>LRP</c:v>
          </c:tx>
          <c:spPr>
            <a:ln w="25400">
              <a:solidFill>
                <a:srgbClr val="C00000"/>
              </a:solidFill>
              <a:prstDash val="solid"/>
            </a:ln>
          </c:spPr>
          <c:marker>
            <c:symbol val="none"/>
          </c:marker>
          <c:cat>
            <c:strRef>
              <c:f>'4.1.2'!$A$37:$A$59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'4.1.2'!$B$37:$B$59</c:f>
              <c:numCache>
                <c:formatCode>#,##0.00\ </c:formatCode>
                <c:ptCount val="23"/>
                <c:pt idx="0">
                  <c:v>84.892499999999998</c:v>
                </c:pt>
                <c:pt idx="1">
                  <c:v>79.714166666666671</c:v>
                </c:pt>
                <c:pt idx="2">
                  <c:v>77.034166666666664</c:v>
                </c:pt>
                <c:pt idx="3">
                  <c:v>79.941666666666663</c:v>
                </c:pt>
                <c:pt idx="4">
                  <c:v>84.418333333333337</c:v>
                </c:pt>
              </c:numCache>
            </c:numRef>
          </c:val>
          <c:smooth val="0"/>
          <c:extLst>
            <c:ext xmlns:c16="http://schemas.microsoft.com/office/drawing/2014/chart" uri="{C3380CC4-5D6E-409C-BE32-E72D297353CC}">
              <c16:uniqueId val="{00000001-862A-421A-98E3-ECF60C81E845}"/>
            </c:ext>
          </c:extLst>
        </c:ser>
        <c:ser>
          <c:idx val="3"/>
          <c:order val="2"/>
          <c:tx>
            <c:v>Diesel/ULSD</c:v>
          </c:tx>
          <c:spPr>
            <a:ln w="25400">
              <a:solidFill>
                <a:srgbClr val="404040"/>
              </a:solidFill>
              <a:prstDash val="solid"/>
            </a:ln>
          </c:spPr>
          <c:marker>
            <c:symbol val="none"/>
          </c:marker>
          <c:cat>
            <c:strRef>
              <c:f>'4.1.2'!$A$37:$A$59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'4.1.2'!$E$37:$E$59</c:f>
              <c:numCache>
                <c:formatCode>#,##0.00\ </c:formatCode>
                <c:ptCount val="23"/>
                <c:pt idx="0">
                  <c:v>81.343333333333348</c:v>
                </c:pt>
                <c:pt idx="1">
                  <c:v>77.835833333333326</c:v>
                </c:pt>
                <c:pt idx="2">
                  <c:v>75.459166666666661</c:v>
                </c:pt>
                <c:pt idx="3">
                  <c:v>77.919166666666669</c:v>
                </c:pt>
                <c:pt idx="4">
                  <c:v>81.912500000000009</c:v>
                </c:pt>
                <c:pt idx="5">
                  <c:v>90.860000000000014</c:v>
                </c:pt>
                <c:pt idx="6">
                  <c:v>95.209166666666661</c:v>
                </c:pt>
                <c:pt idx="7">
                  <c:v>96.848333333333315</c:v>
                </c:pt>
                <c:pt idx="8">
                  <c:v>117.51083333333332</c:v>
                </c:pt>
                <c:pt idx="9">
                  <c:v>103.92992796280583</c:v>
                </c:pt>
                <c:pt idx="10">
                  <c:v>119.25862749257533</c:v>
                </c:pt>
                <c:pt idx="11">
                  <c:v>138.71612707906442</c:v>
                </c:pt>
                <c:pt idx="12">
                  <c:v>141.82825976401202</c:v>
                </c:pt>
                <c:pt idx="13">
                  <c:v>140.40518913870753</c:v>
                </c:pt>
                <c:pt idx="14">
                  <c:v>133.45799887462027</c:v>
                </c:pt>
                <c:pt idx="15">
                  <c:v>114.89845587367203</c:v>
                </c:pt>
                <c:pt idx="16">
                  <c:v>110.12863033333333</c:v>
                </c:pt>
                <c:pt idx="17">
                  <c:v>120.14923733333336</c:v>
                </c:pt>
                <c:pt idx="18">
                  <c:v>129.98216641666667</c:v>
                </c:pt>
                <c:pt idx="19">
                  <c:v>131.47546291666666</c:v>
                </c:pt>
                <c:pt idx="20">
                  <c:v>119.13522325000002</c:v>
                </c:pt>
                <c:pt idx="21">
                  <c:v>134.93700735533335</c:v>
                </c:pt>
                <c:pt idx="22">
                  <c:v>177.65813166666669</c:v>
                </c:pt>
              </c:numCache>
            </c:numRef>
          </c:val>
          <c:smooth val="0"/>
          <c:extLst>
            <c:ext xmlns:c16="http://schemas.microsoft.com/office/drawing/2014/chart" uri="{C3380CC4-5D6E-409C-BE32-E72D297353CC}">
              <c16:uniqueId val="{00000002-862A-421A-98E3-ECF60C81E845}"/>
            </c:ext>
          </c:extLst>
        </c:ser>
        <c:ser>
          <c:idx val="2"/>
          <c:order val="3"/>
          <c:tx>
            <c:v>Premium Unleaded/ULSP</c:v>
          </c:tx>
          <c:spPr>
            <a:ln w="25400">
              <a:solidFill>
                <a:srgbClr val="9BBB59"/>
              </a:solidFill>
              <a:prstDash val="solid"/>
            </a:ln>
          </c:spPr>
          <c:marker>
            <c:symbol val="none"/>
          </c:marker>
          <c:cat>
            <c:strRef>
              <c:f>'4.1.2'!$A$37:$A$59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'4.1.2'!$D$37:$D$59</c:f>
              <c:numCache>
                <c:formatCode>#,##0.00\ </c:formatCode>
                <c:ptCount val="23"/>
                <c:pt idx="0">
                  <c:v>79.926666666666662</c:v>
                </c:pt>
                <c:pt idx="1">
                  <c:v>75.716666666666654</c:v>
                </c:pt>
                <c:pt idx="2">
                  <c:v>73.236666666666679</c:v>
                </c:pt>
                <c:pt idx="3">
                  <c:v>76.039166666666674</c:v>
                </c:pt>
                <c:pt idx="4">
                  <c:v>80.224166666666648</c:v>
                </c:pt>
                <c:pt idx="5">
                  <c:v>86.74499999999999</c:v>
                </c:pt>
                <c:pt idx="6">
                  <c:v>91.319166666666661</c:v>
                </c:pt>
                <c:pt idx="7">
                  <c:v>94.244166666666658</c:v>
                </c:pt>
                <c:pt idx="8">
                  <c:v>107.07583333333334</c:v>
                </c:pt>
                <c:pt idx="9">
                  <c:v>99.289585166666669</c:v>
                </c:pt>
                <c:pt idx="10">
                  <c:v>116.90257100000001</c:v>
                </c:pt>
                <c:pt idx="11">
                  <c:v>133.26879017706662</c:v>
                </c:pt>
                <c:pt idx="12">
                  <c:v>135.39054723385979</c:v>
                </c:pt>
                <c:pt idx="13">
                  <c:v>134.14527800000002</c:v>
                </c:pt>
                <c:pt idx="14">
                  <c:v>127.49585293777761</c:v>
                </c:pt>
                <c:pt idx="15">
                  <c:v>111.130760150684</c:v>
                </c:pt>
                <c:pt idx="16">
                  <c:v>108.84564031566259</c:v>
                </c:pt>
                <c:pt idx="17">
                  <c:v>117.58888261579467</c:v>
                </c:pt>
                <c:pt idx="18">
                  <c:v>125.19597119936215</c:v>
                </c:pt>
                <c:pt idx="19">
                  <c:v>124.87799849582898</c:v>
                </c:pt>
                <c:pt idx="20">
                  <c:v>113.94729279058333</c:v>
                </c:pt>
                <c:pt idx="21">
                  <c:v>131.26957891645858</c:v>
                </c:pt>
                <c:pt idx="22">
                  <c:v>164.73227424098803</c:v>
                </c:pt>
              </c:numCache>
            </c:numRef>
          </c:val>
          <c:smooth val="0"/>
          <c:extLst>
            <c:ext xmlns:c16="http://schemas.microsoft.com/office/drawing/2014/chart" uri="{C3380CC4-5D6E-409C-BE32-E72D297353CC}">
              <c16:uniqueId val="{00000003-862A-421A-98E3-ECF60C81E845}"/>
            </c:ext>
          </c:extLst>
        </c:ser>
        <c:dLbls>
          <c:showLegendKey val="0"/>
          <c:showVal val="0"/>
          <c:showCatName val="0"/>
          <c:showSerName val="0"/>
          <c:showPercent val="0"/>
          <c:showBubbleSize val="0"/>
        </c:dLbls>
        <c:smooth val="0"/>
        <c:axId val="1233335384"/>
        <c:axId val="1"/>
      </c:lineChart>
      <c:dateAx>
        <c:axId val="1233335384"/>
        <c:scaling>
          <c:orientation val="minMax"/>
        </c:scaling>
        <c:delete val="0"/>
        <c:axPos val="b"/>
        <c:numFmt formatCode="General"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1"/>
        <c:majorTimeUnit val="days"/>
        <c:minorUnit val="1"/>
        <c:minorTimeUnit val="days"/>
      </c:dateAx>
      <c:valAx>
        <c:axId val="1"/>
        <c:scaling>
          <c:orientation val="minMax"/>
          <c:max val="180"/>
          <c:min val="4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944735464552288E-2"/>
              <c:y val="0.3519772528433945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5384"/>
        <c:crosses val="autoZero"/>
        <c:crossBetween val="midCat"/>
        <c:majorUnit val="10"/>
      </c:valAx>
      <c:spPr>
        <a:noFill/>
        <a:ln w="25400">
          <a:noFill/>
        </a:ln>
      </c:spPr>
    </c:plotArea>
    <c:legend>
      <c:legendPos val="r"/>
      <c:layout>
        <c:manualLayout>
          <c:xMode val="edge"/>
          <c:yMode val="edge"/>
          <c:x val="0.54767541119547325"/>
          <c:y val="0.51066135494789233"/>
          <c:w val="0.38848954980604855"/>
          <c:h val="0.27831803169887648"/>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Price of premium unleaded petrol and diesel excluding taxes</a:t>
            </a:r>
          </a:p>
        </c:rich>
      </c:tx>
      <c:layout>
        <c:manualLayout>
          <c:xMode val="edge"/>
          <c:yMode val="edge"/>
          <c:x val="0.18965560790256866"/>
          <c:y val="4.1490813648293965E-3"/>
        </c:manualLayout>
      </c:layout>
      <c:overlay val="0"/>
      <c:spPr>
        <a:noFill/>
        <a:ln w="25400">
          <a:noFill/>
        </a:ln>
      </c:spPr>
    </c:title>
    <c:autoTitleDeleted val="0"/>
    <c:plotArea>
      <c:layout>
        <c:manualLayout>
          <c:layoutTarget val="inner"/>
          <c:xMode val="edge"/>
          <c:yMode val="edge"/>
          <c:x val="8.7894273450664751E-2"/>
          <c:y val="0.10316264418317823"/>
          <c:w val="0.89915912492595806"/>
          <c:h val="0.68537023582775347"/>
        </c:manualLayout>
      </c:layout>
      <c:lineChart>
        <c:grouping val="standard"/>
        <c:varyColors val="0"/>
        <c:ser>
          <c:idx val="0"/>
          <c:order val="0"/>
          <c:tx>
            <c:v>Diesel/USLD</c:v>
          </c:tx>
          <c:spPr>
            <a:ln w="25400">
              <a:solidFill>
                <a:srgbClr val="404040"/>
              </a:solidFill>
              <a:prstDash val="solid"/>
            </a:ln>
          </c:spPr>
          <c:marker>
            <c:symbol val="none"/>
          </c:marker>
          <c:cat>
            <c:numRef>
              <c:f>'4.1.2 (excl VAT)'!$B$319:$B$408</c:f>
              <c:numCache>
                <c:formatCode>mmm\-yy</c:formatCode>
                <c:ptCount val="90"/>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pt idx="86">
                  <c:v>44986</c:v>
                </c:pt>
                <c:pt idx="87">
                  <c:v>45017</c:v>
                </c:pt>
                <c:pt idx="88">
                  <c:v>45047</c:v>
                </c:pt>
                <c:pt idx="89">
                  <c:v>45078</c:v>
                </c:pt>
              </c:numCache>
            </c:numRef>
          </c:cat>
          <c:val>
            <c:numRef>
              <c:f>'4.1.2 (excl VAT)'!$H$319:$H$408</c:f>
              <c:numCache>
                <c:formatCode>0.00</c:formatCode>
                <c:ptCount val="90"/>
                <c:pt idx="0">
                  <c:v>27.485496666666691</c:v>
                </c:pt>
                <c:pt idx="1">
                  <c:v>26.23409083333334</c:v>
                </c:pt>
                <c:pt idx="2">
                  <c:v>27.38252833333334</c:v>
                </c:pt>
                <c:pt idx="3">
                  <c:v>31.169517499999998</c:v>
                </c:pt>
                <c:pt idx="4">
                  <c:v>32.942411666666686</c:v>
                </c:pt>
                <c:pt idx="5">
                  <c:v>35.264160833333335</c:v>
                </c:pt>
                <c:pt idx="6">
                  <c:v>35.925704166666677</c:v>
                </c:pt>
                <c:pt idx="7">
                  <c:v>34.287091666666669</c:v>
                </c:pt>
                <c:pt idx="8">
                  <c:v>36.409783333333337</c:v>
                </c:pt>
                <c:pt idx="9">
                  <c:v>38.418390000000002</c:v>
                </c:pt>
                <c:pt idx="10">
                  <c:v>40.683565833333347</c:v>
                </c:pt>
                <c:pt idx="11">
                  <c:v>39.683562500000008</c:v>
                </c:pt>
                <c:pt idx="12">
                  <c:v>43.709593333333345</c:v>
                </c:pt>
                <c:pt idx="13">
                  <c:v>44.382461666666671</c:v>
                </c:pt>
                <c:pt idx="14">
                  <c:v>44</c:v>
                </c:pt>
                <c:pt idx="15">
                  <c:v>41.959973333333352</c:v>
                </c:pt>
                <c:pt idx="16">
                  <c:v>39.881963333333346</c:v>
                </c:pt>
                <c:pt idx="17">
                  <c:v>39.99695916666667</c:v>
                </c:pt>
                <c:pt idx="18">
                  <c:v>38.214270833333345</c:v>
                </c:pt>
                <c:pt idx="19">
                  <c:v>39.838627500000015</c:v>
                </c:pt>
                <c:pt idx="20">
                  <c:v>42.480445833333334</c:v>
                </c:pt>
                <c:pt idx="21">
                  <c:v>42.336403333333351</c:v>
                </c:pt>
                <c:pt idx="22">
                  <c:v>44.313534166666685</c:v>
                </c:pt>
                <c:pt idx="23">
                  <c:v>44.978140833333384</c:v>
                </c:pt>
                <c:pt idx="24">
                  <c:v>45.844910000000013</c:v>
                </c:pt>
                <c:pt idx="25">
                  <c:v>45.93507000000001</c:v>
                </c:pt>
                <c:pt idx="26">
                  <c:v>44.378894166666683</c:v>
                </c:pt>
                <c:pt idx="27">
                  <c:v>45.515829166666677</c:v>
                </c:pt>
                <c:pt idx="28">
                  <c:v>48.958496666666676</c:v>
                </c:pt>
                <c:pt idx="29">
                  <c:v>51.946930000000023</c:v>
                </c:pt>
                <c:pt idx="30">
                  <c:v>51.881158333333389</c:v>
                </c:pt>
                <c:pt idx="31">
                  <c:v>52.458485000000024</c:v>
                </c:pt>
                <c:pt idx="32">
                  <c:v>54.118991666666687</c:v>
                </c:pt>
                <c:pt idx="33">
                  <c:v>55.897177499999998</c:v>
                </c:pt>
                <c:pt idx="34">
                  <c:v>56.265545000000017</c:v>
                </c:pt>
                <c:pt idx="35">
                  <c:v>51.22017666666666</c:v>
                </c:pt>
                <c:pt idx="36">
                  <c:v>49.773614166666675</c:v>
                </c:pt>
                <c:pt idx="37">
                  <c:v>49.49477583333335</c:v>
                </c:pt>
                <c:pt idx="38">
                  <c:v>50.981051666666701</c:v>
                </c:pt>
                <c:pt idx="39">
                  <c:v>52.760583333333358</c:v>
                </c:pt>
                <c:pt idx="40">
                  <c:v>54.82371000000002</c:v>
                </c:pt>
                <c:pt idx="41">
                  <c:v>53.208731666666694</c:v>
                </c:pt>
                <c:pt idx="42">
                  <c:v>51.850599166666669</c:v>
                </c:pt>
                <c:pt idx="43">
                  <c:v>52.530560000000023</c:v>
                </c:pt>
                <c:pt idx="44">
                  <c:v>51.441990000000004</c:v>
                </c:pt>
                <c:pt idx="45">
                  <c:v>51.960668333333345</c:v>
                </c:pt>
                <c:pt idx="46">
                  <c:v>50.619996666666665</c:v>
                </c:pt>
                <c:pt idx="47">
                  <c:v>49.90834833333335</c:v>
                </c:pt>
                <c:pt idx="48">
                  <c:v>52.578622500000037</c:v>
                </c:pt>
                <c:pt idx="49">
                  <c:v>48.540857500000016</c:v>
                </c:pt>
                <c:pt idx="50">
                  <c:v>45.456892500000023</c:v>
                </c:pt>
                <c:pt idx="51">
                  <c:v>38.561190000000011</c:v>
                </c:pt>
                <c:pt idx="52">
                  <c:v>35.06312916666667</c:v>
                </c:pt>
                <c:pt idx="53">
                  <c:v>35.301253333333335</c:v>
                </c:pt>
                <c:pt idx="54">
                  <c:v>39.173028333333349</c:v>
                </c:pt>
                <c:pt idx="55">
                  <c:v>40.111796666666692</c:v>
                </c:pt>
                <c:pt idx="56">
                  <c:v>40.381139166666671</c:v>
                </c:pt>
                <c:pt idx="57">
                  <c:v>40.258211666666668</c:v>
                </c:pt>
                <c:pt idx="58">
                  <c:v>39.591395833333337</c:v>
                </c:pt>
                <c:pt idx="59">
                  <c:v>40.934715833333343</c:v>
                </c:pt>
                <c:pt idx="60">
                  <c:v>43.495535000000018</c:v>
                </c:pt>
                <c:pt idx="61">
                  <c:v>46.143761666666691</c:v>
                </c:pt>
                <c:pt idx="62">
                  <c:v>48.807117500000004</c:v>
                </c:pt>
                <c:pt idx="63">
                  <c:v>49.736882500000021</c:v>
                </c:pt>
                <c:pt idx="64">
                  <c:v>51.15926583333335</c:v>
                </c:pt>
                <c:pt idx="65">
                  <c:v>52.807332666666724</c:v>
                </c:pt>
                <c:pt idx="66">
                  <c:v>54.854926720000009</c:v>
                </c:pt>
                <c:pt idx="67">
                  <c:v>56.152630000000002</c:v>
                </c:pt>
                <c:pt idx="68">
                  <c:v>56.086512500000012</c:v>
                </c:pt>
                <c:pt idx="69">
                  <c:v>61.450999999999993</c:v>
                </c:pt>
                <c:pt idx="70">
                  <c:v>66.895707500000015</c:v>
                </c:pt>
                <c:pt idx="71">
                  <c:v>66.379401666666666</c:v>
                </c:pt>
                <c:pt idx="72">
                  <c:v>66.002416666666662</c:v>
                </c:pt>
                <c:pt idx="73">
                  <c:v>67.947080000000042</c:v>
                </c:pt>
                <c:pt idx="74">
                  <c:v>84.875576666666703</c:v>
                </c:pt>
                <c:pt idx="75">
                  <c:v>93.485955833333335</c:v>
                </c:pt>
                <c:pt idx="76">
                  <c:v>96.702052500000022</c:v>
                </c:pt>
                <c:pt idx="77">
                  <c:v>105.50847833333334</c:v>
                </c:pt>
                <c:pt idx="78">
                  <c:v>111.53140500000005</c:v>
                </c:pt>
                <c:pt idx="79">
                  <c:v>101.17552583333334</c:v>
                </c:pt>
                <c:pt idx="80">
                  <c:v>98.899361666666707</c:v>
                </c:pt>
                <c:pt idx="81">
                  <c:v>99.184027499999999</c:v>
                </c:pt>
                <c:pt idx="82">
                  <c:v>104.31259916666671</c:v>
                </c:pt>
                <c:pt idx="83">
                  <c:v>96.556837500000015</c:v>
                </c:pt>
                <c:pt idx="84">
                  <c:v>89.775780833333343</c:v>
                </c:pt>
                <c:pt idx="85">
                  <c:v>88.298259166666625</c:v>
                </c:pt>
                <c:pt idx="86">
                  <c:v>86.073185833333369</c:v>
                </c:pt>
                <c:pt idx="87">
                  <c:v>82.123044166666702</c:v>
                </c:pt>
                <c:pt idx="88">
                  <c:v>76.457615833333378</c:v>
                </c:pt>
                <c:pt idx="89">
                  <c:v>68.273031666666682</c:v>
                </c:pt>
              </c:numCache>
            </c:numRef>
          </c:val>
          <c:smooth val="0"/>
          <c:extLst>
            <c:ext xmlns:c16="http://schemas.microsoft.com/office/drawing/2014/chart" uri="{C3380CC4-5D6E-409C-BE32-E72D297353CC}">
              <c16:uniqueId val="{00000000-51A2-4800-8EE3-9826B4724C7F}"/>
            </c:ext>
          </c:extLst>
        </c:ser>
        <c:ser>
          <c:idx val="1"/>
          <c:order val="1"/>
          <c:tx>
            <c:v>Premium Unleaded/ULSP</c:v>
          </c:tx>
          <c:spPr>
            <a:ln w="25400">
              <a:solidFill>
                <a:srgbClr val="9BBB59"/>
              </a:solidFill>
              <a:prstDash val="solid"/>
            </a:ln>
          </c:spPr>
          <c:marker>
            <c:symbol val="none"/>
          </c:marker>
          <c:cat>
            <c:numRef>
              <c:f>'4.1.2 (excl VAT)'!$B$319:$B$408</c:f>
              <c:numCache>
                <c:formatCode>mmm\-yy</c:formatCode>
                <c:ptCount val="90"/>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pt idx="86">
                  <c:v>44986</c:v>
                </c:pt>
                <c:pt idx="87">
                  <c:v>45017</c:v>
                </c:pt>
                <c:pt idx="88">
                  <c:v>45047</c:v>
                </c:pt>
                <c:pt idx="89">
                  <c:v>45078</c:v>
                </c:pt>
              </c:numCache>
            </c:numRef>
          </c:cat>
          <c:val>
            <c:numRef>
              <c:f>'4.1.2 (excl VAT)'!$K$319:$K$408</c:f>
              <c:numCache>
                <c:formatCode>0.00</c:formatCode>
                <c:ptCount val="90"/>
                <c:pt idx="0">
                  <c:v>26.835322055240809</c:v>
                </c:pt>
                <c:pt idx="1">
                  <c:v>26.552114643184495</c:v>
                </c:pt>
                <c:pt idx="2">
                  <c:v>26.822382369952777</c:v>
                </c:pt>
                <c:pt idx="3">
                  <c:v>30.752371340140883</c:v>
                </c:pt>
                <c:pt idx="4">
                  <c:v>32.411760328358966</c:v>
                </c:pt>
                <c:pt idx="5">
                  <c:v>34.519511677051653</c:v>
                </c:pt>
                <c:pt idx="6">
                  <c:v>35.102421136357989</c:v>
                </c:pt>
                <c:pt idx="7">
                  <c:v>32.924670018208985</c:v>
                </c:pt>
                <c:pt idx="8">
                  <c:v>34.725916399758688</c:v>
                </c:pt>
                <c:pt idx="9">
                  <c:v>36.679269951937115</c:v>
                </c:pt>
                <c:pt idx="10">
                  <c:v>38.620346884933326</c:v>
                </c:pt>
                <c:pt idx="11">
                  <c:v>37.110316351500231</c:v>
                </c:pt>
                <c:pt idx="12">
                  <c:v>40.962484983692832</c:v>
                </c:pt>
                <c:pt idx="13">
                  <c:v>41.935411378899161</c:v>
                </c:pt>
                <c:pt idx="14">
                  <c:v>41.541666666666671</c:v>
                </c:pt>
                <c:pt idx="15">
                  <c:v>39.801349412982773</c:v>
                </c:pt>
                <c:pt idx="16">
                  <c:v>38.317663678064648</c:v>
                </c:pt>
                <c:pt idx="17">
                  <c:v>38.340352876497803</c:v>
                </c:pt>
                <c:pt idx="18">
                  <c:v>36.970449098355729</c:v>
                </c:pt>
                <c:pt idx="19">
                  <c:v>38.417219417374881</c:v>
                </c:pt>
                <c:pt idx="20">
                  <c:v>41.161510504294426</c:v>
                </c:pt>
                <c:pt idx="21">
                  <c:v>39.675035529922297</c:v>
                </c:pt>
                <c:pt idx="22">
                  <c:v>41.320717209828288</c:v>
                </c:pt>
                <c:pt idx="23">
                  <c:v>42.04496540136735</c:v>
                </c:pt>
                <c:pt idx="24">
                  <c:v>43.017625146545015</c:v>
                </c:pt>
                <c:pt idx="25">
                  <c:v>43.25145073192914</c:v>
                </c:pt>
                <c:pt idx="26">
                  <c:v>41.307783881875409</c:v>
                </c:pt>
                <c:pt idx="27">
                  <c:v>42.528352674819175</c:v>
                </c:pt>
                <c:pt idx="28">
                  <c:v>45.941271635037566</c:v>
                </c:pt>
                <c:pt idx="29">
                  <c:v>48.670815783257723</c:v>
                </c:pt>
                <c:pt idx="30">
                  <c:v>48.398195788793529</c:v>
                </c:pt>
                <c:pt idx="31">
                  <c:v>49.230062970384779</c:v>
                </c:pt>
                <c:pt idx="32">
                  <c:v>51.009370326465856</c:v>
                </c:pt>
                <c:pt idx="33">
                  <c:v>51.117966972775974</c:v>
                </c:pt>
                <c:pt idx="34">
                  <c:v>49.225910574657277</c:v>
                </c:pt>
                <c:pt idx="35">
                  <c:v>42.860905507080133</c:v>
                </c:pt>
                <c:pt idx="36">
                  <c:v>41.597120014063208</c:v>
                </c:pt>
                <c:pt idx="37">
                  <c:v>41.095813572617161</c:v>
                </c:pt>
                <c:pt idx="38">
                  <c:v>42.393244836780823</c:v>
                </c:pt>
                <c:pt idx="39">
                  <c:v>45.462955014492806</c:v>
                </c:pt>
                <c:pt idx="40">
                  <c:v>48.774473376294239</c:v>
                </c:pt>
                <c:pt idx="41">
                  <c:v>48.408546220257591</c:v>
                </c:pt>
                <c:pt idx="42">
                  <c:v>48.203701032906821</c:v>
                </c:pt>
                <c:pt idx="43">
                  <c:v>49.141377090422722</c:v>
                </c:pt>
                <c:pt idx="44">
                  <c:v>47.878785885952055</c:v>
                </c:pt>
                <c:pt idx="45">
                  <c:v>47.940520316728353</c:v>
                </c:pt>
                <c:pt idx="46">
                  <c:v>46.754425884751385</c:v>
                </c:pt>
                <c:pt idx="47">
                  <c:v>45.729021713022533</c:v>
                </c:pt>
                <c:pt idx="48">
                  <c:v>48.00044583152544</c:v>
                </c:pt>
                <c:pt idx="49">
                  <c:v>45.030893298833732</c:v>
                </c:pt>
                <c:pt idx="50">
                  <c:v>42.24935340917537</c:v>
                </c:pt>
                <c:pt idx="51">
                  <c:v>32.8585407834167</c:v>
                </c:pt>
                <c:pt idx="52">
                  <c:v>29.366299820407278</c:v>
                </c:pt>
                <c:pt idx="53">
                  <c:v>30.245609360284647</c:v>
                </c:pt>
                <c:pt idx="54">
                  <c:v>34.67278333794242</c:v>
                </c:pt>
                <c:pt idx="55">
                  <c:v>36.021098172071234</c:v>
                </c:pt>
                <c:pt idx="56">
                  <c:v>36.393262304956735</c:v>
                </c:pt>
                <c:pt idx="57">
                  <c:v>36.345368119418708</c:v>
                </c:pt>
                <c:pt idx="58">
                  <c:v>35.805322671097969</c:v>
                </c:pt>
                <c:pt idx="59">
                  <c:v>37.083950796703277</c:v>
                </c:pt>
                <c:pt idx="60">
                  <c:v>39.759834145522746</c:v>
                </c:pt>
                <c:pt idx="61">
                  <c:v>42.623022118848226</c:v>
                </c:pt>
                <c:pt idx="62">
                  <c:v>45.41885591575587</c:v>
                </c:pt>
                <c:pt idx="63">
                  <c:v>46.610778472859849</c:v>
                </c:pt>
                <c:pt idx="64">
                  <c:v>48.139353094452815</c:v>
                </c:pt>
                <c:pt idx="65">
                  <c:v>49.815811606325838</c:v>
                </c:pt>
                <c:pt idx="66">
                  <c:v>52.669347024593179</c:v>
                </c:pt>
                <c:pt idx="67">
                  <c:v>54.153754163595167</c:v>
                </c:pt>
                <c:pt idx="68">
                  <c:v>54.206497191459434</c:v>
                </c:pt>
                <c:pt idx="69">
                  <c:v>56.764862832157675</c:v>
                </c:pt>
                <c:pt idx="70">
                  <c:v>63.671968464625124</c:v>
                </c:pt>
                <c:pt idx="71">
                  <c:v>63.461704134389564</c:v>
                </c:pt>
                <c:pt idx="72">
                  <c:v>62.820416666666659</c:v>
                </c:pt>
                <c:pt idx="73">
                  <c:v>64.553842128289617</c:v>
                </c:pt>
                <c:pt idx="74">
                  <c:v>76.931367364678337</c:v>
                </c:pt>
                <c:pt idx="75">
                  <c:v>81.77541116074427</c:v>
                </c:pt>
                <c:pt idx="76">
                  <c:v>84.688364087441087</c:v>
                </c:pt>
                <c:pt idx="77">
                  <c:v>99.62986182499715</c:v>
                </c:pt>
                <c:pt idx="78">
                  <c:v>104.37564418323588</c:v>
                </c:pt>
                <c:pt idx="79">
                  <c:v>91.941119035442753</c:v>
                </c:pt>
                <c:pt idx="80">
                  <c:v>86.530253794170576</c:v>
                </c:pt>
                <c:pt idx="81">
                  <c:v>82.984234601604058</c:v>
                </c:pt>
                <c:pt idx="82">
                  <c:v>84.039041541340779</c:v>
                </c:pt>
                <c:pt idx="83">
                  <c:v>76.653186021269121</c:v>
                </c:pt>
                <c:pt idx="84">
                  <c:v>70.758926780179792</c:v>
                </c:pt>
                <c:pt idx="85">
                  <c:v>70.396703677050255</c:v>
                </c:pt>
                <c:pt idx="86">
                  <c:v>69.440300082878551</c:v>
                </c:pt>
                <c:pt idx="87">
                  <c:v>68.824624628858231</c:v>
                </c:pt>
                <c:pt idx="88">
                  <c:v>67.531427992035134</c:v>
                </c:pt>
                <c:pt idx="89">
                  <c:v>65.971477558887059</c:v>
                </c:pt>
              </c:numCache>
            </c:numRef>
          </c:val>
          <c:smooth val="0"/>
          <c:extLst>
            <c:ext xmlns:c16="http://schemas.microsoft.com/office/drawing/2014/chart" uri="{C3380CC4-5D6E-409C-BE32-E72D297353CC}">
              <c16:uniqueId val="{00000001-51A2-4800-8EE3-9826B4724C7F}"/>
            </c:ext>
          </c:extLst>
        </c:ser>
        <c:dLbls>
          <c:showLegendKey val="0"/>
          <c:showVal val="0"/>
          <c:showCatName val="0"/>
          <c:showSerName val="0"/>
          <c:showPercent val="0"/>
          <c:showBubbleSize val="0"/>
        </c:dLbls>
        <c:smooth val="0"/>
        <c:axId val="1233326528"/>
        <c:axId val="1"/>
      </c:lineChart>
      <c:dateAx>
        <c:axId val="1233326528"/>
        <c:scaling>
          <c:orientation val="minMax"/>
          <c:max val="45078"/>
          <c:min val="42522"/>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4"/>
        <c:majorTimeUnit val="months"/>
        <c:minorUnit val="4"/>
        <c:minorTimeUnit val="days"/>
      </c:dateAx>
      <c:valAx>
        <c:axId val="1"/>
        <c:scaling>
          <c:orientation val="minMax"/>
          <c:min val="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5.5171189375386653E-3"/>
              <c:y val="0.4003009623797025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26528"/>
        <c:crosses val="autoZero"/>
        <c:crossBetween val="midCat"/>
      </c:valAx>
      <c:spPr>
        <a:noFill/>
        <a:ln w="25400">
          <a:noFill/>
        </a:ln>
      </c:spPr>
    </c:plotArea>
    <c:legend>
      <c:legendPos val="r"/>
      <c:layout>
        <c:manualLayout>
          <c:xMode val="edge"/>
          <c:yMode val="edge"/>
          <c:x val="0.26190864425325583"/>
          <c:y val="0.61881195495724328"/>
          <c:w val="0.3693700193025396"/>
          <c:h val="0.15483895356437999"/>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Price of Standard Grade Burning Oil and Gas Oil                          </a:t>
            </a:r>
          </a:p>
        </c:rich>
      </c:tx>
      <c:layout>
        <c:manualLayout>
          <c:xMode val="edge"/>
          <c:yMode val="edge"/>
          <c:x val="0.20388345037951336"/>
          <c:y val="1.2451375174194434E-2"/>
        </c:manualLayout>
      </c:layout>
      <c:overlay val="1"/>
      <c:spPr>
        <a:noFill/>
        <a:ln w="25400">
          <a:noFill/>
        </a:ln>
      </c:spPr>
    </c:title>
    <c:autoTitleDeleted val="0"/>
    <c:plotArea>
      <c:layout>
        <c:manualLayout>
          <c:layoutTarget val="inner"/>
          <c:xMode val="edge"/>
          <c:yMode val="edge"/>
          <c:x val="9.0432264876952231E-2"/>
          <c:y val="0.15167970240269746"/>
          <c:w val="0.87166575292397663"/>
          <c:h val="0.67008234008155465"/>
        </c:manualLayout>
      </c:layout>
      <c:lineChart>
        <c:grouping val="standard"/>
        <c:varyColors val="0"/>
        <c:ser>
          <c:idx val="4"/>
          <c:order val="0"/>
          <c:tx>
            <c:v>Burning Oil</c:v>
          </c:tx>
          <c:spPr>
            <a:ln w="25400">
              <a:solidFill>
                <a:srgbClr val="00B0F0"/>
              </a:solidFill>
              <a:prstDash val="solid"/>
            </a:ln>
          </c:spPr>
          <c:marker>
            <c:symbol val="none"/>
          </c:marker>
          <c:cat>
            <c:numRef>
              <c:f>'4.1.1'!$N$335:$N$424</c:f>
              <c:numCache>
                <c:formatCode>mmm\ yyyy</c:formatCode>
                <c:ptCount val="90"/>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pt idx="86">
                  <c:v>44986</c:v>
                </c:pt>
                <c:pt idx="87">
                  <c:v>45017</c:v>
                </c:pt>
                <c:pt idx="88">
                  <c:v>45047</c:v>
                </c:pt>
                <c:pt idx="89">
                  <c:v>45078</c:v>
                </c:pt>
              </c:numCache>
            </c:numRef>
          </c:cat>
          <c:val>
            <c:numRef>
              <c:f>'4.1.1'!$G$335:$G$424</c:f>
              <c:numCache>
                <c:formatCode>0.00</c:formatCode>
                <c:ptCount val="90"/>
                <c:pt idx="0">
                  <c:v>22.813000000000002</c:v>
                </c:pt>
                <c:pt idx="1">
                  <c:v>21.891999999999999</c:v>
                </c:pt>
                <c:pt idx="2">
                  <c:v>26.428000000000001</c:v>
                </c:pt>
                <c:pt idx="3">
                  <c:v>27.398000000000003</c:v>
                </c:pt>
                <c:pt idx="4">
                  <c:v>29.558000000000003</c:v>
                </c:pt>
                <c:pt idx="5">
                  <c:v>32.005000000000003</c:v>
                </c:pt>
                <c:pt idx="6">
                  <c:v>32.383000000000003</c:v>
                </c:pt>
                <c:pt idx="7">
                  <c:v>30.033000000000001</c:v>
                </c:pt>
                <c:pt idx="8">
                  <c:v>31.938999999999997</c:v>
                </c:pt>
                <c:pt idx="9">
                  <c:v>37.445</c:v>
                </c:pt>
                <c:pt idx="10">
                  <c:v>35.246000000000002</c:v>
                </c:pt>
                <c:pt idx="11">
                  <c:v>38.634999999999998</c:v>
                </c:pt>
                <c:pt idx="12">
                  <c:v>40.68</c:v>
                </c:pt>
                <c:pt idx="13">
                  <c:v>40.42</c:v>
                </c:pt>
                <c:pt idx="14">
                  <c:v>39.58</c:v>
                </c:pt>
                <c:pt idx="15">
                  <c:v>39.771999999999998</c:v>
                </c:pt>
                <c:pt idx="16">
                  <c:v>36.472000000000001</c:v>
                </c:pt>
                <c:pt idx="17">
                  <c:v>35.731000000000002</c:v>
                </c:pt>
                <c:pt idx="18">
                  <c:v>34.986999999999995</c:v>
                </c:pt>
                <c:pt idx="19">
                  <c:v>36.914999999999999</c:v>
                </c:pt>
                <c:pt idx="20">
                  <c:v>38.503</c:v>
                </c:pt>
                <c:pt idx="21">
                  <c:v>39.948</c:v>
                </c:pt>
                <c:pt idx="22">
                  <c:v>43.43</c:v>
                </c:pt>
                <c:pt idx="23">
                  <c:v>43.587999999999994</c:v>
                </c:pt>
                <c:pt idx="24">
                  <c:v>45.918999999999997</c:v>
                </c:pt>
                <c:pt idx="25">
                  <c:v>42.870999999999995</c:v>
                </c:pt>
                <c:pt idx="26">
                  <c:v>44.19700000000001</c:v>
                </c:pt>
                <c:pt idx="27">
                  <c:v>45.932999999999993</c:v>
                </c:pt>
                <c:pt idx="28">
                  <c:v>49.49</c:v>
                </c:pt>
                <c:pt idx="29">
                  <c:v>48.933999999999997</c:v>
                </c:pt>
                <c:pt idx="30">
                  <c:v>48.463999999999999</c:v>
                </c:pt>
                <c:pt idx="31">
                  <c:v>49.098999999999997</c:v>
                </c:pt>
                <c:pt idx="32">
                  <c:v>51.298000000000002</c:v>
                </c:pt>
                <c:pt idx="33">
                  <c:v>53.597000000000001</c:v>
                </c:pt>
                <c:pt idx="34">
                  <c:v>51.558</c:v>
                </c:pt>
                <c:pt idx="35">
                  <c:v>46.966999999999999</c:v>
                </c:pt>
                <c:pt idx="36">
                  <c:v>46.58700000000001</c:v>
                </c:pt>
                <c:pt idx="37">
                  <c:v>47.216999999999999</c:v>
                </c:pt>
                <c:pt idx="38">
                  <c:v>46.593000000000004</c:v>
                </c:pt>
                <c:pt idx="39">
                  <c:v>47.866999999999997</c:v>
                </c:pt>
                <c:pt idx="40">
                  <c:v>47.835000000000001</c:v>
                </c:pt>
                <c:pt idx="41">
                  <c:v>44.270999999999994</c:v>
                </c:pt>
                <c:pt idx="42">
                  <c:v>47.427000000000007</c:v>
                </c:pt>
                <c:pt idx="43">
                  <c:v>47.498999999999995</c:v>
                </c:pt>
                <c:pt idx="44">
                  <c:v>46.69</c:v>
                </c:pt>
                <c:pt idx="45">
                  <c:v>48.338000000000001</c:v>
                </c:pt>
                <c:pt idx="46">
                  <c:v>46.49</c:v>
                </c:pt>
                <c:pt idx="47">
                  <c:v>46.302</c:v>
                </c:pt>
                <c:pt idx="48">
                  <c:v>48.196999999999996</c:v>
                </c:pt>
                <c:pt idx="49">
                  <c:v>41.061999999999998</c:v>
                </c:pt>
                <c:pt idx="50">
                  <c:v>31.941000000000003</c:v>
                </c:pt>
                <c:pt idx="51">
                  <c:v>22.42</c:v>
                </c:pt>
                <c:pt idx="52">
                  <c:v>20.263999999999999</c:v>
                </c:pt>
                <c:pt idx="53">
                  <c:v>26.212</c:v>
                </c:pt>
                <c:pt idx="54">
                  <c:v>27.307999999999996</c:v>
                </c:pt>
                <c:pt idx="55">
                  <c:v>27.206</c:v>
                </c:pt>
                <c:pt idx="56">
                  <c:v>25.427000000000003</c:v>
                </c:pt>
                <c:pt idx="57">
                  <c:v>26.052</c:v>
                </c:pt>
                <c:pt idx="58">
                  <c:v>27.427</c:v>
                </c:pt>
                <c:pt idx="59">
                  <c:v>31.550999999999998</c:v>
                </c:pt>
                <c:pt idx="60">
                  <c:v>34.623999999999995</c:v>
                </c:pt>
                <c:pt idx="61">
                  <c:v>36.858000000000004</c:v>
                </c:pt>
                <c:pt idx="62">
                  <c:v>39.006</c:v>
                </c:pt>
                <c:pt idx="63">
                  <c:v>41.247</c:v>
                </c:pt>
                <c:pt idx="64">
                  <c:v>39.533999999999999</c:v>
                </c:pt>
                <c:pt idx="65">
                  <c:v>39.905000000000001</c:v>
                </c:pt>
                <c:pt idx="66">
                  <c:v>41.717000000000006</c:v>
                </c:pt>
                <c:pt idx="67">
                  <c:v>39.771000000000001</c:v>
                </c:pt>
                <c:pt idx="68">
                  <c:v>41.478999999999999</c:v>
                </c:pt>
                <c:pt idx="69">
                  <c:v>59.821999999999996</c:v>
                </c:pt>
                <c:pt idx="70">
                  <c:v>50.863999999999997</c:v>
                </c:pt>
                <c:pt idx="71">
                  <c:v>48.468999999999994</c:v>
                </c:pt>
                <c:pt idx="72">
                  <c:v>53.924999999999997</c:v>
                </c:pt>
                <c:pt idx="73">
                  <c:v>59.115000000000002</c:v>
                </c:pt>
                <c:pt idx="74">
                  <c:v>84.861000000000004</c:v>
                </c:pt>
                <c:pt idx="75">
                  <c:v>85.334999999999994</c:v>
                </c:pt>
                <c:pt idx="76">
                  <c:v>90.536000000000001</c:v>
                </c:pt>
                <c:pt idx="77">
                  <c:v>99.302999999999997</c:v>
                </c:pt>
                <c:pt idx="78">
                  <c:v>84.721000000000004</c:v>
                </c:pt>
                <c:pt idx="79">
                  <c:v>79.153999999999996</c:v>
                </c:pt>
                <c:pt idx="80">
                  <c:v>85.522999999999996</c:v>
                </c:pt>
                <c:pt idx="81">
                  <c:v>87.55</c:v>
                </c:pt>
                <c:pt idx="82">
                  <c:v>85.477999999999994</c:v>
                </c:pt>
                <c:pt idx="83">
                  <c:v>70.48</c:v>
                </c:pt>
                <c:pt idx="84">
                  <c:v>74.787999999999997</c:v>
                </c:pt>
                <c:pt idx="85">
                  <c:v>69.869</c:v>
                </c:pt>
                <c:pt idx="86">
                  <c:v>65.841000000000008</c:v>
                </c:pt>
                <c:pt idx="87">
                  <c:v>61.622000000000007</c:v>
                </c:pt>
                <c:pt idx="88">
                  <c:v>53.233000000000004</c:v>
                </c:pt>
                <c:pt idx="89">
                  <c:v>54.186000000000007</c:v>
                </c:pt>
              </c:numCache>
            </c:numRef>
          </c:val>
          <c:smooth val="0"/>
          <c:extLst>
            <c:ext xmlns:c16="http://schemas.microsoft.com/office/drawing/2014/chart" uri="{C3380CC4-5D6E-409C-BE32-E72D297353CC}">
              <c16:uniqueId val="{00000000-D351-4219-9C3F-97C75462B20D}"/>
            </c:ext>
          </c:extLst>
        </c:ser>
        <c:ser>
          <c:idx val="5"/>
          <c:order val="1"/>
          <c:tx>
            <c:v>Gas Oil</c:v>
          </c:tx>
          <c:spPr>
            <a:ln w="25400">
              <a:solidFill>
                <a:schemeClr val="accent4">
                  <a:lumMod val="60000"/>
                  <a:lumOff val="40000"/>
                </a:schemeClr>
              </a:solidFill>
              <a:prstDash val="solid"/>
            </a:ln>
          </c:spPr>
          <c:marker>
            <c:symbol val="none"/>
          </c:marker>
          <c:cat>
            <c:numRef>
              <c:f>'4.1.1'!$N$335:$N$424</c:f>
              <c:numCache>
                <c:formatCode>mmm\ yyyy</c:formatCode>
                <c:ptCount val="90"/>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pt idx="86">
                  <c:v>44986</c:v>
                </c:pt>
                <c:pt idx="87">
                  <c:v>45017</c:v>
                </c:pt>
                <c:pt idx="88">
                  <c:v>45047</c:v>
                </c:pt>
                <c:pt idx="89">
                  <c:v>45078</c:v>
                </c:pt>
              </c:numCache>
            </c:numRef>
          </c:cat>
          <c:val>
            <c:numRef>
              <c:f>'4.1.1'!$H$335:$H$424</c:f>
              <c:numCache>
                <c:formatCode>0.00</c:formatCode>
                <c:ptCount val="90"/>
                <c:pt idx="0">
                  <c:v>35.185762999999994</c:v>
                </c:pt>
                <c:pt idx="1">
                  <c:v>33.459595</c:v>
                </c:pt>
                <c:pt idx="2">
                  <c:v>38.213878999999999</c:v>
                </c:pt>
                <c:pt idx="3">
                  <c:v>38.835974</c:v>
                </c:pt>
                <c:pt idx="4">
                  <c:v>42.078426</c:v>
                </c:pt>
                <c:pt idx="5">
                  <c:v>44.299308000000003</c:v>
                </c:pt>
                <c:pt idx="6">
                  <c:v>44.492311999999998</c:v>
                </c:pt>
                <c:pt idx="7">
                  <c:v>43.743884000000001</c:v>
                </c:pt>
                <c:pt idx="8">
                  <c:v>44.483657000000001</c:v>
                </c:pt>
                <c:pt idx="9">
                  <c:v>50.250573000000003</c:v>
                </c:pt>
                <c:pt idx="10">
                  <c:v>46.102402000000005</c:v>
                </c:pt>
                <c:pt idx="11">
                  <c:v>50.012331000000003</c:v>
                </c:pt>
                <c:pt idx="12">
                  <c:v>51.987026999999998</c:v>
                </c:pt>
                <c:pt idx="13">
                  <c:v>51.645923000000003</c:v>
                </c:pt>
                <c:pt idx="14">
                  <c:v>52.21</c:v>
                </c:pt>
                <c:pt idx="15">
                  <c:v>51.420867999999999</c:v>
                </c:pt>
                <c:pt idx="16">
                  <c:v>47.964980000000004</c:v>
                </c:pt>
                <c:pt idx="17">
                  <c:v>45.579840999999995</c:v>
                </c:pt>
                <c:pt idx="18">
                  <c:v>46.466909000000008</c:v>
                </c:pt>
                <c:pt idx="19">
                  <c:v>48.691034000000002</c:v>
                </c:pt>
                <c:pt idx="20">
                  <c:v>50.593099000000002</c:v>
                </c:pt>
                <c:pt idx="21">
                  <c:v>51.687528</c:v>
                </c:pt>
                <c:pt idx="22">
                  <c:v>54.172713999999999</c:v>
                </c:pt>
                <c:pt idx="23">
                  <c:v>53.110375000000005</c:v>
                </c:pt>
                <c:pt idx="24">
                  <c:v>55.511188999999995</c:v>
                </c:pt>
                <c:pt idx="25">
                  <c:v>51.935262999999992</c:v>
                </c:pt>
                <c:pt idx="26">
                  <c:v>52.507654999999993</c:v>
                </c:pt>
                <c:pt idx="27">
                  <c:v>55.43107599999999</c:v>
                </c:pt>
                <c:pt idx="28">
                  <c:v>60.610683000000002</c:v>
                </c:pt>
                <c:pt idx="29">
                  <c:v>60.878896999999995</c:v>
                </c:pt>
                <c:pt idx="30">
                  <c:v>60.911133</c:v>
                </c:pt>
                <c:pt idx="31">
                  <c:v>61.818066000000002</c:v>
                </c:pt>
                <c:pt idx="32">
                  <c:v>63.797067999999996</c:v>
                </c:pt>
                <c:pt idx="33">
                  <c:v>66.463595999999995</c:v>
                </c:pt>
                <c:pt idx="34">
                  <c:v>63.818389000000003</c:v>
                </c:pt>
                <c:pt idx="35">
                  <c:v>58.978699999999996</c:v>
                </c:pt>
                <c:pt idx="36">
                  <c:v>56.722091999999996</c:v>
                </c:pt>
                <c:pt idx="37">
                  <c:v>59.333861999999996</c:v>
                </c:pt>
                <c:pt idx="38">
                  <c:v>58.145568000000004</c:v>
                </c:pt>
                <c:pt idx="39">
                  <c:v>60.179288</c:v>
                </c:pt>
                <c:pt idx="40">
                  <c:v>60.810038000000006</c:v>
                </c:pt>
                <c:pt idx="41">
                  <c:v>57.259907000000005</c:v>
                </c:pt>
                <c:pt idx="42">
                  <c:v>59.763061</c:v>
                </c:pt>
                <c:pt idx="43">
                  <c:v>58.796839999999996</c:v>
                </c:pt>
                <c:pt idx="44">
                  <c:v>60.001689000000006</c:v>
                </c:pt>
                <c:pt idx="45">
                  <c:v>59.274475000000002</c:v>
                </c:pt>
                <c:pt idx="46">
                  <c:v>58.377034999999999</c:v>
                </c:pt>
                <c:pt idx="47">
                  <c:v>57.518974</c:v>
                </c:pt>
                <c:pt idx="48">
                  <c:v>59.820064999999992</c:v>
                </c:pt>
                <c:pt idx="49">
                  <c:v>54.200303000000005</c:v>
                </c:pt>
                <c:pt idx="50">
                  <c:v>46.225133000000007</c:v>
                </c:pt>
                <c:pt idx="51">
                  <c:v>41.226679999999995</c:v>
                </c:pt>
                <c:pt idx="52">
                  <c:v>38.399377999999999</c:v>
                </c:pt>
                <c:pt idx="53">
                  <c:v>43.236078999999997</c:v>
                </c:pt>
                <c:pt idx="54">
                  <c:v>46.035930999999998</c:v>
                </c:pt>
                <c:pt idx="55">
                  <c:v>46.129862000000003</c:v>
                </c:pt>
                <c:pt idx="56">
                  <c:v>42.372526999999998</c:v>
                </c:pt>
                <c:pt idx="57">
                  <c:v>44.345288000000004</c:v>
                </c:pt>
                <c:pt idx="58">
                  <c:v>43.061591999999997</c:v>
                </c:pt>
                <c:pt idx="59">
                  <c:v>48.146515999999998</c:v>
                </c:pt>
                <c:pt idx="60">
                  <c:v>49.851803999999994</c:v>
                </c:pt>
                <c:pt idx="61">
                  <c:v>52.818608000000005</c:v>
                </c:pt>
                <c:pt idx="62">
                  <c:v>55.739204999999998</c:v>
                </c:pt>
                <c:pt idx="63">
                  <c:v>54.181308999999999</c:v>
                </c:pt>
                <c:pt idx="64">
                  <c:v>56.469793000000003</c:v>
                </c:pt>
                <c:pt idx="65">
                  <c:v>56.754742999999998</c:v>
                </c:pt>
                <c:pt idx="66">
                  <c:v>58.049390999999993</c:v>
                </c:pt>
                <c:pt idx="67">
                  <c:v>57.425378000000002</c:v>
                </c:pt>
                <c:pt idx="68">
                  <c:v>59.647313000000004</c:v>
                </c:pt>
                <c:pt idx="69">
                  <c:v>73.270448000000002</c:v>
                </c:pt>
                <c:pt idx="70">
                  <c:v>73.118260000000006</c:v>
                </c:pt>
                <c:pt idx="71">
                  <c:v>71.526499999999999</c:v>
                </c:pt>
                <c:pt idx="72">
                  <c:v>71.876199999999997</c:v>
                </c:pt>
                <c:pt idx="73">
                  <c:v>77.304021999999989</c:v>
                </c:pt>
                <c:pt idx="74">
                  <c:v>121.690985</c:v>
                </c:pt>
                <c:pt idx="75">
                  <c:v>108.541893</c:v>
                </c:pt>
                <c:pt idx="76">
                  <c:v>104.39724</c:v>
                </c:pt>
                <c:pt idx="77">
                  <c:v>118.920852</c:v>
                </c:pt>
                <c:pt idx="78">
                  <c:v>111.095581</c:v>
                </c:pt>
                <c:pt idx="79">
                  <c:v>104.22104299999999</c:v>
                </c:pt>
                <c:pt idx="80">
                  <c:v>103.873587</c:v>
                </c:pt>
                <c:pt idx="81">
                  <c:v>112.228308</c:v>
                </c:pt>
                <c:pt idx="82">
                  <c:v>128.06668999999999</c:v>
                </c:pt>
                <c:pt idx="83">
                  <c:v>90.502306000000004</c:v>
                </c:pt>
                <c:pt idx="84">
                  <c:v>92.105607000000006</c:v>
                </c:pt>
                <c:pt idx="85">
                  <c:v>84.292713000000006</c:v>
                </c:pt>
                <c:pt idx="86">
                  <c:v>80.977238999999997</c:v>
                </c:pt>
                <c:pt idx="87">
                  <c:v>93.773382999999995</c:v>
                </c:pt>
                <c:pt idx="88">
                  <c:v>83.253768999999991</c:v>
                </c:pt>
                <c:pt idx="89">
                  <c:v>67.333219999999997</c:v>
                </c:pt>
              </c:numCache>
            </c:numRef>
          </c:val>
          <c:smooth val="0"/>
          <c:extLst>
            <c:ext xmlns:c16="http://schemas.microsoft.com/office/drawing/2014/chart" uri="{C3380CC4-5D6E-409C-BE32-E72D297353CC}">
              <c16:uniqueId val="{00000001-D351-4219-9C3F-97C75462B20D}"/>
            </c:ext>
          </c:extLst>
        </c:ser>
        <c:dLbls>
          <c:showLegendKey val="0"/>
          <c:showVal val="0"/>
          <c:showCatName val="0"/>
          <c:showSerName val="0"/>
          <c:showPercent val="0"/>
          <c:showBubbleSize val="0"/>
        </c:dLbls>
        <c:smooth val="0"/>
        <c:axId val="1233330792"/>
        <c:axId val="1"/>
      </c:lineChart>
      <c:dateAx>
        <c:axId val="1233330792"/>
        <c:scaling>
          <c:orientation val="minMax"/>
          <c:max val="45078"/>
          <c:min val="42522"/>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4"/>
        <c:majorTimeUnit val="months"/>
        <c:minorUnit val="4"/>
        <c:minorTimeUnit val="months"/>
      </c:dateAx>
      <c:valAx>
        <c:axId val="1"/>
        <c:scaling>
          <c:orientation val="minMax"/>
          <c:max val="140"/>
          <c:min val="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383858267716535E-3"/>
              <c:y val="0.376114081996434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0792"/>
        <c:crossesAt val="1241"/>
        <c:crossBetween val="midCat"/>
        <c:majorUnit val="20"/>
      </c:valAx>
      <c:spPr>
        <a:noFill/>
        <a:ln w="25400">
          <a:noFill/>
        </a:ln>
      </c:spPr>
    </c:plotArea>
    <c:legend>
      <c:legendPos val="r"/>
      <c:layout>
        <c:manualLayout>
          <c:xMode val="edge"/>
          <c:yMode val="edge"/>
          <c:x val="0.34880981407378725"/>
          <c:y val="0.64702562665103758"/>
          <c:w val="0.22596229080714106"/>
          <c:h val="0.15534029676216363"/>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paperSize="9" orientation="landscape"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Index of crude oil prices    </a:t>
            </a:r>
          </a:p>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 </a:t>
            </a:r>
          </a:p>
        </c:rich>
      </c:tx>
      <c:layout>
        <c:manualLayout>
          <c:xMode val="edge"/>
          <c:yMode val="edge"/>
          <c:x val="0.34583774589151967"/>
          <c:y val="1.270573416928782E-2"/>
        </c:manualLayout>
      </c:layout>
      <c:overlay val="1"/>
      <c:spPr>
        <a:noFill/>
        <a:ln w="25400">
          <a:noFill/>
        </a:ln>
      </c:spPr>
    </c:title>
    <c:autoTitleDeleted val="0"/>
    <c:plotArea>
      <c:layout>
        <c:manualLayout>
          <c:layoutTarget val="inner"/>
          <c:xMode val="edge"/>
          <c:yMode val="edge"/>
          <c:x val="0.11884315652689276"/>
          <c:y val="9.7885651617491479E-2"/>
          <c:w val="0.85640175026868159"/>
          <c:h val="0.71420392156862744"/>
        </c:manualLayout>
      </c:layout>
      <c:lineChart>
        <c:grouping val="standard"/>
        <c:varyColors val="0"/>
        <c:ser>
          <c:idx val="6"/>
          <c:order val="0"/>
          <c:tx>
            <c:v>Crude Oil</c:v>
          </c:tx>
          <c:spPr>
            <a:ln w="38100">
              <a:solidFill>
                <a:srgbClr val="C00000"/>
              </a:solidFill>
              <a:prstDash val="solid"/>
            </a:ln>
          </c:spPr>
          <c:marker>
            <c:symbol val="none"/>
          </c:marker>
          <c:cat>
            <c:numRef>
              <c:f>'4.1.1'!$N$335:$N$423</c:f>
              <c:numCache>
                <c:formatCode>mmm\ yyyy</c:formatCode>
                <c:ptCount val="89"/>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pt idx="86">
                  <c:v>44986</c:v>
                </c:pt>
                <c:pt idx="87">
                  <c:v>45017</c:v>
                </c:pt>
                <c:pt idx="88">
                  <c:v>45047</c:v>
                </c:pt>
              </c:numCache>
            </c:numRef>
          </c:cat>
          <c:val>
            <c:numRef>
              <c:f>'4.1.1'!$I$335:$I$423</c:f>
              <c:numCache>
                <c:formatCode>0.00</c:formatCode>
                <c:ptCount val="89"/>
                <c:pt idx="0">
                  <c:v>44.0539370567246</c:v>
                </c:pt>
                <c:pt idx="1">
                  <c:v>42.964782249934082</c:v>
                </c:pt>
                <c:pt idx="2">
                  <c:v>51.903457674263493</c:v>
                </c:pt>
                <c:pt idx="3">
                  <c:v>55.669633984351179</c:v>
                </c:pt>
                <c:pt idx="4">
                  <c:v>61.976967486254786</c:v>
                </c:pt>
                <c:pt idx="5">
                  <c:v>66.171205897687202</c:v>
                </c:pt>
                <c:pt idx="6">
                  <c:v>66.839713488477486</c:v>
                </c:pt>
                <c:pt idx="7">
                  <c:v>67.05349029541604</c:v>
                </c:pt>
                <c:pt idx="8">
                  <c:v>69.331807801751296</c:v>
                </c:pt>
                <c:pt idx="9">
                  <c:v>76.861028262826807</c:v>
                </c:pt>
                <c:pt idx="10">
                  <c:v>70.945916129429804</c:v>
                </c:pt>
                <c:pt idx="11">
                  <c:v>82.086915145296402</c:v>
                </c:pt>
                <c:pt idx="12">
                  <c:v>85.785149616294063</c:v>
                </c:pt>
                <c:pt idx="13">
                  <c:v>85.21559267873107</c:v>
                </c:pt>
                <c:pt idx="14">
                  <c:v>81.252795701032184</c:v>
                </c:pt>
                <c:pt idx="15">
                  <c:v>80.033422624770921</c:v>
                </c:pt>
                <c:pt idx="16">
                  <c:v>75.455571205601331</c:v>
                </c:pt>
                <c:pt idx="17">
                  <c:v>71.251040081128053</c:v>
                </c:pt>
                <c:pt idx="18">
                  <c:v>71.488914053217911</c:v>
                </c:pt>
                <c:pt idx="19">
                  <c:v>76.962241104081045</c:v>
                </c:pt>
                <c:pt idx="20">
                  <c:v>81.31487681250411</c:v>
                </c:pt>
                <c:pt idx="21">
                  <c:v>84.707756677484895</c:v>
                </c:pt>
                <c:pt idx="22">
                  <c:v>91.190276842915182</c:v>
                </c:pt>
                <c:pt idx="23">
                  <c:v>92.89564920437391</c:v>
                </c:pt>
                <c:pt idx="24">
                  <c:v>96.884032636141654</c:v>
                </c:pt>
                <c:pt idx="25">
                  <c:v>92.692989578210486</c:v>
                </c:pt>
                <c:pt idx="26">
                  <c:v>92.102792072790365</c:v>
                </c:pt>
                <c:pt idx="27">
                  <c:v>97.04885588362221</c:v>
                </c:pt>
                <c:pt idx="28">
                  <c:v>110.18735484251872</c:v>
                </c:pt>
                <c:pt idx="29">
                  <c:v>109.63855333986862</c:v>
                </c:pt>
                <c:pt idx="30">
                  <c:v>109.17460916037864</c:v>
                </c:pt>
                <c:pt idx="31">
                  <c:v>110.41572415806664</c:v>
                </c:pt>
                <c:pt idx="32">
                  <c:v>115.21065837749394</c:v>
                </c:pt>
                <c:pt idx="33">
                  <c:v>121.01589521484195</c:v>
                </c:pt>
                <c:pt idx="34">
                  <c:v>103.90035727335935</c:v>
                </c:pt>
                <c:pt idx="35">
                  <c:v>88.586307153099867</c:v>
                </c:pt>
                <c:pt idx="36">
                  <c:v>89.192959139300541</c:v>
                </c:pt>
                <c:pt idx="37">
                  <c:v>95.830918009360474</c:v>
                </c:pt>
                <c:pt idx="38">
                  <c:v>98.273125429489923</c:v>
                </c:pt>
                <c:pt idx="39">
                  <c:v>106.29104873907524</c:v>
                </c:pt>
                <c:pt idx="40">
                  <c:v>108.73249850080825</c:v>
                </c:pt>
                <c:pt idx="41">
                  <c:v>100.42424483086523</c:v>
                </c:pt>
                <c:pt idx="42">
                  <c:v>101.23538677078338</c:v>
                </c:pt>
                <c:pt idx="43">
                  <c:v>97.467845567208172</c:v>
                </c:pt>
                <c:pt idx="44">
                  <c:v>97.911646209926161</c:v>
                </c:pt>
                <c:pt idx="45">
                  <c:v>93.955359174232456</c:v>
                </c:pt>
                <c:pt idx="46">
                  <c:v>95.948213036302448</c:v>
                </c:pt>
                <c:pt idx="47">
                  <c:v>100.51264859595024</c:v>
                </c:pt>
                <c:pt idx="48">
                  <c:v>98.422646992446346</c:v>
                </c:pt>
                <c:pt idx="49">
                  <c:v>88.288970597660651</c:v>
                </c:pt>
                <c:pt idx="50">
                  <c:v>60.611682342413602</c:v>
                </c:pt>
                <c:pt idx="51">
                  <c:v>38.084711433394489</c:v>
                </c:pt>
                <c:pt idx="52">
                  <c:v>43.086458395709577</c:v>
                </c:pt>
                <c:pt idx="53">
                  <c:v>59.793844062445871</c:v>
                </c:pt>
                <c:pt idx="54">
                  <c:v>67.169431587782285</c:v>
                </c:pt>
                <c:pt idx="55">
                  <c:v>67.116632050134257</c:v>
                </c:pt>
                <c:pt idx="56">
                  <c:v>63.057995351838684</c:v>
                </c:pt>
                <c:pt idx="57">
                  <c:v>61.063109423997602</c:v>
                </c:pt>
                <c:pt idx="58">
                  <c:v>63.465471704587586</c:v>
                </c:pt>
                <c:pt idx="59">
                  <c:v>71.51495895891118</c:v>
                </c:pt>
                <c:pt idx="60">
                  <c:v>78.264321699999996</c:v>
                </c:pt>
                <c:pt idx="61">
                  <c:v>84.267358439999995</c:v>
                </c:pt>
                <c:pt idx="62">
                  <c:v>90.768509850000001</c:v>
                </c:pt>
                <c:pt idx="63">
                  <c:v>91.399592960000007</c:v>
                </c:pt>
                <c:pt idx="64">
                  <c:v>93.093527839999993</c:v>
                </c:pt>
                <c:pt idx="65">
                  <c:v>99.138360449999993</c:v>
                </c:pt>
                <c:pt idx="66">
                  <c:v>104.58238983882801</c:v>
                </c:pt>
                <c:pt idx="67">
                  <c:v>100.237801079409</c:v>
                </c:pt>
                <c:pt idx="68">
                  <c:v>103.374632781862</c:v>
                </c:pt>
                <c:pt idx="69">
                  <c:v>115.487248422314</c:v>
                </c:pt>
                <c:pt idx="70">
                  <c:v>117.795724366961</c:v>
                </c:pt>
                <c:pt idx="71">
                  <c:v>110.52927184730157</c:v>
                </c:pt>
                <c:pt idx="72">
                  <c:v>121.46548518329864</c:v>
                </c:pt>
                <c:pt idx="73">
                  <c:v>138.54180999758515</c:v>
                </c:pt>
                <c:pt idx="74">
                  <c:v>177.34284454003654</c:v>
                </c:pt>
                <c:pt idx="75">
                  <c:v>162.90692692784097</c:v>
                </c:pt>
                <c:pt idx="76">
                  <c:v>180.76845000980913</c:v>
                </c:pt>
                <c:pt idx="77">
                  <c:v>197.70973657077928</c:v>
                </c:pt>
                <c:pt idx="78">
                  <c:v>193.48251169188183</c:v>
                </c:pt>
                <c:pt idx="79">
                  <c:v>170.20015467645226</c:v>
                </c:pt>
                <c:pt idx="80">
                  <c:v>162.50821296847894</c:v>
                </c:pt>
                <c:pt idx="81">
                  <c:v>164.2286946681474</c:v>
                </c:pt>
                <c:pt idx="82">
                  <c:v>153.22371833440289</c:v>
                </c:pt>
                <c:pt idx="83">
                  <c:v>135.28452603966468</c:v>
                </c:pt>
                <c:pt idx="84">
                  <c:v>133.4108960620346</c:v>
                </c:pt>
                <c:pt idx="85">
                  <c:v>132.75811221664785</c:v>
                </c:pt>
                <c:pt idx="86">
                  <c:v>130.53463509916494</c:v>
                </c:pt>
                <c:pt idx="87" formatCode="0.00&quot;r&quot;">
                  <c:v>130.9741428829812</c:v>
                </c:pt>
                <c:pt idx="88">
                  <c:v>118.45534793170921</c:v>
                </c:pt>
              </c:numCache>
            </c:numRef>
          </c:val>
          <c:smooth val="0"/>
          <c:extLst>
            <c:ext xmlns:c16="http://schemas.microsoft.com/office/drawing/2014/chart" uri="{C3380CC4-5D6E-409C-BE32-E72D297353CC}">
              <c16:uniqueId val="{00000000-BC47-42A5-B46D-33C057D940D2}"/>
            </c:ext>
          </c:extLst>
        </c:ser>
        <c:dLbls>
          <c:showLegendKey val="0"/>
          <c:showVal val="0"/>
          <c:showCatName val="0"/>
          <c:showSerName val="0"/>
          <c:showPercent val="0"/>
          <c:showBubbleSize val="0"/>
        </c:dLbls>
        <c:smooth val="0"/>
        <c:axId val="1233333416"/>
        <c:axId val="1"/>
      </c:lineChart>
      <c:dateAx>
        <c:axId val="1233333416"/>
        <c:scaling>
          <c:orientation val="minMax"/>
          <c:max val="45047"/>
          <c:min val="42491"/>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4"/>
        <c:majorTimeUnit val="months"/>
        <c:minorUnit val="1"/>
        <c:minorTimeUnit val="months"/>
      </c:dateAx>
      <c:valAx>
        <c:axId val="1"/>
        <c:scaling>
          <c:orientation val="minMax"/>
          <c:min val="0"/>
        </c:scaling>
        <c:delete val="0"/>
        <c:axPos val="l"/>
        <c:title>
          <c:tx>
            <c:rich>
              <a:bodyPr/>
              <a:lstStyle/>
              <a:p>
                <a:pPr>
                  <a:defRPr sz="1000" b="1" i="0" u="none" strike="noStrike" baseline="0">
                    <a:solidFill>
                      <a:srgbClr val="000000"/>
                    </a:solidFill>
                    <a:latin typeface="Arial"/>
                    <a:ea typeface="Arial"/>
                    <a:cs typeface="Arial"/>
                  </a:defRPr>
                </a:pPr>
                <a:r>
                  <a:rPr lang="en-GB"/>
                  <a:t>Index 2010 = 100</a:t>
                </a:r>
              </a:p>
            </c:rich>
          </c:tx>
          <c:layout>
            <c:manualLayout>
              <c:xMode val="edge"/>
              <c:yMode val="edge"/>
              <c:x val="7.8904771049960222E-3"/>
              <c:y val="0.381436251433718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3416"/>
        <c:crossesAt val="1241"/>
        <c:crossBetween val="midCat"/>
        <c:majorUnit val="20"/>
      </c:valAx>
      <c:spPr>
        <a:noFill/>
        <a:ln w="25400">
          <a:noFill/>
        </a:ln>
      </c:spPr>
    </c:plotArea>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6350</xdr:colOff>
      <xdr:row>0</xdr:row>
      <xdr:rowOff>44450</xdr:rowOff>
    </xdr:from>
    <xdr:to>
      <xdr:col>14</xdr:col>
      <xdr:colOff>494798</xdr:colOff>
      <xdr:row>3</xdr:row>
      <xdr:rowOff>61850</xdr:rowOff>
    </xdr:to>
    <xdr:pic>
      <xdr:nvPicPr>
        <xdr:cNvPr id="5" name="Picture 4">
          <a:extLst>
            <a:ext uri="{FF2B5EF4-FFF2-40B4-BE49-F238E27FC236}">
              <a16:creationId xmlns:a16="http://schemas.microsoft.com/office/drawing/2014/main" id="{95F915AD-C3E1-460C-BAB7-966F9BFB8AA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7321550" y="44450"/>
          <a:ext cx="1707648" cy="1008000"/>
        </a:xfrm>
        <a:prstGeom prst="rect">
          <a:avLst/>
        </a:prstGeom>
      </xdr:spPr>
    </xdr:pic>
    <xdr:clientData/>
  </xdr:twoCellAnchor>
  <xdr:twoCellAnchor>
    <xdr:from>
      <xdr:col>15</xdr:col>
      <xdr:colOff>0</xdr:colOff>
      <xdr:row>0</xdr:row>
      <xdr:rowOff>0</xdr:rowOff>
    </xdr:from>
    <xdr:to>
      <xdr:col>16</xdr:col>
      <xdr:colOff>77919</xdr:colOff>
      <xdr:row>1</xdr:row>
      <xdr:rowOff>182192</xdr:rowOff>
    </xdr:to>
    <xdr:pic>
      <xdr:nvPicPr>
        <xdr:cNvPr id="6" name="Picture 5">
          <a:extLst>
            <a:ext uri="{FF2B5EF4-FFF2-40B4-BE49-F238E27FC236}">
              <a16:creationId xmlns:a16="http://schemas.microsoft.com/office/drawing/2014/main" id="{5647CDF9-FA65-455F-95F0-CCE8BB5791D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0" y="0"/>
          <a:ext cx="687519"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60</xdr:row>
      <xdr:rowOff>0</xdr:rowOff>
    </xdr:from>
    <xdr:to>
      <xdr:col>8</xdr:col>
      <xdr:colOff>460410</xdr:colOff>
      <xdr:row>60</xdr:row>
      <xdr:rowOff>0</xdr:rowOff>
    </xdr:to>
    <xdr:sp macro="" textlink="">
      <xdr:nvSpPr>
        <xdr:cNvPr id="2" name="Text Box 1">
          <a:extLst>
            <a:ext uri="{FF2B5EF4-FFF2-40B4-BE49-F238E27FC236}">
              <a16:creationId xmlns:a16="http://schemas.microsoft.com/office/drawing/2014/main" id="{253D5A3B-EF42-4CC2-9EAD-C982CA359DEC}"/>
            </a:ext>
          </a:extLst>
        </xdr:cNvPr>
        <xdr:cNvSpPr txBox="1">
          <a:spLocks noChangeArrowheads="1"/>
        </xdr:cNvSpPr>
      </xdr:nvSpPr>
      <xdr:spPr bwMode="auto">
        <a:xfrm>
          <a:off x="0" y="11468100"/>
          <a:ext cx="7966110" cy="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1" strike="noStrike">
              <a:solidFill>
                <a:srgbClr val="000000"/>
              </a:solidFill>
              <a:latin typeface="Arial"/>
              <a:cs typeface="Arial"/>
            </a:rPr>
            <a:t>(1) The estimates are generally representative of prices paid (inclusive of taxes) at the pump on or about the 15th of the month. Estimates are based on information provided by oil companies from 1977 until 1994.  From January 1995 data from super/hypermarket chains have been included.</a:t>
          </a:r>
        </a:p>
        <a:p>
          <a:pPr algn="l" rtl="0">
            <a:defRPr sz="1000"/>
          </a:pPr>
          <a:r>
            <a:rPr lang="en-GB" sz="900" b="0" i="1" strike="noStrike">
              <a:solidFill>
                <a:srgbClr val="000000"/>
              </a:solidFill>
              <a:latin typeface="Arial"/>
              <a:cs typeface="Arial"/>
            </a:rPr>
            <a:t>(2) Maximum retail prices imposed by Order during the period 15 December 1973 to 20 December 1974.</a:t>
          </a:r>
        </a:p>
        <a:p>
          <a:pPr algn="l" rtl="0">
            <a:defRPr sz="1000"/>
          </a:pPr>
          <a:r>
            <a:rPr lang="en-GB" sz="900" b="0" i="1" strike="noStrike">
              <a:solidFill>
                <a:srgbClr val="000000"/>
              </a:solidFill>
              <a:latin typeface="Arial"/>
              <a:cs typeface="Arial"/>
            </a:rPr>
            <a:t>(3) From January 2000  diesel prices represent average prices for Ultra Low Sulphur Diesel which now accounts for virtually all diesel sold. Pump prices for both diesels are broadly the same.</a:t>
          </a:r>
        </a:p>
        <a:p>
          <a:pPr algn="l" rtl="0">
            <a:defRPr sz="1000"/>
          </a:pPr>
          <a:r>
            <a:rPr lang="en-GB" sz="900" b="0" i="1" strike="noStrike">
              <a:solidFill>
                <a:srgbClr val="000000"/>
              </a:solidFill>
              <a:latin typeface="Arial"/>
              <a:cs typeface="Arial"/>
            </a:rPr>
            <a:t>(4) Typical prices for deliveries of up to 1,000 litres of standard grade burning oil and between 2,000 and 5,000 litres of gas oil.  Prior to 1977, prices were for deliveries of 900 litres of standard grade burning oil and 2,275 litres of gas oil.  Since January 1995  prices include VAT at a rate of 8% until January 1998 when the applicable rate was reduced to 5%.</a:t>
          </a:r>
        </a:p>
        <a:p>
          <a:pPr algn="l" rtl="0">
            <a:defRPr sz="1000"/>
          </a:pPr>
          <a:r>
            <a:rPr lang="en-GB" sz="900" b="0" i="1" strike="noStrike">
              <a:solidFill>
                <a:srgbClr val="000000"/>
              </a:solidFill>
              <a:latin typeface="Arial"/>
              <a:cs typeface="Arial"/>
            </a:rPr>
            <a:t>(5) From October 1999 Four Star prices represent ‘Lead Replacement Petrol’ (LRP) which had replaced Four Star at 95 per cent of outlets at that time.  Leaded petrol has now been  phased out.  Pump prices for both petrols are broadly the same.</a:t>
          </a: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104774</xdr:colOff>
      <xdr:row>4</xdr:row>
      <xdr:rowOff>104775</xdr:rowOff>
    </xdr:from>
    <xdr:to>
      <xdr:col>10</xdr:col>
      <xdr:colOff>66676</xdr:colOff>
      <xdr:row>22</xdr:row>
      <xdr:rowOff>142875</xdr:rowOff>
    </xdr:to>
    <xdr:graphicFrame macro="">
      <xdr:nvGraphicFramePr>
        <xdr:cNvPr id="2" name="Chart 1" descr="Typical Retail Prices of Petroleum Products from November 2016 to November 2021.">
          <a:extLst>
            <a:ext uri="{FF2B5EF4-FFF2-40B4-BE49-F238E27FC236}">
              <a16:creationId xmlns:a16="http://schemas.microsoft.com/office/drawing/2014/main" id="{CDD90413-ACD2-44A2-9629-67E28C194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25</xdr:row>
      <xdr:rowOff>85725</xdr:rowOff>
    </xdr:from>
    <xdr:to>
      <xdr:col>9</xdr:col>
      <xdr:colOff>66675</xdr:colOff>
      <xdr:row>43</xdr:row>
      <xdr:rowOff>114300</xdr:rowOff>
    </xdr:to>
    <xdr:graphicFrame macro="">
      <xdr:nvGraphicFramePr>
        <xdr:cNvPr id="3" name="Chart 1" descr="Annual retail price of motor spirit and diesel from 2000&#10;">
          <a:extLst>
            <a:ext uri="{FF2B5EF4-FFF2-40B4-BE49-F238E27FC236}">
              <a16:creationId xmlns:a16="http://schemas.microsoft.com/office/drawing/2014/main" id="{484BE8F5-48B7-4E06-A262-369930F9F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188595</xdr:colOff>
      <xdr:row>4</xdr:row>
      <xdr:rowOff>123825</xdr:rowOff>
    </xdr:from>
    <xdr:to>
      <xdr:col>19</xdr:col>
      <xdr:colOff>552450</xdr:colOff>
      <xdr:row>23</xdr:row>
      <xdr:rowOff>0</xdr:rowOff>
    </xdr:to>
    <xdr:graphicFrame macro="">
      <xdr:nvGraphicFramePr>
        <xdr:cNvPr id="4" name="Chart 1" descr="Price of premium unleaded petrol and diesel excluding taxes from November 2016 to November 2021.">
          <a:extLst>
            <a:ext uri="{FF2B5EF4-FFF2-40B4-BE49-F238E27FC236}">
              <a16:creationId xmlns:a16="http://schemas.microsoft.com/office/drawing/2014/main" id="{9CEA6C5C-09A2-4086-8A8B-D389F1857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25</xdr:row>
      <xdr:rowOff>104775</xdr:rowOff>
    </xdr:from>
    <xdr:to>
      <xdr:col>19</xdr:col>
      <xdr:colOff>285750</xdr:colOff>
      <xdr:row>43</xdr:row>
      <xdr:rowOff>133350</xdr:rowOff>
    </xdr:to>
    <xdr:graphicFrame macro="">
      <xdr:nvGraphicFramePr>
        <xdr:cNvPr id="5" name="Chart 1" descr="Price of Standard Grade Burning Oil and Gas Oil from November 2016 to November 2021                         &#10;">
          <a:extLst>
            <a:ext uri="{FF2B5EF4-FFF2-40B4-BE49-F238E27FC236}">
              <a16:creationId xmlns:a16="http://schemas.microsoft.com/office/drawing/2014/main" id="{4DE6EDF3-4306-4F12-A587-32B0FAAC9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123825</xdr:colOff>
      <xdr:row>4</xdr:row>
      <xdr:rowOff>114300</xdr:rowOff>
    </xdr:from>
    <xdr:to>
      <xdr:col>29</xdr:col>
      <xdr:colOff>104775</xdr:colOff>
      <xdr:row>22</xdr:row>
      <xdr:rowOff>142875</xdr:rowOff>
    </xdr:to>
    <xdr:graphicFrame macro="">
      <xdr:nvGraphicFramePr>
        <xdr:cNvPr id="6" name="Chart 1" descr="Index of crude oil prices from November 2016 to November 2021.">
          <a:extLst>
            <a:ext uri="{FF2B5EF4-FFF2-40B4-BE49-F238E27FC236}">
              <a16:creationId xmlns:a16="http://schemas.microsoft.com/office/drawing/2014/main" id="{F5E05F86-B3B3-480C-AC1B-4A032D69F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epa3d\domestic\Q2%25202004\Q2%25202004%2520electricity%2520customers%25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3 2000 Comp by Region"/>
      <sheetName val="Tariff by Region"/>
      <sheetName val="Reg var over time"/>
      <sheetName val="Sheet1"/>
      <sheetName val="Customer nos by parent company"/>
      <sheetName val="2TS changes over time"/>
      <sheetName val="Pie Chart cust by pay method q1"/>
      <sheetName val="Pie Chart cust.pay methoq1.04"/>
      <sheetName val="Pie Chart cust.pay methoq2.04"/>
      <sheetName val="Pie Chart cust by pay methoq3"/>
      <sheetName val="Pie Chart cust by pay metho q2"/>
      <sheetName val="Matrix q103"/>
      <sheetName val="Matrix q103 (2)"/>
      <sheetName val="QEP Table"/>
      <sheetName val="1TS and 2TS custs by company"/>
      <sheetName val="Prepayment market."/>
      <sheetName val="Chart1"/>
      <sheetName val="q1 to 3 2003 comparison %"/>
      <sheetName val="q1 to 3 2003 comparison"/>
      <sheetName val="overall co nos"/>
      <sheetName val="Q1 04 Matrix"/>
      <sheetName val="Q1 04 to Q4 03 comp"/>
      <sheetName val="Q204 Matrix"/>
      <sheetName val="overall cm nos Q204"/>
      <sheetName val="Source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row r="1">
          <cell r="A1">
            <v>1998</v>
          </cell>
          <cell r="B1">
            <v>3</v>
          </cell>
          <cell r="C1" t="str">
            <v>British Gas</v>
          </cell>
          <cell r="D1" t="str">
            <v>Centrica</v>
          </cell>
          <cell r="E1" t="str">
            <v>tier</v>
          </cell>
          <cell r="F1" t="str">
            <v>Credit</v>
          </cell>
          <cell r="G1" t="str">
            <v>East Anglia</v>
          </cell>
          <cell r="H1">
            <v>0</v>
          </cell>
        </row>
        <row r="2">
          <cell r="A2">
            <v>1998</v>
          </cell>
          <cell r="B2">
            <v>3</v>
          </cell>
          <cell r="C2" t="str">
            <v>British Gas</v>
          </cell>
          <cell r="D2" t="str">
            <v>Centrica</v>
          </cell>
          <cell r="E2">
            <v>2</v>
          </cell>
          <cell r="F2" t="str">
            <v>Credit</v>
          </cell>
          <cell r="G2" t="str">
            <v>East Anglia</v>
          </cell>
          <cell r="H2">
            <v>0</v>
          </cell>
        </row>
        <row r="3">
          <cell r="A3">
            <v>1998</v>
          </cell>
          <cell r="B3">
            <v>3</v>
          </cell>
          <cell r="C3" t="str">
            <v>British Gas</v>
          </cell>
          <cell r="D3" t="str">
            <v>Centrica</v>
          </cell>
          <cell r="E3">
            <v>2</v>
          </cell>
          <cell r="F3" t="str">
            <v>Direct Debit</v>
          </cell>
          <cell r="G3" t="str">
            <v>East Anglia</v>
          </cell>
          <cell r="H3">
            <v>0</v>
          </cell>
        </row>
        <row r="4">
          <cell r="A4">
            <v>1998</v>
          </cell>
          <cell r="B4">
            <v>3</v>
          </cell>
          <cell r="C4" t="str">
            <v>British Gas</v>
          </cell>
          <cell r="D4" t="str">
            <v>Centrica</v>
          </cell>
          <cell r="E4">
            <v>2</v>
          </cell>
          <cell r="F4" t="str">
            <v>Prepayment</v>
          </cell>
          <cell r="G4" t="str">
            <v>East Anglia</v>
          </cell>
          <cell r="H4">
            <v>0</v>
          </cell>
        </row>
        <row r="5">
          <cell r="A5">
            <v>1998</v>
          </cell>
          <cell r="B5">
            <v>3</v>
          </cell>
          <cell r="C5" t="str">
            <v>British Gas</v>
          </cell>
          <cell r="D5" t="str">
            <v>Centrica</v>
          </cell>
          <cell r="E5">
            <v>2</v>
          </cell>
          <cell r="F5" t="str">
            <v>All</v>
          </cell>
          <cell r="G5" t="str">
            <v>East Midlands</v>
          </cell>
          <cell r="H5">
            <v>0</v>
          </cell>
        </row>
        <row r="6">
          <cell r="A6">
            <v>1998</v>
          </cell>
          <cell r="B6">
            <v>3</v>
          </cell>
          <cell r="C6" t="str">
            <v>British Gas</v>
          </cell>
          <cell r="D6" t="str">
            <v>Centrica</v>
          </cell>
          <cell r="E6">
            <v>2</v>
          </cell>
          <cell r="F6" t="str">
            <v>Credit</v>
          </cell>
          <cell r="G6" t="str">
            <v>East Midlands</v>
          </cell>
          <cell r="H6">
            <v>0</v>
          </cell>
        </row>
        <row r="7">
          <cell r="A7">
            <v>1998</v>
          </cell>
          <cell r="B7">
            <v>3</v>
          </cell>
          <cell r="C7" t="str">
            <v>British Gas</v>
          </cell>
          <cell r="D7" t="str">
            <v>Centrica</v>
          </cell>
          <cell r="E7">
            <v>2</v>
          </cell>
          <cell r="F7" t="str">
            <v>Credit</v>
          </cell>
          <cell r="G7" t="str">
            <v>East Midlands</v>
          </cell>
          <cell r="H7">
            <v>0</v>
          </cell>
        </row>
        <row r="8">
          <cell r="A8">
            <v>1998</v>
          </cell>
          <cell r="B8">
            <v>3</v>
          </cell>
          <cell r="C8" t="str">
            <v>British Gas</v>
          </cell>
          <cell r="D8" t="str">
            <v>Centrica</v>
          </cell>
          <cell r="E8">
            <v>2</v>
          </cell>
          <cell r="F8" t="str">
            <v>Direct Debit</v>
          </cell>
          <cell r="G8" t="str">
            <v>East Midlands</v>
          </cell>
          <cell r="H8">
            <v>0</v>
          </cell>
        </row>
        <row r="9">
          <cell r="A9">
            <v>1998</v>
          </cell>
          <cell r="B9">
            <v>3</v>
          </cell>
          <cell r="C9" t="str">
            <v>British Gas</v>
          </cell>
          <cell r="D9" t="str">
            <v>Centrica</v>
          </cell>
          <cell r="E9">
            <v>2</v>
          </cell>
          <cell r="F9" t="str">
            <v>Prepayment</v>
          </cell>
          <cell r="G9" t="str">
            <v>East Midlands</v>
          </cell>
          <cell r="H9">
            <v>0</v>
          </cell>
        </row>
        <row r="10">
          <cell r="A10">
            <v>1998</v>
          </cell>
          <cell r="B10">
            <v>3</v>
          </cell>
          <cell r="C10" t="str">
            <v>British Gas</v>
          </cell>
          <cell r="D10" t="str">
            <v>Centrica</v>
          </cell>
          <cell r="E10">
            <v>2</v>
          </cell>
          <cell r="F10" t="str">
            <v>All</v>
          </cell>
          <cell r="G10" t="str">
            <v>London</v>
          </cell>
          <cell r="H10">
            <v>0</v>
          </cell>
        </row>
        <row r="11">
          <cell r="A11">
            <v>1998</v>
          </cell>
          <cell r="B11">
            <v>3</v>
          </cell>
          <cell r="C11" t="str">
            <v>British Gas</v>
          </cell>
          <cell r="D11" t="str">
            <v>Centrica</v>
          </cell>
          <cell r="E11">
            <v>2</v>
          </cell>
          <cell r="F11" t="str">
            <v>Credit</v>
          </cell>
          <cell r="G11" t="str">
            <v>London</v>
          </cell>
          <cell r="H11">
            <v>0</v>
          </cell>
        </row>
        <row r="12">
          <cell r="A12">
            <v>1998</v>
          </cell>
          <cell r="B12">
            <v>3</v>
          </cell>
          <cell r="C12" t="str">
            <v>British Gas</v>
          </cell>
          <cell r="D12" t="str">
            <v>Centrica</v>
          </cell>
          <cell r="E12">
            <v>2</v>
          </cell>
          <cell r="F12" t="str">
            <v>Credit</v>
          </cell>
          <cell r="G12" t="str">
            <v>London</v>
          </cell>
          <cell r="H12">
            <v>0</v>
          </cell>
        </row>
        <row r="13">
          <cell r="A13">
            <v>1998</v>
          </cell>
          <cell r="B13">
            <v>3</v>
          </cell>
          <cell r="C13" t="str">
            <v>British Gas</v>
          </cell>
          <cell r="D13" t="str">
            <v>Centrica</v>
          </cell>
          <cell r="E13">
            <v>2</v>
          </cell>
          <cell r="F13" t="str">
            <v>Direct Debit</v>
          </cell>
          <cell r="G13" t="str">
            <v>London</v>
          </cell>
          <cell r="H13">
            <v>0</v>
          </cell>
        </row>
        <row r="14">
          <cell r="A14">
            <v>1998</v>
          </cell>
          <cell r="B14">
            <v>3</v>
          </cell>
          <cell r="C14" t="str">
            <v>British Gas</v>
          </cell>
          <cell r="D14" t="str">
            <v>Centrica</v>
          </cell>
          <cell r="E14">
            <v>2</v>
          </cell>
          <cell r="F14" t="str">
            <v>Prepayment</v>
          </cell>
          <cell r="G14" t="str">
            <v>London</v>
          </cell>
          <cell r="H14">
            <v>0</v>
          </cell>
        </row>
        <row r="15">
          <cell r="A15">
            <v>1998</v>
          </cell>
          <cell r="B15">
            <v>3</v>
          </cell>
          <cell r="C15" t="str">
            <v>British Gas</v>
          </cell>
          <cell r="D15" t="str">
            <v>Centrica</v>
          </cell>
          <cell r="E15">
            <v>2</v>
          </cell>
          <cell r="F15" t="str">
            <v>All</v>
          </cell>
          <cell r="G15" t="str">
            <v>Midlands</v>
          </cell>
          <cell r="H15">
            <v>0</v>
          </cell>
        </row>
        <row r="16">
          <cell r="A16">
            <v>1998</v>
          </cell>
          <cell r="B16">
            <v>3</v>
          </cell>
          <cell r="C16" t="str">
            <v>British Gas</v>
          </cell>
          <cell r="D16" t="str">
            <v>Centrica</v>
          </cell>
          <cell r="E16">
            <v>2</v>
          </cell>
          <cell r="F16" t="str">
            <v>Credit</v>
          </cell>
          <cell r="G16" t="str">
            <v>Midlands</v>
          </cell>
          <cell r="H16">
            <v>0</v>
          </cell>
        </row>
        <row r="17">
          <cell r="A17">
            <v>1998</v>
          </cell>
          <cell r="B17">
            <v>3</v>
          </cell>
          <cell r="C17" t="str">
            <v>British Gas</v>
          </cell>
          <cell r="D17" t="str">
            <v>Centrica</v>
          </cell>
          <cell r="E17">
            <v>2</v>
          </cell>
          <cell r="F17" t="str">
            <v>Credit</v>
          </cell>
          <cell r="G17" t="str">
            <v>Midlands</v>
          </cell>
          <cell r="H17">
            <v>0</v>
          </cell>
        </row>
        <row r="18">
          <cell r="A18">
            <v>1998</v>
          </cell>
          <cell r="B18">
            <v>3</v>
          </cell>
          <cell r="C18" t="str">
            <v>British Gas</v>
          </cell>
          <cell r="D18" t="str">
            <v>Centrica</v>
          </cell>
          <cell r="E18">
            <v>2</v>
          </cell>
          <cell r="F18" t="str">
            <v>Direct Debit</v>
          </cell>
          <cell r="G18" t="str">
            <v>Midlands</v>
          </cell>
          <cell r="H18">
            <v>0</v>
          </cell>
        </row>
        <row r="19">
          <cell r="A19">
            <v>1998</v>
          </cell>
          <cell r="B19">
            <v>3</v>
          </cell>
          <cell r="C19" t="str">
            <v>British Gas</v>
          </cell>
          <cell r="D19" t="str">
            <v>Centrica</v>
          </cell>
          <cell r="E19">
            <v>2</v>
          </cell>
          <cell r="F19" t="str">
            <v>Prepayment</v>
          </cell>
          <cell r="G19" t="str">
            <v>Midlands</v>
          </cell>
          <cell r="H19">
            <v>0</v>
          </cell>
        </row>
        <row r="20">
          <cell r="A20">
            <v>1998</v>
          </cell>
          <cell r="B20">
            <v>3</v>
          </cell>
          <cell r="C20" t="str">
            <v>British Gas</v>
          </cell>
          <cell r="D20" t="str">
            <v>Centrica</v>
          </cell>
          <cell r="E20">
            <v>2</v>
          </cell>
          <cell r="F20" t="str">
            <v>All</v>
          </cell>
          <cell r="G20" t="str">
            <v>North East</v>
          </cell>
          <cell r="H20">
            <v>0</v>
          </cell>
        </row>
        <row r="21">
          <cell r="A21">
            <v>1998</v>
          </cell>
          <cell r="B21">
            <v>3</v>
          </cell>
          <cell r="C21" t="str">
            <v>British Gas</v>
          </cell>
          <cell r="D21" t="str">
            <v>Centrica</v>
          </cell>
          <cell r="E21">
            <v>2</v>
          </cell>
          <cell r="F21" t="str">
            <v>Credit</v>
          </cell>
          <cell r="G21" t="str">
            <v>North East</v>
          </cell>
          <cell r="H21">
            <v>0</v>
          </cell>
        </row>
        <row r="22">
          <cell r="A22">
            <v>1998</v>
          </cell>
          <cell r="B22">
            <v>3</v>
          </cell>
          <cell r="C22" t="str">
            <v>British Gas</v>
          </cell>
          <cell r="D22" t="str">
            <v>Centrica</v>
          </cell>
          <cell r="E22">
            <v>2</v>
          </cell>
          <cell r="F22" t="str">
            <v>Credit</v>
          </cell>
          <cell r="G22" t="str">
            <v>North East</v>
          </cell>
          <cell r="H22">
            <v>0</v>
          </cell>
        </row>
        <row r="23">
          <cell r="A23">
            <v>1998</v>
          </cell>
          <cell r="B23">
            <v>3</v>
          </cell>
          <cell r="C23" t="str">
            <v>British Gas</v>
          </cell>
          <cell r="D23" t="str">
            <v>Centrica</v>
          </cell>
          <cell r="E23">
            <v>2</v>
          </cell>
          <cell r="F23" t="str">
            <v>Direct Debit</v>
          </cell>
          <cell r="G23" t="str">
            <v>North East</v>
          </cell>
          <cell r="H23">
            <v>0</v>
          </cell>
        </row>
        <row r="24">
          <cell r="A24">
            <v>1998</v>
          </cell>
          <cell r="B24">
            <v>3</v>
          </cell>
          <cell r="C24" t="str">
            <v>British Gas</v>
          </cell>
          <cell r="D24" t="str">
            <v>Centrica</v>
          </cell>
          <cell r="E24">
            <v>2</v>
          </cell>
          <cell r="F24" t="str">
            <v>Prepayment</v>
          </cell>
          <cell r="G24" t="str">
            <v>North East</v>
          </cell>
          <cell r="H24">
            <v>0</v>
          </cell>
        </row>
        <row r="25">
          <cell r="A25">
            <v>1998</v>
          </cell>
          <cell r="B25">
            <v>3</v>
          </cell>
          <cell r="C25" t="str">
            <v>British Gas</v>
          </cell>
          <cell r="D25" t="str">
            <v>Centrica</v>
          </cell>
          <cell r="E25">
            <v>2</v>
          </cell>
          <cell r="F25" t="str">
            <v>All</v>
          </cell>
          <cell r="G25" t="str">
            <v>North Scotland</v>
          </cell>
          <cell r="H25">
            <v>0</v>
          </cell>
        </row>
        <row r="26">
          <cell r="A26">
            <v>1998</v>
          </cell>
          <cell r="B26">
            <v>3</v>
          </cell>
          <cell r="C26" t="str">
            <v>British Gas</v>
          </cell>
          <cell r="D26" t="str">
            <v>Centrica</v>
          </cell>
          <cell r="E26">
            <v>2</v>
          </cell>
          <cell r="F26" t="str">
            <v>Credit</v>
          </cell>
          <cell r="G26" t="str">
            <v>North Scotland</v>
          </cell>
          <cell r="H26">
            <v>0</v>
          </cell>
        </row>
        <row r="27">
          <cell r="A27">
            <v>1998</v>
          </cell>
          <cell r="B27">
            <v>3</v>
          </cell>
          <cell r="C27" t="str">
            <v>British Gas</v>
          </cell>
          <cell r="D27" t="str">
            <v>Centrica</v>
          </cell>
          <cell r="E27">
            <v>2</v>
          </cell>
          <cell r="F27" t="str">
            <v>Credit</v>
          </cell>
          <cell r="G27" t="str">
            <v>North Scotland</v>
          </cell>
          <cell r="H27">
            <v>0</v>
          </cell>
        </row>
        <row r="28">
          <cell r="A28">
            <v>1998</v>
          </cell>
          <cell r="B28">
            <v>3</v>
          </cell>
          <cell r="C28" t="str">
            <v>British Gas</v>
          </cell>
          <cell r="D28" t="str">
            <v>Centrica</v>
          </cell>
          <cell r="E28">
            <v>2</v>
          </cell>
          <cell r="F28" t="str">
            <v>Direct Debit</v>
          </cell>
          <cell r="G28" t="str">
            <v>North Scotland</v>
          </cell>
          <cell r="H28">
            <v>0</v>
          </cell>
        </row>
        <row r="29">
          <cell r="A29">
            <v>1998</v>
          </cell>
          <cell r="B29">
            <v>3</v>
          </cell>
          <cell r="C29" t="str">
            <v>British Gas</v>
          </cell>
          <cell r="D29" t="str">
            <v>Centrica</v>
          </cell>
          <cell r="E29">
            <v>2</v>
          </cell>
          <cell r="F29" t="str">
            <v>Prepayment</v>
          </cell>
          <cell r="G29" t="str">
            <v>North Scotland</v>
          </cell>
          <cell r="H29">
            <v>0</v>
          </cell>
        </row>
        <row r="30">
          <cell r="A30">
            <v>1998</v>
          </cell>
          <cell r="B30">
            <v>3</v>
          </cell>
          <cell r="C30" t="str">
            <v>British Gas</v>
          </cell>
          <cell r="D30" t="str">
            <v>Centrica</v>
          </cell>
          <cell r="E30">
            <v>2</v>
          </cell>
          <cell r="F30" t="str">
            <v>All</v>
          </cell>
          <cell r="G30" t="str">
            <v>North Wales &amp; Merseyside</v>
          </cell>
          <cell r="H30">
            <v>0</v>
          </cell>
        </row>
        <row r="31">
          <cell r="A31">
            <v>1998</v>
          </cell>
          <cell r="B31">
            <v>3</v>
          </cell>
          <cell r="C31" t="str">
            <v>British Gas</v>
          </cell>
          <cell r="D31" t="str">
            <v>Centrica</v>
          </cell>
          <cell r="E31">
            <v>2</v>
          </cell>
          <cell r="F31" t="str">
            <v>Credit</v>
          </cell>
          <cell r="G31" t="str">
            <v>North Wales &amp; Merseyside</v>
          </cell>
          <cell r="H31">
            <v>0</v>
          </cell>
        </row>
        <row r="32">
          <cell r="A32">
            <v>1998</v>
          </cell>
          <cell r="B32">
            <v>3</v>
          </cell>
          <cell r="C32" t="str">
            <v>British Gas</v>
          </cell>
          <cell r="D32" t="str">
            <v>Centrica</v>
          </cell>
          <cell r="E32">
            <v>2</v>
          </cell>
          <cell r="F32" t="str">
            <v>Credit</v>
          </cell>
          <cell r="G32" t="str">
            <v>North Wales &amp; Merseyside</v>
          </cell>
          <cell r="H32">
            <v>0</v>
          </cell>
        </row>
        <row r="33">
          <cell r="A33">
            <v>1998</v>
          </cell>
          <cell r="B33">
            <v>3</v>
          </cell>
          <cell r="C33" t="str">
            <v>British Gas</v>
          </cell>
          <cell r="D33" t="str">
            <v>Centrica</v>
          </cell>
          <cell r="E33">
            <v>2</v>
          </cell>
          <cell r="F33" t="str">
            <v>Direct Debit</v>
          </cell>
          <cell r="G33" t="str">
            <v>North Wales &amp; Merseyside</v>
          </cell>
          <cell r="H33">
            <v>0</v>
          </cell>
        </row>
        <row r="34">
          <cell r="A34">
            <v>1998</v>
          </cell>
          <cell r="B34">
            <v>3</v>
          </cell>
          <cell r="C34" t="str">
            <v>British Gas</v>
          </cell>
          <cell r="D34" t="str">
            <v>Centrica</v>
          </cell>
          <cell r="E34">
            <v>2</v>
          </cell>
          <cell r="F34" t="str">
            <v>Prepayment</v>
          </cell>
          <cell r="G34" t="str">
            <v>North Wales &amp; Merseyside</v>
          </cell>
          <cell r="H34">
            <v>0</v>
          </cell>
        </row>
        <row r="35">
          <cell r="A35">
            <v>1998</v>
          </cell>
          <cell r="B35">
            <v>3</v>
          </cell>
          <cell r="C35" t="str">
            <v>British Gas</v>
          </cell>
          <cell r="D35" t="str">
            <v>Centrica</v>
          </cell>
          <cell r="E35">
            <v>2</v>
          </cell>
          <cell r="F35" t="str">
            <v>All</v>
          </cell>
          <cell r="G35" t="str">
            <v>North West</v>
          </cell>
          <cell r="H35">
            <v>0</v>
          </cell>
        </row>
        <row r="36">
          <cell r="A36">
            <v>1998</v>
          </cell>
          <cell r="B36">
            <v>3</v>
          </cell>
          <cell r="C36" t="str">
            <v>British Gas</v>
          </cell>
          <cell r="D36" t="str">
            <v>Centrica</v>
          </cell>
          <cell r="E36">
            <v>2</v>
          </cell>
          <cell r="F36" t="str">
            <v>Credit</v>
          </cell>
          <cell r="G36" t="str">
            <v>North West</v>
          </cell>
          <cell r="H36">
            <v>0</v>
          </cell>
        </row>
        <row r="37">
          <cell r="A37">
            <v>1998</v>
          </cell>
          <cell r="B37">
            <v>3</v>
          </cell>
          <cell r="C37" t="str">
            <v>British Gas</v>
          </cell>
          <cell r="D37" t="str">
            <v>Centrica</v>
          </cell>
          <cell r="E37">
            <v>2</v>
          </cell>
          <cell r="F37" t="str">
            <v>Credit</v>
          </cell>
          <cell r="G37" t="str">
            <v>North West</v>
          </cell>
          <cell r="H37">
            <v>0</v>
          </cell>
        </row>
        <row r="38">
          <cell r="A38">
            <v>1998</v>
          </cell>
          <cell r="B38">
            <v>3</v>
          </cell>
          <cell r="C38" t="str">
            <v>British Gas</v>
          </cell>
          <cell r="D38" t="str">
            <v>Centrica</v>
          </cell>
          <cell r="E38">
            <v>2</v>
          </cell>
          <cell r="F38" t="str">
            <v>Direct Debit</v>
          </cell>
          <cell r="G38" t="str">
            <v>North West</v>
          </cell>
          <cell r="H38">
            <v>0</v>
          </cell>
        </row>
        <row r="39">
          <cell r="A39">
            <v>1998</v>
          </cell>
          <cell r="B39">
            <v>3</v>
          </cell>
          <cell r="C39" t="str">
            <v>British Gas</v>
          </cell>
          <cell r="D39" t="str">
            <v>Centrica</v>
          </cell>
          <cell r="E39">
            <v>2</v>
          </cell>
          <cell r="F39" t="str">
            <v>Prepayment</v>
          </cell>
          <cell r="G39" t="str">
            <v>North West</v>
          </cell>
          <cell r="H39">
            <v>0</v>
          </cell>
        </row>
        <row r="40">
          <cell r="A40">
            <v>1998</v>
          </cell>
          <cell r="B40">
            <v>3</v>
          </cell>
          <cell r="C40" t="str">
            <v>British Gas</v>
          </cell>
          <cell r="D40" t="str">
            <v>Centrica</v>
          </cell>
          <cell r="E40">
            <v>2</v>
          </cell>
          <cell r="F40" t="str">
            <v>All</v>
          </cell>
          <cell r="G40" t="str">
            <v>South East</v>
          </cell>
          <cell r="H40">
            <v>0</v>
          </cell>
        </row>
        <row r="41">
          <cell r="A41">
            <v>1998</v>
          </cell>
          <cell r="B41">
            <v>3</v>
          </cell>
          <cell r="C41" t="str">
            <v>British Gas</v>
          </cell>
          <cell r="D41" t="str">
            <v>Centrica</v>
          </cell>
          <cell r="E41">
            <v>2</v>
          </cell>
          <cell r="F41" t="str">
            <v>Credit</v>
          </cell>
          <cell r="G41" t="str">
            <v>South East</v>
          </cell>
          <cell r="H41">
            <v>0</v>
          </cell>
        </row>
        <row r="42">
          <cell r="A42">
            <v>1998</v>
          </cell>
          <cell r="B42">
            <v>3</v>
          </cell>
          <cell r="C42" t="str">
            <v>British Gas</v>
          </cell>
          <cell r="D42" t="str">
            <v>Centrica</v>
          </cell>
          <cell r="E42">
            <v>2</v>
          </cell>
          <cell r="F42" t="str">
            <v>Credit</v>
          </cell>
          <cell r="G42" t="str">
            <v>South East</v>
          </cell>
          <cell r="H42">
            <v>0</v>
          </cell>
        </row>
        <row r="43">
          <cell r="A43">
            <v>1998</v>
          </cell>
          <cell r="B43">
            <v>3</v>
          </cell>
          <cell r="C43" t="str">
            <v>British Gas</v>
          </cell>
          <cell r="D43" t="str">
            <v>Centrica</v>
          </cell>
          <cell r="E43">
            <v>2</v>
          </cell>
          <cell r="F43" t="str">
            <v>Direct Debit</v>
          </cell>
          <cell r="G43" t="str">
            <v>South East</v>
          </cell>
          <cell r="H43">
            <v>0</v>
          </cell>
        </row>
        <row r="44">
          <cell r="A44">
            <v>1998</v>
          </cell>
          <cell r="B44">
            <v>3</v>
          </cell>
          <cell r="C44" t="str">
            <v>British Gas</v>
          </cell>
          <cell r="D44" t="str">
            <v>Centrica</v>
          </cell>
          <cell r="E44">
            <v>2</v>
          </cell>
          <cell r="F44" t="str">
            <v>Prepayment</v>
          </cell>
          <cell r="G44" t="str">
            <v>South East</v>
          </cell>
          <cell r="H44">
            <v>0</v>
          </cell>
        </row>
        <row r="45">
          <cell r="A45">
            <v>1998</v>
          </cell>
          <cell r="B45">
            <v>3</v>
          </cell>
          <cell r="C45" t="str">
            <v>British Gas</v>
          </cell>
          <cell r="D45" t="str">
            <v>Centrica</v>
          </cell>
          <cell r="E45">
            <v>2</v>
          </cell>
          <cell r="F45" t="str">
            <v>All</v>
          </cell>
          <cell r="G45" t="str">
            <v>South Scotland</v>
          </cell>
          <cell r="H45">
            <v>0</v>
          </cell>
        </row>
        <row r="46">
          <cell r="A46">
            <v>1998</v>
          </cell>
          <cell r="B46">
            <v>3</v>
          </cell>
          <cell r="C46" t="str">
            <v>British Gas</v>
          </cell>
          <cell r="D46" t="str">
            <v>Centrica</v>
          </cell>
          <cell r="E46">
            <v>2</v>
          </cell>
          <cell r="F46" t="str">
            <v>Credit</v>
          </cell>
          <cell r="G46" t="str">
            <v>South Scotland</v>
          </cell>
          <cell r="H46">
            <v>0</v>
          </cell>
        </row>
        <row r="47">
          <cell r="A47">
            <v>1998</v>
          </cell>
          <cell r="B47">
            <v>3</v>
          </cell>
          <cell r="C47" t="str">
            <v>British Gas</v>
          </cell>
          <cell r="D47" t="str">
            <v>Centrica</v>
          </cell>
          <cell r="E47">
            <v>2</v>
          </cell>
          <cell r="F47" t="str">
            <v>Credit</v>
          </cell>
          <cell r="G47" t="str">
            <v>South Scotland</v>
          </cell>
          <cell r="H47">
            <v>0</v>
          </cell>
        </row>
        <row r="48">
          <cell r="A48">
            <v>1998</v>
          </cell>
          <cell r="B48">
            <v>3</v>
          </cell>
          <cell r="C48" t="str">
            <v>British Gas</v>
          </cell>
          <cell r="D48" t="str">
            <v>Centrica</v>
          </cell>
          <cell r="E48">
            <v>2</v>
          </cell>
          <cell r="F48" t="str">
            <v>Direct Debit</v>
          </cell>
          <cell r="G48" t="str">
            <v>South Scotland</v>
          </cell>
          <cell r="H48">
            <v>0</v>
          </cell>
        </row>
        <row r="49">
          <cell r="A49">
            <v>1998</v>
          </cell>
          <cell r="B49">
            <v>3</v>
          </cell>
          <cell r="C49" t="str">
            <v>British Gas</v>
          </cell>
          <cell r="D49" t="str">
            <v>Centrica</v>
          </cell>
          <cell r="E49">
            <v>2</v>
          </cell>
          <cell r="F49" t="str">
            <v>Prepayment</v>
          </cell>
          <cell r="G49" t="str">
            <v>South Scotland</v>
          </cell>
          <cell r="H49">
            <v>0</v>
          </cell>
        </row>
        <row r="50">
          <cell r="A50">
            <v>1998</v>
          </cell>
          <cell r="B50">
            <v>3</v>
          </cell>
          <cell r="C50" t="str">
            <v>British Gas</v>
          </cell>
          <cell r="D50" t="str">
            <v>Centrica</v>
          </cell>
          <cell r="E50">
            <v>2</v>
          </cell>
          <cell r="F50" t="str">
            <v>All</v>
          </cell>
          <cell r="G50" t="str">
            <v>South Wales</v>
          </cell>
          <cell r="H50">
            <v>0</v>
          </cell>
        </row>
        <row r="51">
          <cell r="A51">
            <v>1998</v>
          </cell>
          <cell r="B51">
            <v>3</v>
          </cell>
          <cell r="C51" t="str">
            <v>British Gas</v>
          </cell>
          <cell r="D51" t="str">
            <v>Centrica</v>
          </cell>
          <cell r="E51">
            <v>2</v>
          </cell>
          <cell r="F51" t="str">
            <v>Credit</v>
          </cell>
          <cell r="G51" t="str">
            <v>South Wales</v>
          </cell>
          <cell r="H51">
            <v>0</v>
          </cell>
        </row>
        <row r="52">
          <cell r="A52">
            <v>1998</v>
          </cell>
          <cell r="B52">
            <v>3</v>
          </cell>
          <cell r="C52" t="str">
            <v>British Gas</v>
          </cell>
          <cell r="D52" t="str">
            <v>Centrica</v>
          </cell>
          <cell r="E52">
            <v>2</v>
          </cell>
          <cell r="F52" t="str">
            <v>Credit</v>
          </cell>
          <cell r="G52" t="str">
            <v>South Wales</v>
          </cell>
          <cell r="H52">
            <v>0</v>
          </cell>
        </row>
        <row r="53">
          <cell r="A53">
            <v>1998</v>
          </cell>
          <cell r="B53">
            <v>3</v>
          </cell>
          <cell r="C53" t="str">
            <v>British Gas</v>
          </cell>
          <cell r="D53" t="str">
            <v>Centrica</v>
          </cell>
          <cell r="E53">
            <v>2</v>
          </cell>
          <cell r="F53" t="str">
            <v>Direct Debit</v>
          </cell>
          <cell r="G53" t="str">
            <v>South Wales</v>
          </cell>
          <cell r="H53">
            <v>0</v>
          </cell>
        </row>
        <row r="54">
          <cell r="A54">
            <v>1998</v>
          </cell>
          <cell r="B54">
            <v>3</v>
          </cell>
          <cell r="C54" t="str">
            <v>British Gas</v>
          </cell>
          <cell r="D54" t="str">
            <v>Centrica</v>
          </cell>
          <cell r="E54">
            <v>2</v>
          </cell>
          <cell r="F54" t="str">
            <v>Prepayment</v>
          </cell>
          <cell r="G54" t="str">
            <v>South Wales</v>
          </cell>
          <cell r="H54">
            <v>0</v>
          </cell>
        </row>
        <row r="55">
          <cell r="A55">
            <v>1998</v>
          </cell>
          <cell r="B55">
            <v>3</v>
          </cell>
          <cell r="C55" t="str">
            <v>British Gas</v>
          </cell>
          <cell r="D55" t="str">
            <v>Centrica</v>
          </cell>
          <cell r="E55">
            <v>2</v>
          </cell>
          <cell r="F55" t="str">
            <v>All</v>
          </cell>
          <cell r="G55" t="str">
            <v>South West</v>
          </cell>
          <cell r="H55">
            <v>0</v>
          </cell>
        </row>
        <row r="56">
          <cell r="A56">
            <v>1998</v>
          </cell>
          <cell r="B56">
            <v>3</v>
          </cell>
          <cell r="C56" t="str">
            <v>British Gas</v>
          </cell>
          <cell r="D56" t="str">
            <v>Centrica</v>
          </cell>
          <cell r="E56">
            <v>2</v>
          </cell>
          <cell r="F56" t="str">
            <v>Credit</v>
          </cell>
          <cell r="G56" t="str">
            <v>South West</v>
          </cell>
          <cell r="H56">
            <v>0</v>
          </cell>
        </row>
        <row r="57">
          <cell r="A57">
            <v>1998</v>
          </cell>
          <cell r="B57">
            <v>3</v>
          </cell>
          <cell r="C57" t="str">
            <v>British Gas</v>
          </cell>
          <cell r="D57" t="str">
            <v>Centrica</v>
          </cell>
          <cell r="E57">
            <v>2</v>
          </cell>
          <cell r="F57" t="str">
            <v>Credit</v>
          </cell>
          <cell r="G57" t="str">
            <v>South West</v>
          </cell>
          <cell r="H57">
            <v>0</v>
          </cell>
        </row>
        <row r="58">
          <cell r="A58">
            <v>1998</v>
          </cell>
          <cell r="B58">
            <v>3</v>
          </cell>
          <cell r="C58" t="str">
            <v>British Gas</v>
          </cell>
          <cell r="D58" t="str">
            <v>Centrica</v>
          </cell>
          <cell r="E58">
            <v>2</v>
          </cell>
          <cell r="F58" t="str">
            <v>Direct Debit</v>
          </cell>
          <cell r="G58" t="str">
            <v>South West</v>
          </cell>
          <cell r="H58">
            <v>0</v>
          </cell>
        </row>
        <row r="59">
          <cell r="A59">
            <v>1998</v>
          </cell>
          <cell r="B59">
            <v>3</v>
          </cell>
          <cell r="C59" t="str">
            <v>British Gas</v>
          </cell>
          <cell r="D59" t="str">
            <v>Centrica</v>
          </cell>
          <cell r="E59">
            <v>2</v>
          </cell>
          <cell r="F59" t="str">
            <v>Prepayment</v>
          </cell>
          <cell r="G59" t="str">
            <v>South West</v>
          </cell>
          <cell r="H59">
            <v>0</v>
          </cell>
        </row>
        <row r="60">
          <cell r="A60">
            <v>1998</v>
          </cell>
          <cell r="B60">
            <v>3</v>
          </cell>
          <cell r="C60" t="str">
            <v>British Gas</v>
          </cell>
          <cell r="D60" t="str">
            <v>Centrica</v>
          </cell>
          <cell r="E60">
            <v>2</v>
          </cell>
          <cell r="F60" t="str">
            <v>All</v>
          </cell>
          <cell r="G60" t="str">
            <v>Southern</v>
          </cell>
          <cell r="H60">
            <v>0</v>
          </cell>
        </row>
        <row r="61">
          <cell r="A61">
            <v>1998</v>
          </cell>
          <cell r="B61">
            <v>3</v>
          </cell>
          <cell r="C61" t="str">
            <v>British Gas</v>
          </cell>
          <cell r="D61" t="str">
            <v>Centrica</v>
          </cell>
          <cell r="E61">
            <v>2</v>
          </cell>
          <cell r="F61" t="str">
            <v>Credit</v>
          </cell>
          <cell r="G61" t="str">
            <v>Southern</v>
          </cell>
          <cell r="H61">
            <v>0</v>
          </cell>
        </row>
        <row r="62">
          <cell r="A62">
            <v>1998</v>
          </cell>
          <cell r="B62">
            <v>3</v>
          </cell>
          <cell r="C62" t="str">
            <v>British Gas</v>
          </cell>
          <cell r="D62" t="str">
            <v>Centrica</v>
          </cell>
          <cell r="E62">
            <v>2</v>
          </cell>
          <cell r="F62" t="str">
            <v>Credit</v>
          </cell>
          <cell r="G62" t="str">
            <v>Southern</v>
          </cell>
          <cell r="H62">
            <v>0</v>
          </cell>
        </row>
        <row r="63">
          <cell r="A63">
            <v>1998</v>
          </cell>
          <cell r="B63">
            <v>3</v>
          </cell>
          <cell r="C63" t="str">
            <v>British Gas</v>
          </cell>
          <cell r="D63" t="str">
            <v>Centrica</v>
          </cell>
          <cell r="E63">
            <v>2</v>
          </cell>
          <cell r="F63" t="str">
            <v>Direct Debit</v>
          </cell>
          <cell r="G63" t="str">
            <v>Southern</v>
          </cell>
          <cell r="H63">
            <v>0</v>
          </cell>
        </row>
        <row r="64">
          <cell r="A64">
            <v>1998</v>
          </cell>
          <cell r="B64">
            <v>3</v>
          </cell>
          <cell r="C64" t="str">
            <v>British Gas</v>
          </cell>
          <cell r="D64" t="str">
            <v>Centrica</v>
          </cell>
          <cell r="E64">
            <v>2</v>
          </cell>
          <cell r="F64" t="str">
            <v>Prepayment</v>
          </cell>
          <cell r="G64" t="str">
            <v>Southern</v>
          </cell>
          <cell r="H64">
            <v>0</v>
          </cell>
        </row>
        <row r="65">
          <cell r="A65">
            <v>1998</v>
          </cell>
          <cell r="B65">
            <v>3</v>
          </cell>
          <cell r="C65" t="str">
            <v>British Gas</v>
          </cell>
          <cell r="D65" t="str">
            <v>Centrica</v>
          </cell>
          <cell r="E65">
            <v>2</v>
          </cell>
          <cell r="F65" t="str">
            <v>All</v>
          </cell>
          <cell r="G65" t="str">
            <v>Yorkshire</v>
          </cell>
          <cell r="H65">
            <v>0</v>
          </cell>
        </row>
        <row r="66">
          <cell r="A66">
            <v>1998</v>
          </cell>
          <cell r="B66">
            <v>3</v>
          </cell>
          <cell r="C66" t="str">
            <v>British Gas</v>
          </cell>
          <cell r="D66" t="str">
            <v>Centrica</v>
          </cell>
          <cell r="E66">
            <v>2</v>
          </cell>
          <cell r="F66" t="str">
            <v>Credit</v>
          </cell>
          <cell r="G66" t="str">
            <v>Yorkshire</v>
          </cell>
          <cell r="H66">
            <v>0</v>
          </cell>
        </row>
        <row r="67">
          <cell r="A67">
            <v>1998</v>
          </cell>
          <cell r="B67">
            <v>3</v>
          </cell>
          <cell r="C67" t="str">
            <v>British Gas</v>
          </cell>
          <cell r="D67" t="str">
            <v>Centrica</v>
          </cell>
          <cell r="E67">
            <v>2</v>
          </cell>
          <cell r="F67" t="str">
            <v>Credit</v>
          </cell>
          <cell r="G67" t="str">
            <v>Yorkshire</v>
          </cell>
          <cell r="H67">
            <v>0</v>
          </cell>
        </row>
        <row r="68">
          <cell r="A68">
            <v>1998</v>
          </cell>
          <cell r="B68">
            <v>3</v>
          </cell>
          <cell r="C68" t="str">
            <v>British Gas</v>
          </cell>
          <cell r="D68" t="str">
            <v>Centrica</v>
          </cell>
          <cell r="E68">
            <v>2</v>
          </cell>
          <cell r="F68" t="str">
            <v>Direct Debit</v>
          </cell>
          <cell r="G68" t="str">
            <v>Yorkshire</v>
          </cell>
          <cell r="H68">
            <v>0</v>
          </cell>
        </row>
        <row r="69">
          <cell r="A69">
            <v>1998</v>
          </cell>
          <cell r="B69">
            <v>3</v>
          </cell>
          <cell r="C69" t="str">
            <v>British Gas</v>
          </cell>
          <cell r="D69" t="str">
            <v>Centrica</v>
          </cell>
          <cell r="E69">
            <v>2</v>
          </cell>
          <cell r="F69" t="str">
            <v>Prepayment</v>
          </cell>
          <cell r="G69" t="str">
            <v>Yorkshire</v>
          </cell>
          <cell r="H69">
            <v>0</v>
          </cell>
        </row>
        <row r="70">
          <cell r="A70">
            <v>1998</v>
          </cell>
          <cell r="B70">
            <v>3</v>
          </cell>
          <cell r="C70" t="str">
            <v>Eastern Electricity</v>
          </cell>
          <cell r="D70" t="str">
            <v>Powergen</v>
          </cell>
          <cell r="E70">
            <v>1</v>
          </cell>
          <cell r="F70" t="str">
            <v>All</v>
          </cell>
          <cell r="G70" t="str">
            <v>East Anglia</v>
          </cell>
          <cell r="H70">
            <v>2916643</v>
          </cell>
        </row>
        <row r="71">
          <cell r="A71">
            <v>1998</v>
          </cell>
          <cell r="B71">
            <v>3</v>
          </cell>
          <cell r="C71" t="str">
            <v>Eastern Electricity</v>
          </cell>
          <cell r="D71" t="str">
            <v>Powergen</v>
          </cell>
          <cell r="E71">
            <v>1</v>
          </cell>
          <cell r="F71" t="str">
            <v>Credit</v>
          </cell>
          <cell r="G71" t="str">
            <v>East Anglia</v>
          </cell>
          <cell r="H71">
            <v>1493086</v>
          </cell>
        </row>
        <row r="72">
          <cell r="A72">
            <v>1998</v>
          </cell>
          <cell r="B72">
            <v>3</v>
          </cell>
          <cell r="C72" t="str">
            <v>Eastern Electricity</v>
          </cell>
          <cell r="D72" t="str">
            <v>Powergen</v>
          </cell>
          <cell r="E72">
            <v>1</v>
          </cell>
          <cell r="F72" t="str">
            <v>Credit</v>
          </cell>
          <cell r="G72" t="str">
            <v>East Anglia</v>
          </cell>
          <cell r="H72">
            <v>65713</v>
          </cell>
        </row>
        <row r="73">
          <cell r="A73">
            <v>1998</v>
          </cell>
          <cell r="B73">
            <v>3</v>
          </cell>
          <cell r="C73" t="str">
            <v>Eastern Electricity</v>
          </cell>
          <cell r="D73" t="str">
            <v>Powergen</v>
          </cell>
          <cell r="E73">
            <v>1</v>
          </cell>
          <cell r="F73" t="str">
            <v>Direct Debit</v>
          </cell>
          <cell r="G73" t="str">
            <v>East Anglia</v>
          </cell>
          <cell r="H73">
            <v>1013059</v>
          </cell>
        </row>
        <row r="74">
          <cell r="A74">
            <v>1998</v>
          </cell>
          <cell r="B74">
            <v>3</v>
          </cell>
          <cell r="C74" t="str">
            <v>Eastern Electricity</v>
          </cell>
          <cell r="D74" t="str">
            <v>Powergen</v>
          </cell>
          <cell r="E74">
            <v>1</v>
          </cell>
          <cell r="F74" t="str">
            <v>Prepayment</v>
          </cell>
          <cell r="G74" t="str">
            <v>East Anglia</v>
          </cell>
          <cell r="H74">
            <v>344785</v>
          </cell>
        </row>
        <row r="75">
          <cell r="A75">
            <v>1998</v>
          </cell>
          <cell r="B75">
            <v>3</v>
          </cell>
          <cell r="C75" t="str">
            <v>Eastern Electricity</v>
          </cell>
          <cell r="D75" t="str">
            <v>Powergen</v>
          </cell>
          <cell r="E75">
            <v>2</v>
          </cell>
          <cell r="F75" t="str">
            <v>All</v>
          </cell>
          <cell r="G75" t="str">
            <v>East Midlands</v>
          </cell>
          <cell r="H75">
            <v>0</v>
          </cell>
        </row>
        <row r="76">
          <cell r="A76">
            <v>1998</v>
          </cell>
          <cell r="B76">
            <v>3</v>
          </cell>
          <cell r="C76" t="str">
            <v>Eastern Electricity</v>
          </cell>
          <cell r="D76" t="str">
            <v>Powergen</v>
          </cell>
          <cell r="E76">
            <v>2</v>
          </cell>
          <cell r="F76" t="str">
            <v>Credit</v>
          </cell>
          <cell r="G76" t="str">
            <v>East Midlands</v>
          </cell>
          <cell r="H76">
            <v>0</v>
          </cell>
        </row>
        <row r="77">
          <cell r="A77">
            <v>1998</v>
          </cell>
          <cell r="B77">
            <v>3</v>
          </cell>
          <cell r="C77" t="str">
            <v>Eastern Electricity</v>
          </cell>
          <cell r="D77" t="str">
            <v>Powergen</v>
          </cell>
          <cell r="E77">
            <v>2</v>
          </cell>
          <cell r="F77" t="str">
            <v>Credit</v>
          </cell>
          <cell r="G77" t="str">
            <v>East Midlands</v>
          </cell>
          <cell r="H77">
            <v>0</v>
          </cell>
        </row>
        <row r="78">
          <cell r="A78">
            <v>1998</v>
          </cell>
          <cell r="B78">
            <v>3</v>
          </cell>
          <cell r="C78" t="str">
            <v>Eastern Electricity</v>
          </cell>
          <cell r="D78" t="str">
            <v>Powergen</v>
          </cell>
          <cell r="E78">
            <v>2</v>
          </cell>
          <cell r="F78" t="str">
            <v>Direct Debit</v>
          </cell>
          <cell r="G78" t="str">
            <v>East Midlands</v>
          </cell>
          <cell r="H78">
            <v>0</v>
          </cell>
        </row>
        <row r="79">
          <cell r="A79">
            <v>1998</v>
          </cell>
          <cell r="B79">
            <v>3</v>
          </cell>
          <cell r="C79" t="str">
            <v>Eastern Electricity</v>
          </cell>
          <cell r="D79" t="str">
            <v>Powergen</v>
          </cell>
          <cell r="E79">
            <v>2</v>
          </cell>
          <cell r="F79" t="str">
            <v>Prepayment</v>
          </cell>
          <cell r="G79" t="str">
            <v>East Midlands</v>
          </cell>
          <cell r="H79">
            <v>0</v>
          </cell>
        </row>
        <row r="80">
          <cell r="A80">
            <v>1998</v>
          </cell>
          <cell r="B80">
            <v>3</v>
          </cell>
          <cell r="C80" t="str">
            <v>Eastern Electricity</v>
          </cell>
          <cell r="D80" t="str">
            <v>Powergen</v>
          </cell>
          <cell r="E80">
            <v>2</v>
          </cell>
          <cell r="F80" t="str">
            <v>All</v>
          </cell>
          <cell r="G80" t="str">
            <v>London</v>
          </cell>
          <cell r="H80">
            <v>0</v>
          </cell>
        </row>
        <row r="81">
          <cell r="A81">
            <v>1998</v>
          </cell>
          <cell r="B81">
            <v>3</v>
          </cell>
          <cell r="C81" t="str">
            <v>Eastern Electricity</v>
          </cell>
          <cell r="D81" t="str">
            <v>Powergen</v>
          </cell>
          <cell r="E81">
            <v>2</v>
          </cell>
          <cell r="F81" t="str">
            <v>Credit</v>
          </cell>
          <cell r="G81" t="str">
            <v>London</v>
          </cell>
          <cell r="H81">
            <v>0</v>
          </cell>
        </row>
        <row r="82">
          <cell r="A82">
            <v>1998</v>
          </cell>
          <cell r="B82">
            <v>3</v>
          </cell>
          <cell r="C82" t="str">
            <v>Eastern Electricity</v>
          </cell>
          <cell r="D82" t="str">
            <v>Powergen</v>
          </cell>
          <cell r="E82">
            <v>2</v>
          </cell>
          <cell r="F82" t="str">
            <v>Credit</v>
          </cell>
          <cell r="G82" t="str">
            <v>London</v>
          </cell>
          <cell r="H82">
            <v>0</v>
          </cell>
        </row>
        <row r="83">
          <cell r="A83">
            <v>1998</v>
          </cell>
          <cell r="B83">
            <v>3</v>
          </cell>
          <cell r="C83" t="str">
            <v>Eastern Electricity</v>
          </cell>
          <cell r="D83" t="str">
            <v>Powergen</v>
          </cell>
          <cell r="E83">
            <v>2</v>
          </cell>
          <cell r="F83" t="str">
            <v>Direct Debit</v>
          </cell>
          <cell r="G83" t="str">
            <v>London</v>
          </cell>
          <cell r="H83">
            <v>0</v>
          </cell>
        </row>
        <row r="84">
          <cell r="A84">
            <v>1998</v>
          </cell>
          <cell r="B84">
            <v>3</v>
          </cell>
          <cell r="C84" t="str">
            <v>Eastern Electricity</v>
          </cell>
          <cell r="D84" t="str">
            <v>Powergen</v>
          </cell>
          <cell r="E84">
            <v>2</v>
          </cell>
          <cell r="F84" t="str">
            <v>Prepayment</v>
          </cell>
          <cell r="G84" t="str">
            <v>London</v>
          </cell>
          <cell r="H84">
            <v>0</v>
          </cell>
        </row>
        <row r="85">
          <cell r="A85">
            <v>1998</v>
          </cell>
          <cell r="B85">
            <v>3</v>
          </cell>
          <cell r="C85" t="str">
            <v>Eastern Electricity</v>
          </cell>
          <cell r="D85" t="str">
            <v>Powergen</v>
          </cell>
          <cell r="E85">
            <v>2</v>
          </cell>
          <cell r="F85" t="str">
            <v>All</v>
          </cell>
          <cell r="G85" t="str">
            <v>Midlands</v>
          </cell>
          <cell r="H85">
            <v>0</v>
          </cell>
        </row>
        <row r="86">
          <cell r="A86">
            <v>1998</v>
          </cell>
          <cell r="B86">
            <v>3</v>
          </cell>
          <cell r="C86" t="str">
            <v>Eastern Electricity</v>
          </cell>
          <cell r="D86" t="str">
            <v>Powergen</v>
          </cell>
          <cell r="E86">
            <v>2</v>
          </cell>
          <cell r="F86" t="str">
            <v>Credit</v>
          </cell>
          <cell r="G86" t="str">
            <v>Midlands</v>
          </cell>
          <cell r="H86">
            <v>0</v>
          </cell>
        </row>
        <row r="87">
          <cell r="A87">
            <v>1998</v>
          </cell>
          <cell r="B87">
            <v>3</v>
          </cell>
          <cell r="C87" t="str">
            <v>Eastern Electricity</v>
          </cell>
          <cell r="D87" t="str">
            <v>Powergen</v>
          </cell>
          <cell r="E87">
            <v>2</v>
          </cell>
          <cell r="F87" t="str">
            <v>Credit</v>
          </cell>
          <cell r="G87" t="str">
            <v>Midlands</v>
          </cell>
          <cell r="H87">
            <v>0</v>
          </cell>
        </row>
        <row r="88">
          <cell r="A88">
            <v>1998</v>
          </cell>
          <cell r="B88">
            <v>3</v>
          </cell>
          <cell r="C88" t="str">
            <v>Eastern Electricity</v>
          </cell>
          <cell r="D88" t="str">
            <v>Powergen</v>
          </cell>
          <cell r="E88">
            <v>2</v>
          </cell>
          <cell r="F88" t="str">
            <v>Direct Debit</v>
          </cell>
          <cell r="G88" t="str">
            <v>Midlands</v>
          </cell>
          <cell r="H88">
            <v>0</v>
          </cell>
        </row>
        <row r="89">
          <cell r="A89">
            <v>1998</v>
          </cell>
          <cell r="B89">
            <v>3</v>
          </cell>
          <cell r="C89" t="str">
            <v>Eastern Electricity</v>
          </cell>
          <cell r="D89" t="str">
            <v>Powergen</v>
          </cell>
          <cell r="E89">
            <v>2</v>
          </cell>
          <cell r="F89" t="str">
            <v>Prepayment</v>
          </cell>
          <cell r="G89" t="str">
            <v>Midlands</v>
          </cell>
          <cell r="H89">
            <v>0</v>
          </cell>
        </row>
        <row r="90">
          <cell r="A90">
            <v>1998</v>
          </cell>
          <cell r="B90">
            <v>3</v>
          </cell>
          <cell r="C90" t="str">
            <v>Eastern Electricity</v>
          </cell>
          <cell r="D90" t="str">
            <v>Powergen</v>
          </cell>
          <cell r="E90">
            <v>2</v>
          </cell>
          <cell r="F90" t="str">
            <v>All</v>
          </cell>
          <cell r="G90" t="str">
            <v>North East</v>
          </cell>
          <cell r="H90">
            <v>0</v>
          </cell>
        </row>
        <row r="91">
          <cell r="A91">
            <v>1998</v>
          </cell>
          <cell r="B91">
            <v>3</v>
          </cell>
          <cell r="C91" t="str">
            <v>Eastern Electricity</v>
          </cell>
          <cell r="D91" t="str">
            <v>Powergen</v>
          </cell>
          <cell r="E91">
            <v>2</v>
          </cell>
          <cell r="F91" t="str">
            <v>Credit</v>
          </cell>
          <cell r="G91" t="str">
            <v>North East</v>
          </cell>
          <cell r="H91">
            <v>0</v>
          </cell>
        </row>
        <row r="92">
          <cell r="A92">
            <v>1998</v>
          </cell>
          <cell r="B92">
            <v>3</v>
          </cell>
          <cell r="C92" t="str">
            <v>Eastern Electricity</v>
          </cell>
          <cell r="D92" t="str">
            <v>Powergen</v>
          </cell>
          <cell r="E92">
            <v>2</v>
          </cell>
          <cell r="F92" t="str">
            <v>Credit</v>
          </cell>
          <cell r="G92" t="str">
            <v>North East</v>
          </cell>
          <cell r="H92">
            <v>0</v>
          </cell>
        </row>
        <row r="93">
          <cell r="A93">
            <v>1998</v>
          </cell>
          <cell r="B93">
            <v>3</v>
          </cell>
          <cell r="C93" t="str">
            <v>Eastern Electricity</v>
          </cell>
          <cell r="D93" t="str">
            <v>Powergen</v>
          </cell>
          <cell r="E93">
            <v>2</v>
          </cell>
          <cell r="F93" t="str">
            <v>Direct Debit</v>
          </cell>
          <cell r="G93" t="str">
            <v>North East</v>
          </cell>
          <cell r="H93">
            <v>0</v>
          </cell>
        </row>
        <row r="94">
          <cell r="A94">
            <v>1998</v>
          </cell>
          <cell r="B94">
            <v>3</v>
          </cell>
          <cell r="C94" t="str">
            <v>Eastern Electricity</v>
          </cell>
          <cell r="D94" t="str">
            <v>Powergen</v>
          </cell>
          <cell r="E94">
            <v>2</v>
          </cell>
          <cell r="F94" t="str">
            <v>Prepayment</v>
          </cell>
          <cell r="G94" t="str">
            <v>North East</v>
          </cell>
          <cell r="H94">
            <v>0</v>
          </cell>
        </row>
        <row r="95">
          <cell r="A95">
            <v>1998</v>
          </cell>
          <cell r="B95">
            <v>3</v>
          </cell>
          <cell r="C95" t="str">
            <v>Eastern Electricity</v>
          </cell>
          <cell r="D95" t="str">
            <v>Powergen</v>
          </cell>
          <cell r="E95">
            <v>2</v>
          </cell>
          <cell r="F95" t="str">
            <v>All</v>
          </cell>
          <cell r="G95" t="str">
            <v>North Scotland</v>
          </cell>
          <cell r="H95">
            <v>0</v>
          </cell>
        </row>
        <row r="96">
          <cell r="A96">
            <v>1998</v>
          </cell>
          <cell r="B96">
            <v>3</v>
          </cell>
          <cell r="C96" t="str">
            <v>Eastern Electricity</v>
          </cell>
          <cell r="D96" t="str">
            <v>Powergen</v>
          </cell>
          <cell r="E96">
            <v>2</v>
          </cell>
          <cell r="F96" t="str">
            <v>Credit</v>
          </cell>
          <cell r="G96" t="str">
            <v>North Scotland</v>
          </cell>
          <cell r="H96">
            <v>0</v>
          </cell>
        </row>
        <row r="97">
          <cell r="A97">
            <v>1998</v>
          </cell>
          <cell r="B97">
            <v>3</v>
          </cell>
          <cell r="C97" t="str">
            <v>Eastern Electricity</v>
          </cell>
          <cell r="D97" t="str">
            <v>Powergen</v>
          </cell>
          <cell r="E97">
            <v>2</v>
          </cell>
          <cell r="F97" t="str">
            <v>Credit</v>
          </cell>
          <cell r="G97" t="str">
            <v>North Scotland</v>
          </cell>
          <cell r="H97">
            <v>0</v>
          </cell>
        </row>
        <row r="98">
          <cell r="A98">
            <v>1998</v>
          </cell>
          <cell r="B98">
            <v>3</v>
          </cell>
          <cell r="C98" t="str">
            <v>Eastern Electricity</v>
          </cell>
          <cell r="D98" t="str">
            <v>Powergen</v>
          </cell>
          <cell r="E98">
            <v>2</v>
          </cell>
          <cell r="F98" t="str">
            <v>Direct Debit</v>
          </cell>
          <cell r="G98" t="str">
            <v>North Scotland</v>
          </cell>
          <cell r="H98">
            <v>0</v>
          </cell>
        </row>
        <row r="99">
          <cell r="A99">
            <v>1998</v>
          </cell>
          <cell r="B99">
            <v>3</v>
          </cell>
          <cell r="C99" t="str">
            <v>Eastern Electricity</v>
          </cell>
          <cell r="D99" t="str">
            <v>Powergen</v>
          </cell>
          <cell r="E99">
            <v>2</v>
          </cell>
          <cell r="F99" t="str">
            <v>Prepayment</v>
          </cell>
          <cell r="G99" t="str">
            <v>North Scotland</v>
          </cell>
          <cell r="H99">
            <v>0</v>
          </cell>
        </row>
        <row r="100">
          <cell r="A100">
            <v>1998</v>
          </cell>
          <cell r="B100">
            <v>3</v>
          </cell>
          <cell r="C100" t="str">
            <v>Eastern Electricity</v>
          </cell>
          <cell r="D100" t="str">
            <v>Powergen</v>
          </cell>
          <cell r="E100">
            <v>2</v>
          </cell>
          <cell r="F100" t="str">
            <v>All</v>
          </cell>
          <cell r="G100" t="str">
            <v>North Wales &amp; Merseyside</v>
          </cell>
          <cell r="H100">
            <v>0</v>
          </cell>
        </row>
        <row r="101">
          <cell r="A101">
            <v>1998</v>
          </cell>
          <cell r="B101">
            <v>3</v>
          </cell>
          <cell r="C101" t="str">
            <v>Eastern Electricity</v>
          </cell>
          <cell r="D101" t="str">
            <v>Powergen</v>
          </cell>
          <cell r="E101">
            <v>2</v>
          </cell>
          <cell r="F101" t="str">
            <v>Credit</v>
          </cell>
          <cell r="G101" t="str">
            <v>North Wales &amp; Merseyside</v>
          </cell>
          <cell r="H101">
            <v>0</v>
          </cell>
        </row>
        <row r="102">
          <cell r="A102">
            <v>1998</v>
          </cell>
          <cell r="B102">
            <v>3</v>
          </cell>
          <cell r="C102" t="str">
            <v>Eastern Electricity</v>
          </cell>
          <cell r="D102" t="str">
            <v>Powergen</v>
          </cell>
          <cell r="E102">
            <v>2</v>
          </cell>
          <cell r="F102" t="str">
            <v>Credit</v>
          </cell>
          <cell r="G102" t="str">
            <v>North Wales &amp; Merseyside</v>
          </cell>
          <cell r="H102">
            <v>0</v>
          </cell>
        </row>
        <row r="103">
          <cell r="A103">
            <v>1998</v>
          </cell>
          <cell r="B103">
            <v>3</v>
          </cell>
          <cell r="C103" t="str">
            <v>Eastern Electricity</v>
          </cell>
          <cell r="D103" t="str">
            <v>Powergen</v>
          </cell>
          <cell r="E103">
            <v>2</v>
          </cell>
          <cell r="F103" t="str">
            <v>Direct Debit</v>
          </cell>
          <cell r="G103" t="str">
            <v>North Wales &amp; Merseyside</v>
          </cell>
          <cell r="H103">
            <v>0</v>
          </cell>
        </row>
        <row r="104">
          <cell r="A104">
            <v>1998</v>
          </cell>
          <cell r="B104">
            <v>3</v>
          </cell>
          <cell r="C104" t="str">
            <v>Eastern Electricity</v>
          </cell>
          <cell r="D104" t="str">
            <v>Powergen</v>
          </cell>
          <cell r="E104">
            <v>2</v>
          </cell>
          <cell r="F104" t="str">
            <v>Prepayment</v>
          </cell>
          <cell r="G104" t="str">
            <v>North Wales &amp; Merseyside</v>
          </cell>
          <cell r="H104">
            <v>0</v>
          </cell>
        </row>
        <row r="105">
          <cell r="A105">
            <v>1998</v>
          </cell>
          <cell r="B105">
            <v>3</v>
          </cell>
          <cell r="C105" t="str">
            <v>Eastern Electricity</v>
          </cell>
          <cell r="D105" t="str">
            <v>Powergen</v>
          </cell>
          <cell r="E105">
            <v>2</v>
          </cell>
          <cell r="F105" t="str">
            <v>All</v>
          </cell>
          <cell r="G105" t="str">
            <v>North West</v>
          </cell>
          <cell r="H105">
            <v>0</v>
          </cell>
        </row>
        <row r="106">
          <cell r="A106">
            <v>1998</v>
          </cell>
          <cell r="B106">
            <v>3</v>
          </cell>
          <cell r="C106" t="str">
            <v>Eastern Electricity</v>
          </cell>
          <cell r="D106" t="str">
            <v>Powergen</v>
          </cell>
          <cell r="E106">
            <v>2</v>
          </cell>
          <cell r="F106" t="str">
            <v>Credit</v>
          </cell>
          <cell r="G106" t="str">
            <v>North West</v>
          </cell>
          <cell r="H106">
            <v>0</v>
          </cell>
        </row>
        <row r="107">
          <cell r="A107">
            <v>1998</v>
          </cell>
          <cell r="B107">
            <v>3</v>
          </cell>
          <cell r="C107" t="str">
            <v>Eastern Electricity</v>
          </cell>
          <cell r="D107" t="str">
            <v>Powergen</v>
          </cell>
          <cell r="E107">
            <v>2</v>
          </cell>
          <cell r="F107" t="str">
            <v>Credit</v>
          </cell>
          <cell r="G107" t="str">
            <v>North West</v>
          </cell>
          <cell r="H107">
            <v>0</v>
          </cell>
        </row>
        <row r="108">
          <cell r="A108">
            <v>1998</v>
          </cell>
          <cell r="B108">
            <v>3</v>
          </cell>
          <cell r="C108" t="str">
            <v>Eastern Electricity</v>
          </cell>
          <cell r="D108" t="str">
            <v>Powergen</v>
          </cell>
          <cell r="E108">
            <v>2</v>
          </cell>
          <cell r="F108" t="str">
            <v>Direct Debit</v>
          </cell>
          <cell r="G108" t="str">
            <v>North West</v>
          </cell>
          <cell r="H108">
            <v>0</v>
          </cell>
        </row>
        <row r="109">
          <cell r="A109">
            <v>1998</v>
          </cell>
          <cell r="B109">
            <v>3</v>
          </cell>
          <cell r="C109" t="str">
            <v>Eastern Electricity</v>
          </cell>
          <cell r="D109" t="str">
            <v>Powergen</v>
          </cell>
          <cell r="E109">
            <v>2</v>
          </cell>
          <cell r="F109" t="str">
            <v>Prepayment</v>
          </cell>
          <cell r="G109" t="str">
            <v>North West</v>
          </cell>
          <cell r="H109">
            <v>0</v>
          </cell>
        </row>
        <row r="110">
          <cell r="A110">
            <v>1998</v>
          </cell>
          <cell r="B110">
            <v>3</v>
          </cell>
          <cell r="C110" t="str">
            <v>Eastern Electricity</v>
          </cell>
          <cell r="D110" t="str">
            <v>Powergen</v>
          </cell>
          <cell r="E110">
            <v>2</v>
          </cell>
          <cell r="F110" t="str">
            <v>All</v>
          </cell>
          <cell r="G110" t="str">
            <v>South East</v>
          </cell>
          <cell r="H110">
            <v>0</v>
          </cell>
        </row>
        <row r="111">
          <cell r="A111">
            <v>1998</v>
          </cell>
          <cell r="B111">
            <v>3</v>
          </cell>
          <cell r="C111" t="str">
            <v>Eastern Electricity</v>
          </cell>
          <cell r="D111" t="str">
            <v>Powergen</v>
          </cell>
          <cell r="E111">
            <v>2</v>
          </cell>
          <cell r="F111" t="str">
            <v>Credit</v>
          </cell>
          <cell r="G111" t="str">
            <v>South East</v>
          </cell>
          <cell r="H111">
            <v>0</v>
          </cell>
        </row>
        <row r="112">
          <cell r="A112">
            <v>1998</v>
          </cell>
          <cell r="B112">
            <v>3</v>
          </cell>
          <cell r="C112" t="str">
            <v>Eastern Electricity</v>
          </cell>
          <cell r="D112" t="str">
            <v>Powergen</v>
          </cell>
          <cell r="E112">
            <v>2</v>
          </cell>
          <cell r="F112" t="str">
            <v>Credit</v>
          </cell>
          <cell r="G112" t="str">
            <v>South East</v>
          </cell>
          <cell r="H112">
            <v>0</v>
          </cell>
        </row>
        <row r="113">
          <cell r="A113">
            <v>1998</v>
          </cell>
          <cell r="B113">
            <v>3</v>
          </cell>
          <cell r="C113" t="str">
            <v>Eastern Electricity</v>
          </cell>
          <cell r="D113" t="str">
            <v>Powergen</v>
          </cell>
          <cell r="E113">
            <v>2</v>
          </cell>
          <cell r="F113" t="str">
            <v>Direct Debit</v>
          </cell>
          <cell r="G113" t="str">
            <v>South East</v>
          </cell>
          <cell r="H113">
            <v>0</v>
          </cell>
        </row>
        <row r="114">
          <cell r="A114">
            <v>1998</v>
          </cell>
          <cell r="B114">
            <v>3</v>
          </cell>
          <cell r="C114" t="str">
            <v>Eastern Electricity</v>
          </cell>
          <cell r="D114" t="str">
            <v>Powergen</v>
          </cell>
          <cell r="E114">
            <v>2</v>
          </cell>
          <cell r="F114" t="str">
            <v>Prepayment</v>
          </cell>
          <cell r="G114" t="str">
            <v>South East</v>
          </cell>
          <cell r="H114">
            <v>0</v>
          </cell>
        </row>
        <row r="115">
          <cell r="A115">
            <v>1998</v>
          </cell>
          <cell r="B115">
            <v>3</v>
          </cell>
          <cell r="C115" t="str">
            <v>Eastern Electricity</v>
          </cell>
          <cell r="D115" t="str">
            <v>Powergen</v>
          </cell>
          <cell r="E115">
            <v>2</v>
          </cell>
          <cell r="F115" t="str">
            <v>All</v>
          </cell>
          <cell r="G115" t="str">
            <v>South Scotland</v>
          </cell>
          <cell r="H115">
            <v>0</v>
          </cell>
        </row>
        <row r="116">
          <cell r="A116">
            <v>1998</v>
          </cell>
          <cell r="B116">
            <v>3</v>
          </cell>
          <cell r="C116" t="str">
            <v>Eastern Electricity</v>
          </cell>
          <cell r="D116" t="str">
            <v>Powergen</v>
          </cell>
          <cell r="E116">
            <v>2</v>
          </cell>
          <cell r="F116" t="str">
            <v>Credit</v>
          </cell>
          <cell r="G116" t="str">
            <v>South Scotland</v>
          </cell>
          <cell r="H116">
            <v>0</v>
          </cell>
        </row>
        <row r="117">
          <cell r="A117">
            <v>1998</v>
          </cell>
          <cell r="B117">
            <v>3</v>
          </cell>
          <cell r="C117" t="str">
            <v>Eastern Electricity</v>
          </cell>
          <cell r="D117" t="str">
            <v>Powergen</v>
          </cell>
          <cell r="E117">
            <v>2</v>
          </cell>
          <cell r="F117" t="str">
            <v>Credit</v>
          </cell>
          <cell r="G117" t="str">
            <v>South Scotland</v>
          </cell>
          <cell r="H117">
            <v>0</v>
          </cell>
        </row>
        <row r="118">
          <cell r="A118">
            <v>1998</v>
          </cell>
          <cell r="B118">
            <v>3</v>
          </cell>
          <cell r="C118" t="str">
            <v>Eastern Electricity</v>
          </cell>
          <cell r="D118" t="str">
            <v>Powergen</v>
          </cell>
          <cell r="E118">
            <v>2</v>
          </cell>
          <cell r="F118" t="str">
            <v>Direct Debit</v>
          </cell>
          <cell r="G118" t="str">
            <v>South Scotland</v>
          </cell>
          <cell r="H118">
            <v>0</v>
          </cell>
        </row>
        <row r="119">
          <cell r="A119">
            <v>1998</v>
          </cell>
          <cell r="B119">
            <v>3</v>
          </cell>
          <cell r="C119" t="str">
            <v>Eastern Electricity</v>
          </cell>
          <cell r="D119" t="str">
            <v>Powergen</v>
          </cell>
          <cell r="E119">
            <v>2</v>
          </cell>
          <cell r="F119" t="str">
            <v>Prepayment</v>
          </cell>
          <cell r="G119" t="str">
            <v>South Scotland</v>
          </cell>
          <cell r="H119">
            <v>0</v>
          </cell>
        </row>
        <row r="120">
          <cell r="A120">
            <v>1998</v>
          </cell>
          <cell r="B120">
            <v>3</v>
          </cell>
          <cell r="C120" t="str">
            <v>Eastern Electricity</v>
          </cell>
          <cell r="D120" t="str">
            <v>Powergen</v>
          </cell>
          <cell r="E120">
            <v>2</v>
          </cell>
          <cell r="F120" t="str">
            <v>All</v>
          </cell>
          <cell r="G120" t="str">
            <v>South Wales</v>
          </cell>
          <cell r="H120">
            <v>0</v>
          </cell>
        </row>
        <row r="121">
          <cell r="A121">
            <v>1998</v>
          </cell>
          <cell r="B121">
            <v>3</v>
          </cell>
          <cell r="C121" t="str">
            <v>Eastern Electricity</v>
          </cell>
          <cell r="D121" t="str">
            <v>Powergen</v>
          </cell>
          <cell r="E121">
            <v>2</v>
          </cell>
          <cell r="F121" t="str">
            <v>Credit</v>
          </cell>
          <cell r="G121" t="str">
            <v>South Wales</v>
          </cell>
          <cell r="H121">
            <v>0</v>
          </cell>
        </row>
        <row r="122">
          <cell r="A122">
            <v>1998</v>
          </cell>
          <cell r="B122">
            <v>3</v>
          </cell>
          <cell r="C122" t="str">
            <v>Eastern Electricity</v>
          </cell>
          <cell r="D122" t="str">
            <v>Powergen</v>
          </cell>
          <cell r="E122">
            <v>2</v>
          </cell>
          <cell r="F122" t="str">
            <v>Credit</v>
          </cell>
          <cell r="G122" t="str">
            <v>South Wales</v>
          </cell>
          <cell r="H122">
            <v>0</v>
          </cell>
        </row>
        <row r="123">
          <cell r="A123">
            <v>1998</v>
          </cell>
          <cell r="B123">
            <v>3</v>
          </cell>
          <cell r="C123" t="str">
            <v>Eastern Electricity</v>
          </cell>
          <cell r="D123" t="str">
            <v>Powergen</v>
          </cell>
          <cell r="E123">
            <v>2</v>
          </cell>
          <cell r="F123" t="str">
            <v>Direct Debit</v>
          </cell>
          <cell r="G123" t="str">
            <v>South Wales</v>
          </cell>
          <cell r="H123">
            <v>0</v>
          </cell>
        </row>
        <row r="124">
          <cell r="A124">
            <v>1998</v>
          </cell>
          <cell r="B124">
            <v>3</v>
          </cell>
          <cell r="C124" t="str">
            <v>Eastern Electricity</v>
          </cell>
          <cell r="D124" t="str">
            <v>Powergen</v>
          </cell>
          <cell r="E124">
            <v>2</v>
          </cell>
          <cell r="F124" t="str">
            <v>Prepayment</v>
          </cell>
          <cell r="G124" t="str">
            <v>South Wales</v>
          </cell>
          <cell r="H124">
            <v>0</v>
          </cell>
        </row>
        <row r="125">
          <cell r="A125">
            <v>1998</v>
          </cell>
          <cell r="B125">
            <v>3</v>
          </cell>
          <cell r="C125" t="str">
            <v>Eastern Electricity</v>
          </cell>
          <cell r="D125" t="str">
            <v>Powergen</v>
          </cell>
          <cell r="E125">
            <v>2</v>
          </cell>
          <cell r="F125" t="str">
            <v>All</v>
          </cell>
          <cell r="G125" t="str">
            <v>South West</v>
          </cell>
          <cell r="H125">
            <v>0</v>
          </cell>
        </row>
        <row r="126">
          <cell r="A126">
            <v>1998</v>
          </cell>
          <cell r="B126">
            <v>3</v>
          </cell>
          <cell r="C126" t="str">
            <v>Eastern Electricity</v>
          </cell>
          <cell r="D126" t="str">
            <v>Powergen</v>
          </cell>
          <cell r="E126">
            <v>2</v>
          </cell>
          <cell r="F126" t="str">
            <v>Credit</v>
          </cell>
          <cell r="G126" t="str">
            <v>South West</v>
          </cell>
          <cell r="H126">
            <v>0</v>
          </cell>
        </row>
        <row r="127">
          <cell r="A127">
            <v>1998</v>
          </cell>
          <cell r="B127">
            <v>3</v>
          </cell>
          <cell r="C127" t="str">
            <v>Eastern Electricity</v>
          </cell>
          <cell r="D127" t="str">
            <v>Powergen</v>
          </cell>
          <cell r="E127">
            <v>2</v>
          </cell>
          <cell r="F127" t="str">
            <v>Credit</v>
          </cell>
          <cell r="G127" t="str">
            <v>South West</v>
          </cell>
          <cell r="H127">
            <v>0</v>
          </cell>
        </row>
        <row r="128">
          <cell r="A128">
            <v>1998</v>
          </cell>
          <cell r="B128">
            <v>3</v>
          </cell>
          <cell r="C128" t="str">
            <v>Eastern Electricity</v>
          </cell>
          <cell r="D128" t="str">
            <v>Powergen</v>
          </cell>
          <cell r="E128">
            <v>2</v>
          </cell>
          <cell r="F128" t="str">
            <v>Direct Debit</v>
          </cell>
          <cell r="G128" t="str">
            <v>South West</v>
          </cell>
          <cell r="H128">
            <v>0</v>
          </cell>
        </row>
        <row r="129">
          <cell r="A129">
            <v>1998</v>
          </cell>
          <cell r="B129">
            <v>3</v>
          </cell>
          <cell r="C129" t="str">
            <v>Eastern Electricity</v>
          </cell>
          <cell r="D129" t="str">
            <v>Powergen</v>
          </cell>
          <cell r="E129">
            <v>2</v>
          </cell>
          <cell r="F129" t="str">
            <v>Prepayment</v>
          </cell>
          <cell r="G129" t="str">
            <v>South West</v>
          </cell>
          <cell r="H129">
            <v>0</v>
          </cell>
        </row>
        <row r="130">
          <cell r="A130">
            <v>1998</v>
          </cell>
          <cell r="B130">
            <v>3</v>
          </cell>
          <cell r="C130" t="str">
            <v>Eastern Electricity</v>
          </cell>
          <cell r="D130" t="str">
            <v>Powergen</v>
          </cell>
          <cell r="E130">
            <v>2</v>
          </cell>
          <cell r="F130" t="str">
            <v>All</v>
          </cell>
          <cell r="G130" t="str">
            <v>Southern</v>
          </cell>
          <cell r="H130">
            <v>0</v>
          </cell>
        </row>
        <row r="131">
          <cell r="A131">
            <v>1998</v>
          </cell>
          <cell r="B131">
            <v>3</v>
          </cell>
          <cell r="C131" t="str">
            <v>Eastern Electricity</v>
          </cell>
          <cell r="D131" t="str">
            <v>Powergen</v>
          </cell>
          <cell r="E131">
            <v>2</v>
          </cell>
          <cell r="F131" t="str">
            <v>Credit</v>
          </cell>
          <cell r="G131" t="str">
            <v>Southern</v>
          </cell>
          <cell r="H131">
            <v>0</v>
          </cell>
        </row>
        <row r="132">
          <cell r="A132">
            <v>1998</v>
          </cell>
          <cell r="B132">
            <v>3</v>
          </cell>
          <cell r="C132" t="str">
            <v>Eastern Electricity</v>
          </cell>
          <cell r="D132" t="str">
            <v>Powergen</v>
          </cell>
          <cell r="E132">
            <v>2</v>
          </cell>
          <cell r="F132" t="str">
            <v>Credit</v>
          </cell>
          <cell r="G132" t="str">
            <v>Southern</v>
          </cell>
          <cell r="H132">
            <v>0</v>
          </cell>
        </row>
        <row r="133">
          <cell r="A133">
            <v>1998</v>
          </cell>
          <cell r="B133">
            <v>3</v>
          </cell>
          <cell r="C133" t="str">
            <v>Eastern Electricity</v>
          </cell>
          <cell r="D133" t="str">
            <v>Powergen</v>
          </cell>
          <cell r="E133">
            <v>2</v>
          </cell>
          <cell r="F133" t="str">
            <v>Direct Debit</v>
          </cell>
          <cell r="G133" t="str">
            <v>Southern</v>
          </cell>
          <cell r="H133">
            <v>0</v>
          </cell>
        </row>
        <row r="134">
          <cell r="A134">
            <v>1998</v>
          </cell>
          <cell r="B134">
            <v>3</v>
          </cell>
          <cell r="C134" t="str">
            <v>Eastern Electricity</v>
          </cell>
          <cell r="D134" t="str">
            <v>Powergen</v>
          </cell>
          <cell r="E134">
            <v>2</v>
          </cell>
          <cell r="F134" t="str">
            <v>Prepayment</v>
          </cell>
          <cell r="G134" t="str">
            <v>Southern</v>
          </cell>
          <cell r="H134">
            <v>0</v>
          </cell>
        </row>
        <row r="135">
          <cell r="A135">
            <v>1998</v>
          </cell>
          <cell r="B135">
            <v>3</v>
          </cell>
          <cell r="C135" t="str">
            <v>Eastern Electricity</v>
          </cell>
          <cell r="D135" t="str">
            <v>Powergen</v>
          </cell>
          <cell r="E135">
            <v>2</v>
          </cell>
          <cell r="F135" t="str">
            <v>All</v>
          </cell>
          <cell r="G135" t="str">
            <v>Yorkshire</v>
          </cell>
          <cell r="H135">
            <v>0</v>
          </cell>
        </row>
        <row r="136">
          <cell r="A136">
            <v>1998</v>
          </cell>
          <cell r="B136">
            <v>3</v>
          </cell>
          <cell r="C136" t="str">
            <v>Eastern Electricity</v>
          </cell>
          <cell r="D136" t="str">
            <v>Powergen</v>
          </cell>
          <cell r="E136">
            <v>2</v>
          </cell>
          <cell r="F136" t="str">
            <v>Credit</v>
          </cell>
          <cell r="G136" t="str">
            <v>Yorkshire</v>
          </cell>
          <cell r="H136">
            <v>0</v>
          </cell>
        </row>
        <row r="137">
          <cell r="A137">
            <v>1998</v>
          </cell>
          <cell r="B137">
            <v>3</v>
          </cell>
          <cell r="C137" t="str">
            <v>Eastern Electricity</v>
          </cell>
          <cell r="D137" t="str">
            <v>Powergen</v>
          </cell>
          <cell r="E137">
            <v>2</v>
          </cell>
          <cell r="F137" t="str">
            <v>Credit</v>
          </cell>
          <cell r="G137" t="str">
            <v>Yorkshire</v>
          </cell>
          <cell r="H137">
            <v>0</v>
          </cell>
        </row>
        <row r="138">
          <cell r="A138">
            <v>1998</v>
          </cell>
          <cell r="B138">
            <v>3</v>
          </cell>
          <cell r="C138" t="str">
            <v>Eastern Electricity</v>
          </cell>
          <cell r="D138" t="str">
            <v>Powergen</v>
          </cell>
          <cell r="E138">
            <v>2</v>
          </cell>
          <cell r="F138" t="str">
            <v>Direct Debit</v>
          </cell>
          <cell r="G138" t="str">
            <v>Yorkshire</v>
          </cell>
          <cell r="H138">
            <v>0</v>
          </cell>
        </row>
        <row r="139">
          <cell r="A139">
            <v>1998</v>
          </cell>
          <cell r="B139">
            <v>3</v>
          </cell>
          <cell r="C139" t="str">
            <v>Eastern Electricity</v>
          </cell>
          <cell r="D139" t="str">
            <v>Powergen</v>
          </cell>
          <cell r="E139">
            <v>2</v>
          </cell>
          <cell r="F139" t="str">
            <v>Prepayment</v>
          </cell>
          <cell r="G139" t="str">
            <v>Yorkshire</v>
          </cell>
          <cell r="H139">
            <v>0</v>
          </cell>
        </row>
        <row r="140">
          <cell r="A140">
            <v>1998</v>
          </cell>
          <cell r="B140">
            <v>3</v>
          </cell>
          <cell r="C140" t="str">
            <v>Independent Energy</v>
          </cell>
          <cell r="D140" t="str">
            <v>nPower</v>
          </cell>
          <cell r="E140">
            <v>2</v>
          </cell>
          <cell r="F140" t="str">
            <v>All</v>
          </cell>
          <cell r="G140" t="str">
            <v>East Anglia</v>
          </cell>
          <cell r="H140">
            <v>0</v>
          </cell>
        </row>
        <row r="141">
          <cell r="A141">
            <v>1998</v>
          </cell>
          <cell r="B141">
            <v>3</v>
          </cell>
          <cell r="C141" t="str">
            <v>Independent Energy</v>
          </cell>
          <cell r="D141" t="str">
            <v>nPower</v>
          </cell>
          <cell r="E141">
            <v>2</v>
          </cell>
          <cell r="F141" t="str">
            <v>Credit</v>
          </cell>
          <cell r="G141" t="str">
            <v>East Anglia</v>
          </cell>
          <cell r="H141">
            <v>0</v>
          </cell>
        </row>
        <row r="142">
          <cell r="A142">
            <v>1998</v>
          </cell>
          <cell r="B142">
            <v>3</v>
          </cell>
          <cell r="C142" t="str">
            <v>Independent Energy</v>
          </cell>
          <cell r="D142" t="str">
            <v>nPower</v>
          </cell>
          <cell r="E142">
            <v>2</v>
          </cell>
          <cell r="F142" t="str">
            <v>Credit</v>
          </cell>
          <cell r="G142" t="str">
            <v>East Anglia</v>
          </cell>
          <cell r="H142">
            <v>0</v>
          </cell>
        </row>
        <row r="143">
          <cell r="A143">
            <v>1998</v>
          </cell>
          <cell r="B143">
            <v>3</v>
          </cell>
          <cell r="C143" t="str">
            <v>Independent Energy</v>
          </cell>
          <cell r="D143" t="str">
            <v>nPower</v>
          </cell>
          <cell r="E143">
            <v>2</v>
          </cell>
          <cell r="F143" t="str">
            <v>Direct Debit</v>
          </cell>
          <cell r="G143" t="str">
            <v>East Anglia</v>
          </cell>
          <cell r="H143">
            <v>0</v>
          </cell>
        </row>
        <row r="144">
          <cell r="A144">
            <v>1998</v>
          </cell>
          <cell r="B144">
            <v>3</v>
          </cell>
          <cell r="C144" t="str">
            <v>Independent Energy</v>
          </cell>
          <cell r="D144" t="str">
            <v>nPower</v>
          </cell>
          <cell r="E144">
            <v>2</v>
          </cell>
          <cell r="F144" t="str">
            <v>Prepayment</v>
          </cell>
          <cell r="G144" t="str">
            <v>East Anglia</v>
          </cell>
          <cell r="H144">
            <v>0</v>
          </cell>
        </row>
        <row r="145">
          <cell r="A145">
            <v>1998</v>
          </cell>
          <cell r="B145">
            <v>3</v>
          </cell>
          <cell r="C145" t="str">
            <v>Independent Energy</v>
          </cell>
          <cell r="D145" t="str">
            <v>nPower</v>
          </cell>
          <cell r="E145">
            <v>2</v>
          </cell>
          <cell r="F145" t="str">
            <v>All</v>
          </cell>
          <cell r="G145" t="str">
            <v>East Midlands</v>
          </cell>
          <cell r="H145">
            <v>0</v>
          </cell>
        </row>
        <row r="146">
          <cell r="A146">
            <v>1998</v>
          </cell>
          <cell r="B146">
            <v>3</v>
          </cell>
          <cell r="C146" t="str">
            <v>Independent Energy</v>
          </cell>
          <cell r="D146" t="str">
            <v>nPower</v>
          </cell>
          <cell r="E146">
            <v>2</v>
          </cell>
          <cell r="F146" t="str">
            <v>Credit</v>
          </cell>
          <cell r="G146" t="str">
            <v>East Midlands</v>
          </cell>
          <cell r="H146">
            <v>0</v>
          </cell>
        </row>
        <row r="147">
          <cell r="A147">
            <v>1998</v>
          </cell>
          <cell r="B147">
            <v>3</v>
          </cell>
          <cell r="C147" t="str">
            <v>Independent Energy</v>
          </cell>
          <cell r="D147" t="str">
            <v>nPower</v>
          </cell>
          <cell r="E147">
            <v>2</v>
          </cell>
          <cell r="F147" t="str">
            <v>Credit</v>
          </cell>
          <cell r="G147" t="str">
            <v>East Midlands</v>
          </cell>
          <cell r="H147">
            <v>0</v>
          </cell>
        </row>
        <row r="148">
          <cell r="A148">
            <v>1998</v>
          </cell>
          <cell r="B148">
            <v>3</v>
          </cell>
          <cell r="C148" t="str">
            <v>Independent Energy</v>
          </cell>
          <cell r="D148" t="str">
            <v>nPower</v>
          </cell>
          <cell r="E148">
            <v>2</v>
          </cell>
          <cell r="F148" t="str">
            <v>Direct Debit</v>
          </cell>
          <cell r="G148" t="str">
            <v>East Midlands</v>
          </cell>
          <cell r="H148">
            <v>0</v>
          </cell>
        </row>
        <row r="149">
          <cell r="A149">
            <v>1998</v>
          </cell>
          <cell r="B149">
            <v>3</v>
          </cell>
          <cell r="C149" t="str">
            <v>Independent Energy</v>
          </cell>
          <cell r="D149" t="str">
            <v>nPower</v>
          </cell>
          <cell r="E149">
            <v>2</v>
          </cell>
          <cell r="F149" t="str">
            <v>Prepayment</v>
          </cell>
          <cell r="G149" t="str">
            <v>East Midlands</v>
          </cell>
          <cell r="H149">
            <v>0</v>
          </cell>
        </row>
        <row r="150">
          <cell r="A150">
            <v>1998</v>
          </cell>
          <cell r="B150">
            <v>3</v>
          </cell>
          <cell r="C150" t="str">
            <v>Independent Energy</v>
          </cell>
          <cell r="D150" t="str">
            <v>nPower</v>
          </cell>
          <cell r="E150">
            <v>2</v>
          </cell>
          <cell r="F150" t="str">
            <v>All</v>
          </cell>
          <cell r="G150" t="str">
            <v>London</v>
          </cell>
          <cell r="H150">
            <v>0</v>
          </cell>
        </row>
        <row r="151">
          <cell r="A151">
            <v>1998</v>
          </cell>
          <cell r="B151">
            <v>3</v>
          </cell>
          <cell r="C151" t="str">
            <v>Independent Energy</v>
          </cell>
          <cell r="D151" t="str">
            <v>nPower</v>
          </cell>
          <cell r="E151">
            <v>2</v>
          </cell>
          <cell r="F151" t="str">
            <v>Credit</v>
          </cell>
          <cell r="G151" t="str">
            <v>London</v>
          </cell>
          <cell r="H151">
            <v>0</v>
          </cell>
        </row>
        <row r="152">
          <cell r="A152">
            <v>1998</v>
          </cell>
          <cell r="B152">
            <v>3</v>
          </cell>
          <cell r="C152" t="str">
            <v>Independent Energy</v>
          </cell>
          <cell r="D152" t="str">
            <v>nPower</v>
          </cell>
          <cell r="E152">
            <v>2</v>
          </cell>
          <cell r="F152" t="str">
            <v>Credit</v>
          </cell>
          <cell r="G152" t="str">
            <v>London</v>
          </cell>
          <cell r="H152">
            <v>0</v>
          </cell>
        </row>
        <row r="153">
          <cell r="A153">
            <v>1998</v>
          </cell>
          <cell r="B153">
            <v>3</v>
          </cell>
          <cell r="C153" t="str">
            <v>Independent Energy</v>
          </cell>
          <cell r="D153" t="str">
            <v>nPower</v>
          </cell>
          <cell r="E153">
            <v>2</v>
          </cell>
          <cell r="F153" t="str">
            <v>Direct Debit</v>
          </cell>
          <cell r="G153" t="str">
            <v>London</v>
          </cell>
          <cell r="H153">
            <v>0</v>
          </cell>
        </row>
        <row r="154">
          <cell r="A154">
            <v>1998</v>
          </cell>
          <cell r="B154">
            <v>3</v>
          </cell>
          <cell r="C154" t="str">
            <v>Independent Energy</v>
          </cell>
          <cell r="D154" t="str">
            <v>nPower</v>
          </cell>
          <cell r="E154">
            <v>2</v>
          </cell>
          <cell r="F154" t="str">
            <v>Prepayment</v>
          </cell>
          <cell r="G154" t="str">
            <v>London</v>
          </cell>
          <cell r="H154">
            <v>0</v>
          </cell>
        </row>
        <row r="155">
          <cell r="A155">
            <v>1998</v>
          </cell>
          <cell r="B155">
            <v>3</v>
          </cell>
          <cell r="C155" t="str">
            <v>Independent Energy</v>
          </cell>
          <cell r="D155" t="str">
            <v>nPower</v>
          </cell>
          <cell r="E155">
            <v>2</v>
          </cell>
          <cell r="F155" t="str">
            <v>All</v>
          </cell>
          <cell r="G155" t="str">
            <v>Midlands</v>
          </cell>
          <cell r="H155">
            <v>0</v>
          </cell>
        </row>
        <row r="156">
          <cell r="A156">
            <v>1998</v>
          </cell>
          <cell r="B156">
            <v>3</v>
          </cell>
          <cell r="C156" t="str">
            <v>Independent Energy</v>
          </cell>
          <cell r="D156" t="str">
            <v>nPower</v>
          </cell>
          <cell r="E156">
            <v>2</v>
          </cell>
          <cell r="F156" t="str">
            <v>Credit</v>
          </cell>
          <cell r="G156" t="str">
            <v>Midlands</v>
          </cell>
          <cell r="H156">
            <v>0</v>
          </cell>
        </row>
        <row r="157">
          <cell r="A157">
            <v>1998</v>
          </cell>
          <cell r="B157">
            <v>3</v>
          </cell>
          <cell r="C157" t="str">
            <v>Independent Energy</v>
          </cell>
          <cell r="D157" t="str">
            <v>nPower</v>
          </cell>
          <cell r="E157">
            <v>2</v>
          </cell>
          <cell r="F157" t="str">
            <v>Credit</v>
          </cell>
          <cell r="G157" t="str">
            <v>Midlands</v>
          </cell>
          <cell r="H157">
            <v>0</v>
          </cell>
        </row>
        <row r="158">
          <cell r="A158">
            <v>1998</v>
          </cell>
          <cell r="B158">
            <v>3</v>
          </cell>
          <cell r="C158" t="str">
            <v>Independent Energy</v>
          </cell>
          <cell r="D158" t="str">
            <v>nPower</v>
          </cell>
          <cell r="E158">
            <v>2</v>
          </cell>
          <cell r="F158" t="str">
            <v>Direct Debit</v>
          </cell>
          <cell r="G158" t="str">
            <v>Midlands</v>
          </cell>
          <cell r="H158">
            <v>0</v>
          </cell>
        </row>
        <row r="159">
          <cell r="A159">
            <v>1998</v>
          </cell>
          <cell r="B159">
            <v>3</v>
          </cell>
          <cell r="C159" t="str">
            <v>Independent Energy</v>
          </cell>
          <cell r="D159" t="str">
            <v>nPower</v>
          </cell>
          <cell r="E159">
            <v>2</v>
          </cell>
          <cell r="F159" t="str">
            <v>Prepayment</v>
          </cell>
          <cell r="G159" t="str">
            <v>Midlands</v>
          </cell>
          <cell r="H159">
            <v>0</v>
          </cell>
        </row>
        <row r="160">
          <cell r="A160">
            <v>1998</v>
          </cell>
          <cell r="B160">
            <v>3</v>
          </cell>
          <cell r="C160" t="str">
            <v>Independent Energy</v>
          </cell>
          <cell r="D160" t="str">
            <v>nPower</v>
          </cell>
          <cell r="E160">
            <v>2</v>
          </cell>
          <cell r="F160" t="str">
            <v>All</v>
          </cell>
          <cell r="G160" t="str">
            <v>North East</v>
          </cell>
          <cell r="H160">
            <v>0</v>
          </cell>
        </row>
        <row r="161">
          <cell r="A161">
            <v>1998</v>
          </cell>
          <cell r="B161">
            <v>3</v>
          </cell>
          <cell r="C161" t="str">
            <v>Independent Energy</v>
          </cell>
          <cell r="D161" t="str">
            <v>nPower</v>
          </cell>
          <cell r="E161">
            <v>2</v>
          </cell>
          <cell r="F161" t="str">
            <v>Credit</v>
          </cell>
          <cell r="G161" t="str">
            <v>North East</v>
          </cell>
          <cell r="H161">
            <v>0</v>
          </cell>
        </row>
        <row r="162">
          <cell r="A162">
            <v>1998</v>
          </cell>
          <cell r="B162">
            <v>3</v>
          </cell>
          <cell r="C162" t="str">
            <v>Independent Energy</v>
          </cell>
          <cell r="D162" t="str">
            <v>nPower</v>
          </cell>
          <cell r="E162">
            <v>2</v>
          </cell>
          <cell r="F162" t="str">
            <v>Credit</v>
          </cell>
          <cell r="G162" t="str">
            <v>North East</v>
          </cell>
          <cell r="H162">
            <v>0</v>
          </cell>
        </row>
        <row r="163">
          <cell r="A163">
            <v>1998</v>
          </cell>
          <cell r="B163">
            <v>3</v>
          </cell>
          <cell r="C163" t="str">
            <v>Independent Energy</v>
          </cell>
          <cell r="D163" t="str">
            <v>nPower</v>
          </cell>
          <cell r="E163">
            <v>2</v>
          </cell>
          <cell r="F163" t="str">
            <v>Direct Debit</v>
          </cell>
          <cell r="G163" t="str">
            <v>North East</v>
          </cell>
          <cell r="H163">
            <v>0</v>
          </cell>
        </row>
        <row r="164">
          <cell r="A164">
            <v>1998</v>
          </cell>
          <cell r="B164">
            <v>3</v>
          </cell>
          <cell r="C164" t="str">
            <v>Independent Energy</v>
          </cell>
          <cell r="D164" t="str">
            <v>nPower</v>
          </cell>
          <cell r="E164">
            <v>2</v>
          </cell>
          <cell r="F164" t="str">
            <v>Prepayment</v>
          </cell>
          <cell r="G164" t="str">
            <v>North East</v>
          </cell>
          <cell r="H164">
            <v>0</v>
          </cell>
        </row>
        <row r="165">
          <cell r="A165">
            <v>1998</v>
          </cell>
          <cell r="B165">
            <v>3</v>
          </cell>
          <cell r="C165" t="str">
            <v>Independent Energy</v>
          </cell>
          <cell r="D165" t="str">
            <v>nPower</v>
          </cell>
          <cell r="E165">
            <v>2</v>
          </cell>
          <cell r="F165" t="str">
            <v>All</v>
          </cell>
          <cell r="G165" t="str">
            <v>North Scotland</v>
          </cell>
          <cell r="H165">
            <v>0</v>
          </cell>
        </row>
        <row r="166">
          <cell r="A166">
            <v>1998</v>
          </cell>
          <cell r="B166">
            <v>3</v>
          </cell>
          <cell r="C166" t="str">
            <v>Independent Energy</v>
          </cell>
          <cell r="D166" t="str">
            <v>nPower</v>
          </cell>
          <cell r="E166">
            <v>2</v>
          </cell>
          <cell r="F166" t="str">
            <v>Credit</v>
          </cell>
          <cell r="G166" t="str">
            <v>North Scotland</v>
          </cell>
          <cell r="H166">
            <v>0</v>
          </cell>
        </row>
        <row r="167">
          <cell r="A167">
            <v>1998</v>
          </cell>
          <cell r="B167">
            <v>3</v>
          </cell>
          <cell r="C167" t="str">
            <v>Independent Energy</v>
          </cell>
          <cell r="D167" t="str">
            <v>nPower</v>
          </cell>
          <cell r="E167">
            <v>2</v>
          </cell>
          <cell r="F167" t="str">
            <v>Credit</v>
          </cell>
          <cell r="G167" t="str">
            <v>North Scotland</v>
          </cell>
          <cell r="H167">
            <v>0</v>
          </cell>
        </row>
        <row r="168">
          <cell r="A168">
            <v>1998</v>
          </cell>
          <cell r="B168">
            <v>3</v>
          </cell>
          <cell r="C168" t="str">
            <v>Independent Energy</v>
          </cell>
          <cell r="D168" t="str">
            <v>nPower</v>
          </cell>
          <cell r="E168">
            <v>2</v>
          </cell>
          <cell r="F168" t="str">
            <v>Direct Debit</v>
          </cell>
          <cell r="G168" t="str">
            <v>North Scotland</v>
          </cell>
          <cell r="H168">
            <v>0</v>
          </cell>
        </row>
        <row r="169">
          <cell r="A169">
            <v>1998</v>
          </cell>
          <cell r="B169">
            <v>3</v>
          </cell>
          <cell r="C169" t="str">
            <v>Independent Energy</v>
          </cell>
          <cell r="D169" t="str">
            <v>nPower</v>
          </cell>
          <cell r="E169">
            <v>2</v>
          </cell>
          <cell r="F169" t="str">
            <v>Prepayment</v>
          </cell>
          <cell r="G169" t="str">
            <v>North Scotland</v>
          </cell>
          <cell r="H169">
            <v>0</v>
          </cell>
        </row>
        <row r="170">
          <cell r="A170">
            <v>1998</v>
          </cell>
          <cell r="B170">
            <v>3</v>
          </cell>
          <cell r="C170" t="str">
            <v>Independent Energy</v>
          </cell>
          <cell r="D170" t="str">
            <v>nPower</v>
          </cell>
          <cell r="E170">
            <v>2</v>
          </cell>
          <cell r="F170" t="str">
            <v>All</v>
          </cell>
          <cell r="G170" t="str">
            <v>North Wales &amp; Merseyside</v>
          </cell>
          <cell r="H170">
            <v>0</v>
          </cell>
        </row>
        <row r="171">
          <cell r="A171">
            <v>1998</v>
          </cell>
          <cell r="B171">
            <v>3</v>
          </cell>
          <cell r="C171" t="str">
            <v>Independent Energy</v>
          </cell>
          <cell r="D171" t="str">
            <v>nPower</v>
          </cell>
          <cell r="E171">
            <v>2</v>
          </cell>
          <cell r="F171" t="str">
            <v>Credit</v>
          </cell>
          <cell r="G171" t="str">
            <v>North Wales &amp; Merseyside</v>
          </cell>
          <cell r="H171">
            <v>0</v>
          </cell>
        </row>
        <row r="172">
          <cell r="A172">
            <v>1998</v>
          </cell>
          <cell r="B172">
            <v>3</v>
          </cell>
          <cell r="C172" t="str">
            <v>Independent Energy</v>
          </cell>
          <cell r="D172" t="str">
            <v>nPower</v>
          </cell>
          <cell r="E172">
            <v>2</v>
          </cell>
          <cell r="F172" t="str">
            <v>Credit</v>
          </cell>
          <cell r="G172" t="str">
            <v>North Wales &amp; Merseyside</v>
          </cell>
          <cell r="H172">
            <v>0</v>
          </cell>
        </row>
        <row r="173">
          <cell r="A173">
            <v>1998</v>
          </cell>
          <cell r="B173">
            <v>3</v>
          </cell>
          <cell r="C173" t="str">
            <v>Independent Energy</v>
          </cell>
          <cell r="D173" t="str">
            <v>nPower</v>
          </cell>
          <cell r="E173">
            <v>2</v>
          </cell>
          <cell r="F173" t="str">
            <v>Direct Debit</v>
          </cell>
          <cell r="G173" t="str">
            <v>North Wales &amp; Merseyside</v>
          </cell>
          <cell r="H173">
            <v>0</v>
          </cell>
        </row>
        <row r="174">
          <cell r="A174">
            <v>1998</v>
          </cell>
          <cell r="B174">
            <v>3</v>
          </cell>
          <cell r="C174" t="str">
            <v>Independent Energy</v>
          </cell>
          <cell r="D174" t="str">
            <v>nPower</v>
          </cell>
          <cell r="E174">
            <v>2</v>
          </cell>
          <cell r="F174" t="str">
            <v>Prepayment</v>
          </cell>
          <cell r="G174" t="str">
            <v>North Wales &amp; Merseyside</v>
          </cell>
          <cell r="H174">
            <v>0</v>
          </cell>
        </row>
        <row r="175">
          <cell r="A175">
            <v>1998</v>
          </cell>
          <cell r="B175">
            <v>3</v>
          </cell>
          <cell r="C175" t="str">
            <v>Independent Energy</v>
          </cell>
          <cell r="D175" t="str">
            <v>nPower</v>
          </cell>
          <cell r="E175">
            <v>2</v>
          </cell>
          <cell r="F175" t="str">
            <v>All</v>
          </cell>
          <cell r="G175" t="str">
            <v>North West</v>
          </cell>
          <cell r="H175">
            <v>0</v>
          </cell>
        </row>
        <row r="176">
          <cell r="A176">
            <v>1998</v>
          </cell>
          <cell r="B176">
            <v>3</v>
          </cell>
          <cell r="C176" t="str">
            <v>Independent Energy</v>
          </cell>
          <cell r="D176" t="str">
            <v>nPower</v>
          </cell>
          <cell r="E176">
            <v>2</v>
          </cell>
          <cell r="F176" t="str">
            <v>Credit</v>
          </cell>
          <cell r="G176" t="str">
            <v>North West</v>
          </cell>
          <cell r="H176">
            <v>0</v>
          </cell>
        </row>
        <row r="177">
          <cell r="A177">
            <v>1998</v>
          </cell>
          <cell r="B177">
            <v>3</v>
          </cell>
          <cell r="C177" t="str">
            <v>Independent Energy</v>
          </cell>
          <cell r="D177" t="str">
            <v>nPower</v>
          </cell>
          <cell r="E177">
            <v>2</v>
          </cell>
          <cell r="F177" t="str">
            <v>Credit</v>
          </cell>
          <cell r="G177" t="str">
            <v>North West</v>
          </cell>
          <cell r="H177">
            <v>0</v>
          </cell>
        </row>
        <row r="178">
          <cell r="A178">
            <v>1998</v>
          </cell>
          <cell r="B178">
            <v>3</v>
          </cell>
          <cell r="C178" t="str">
            <v>Independent Energy</v>
          </cell>
          <cell r="D178" t="str">
            <v>nPower</v>
          </cell>
          <cell r="E178">
            <v>2</v>
          </cell>
          <cell r="F178" t="str">
            <v>Direct Debit</v>
          </cell>
          <cell r="G178" t="str">
            <v>North West</v>
          </cell>
          <cell r="H178">
            <v>0</v>
          </cell>
        </row>
        <row r="179">
          <cell r="A179">
            <v>1998</v>
          </cell>
          <cell r="B179">
            <v>3</v>
          </cell>
          <cell r="C179" t="str">
            <v>Independent Energy</v>
          </cell>
          <cell r="D179" t="str">
            <v>nPower</v>
          </cell>
          <cell r="E179">
            <v>2</v>
          </cell>
          <cell r="F179" t="str">
            <v>Prepayment</v>
          </cell>
          <cell r="G179" t="str">
            <v>North West</v>
          </cell>
          <cell r="H179">
            <v>0</v>
          </cell>
        </row>
        <row r="180">
          <cell r="A180">
            <v>1998</v>
          </cell>
          <cell r="B180">
            <v>3</v>
          </cell>
          <cell r="C180" t="str">
            <v>Independent Energy</v>
          </cell>
          <cell r="D180" t="str">
            <v>nPower</v>
          </cell>
          <cell r="E180">
            <v>2</v>
          </cell>
          <cell r="F180" t="str">
            <v>All</v>
          </cell>
          <cell r="G180" t="str">
            <v>South East</v>
          </cell>
          <cell r="H180">
            <v>0</v>
          </cell>
        </row>
        <row r="181">
          <cell r="A181">
            <v>1998</v>
          </cell>
          <cell r="B181">
            <v>3</v>
          </cell>
          <cell r="C181" t="str">
            <v>Independent Energy</v>
          </cell>
          <cell r="D181" t="str">
            <v>nPower</v>
          </cell>
          <cell r="E181">
            <v>2</v>
          </cell>
          <cell r="F181" t="str">
            <v>Credit</v>
          </cell>
          <cell r="G181" t="str">
            <v>South East</v>
          </cell>
          <cell r="H181">
            <v>0</v>
          </cell>
        </row>
        <row r="182">
          <cell r="A182">
            <v>1998</v>
          </cell>
          <cell r="B182">
            <v>3</v>
          </cell>
          <cell r="C182" t="str">
            <v>Independent Energy</v>
          </cell>
          <cell r="D182" t="str">
            <v>nPower</v>
          </cell>
          <cell r="E182">
            <v>2</v>
          </cell>
          <cell r="F182" t="str">
            <v>Credit</v>
          </cell>
          <cell r="G182" t="str">
            <v>South East</v>
          </cell>
          <cell r="H182">
            <v>0</v>
          </cell>
        </row>
        <row r="183">
          <cell r="A183">
            <v>1998</v>
          </cell>
          <cell r="B183">
            <v>3</v>
          </cell>
          <cell r="C183" t="str">
            <v>Independent Energy</v>
          </cell>
          <cell r="D183" t="str">
            <v>nPower</v>
          </cell>
          <cell r="E183">
            <v>2</v>
          </cell>
          <cell r="F183" t="str">
            <v>Direct Debit</v>
          </cell>
          <cell r="G183" t="str">
            <v>South East</v>
          </cell>
          <cell r="H183">
            <v>0</v>
          </cell>
        </row>
        <row r="184">
          <cell r="A184">
            <v>1998</v>
          </cell>
          <cell r="B184">
            <v>3</v>
          </cell>
          <cell r="C184" t="str">
            <v>Independent Energy</v>
          </cell>
          <cell r="D184" t="str">
            <v>nPower</v>
          </cell>
          <cell r="E184">
            <v>2</v>
          </cell>
          <cell r="F184" t="str">
            <v>Prepayment</v>
          </cell>
          <cell r="G184" t="str">
            <v>South East</v>
          </cell>
          <cell r="H184">
            <v>0</v>
          </cell>
        </row>
        <row r="185">
          <cell r="A185">
            <v>1998</v>
          </cell>
          <cell r="B185">
            <v>3</v>
          </cell>
          <cell r="C185" t="str">
            <v>Independent Energy</v>
          </cell>
          <cell r="D185" t="str">
            <v>nPower</v>
          </cell>
          <cell r="E185">
            <v>2</v>
          </cell>
          <cell r="F185" t="str">
            <v>All</v>
          </cell>
          <cell r="G185" t="str">
            <v>South Scotland</v>
          </cell>
          <cell r="H185">
            <v>0</v>
          </cell>
        </row>
        <row r="186">
          <cell r="A186">
            <v>1998</v>
          </cell>
          <cell r="B186">
            <v>3</v>
          </cell>
          <cell r="C186" t="str">
            <v>Independent Energy</v>
          </cell>
          <cell r="D186" t="str">
            <v>nPower</v>
          </cell>
          <cell r="E186">
            <v>2</v>
          </cell>
          <cell r="F186" t="str">
            <v>Credit</v>
          </cell>
          <cell r="G186" t="str">
            <v>South Scotland</v>
          </cell>
          <cell r="H186">
            <v>0</v>
          </cell>
        </row>
        <row r="187">
          <cell r="A187">
            <v>1998</v>
          </cell>
          <cell r="B187">
            <v>3</v>
          </cell>
          <cell r="C187" t="str">
            <v>Independent Energy</v>
          </cell>
          <cell r="D187" t="str">
            <v>nPower</v>
          </cell>
          <cell r="E187">
            <v>2</v>
          </cell>
          <cell r="F187" t="str">
            <v>Credit</v>
          </cell>
          <cell r="G187" t="str">
            <v>South Scotland</v>
          </cell>
          <cell r="H187">
            <v>0</v>
          </cell>
        </row>
        <row r="188">
          <cell r="A188">
            <v>1998</v>
          </cell>
          <cell r="B188">
            <v>3</v>
          </cell>
          <cell r="C188" t="str">
            <v>Independent Energy</v>
          </cell>
          <cell r="D188" t="str">
            <v>nPower</v>
          </cell>
          <cell r="E188">
            <v>2</v>
          </cell>
          <cell r="F188" t="str">
            <v>Direct Debit</v>
          </cell>
          <cell r="G188" t="str">
            <v>South Scotland</v>
          </cell>
          <cell r="H188">
            <v>0</v>
          </cell>
        </row>
        <row r="189">
          <cell r="A189">
            <v>1998</v>
          </cell>
          <cell r="B189">
            <v>3</v>
          </cell>
          <cell r="C189" t="str">
            <v>Independent Energy</v>
          </cell>
          <cell r="D189" t="str">
            <v>nPower</v>
          </cell>
          <cell r="E189">
            <v>2</v>
          </cell>
          <cell r="F189" t="str">
            <v>Prepayment</v>
          </cell>
          <cell r="G189" t="str">
            <v>South Scotland</v>
          </cell>
          <cell r="H189">
            <v>0</v>
          </cell>
        </row>
        <row r="190">
          <cell r="A190">
            <v>1998</v>
          </cell>
          <cell r="B190">
            <v>3</v>
          </cell>
          <cell r="C190" t="str">
            <v>Independent Energy</v>
          </cell>
          <cell r="D190" t="str">
            <v>nPower</v>
          </cell>
          <cell r="E190">
            <v>2</v>
          </cell>
          <cell r="F190" t="str">
            <v>All</v>
          </cell>
          <cell r="G190" t="str">
            <v>South Wales</v>
          </cell>
          <cell r="H190">
            <v>0</v>
          </cell>
        </row>
        <row r="191">
          <cell r="A191">
            <v>1998</v>
          </cell>
          <cell r="B191">
            <v>3</v>
          </cell>
          <cell r="C191" t="str">
            <v>Independent Energy</v>
          </cell>
          <cell r="D191" t="str">
            <v>nPower</v>
          </cell>
          <cell r="E191">
            <v>2</v>
          </cell>
          <cell r="F191" t="str">
            <v>Credit</v>
          </cell>
          <cell r="G191" t="str">
            <v>South Wales</v>
          </cell>
          <cell r="H191">
            <v>0</v>
          </cell>
        </row>
        <row r="192">
          <cell r="A192">
            <v>1998</v>
          </cell>
          <cell r="B192">
            <v>3</v>
          </cell>
          <cell r="C192" t="str">
            <v>Independent Energy</v>
          </cell>
          <cell r="D192" t="str">
            <v>nPower</v>
          </cell>
          <cell r="E192">
            <v>2</v>
          </cell>
          <cell r="F192" t="str">
            <v>Credit</v>
          </cell>
          <cell r="G192" t="str">
            <v>South Wales</v>
          </cell>
          <cell r="H192">
            <v>0</v>
          </cell>
        </row>
        <row r="193">
          <cell r="A193">
            <v>1998</v>
          </cell>
          <cell r="B193">
            <v>3</v>
          </cell>
          <cell r="C193" t="str">
            <v>Independent Energy</v>
          </cell>
          <cell r="D193" t="str">
            <v>nPower</v>
          </cell>
          <cell r="E193">
            <v>2</v>
          </cell>
          <cell r="F193" t="str">
            <v>Direct Debit</v>
          </cell>
          <cell r="G193" t="str">
            <v>South Wales</v>
          </cell>
          <cell r="H193">
            <v>0</v>
          </cell>
        </row>
        <row r="194">
          <cell r="A194">
            <v>1998</v>
          </cell>
          <cell r="B194">
            <v>3</v>
          </cell>
          <cell r="C194" t="str">
            <v>Independent Energy</v>
          </cell>
          <cell r="D194" t="str">
            <v>nPower</v>
          </cell>
          <cell r="E194">
            <v>2</v>
          </cell>
          <cell r="F194" t="str">
            <v>Prepayment</v>
          </cell>
          <cell r="G194" t="str">
            <v>South Wales</v>
          </cell>
          <cell r="H194">
            <v>0</v>
          </cell>
        </row>
        <row r="195">
          <cell r="A195">
            <v>1998</v>
          </cell>
          <cell r="B195">
            <v>3</v>
          </cell>
          <cell r="C195" t="str">
            <v>Independent Energy</v>
          </cell>
          <cell r="D195" t="str">
            <v>nPower</v>
          </cell>
          <cell r="E195">
            <v>2</v>
          </cell>
          <cell r="F195" t="str">
            <v>All</v>
          </cell>
          <cell r="G195" t="str">
            <v>South West</v>
          </cell>
          <cell r="H195">
            <v>0</v>
          </cell>
        </row>
        <row r="196">
          <cell r="A196">
            <v>1998</v>
          </cell>
          <cell r="B196">
            <v>3</v>
          </cell>
          <cell r="C196" t="str">
            <v>Independent Energy</v>
          </cell>
          <cell r="D196" t="str">
            <v>nPower</v>
          </cell>
          <cell r="E196">
            <v>2</v>
          </cell>
          <cell r="F196" t="str">
            <v>Credit</v>
          </cell>
          <cell r="G196" t="str">
            <v>South West</v>
          </cell>
          <cell r="H196">
            <v>0</v>
          </cell>
        </row>
        <row r="197">
          <cell r="A197">
            <v>1998</v>
          </cell>
          <cell r="B197">
            <v>3</v>
          </cell>
          <cell r="C197" t="str">
            <v>Independent Energy</v>
          </cell>
          <cell r="D197" t="str">
            <v>nPower</v>
          </cell>
          <cell r="E197">
            <v>2</v>
          </cell>
          <cell r="F197" t="str">
            <v>Credit</v>
          </cell>
          <cell r="G197" t="str">
            <v>South West</v>
          </cell>
          <cell r="H197">
            <v>0</v>
          </cell>
        </row>
        <row r="198">
          <cell r="A198">
            <v>1998</v>
          </cell>
          <cell r="B198">
            <v>3</v>
          </cell>
          <cell r="C198" t="str">
            <v>Independent Energy</v>
          </cell>
          <cell r="D198" t="str">
            <v>nPower</v>
          </cell>
          <cell r="E198">
            <v>2</v>
          </cell>
          <cell r="F198" t="str">
            <v>Direct Debit</v>
          </cell>
          <cell r="G198" t="str">
            <v>South West</v>
          </cell>
          <cell r="H198">
            <v>0</v>
          </cell>
        </row>
        <row r="199">
          <cell r="A199">
            <v>1998</v>
          </cell>
          <cell r="B199">
            <v>3</v>
          </cell>
          <cell r="C199" t="str">
            <v>Independent Energy</v>
          </cell>
          <cell r="D199" t="str">
            <v>nPower</v>
          </cell>
          <cell r="E199">
            <v>2</v>
          </cell>
          <cell r="F199" t="str">
            <v>Prepayment</v>
          </cell>
          <cell r="G199" t="str">
            <v>South West</v>
          </cell>
          <cell r="H199">
            <v>0</v>
          </cell>
        </row>
        <row r="200">
          <cell r="A200">
            <v>1998</v>
          </cell>
          <cell r="B200">
            <v>3</v>
          </cell>
          <cell r="C200" t="str">
            <v>Independent Energy</v>
          </cell>
          <cell r="D200" t="str">
            <v>nPower</v>
          </cell>
          <cell r="E200">
            <v>2</v>
          </cell>
          <cell r="F200" t="str">
            <v>All</v>
          </cell>
          <cell r="G200" t="str">
            <v>Southern</v>
          </cell>
          <cell r="H200">
            <v>0</v>
          </cell>
        </row>
        <row r="201">
          <cell r="A201">
            <v>1998</v>
          </cell>
          <cell r="B201">
            <v>3</v>
          </cell>
          <cell r="C201" t="str">
            <v>Independent Energy</v>
          </cell>
          <cell r="D201" t="str">
            <v>nPower</v>
          </cell>
          <cell r="E201">
            <v>2</v>
          </cell>
          <cell r="F201" t="str">
            <v>Credit</v>
          </cell>
          <cell r="G201" t="str">
            <v>Southern</v>
          </cell>
          <cell r="H201">
            <v>0</v>
          </cell>
        </row>
        <row r="202">
          <cell r="A202">
            <v>1998</v>
          </cell>
          <cell r="B202">
            <v>3</v>
          </cell>
          <cell r="C202" t="str">
            <v>Independent Energy</v>
          </cell>
          <cell r="D202" t="str">
            <v>nPower</v>
          </cell>
          <cell r="E202">
            <v>2</v>
          </cell>
          <cell r="F202" t="str">
            <v>Credit</v>
          </cell>
          <cell r="G202" t="str">
            <v>Southern</v>
          </cell>
          <cell r="H202">
            <v>0</v>
          </cell>
        </row>
        <row r="203">
          <cell r="A203">
            <v>1998</v>
          </cell>
          <cell r="B203">
            <v>3</v>
          </cell>
          <cell r="C203" t="str">
            <v>Independent Energy</v>
          </cell>
          <cell r="D203" t="str">
            <v>nPower</v>
          </cell>
          <cell r="E203">
            <v>2</v>
          </cell>
          <cell r="F203" t="str">
            <v>Direct Debit</v>
          </cell>
          <cell r="G203" t="str">
            <v>Southern</v>
          </cell>
          <cell r="H203">
            <v>0</v>
          </cell>
        </row>
        <row r="204">
          <cell r="A204">
            <v>1998</v>
          </cell>
          <cell r="B204">
            <v>3</v>
          </cell>
          <cell r="C204" t="str">
            <v>Independent Energy</v>
          </cell>
          <cell r="D204" t="str">
            <v>nPower</v>
          </cell>
          <cell r="E204">
            <v>2</v>
          </cell>
          <cell r="F204" t="str">
            <v>Prepayment</v>
          </cell>
          <cell r="G204" t="str">
            <v>Southern</v>
          </cell>
          <cell r="H204">
            <v>0</v>
          </cell>
        </row>
        <row r="205">
          <cell r="A205">
            <v>1998</v>
          </cell>
          <cell r="B205">
            <v>3</v>
          </cell>
          <cell r="C205" t="str">
            <v>Independent Energy</v>
          </cell>
          <cell r="D205" t="str">
            <v>nPower</v>
          </cell>
          <cell r="E205">
            <v>2</v>
          </cell>
          <cell r="F205" t="str">
            <v>All</v>
          </cell>
          <cell r="G205" t="str">
            <v>Yorkshire</v>
          </cell>
          <cell r="H205">
            <v>0</v>
          </cell>
        </row>
        <row r="206">
          <cell r="A206">
            <v>1998</v>
          </cell>
          <cell r="B206">
            <v>3</v>
          </cell>
          <cell r="C206" t="str">
            <v>Independent Energy</v>
          </cell>
          <cell r="D206" t="str">
            <v>nPower</v>
          </cell>
          <cell r="E206">
            <v>2</v>
          </cell>
          <cell r="F206" t="str">
            <v>Credit</v>
          </cell>
          <cell r="G206" t="str">
            <v>Yorkshire</v>
          </cell>
          <cell r="H206">
            <v>0</v>
          </cell>
        </row>
        <row r="207">
          <cell r="A207">
            <v>1998</v>
          </cell>
          <cell r="B207">
            <v>3</v>
          </cell>
          <cell r="C207" t="str">
            <v>Independent Energy</v>
          </cell>
          <cell r="D207" t="str">
            <v>nPower</v>
          </cell>
          <cell r="E207">
            <v>2</v>
          </cell>
          <cell r="F207" t="str">
            <v>Credit</v>
          </cell>
          <cell r="G207" t="str">
            <v>Yorkshire</v>
          </cell>
          <cell r="H207">
            <v>0</v>
          </cell>
        </row>
        <row r="208">
          <cell r="A208">
            <v>1998</v>
          </cell>
          <cell r="B208">
            <v>3</v>
          </cell>
          <cell r="C208" t="str">
            <v>Independent Energy</v>
          </cell>
          <cell r="D208" t="str">
            <v>nPower</v>
          </cell>
          <cell r="E208">
            <v>2</v>
          </cell>
          <cell r="F208" t="str">
            <v>Direct Debit</v>
          </cell>
          <cell r="G208" t="str">
            <v>Yorkshire</v>
          </cell>
          <cell r="H208">
            <v>0</v>
          </cell>
        </row>
        <row r="209">
          <cell r="A209">
            <v>1998</v>
          </cell>
          <cell r="B209">
            <v>3</v>
          </cell>
          <cell r="C209" t="str">
            <v>Independent Energy</v>
          </cell>
          <cell r="D209" t="str">
            <v>nPower</v>
          </cell>
          <cell r="E209">
            <v>2</v>
          </cell>
          <cell r="F209" t="str">
            <v>Prepayment</v>
          </cell>
          <cell r="G209" t="str">
            <v>Yorkshire</v>
          </cell>
          <cell r="H209">
            <v>0</v>
          </cell>
        </row>
        <row r="210">
          <cell r="A210">
            <v>1998</v>
          </cell>
          <cell r="B210">
            <v>3</v>
          </cell>
          <cell r="C210" t="str">
            <v>London Electricity plc</v>
          </cell>
          <cell r="D210" t="str">
            <v>EDF</v>
          </cell>
          <cell r="E210">
            <v>2</v>
          </cell>
          <cell r="F210" t="str">
            <v>All</v>
          </cell>
          <cell r="G210" t="str">
            <v>East Anglia</v>
          </cell>
          <cell r="H210">
            <v>0</v>
          </cell>
        </row>
        <row r="211">
          <cell r="A211">
            <v>1998</v>
          </cell>
          <cell r="B211">
            <v>3</v>
          </cell>
          <cell r="C211" t="str">
            <v>London Electricity plc</v>
          </cell>
          <cell r="D211" t="str">
            <v>EDF</v>
          </cell>
          <cell r="E211">
            <v>2</v>
          </cell>
          <cell r="F211" t="str">
            <v>Credit</v>
          </cell>
          <cell r="G211" t="str">
            <v>East Anglia</v>
          </cell>
          <cell r="H211">
            <v>0</v>
          </cell>
        </row>
        <row r="212">
          <cell r="A212">
            <v>1998</v>
          </cell>
          <cell r="B212">
            <v>3</v>
          </cell>
          <cell r="C212" t="str">
            <v>London Electricity plc</v>
          </cell>
          <cell r="D212" t="str">
            <v>EDF</v>
          </cell>
          <cell r="E212">
            <v>2</v>
          </cell>
          <cell r="F212" t="str">
            <v>Credit</v>
          </cell>
          <cell r="G212" t="str">
            <v>East Anglia</v>
          </cell>
          <cell r="H212">
            <v>0</v>
          </cell>
        </row>
        <row r="213">
          <cell r="A213">
            <v>1998</v>
          </cell>
          <cell r="B213">
            <v>3</v>
          </cell>
          <cell r="C213" t="str">
            <v>London Electricity plc</v>
          </cell>
          <cell r="D213" t="str">
            <v>EDF</v>
          </cell>
          <cell r="E213">
            <v>2</v>
          </cell>
          <cell r="F213" t="str">
            <v>Direct Debit</v>
          </cell>
          <cell r="G213" t="str">
            <v>East Anglia</v>
          </cell>
          <cell r="H213">
            <v>0</v>
          </cell>
        </row>
        <row r="214">
          <cell r="A214">
            <v>1998</v>
          </cell>
          <cell r="B214">
            <v>3</v>
          </cell>
          <cell r="C214" t="str">
            <v>London Electricity plc</v>
          </cell>
          <cell r="D214" t="str">
            <v>EDF</v>
          </cell>
          <cell r="E214">
            <v>2</v>
          </cell>
          <cell r="F214" t="str">
            <v>Prepayment</v>
          </cell>
          <cell r="G214" t="str">
            <v>East Anglia</v>
          </cell>
          <cell r="H214">
            <v>0</v>
          </cell>
        </row>
        <row r="215">
          <cell r="A215">
            <v>1998</v>
          </cell>
          <cell r="B215">
            <v>3</v>
          </cell>
          <cell r="C215" t="str">
            <v>London Electricity plc</v>
          </cell>
          <cell r="D215" t="str">
            <v>EDF</v>
          </cell>
          <cell r="E215">
            <v>2</v>
          </cell>
          <cell r="F215" t="str">
            <v>All</v>
          </cell>
          <cell r="G215" t="str">
            <v>East Midlands</v>
          </cell>
          <cell r="H215">
            <v>0</v>
          </cell>
        </row>
        <row r="216">
          <cell r="A216">
            <v>1998</v>
          </cell>
          <cell r="B216">
            <v>3</v>
          </cell>
          <cell r="C216" t="str">
            <v>London Electricity plc</v>
          </cell>
          <cell r="D216" t="str">
            <v>EDF</v>
          </cell>
          <cell r="E216">
            <v>2</v>
          </cell>
          <cell r="F216" t="str">
            <v>Credit</v>
          </cell>
          <cell r="G216" t="str">
            <v>East Midlands</v>
          </cell>
          <cell r="H216">
            <v>0</v>
          </cell>
        </row>
        <row r="217">
          <cell r="A217">
            <v>1998</v>
          </cell>
          <cell r="B217">
            <v>3</v>
          </cell>
          <cell r="C217" t="str">
            <v>London Electricity plc</v>
          </cell>
          <cell r="D217" t="str">
            <v>EDF</v>
          </cell>
          <cell r="E217">
            <v>2</v>
          </cell>
          <cell r="F217" t="str">
            <v>Credit</v>
          </cell>
          <cell r="G217" t="str">
            <v>East Midlands</v>
          </cell>
          <cell r="H217">
            <v>0</v>
          </cell>
        </row>
        <row r="218">
          <cell r="A218">
            <v>1998</v>
          </cell>
          <cell r="B218">
            <v>3</v>
          </cell>
          <cell r="C218" t="str">
            <v>London Electricity plc</v>
          </cell>
          <cell r="D218" t="str">
            <v>EDF</v>
          </cell>
          <cell r="E218">
            <v>2</v>
          </cell>
          <cell r="F218" t="str">
            <v>Direct Debit</v>
          </cell>
          <cell r="G218" t="str">
            <v>East Midlands</v>
          </cell>
          <cell r="H218">
            <v>0</v>
          </cell>
        </row>
        <row r="219">
          <cell r="A219">
            <v>1998</v>
          </cell>
          <cell r="B219">
            <v>3</v>
          </cell>
          <cell r="C219" t="str">
            <v>London Electricity plc</v>
          </cell>
          <cell r="D219" t="str">
            <v>EDF</v>
          </cell>
          <cell r="E219">
            <v>2</v>
          </cell>
          <cell r="F219" t="str">
            <v>Prepayment</v>
          </cell>
          <cell r="G219" t="str">
            <v>East Midlands</v>
          </cell>
          <cell r="H219">
            <v>0</v>
          </cell>
        </row>
        <row r="220">
          <cell r="A220">
            <v>1998</v>
          </cell>
          <cell r="B220">
            <v>3</v>
          </cell>
          <cell r="C220" t="str">
            <v>London Electricity plc</v>
          </cell>
          <cell r="D220" t="str">
            <v>EDF</v>
          </cell>
          <cell r="E220">
            <v>1</v>
          </cell>
          <cell r="F220" t="str">
            <v>All</v>
          </cell>
          <cell r="G220" t="str">
            <v>London</v>
          </cell>
          <cell r="H220">
            <v>1830353</v>
          </cell>
        </row>
        <row r="221">
          <cell r="A221">
            <v>1998</v>
          </cell>
          <cell r="B221">
            <v>3</v>
          </cell>
          <cell r="C221" t="str">
            <v>London Electricity plc</v>
          </cell>
          <cell r="D221" t="str">
            <v>EDF</v>
          </cell>
          <cell r="E221">
            <v>1</v>
          </cell>
          <cell r="F221" t="str">
            <v>Credit</v>
          </cell>
          <cell r="G221" t="str">
            <v>London</v>
          </cell>
          <cell r="H221">
            <v>957703</v>
          </cell>
        </row>
        <row r="222">
          <cell r="A222">
            <v>1998</v>
          </cell>
          <cell r="B222">
            <v>3</v>
          </cell>
          <cell r="C222" t="str">
            <v>London Electricity plc</v>
          </cell>
          <cell r="D222" t="str">
            <v>EDF</v>
          </cell>
          <cell r="E222">
            <v>1</v>
          </cell>
          <cell r="F222" t="str">
            <v>Credit</v>
          </cell>
          <cell r="G222" t="str">
            <v>London</v>
          </cell>
          <cell r="H222">
            <v>13084</v>
          </cell>
        </row>
        <row r="223">
          <cell r="A223">
            <v>1998</v>
          </cell>
          <cell r="B223">
            <v>3</v>
          </cell>
          <cell r="C223" t="str">
            <v>London Electricity plc</v>
          </cell>
          <cell r="D223" t="str">
            <v>EDF</v>
          </cell>
          <cell r="E223">
            <v>1</v>
          </cell>
          <cell r="F223" t="str">
            <v>Direct Debit</v>
          </cell>
          <cell r="G223" t="str">
            <v>London</v>
          </cell>
          <cell r="H223">
            <v>468075</v>
          </cell>
        </row>
        <row r="224">
          <cell r="A224">
            <v>1998</v>
          </cell>
          <cell r="B224">
            <v>3</v>
          </cell>
          <cell r="C224" t="str">
            <v>London Electricity plc</v>
          </cell>
          <cell r="D224" t="str">
            <v>EDF</v>
          </cell>
          <cell r="E224">
            <v>1</v>
          </cell>
          <cell r="F224" t="str">
            <v>Prepayment</v>
          </cell>
          <cell r="G224" t="str">
            <v>London</v>
          </cell>
          <cell r="H224">
            <v>391491</v>
          </cell>
        </row>
        <row r="225">
          <cell r="A225">
            <v>1998</v>
          </cell>
          <cell r="B225">
            <v>3</v>
          </cell>
          <cell r="C225" t="str">
            <v>London Electricity plc</v>
          </cell>
          <cell r="D225" t="str">
            <v>EDF</v>
          </cell>
          <cell r="E225">
            <v>2</v>
          </cell>
          <cell r="F225" t="str">
            <v>All</v>
          </cell>
          <cell r="G225" t="str">
            <v>Midlands</v>
          </cell>
          <cell r="H225">
            <v>0</v>
          </cell>
        </row>
        <row r="226">
          <cell r="A226">
            <v>1998</v>
          </cell>
          <cell r="B226">
            <v>3</v>
          </cell>
          <cell r="C226" t="str">
            <v>London Electricity plc</v>
          </cell>
          <cell r="D226" t="str">
            <v>EDF</v>
          </cell>
          <cell r="E226">
            <v>2</v>
          </cell>
          <cell r="F226" t="str">
            <v>Credit</v>
          </cell>
          <cell r="G226" t="str">
            <v>Midlands</v>
          </cell>
          <cell r="H226">
            <v>0</v>
          </cell>
        </row>
        <row r="227">
          <cell r="A227">
            <v>1998</v>
          </cell>
          <cell r="B227">
            <v>3</v>
          </cell>
          <cell r="C227" t="str">
            <v>London Electricity plc</v>
          </cell>
          <cell r="D227" t="str">
            <v>EDF</v>
          </cell>
          <cell r="E227">
            <v>2</v>
          </cell>
          <cell r="F227" t="str">
            <v>Credit</v>
          </cell>
          <cell r="G227" t="str">
            <v>Midlands</v>
          </cell>
          <cell r="H227">
            <v>0</v>
          </cell>
        </row>
        <row r="228">
          <cell r="A228">
            <v>1998</v>
          </cell>
          <cell r="B228">
            <v>3</v>
          </cell>
          <cell r="C228" t="str">
            <v>London Electricity plc</v>
          </cell>
          <cell r="D228" t="str">
            <v>EDF</v>
          </cell>
          <cell r="E228">
            <v>2</v>
          </cell>
          <cell r="F228" t="str">
            <v>Direct Debit</v>
          </cell>
          <cell r="G228" t="str">
            <v>Midlands</v>
          </cell>
          <cell r="H228">
            <v>0</v>
          </cell>
        </row>
        <row r="229">
          <cell r="A229">
            <v>1998</v>
          </cell>
          <cell r="B229">
            <v>3</v>
          </cell>
          <cell r="C229" t="str">
            <v>London Electricity plc</v>
          </cell>
          <cell r="D229" t="str">
            <v>EDF</v>
          </cell>
          <cell r="E229">
            <v>2</v>
          </cell>
          <cell r="F229" t="str">
            <v>Prepayment</v>
          </cell>
          <cell r="G229" t="str">
            <v>Midlands</v>
          </cell>
          <cell r="H229">
            <v>0</v>
          </cell>
        </row>
        <row r="230">
          <cell r="A230">
            <v>1998</v>
          </cell>
          <cell r="B230">
            <v>3</v>
          </cell>
          <cell r="C230" t="str">
            <v>London Electricity plc</v>
          </cell>
          <cell r="D230" t="str">
            <v>EDF</v>
          </cell>
          <cell r="E230">
            <v>2</v>
          </cell>
          <cell r="F230" t="str">
            <v>All</v>
          </cell>
          <cell r="G230" t="str">
            <v>North East</v>
          </cell>
          <cell r="H230">
            <v>0</v>
          </cell>
        </row>
        <row r="231">
          <cell r="A231">
            <v>1998</v>
          </cell>
          <cell r="B231">
            <v>3</v>
          </cell>
          <cell r="C231" t="str">
            <v>London Electricity plc</v>
          </cell>
          <cell r="D231" t="str">
            <v>EDF</v>
          </cell>
          <cell r="E231">
            <v>2</v>
          </cell>
          <cell r="F231" t="str">
            <v>Credit</v>
          </cell>
          <cell r="G231" t="str">
            <v>North East</v>
          </cell>
          <cell r="H231">
            <v>0</v>
          </cell>
        </row>
        <row r="232">
          <cell r="A232">
            <v>1998</v>
          </cell>
          <cell r="B232">
            <v>3</v>
          </cell>
          <cell r="C232" t="str">
            <v>London Electricity plc</v>
          </cell>
          <cell r="D232" t="str">
            <v>EDF</v>
          </cell>
          <cell r="E232">
            <v>2</v>
          </cell>
          <cell r="F232" t="str">
            <v>Credit</v>
          </cell>
          <cell r="G232" t="str">
            <v>North East</v>
          </cell>
          <cell r="H232">
            <v>0</v>
          </cell>
        </row>
        <row r="233">
          <cell r="A233">
            <v>1998</v>
          </cell>
          <cell r="B233">
            <v>3</v>
          </cell>
          <cell r="C233" t="str">
            <v>London Electricity plc</v>
          </cell>
          <cell r="D233" t="str">
            <v>EDF</v>
          </cell>
          <cell r="E233">
            <v>2</v>
          </cell>
          <cell r="F233" t="str">
            <v>Direct Debit</v>
          </cell>
          <cell r="G233" t="str">
            <v>North East</v>
          </cell>
          <cell r="H233">
            <v>0</v>
          </cell>
        </row>
        <row r="234">
          <cell r="A234">
            <v>1998</v>
          </cell>
          <cell r="B234">
            <v>3</v>
          </cell>
          <cell r="C234" t="str">
            <v>London Electricity plc</v>
          </cell>
          <cell r="D234" t="str">
            <v>EDF</v>
          </cell>
          <cell r="E234">
            <v>2</v>
          </cell>
          <cell r="F234" t="str">
            <v>Prepayment</v>
          </cell>
          <cell r="G234" t="str">
            <v>North East</v>
          </cell>
          <cell r="H234">
            <v>0</v>
          </cell>
        </row>
        <row r="235">
          <cell r="A235">
            <v>1998</v>
          </cell>
          <cell r="B235">
            <v>3</v>
          </cell>
          <cell r="C235" t="str">
            <v>London Electricity plc</v>
          </cell>
          <cell r="D235" t="str">
            <v>EDF</v>
          </cell>
          <cell r="E235">
            <v>2</v>
          </cell>
          <cell r="F235" t="str">
            <v>All</v>
          </cell>
          <cell r="G235" t="str">
            <v>North Scotland</v>
          </cell>
          <cell r="H235">
            <v>0</v>
          </cell>
        </row>
        <row r="236">
          <cell r="A236">
            <v>1998</v>
          </cell>
          <cell r="B236">
            <v>3</v>
          </cell>
          <cell r="C236" t="str">
            <v>London Electricity plc</v>
          </cell>
          <cell r="D236" t="str">
            <v>EDF</v>
          </cell>
          <cell r="E236">
            <v>2</v>
          </cell>
          <cell r="F236" t="str">
            <v>Credit</v>
          </cell>
          <cell r="G236" t="str">
            <v>North Scotland</v>
          </cell>
          <cell r="H236">
            <v>0</v>
          </cell>
        </row>
        <row r="237">
          <cell r="A237">
            <v>1998</v>
          </cell>
          <cell r="B237">
            <v>3</v>
          </cell>
          <cell r="C237" t="str">
            <v>London Electricity plc</v>
          </cell>
          <cell r="D237" t="str">
            <v>EDF</v>
          </cell>
          <cell r="E237">
            <v>2</v>
          </cell>
          <cell r="F237" t="str">
            <v>Credit</v>
          </cell>
          <cell r="G237" t="str">
            <v>North Scotland</v>
          </cell>
          <cell r="H237">
            <v>0</v>
          </cell>
        </row>
        <row r="238">
          <cell r="A238">
            <v>1998</v>
          </cell>
          <cell r="B238">
            <v>3</v>
          </cell>
          <cell r="C238" t="str">
            <v>London Electricity plc</v>
          </cell>
          <cell r="D238" t="str">
            <v>EDF</v>
          </cell>
          <cell r="E238">
            <v>2</v>
          </cell>
          <cell r="F238" t="str">
            <v>Direct Debit</v>
          </cell>
          <cell r="G238" t="str">
            <v>North Scotland</v>
          </cell>
          <cell r="H238">
            <v>0</v>
          </cell>
        </row>
        <row r="239">
          <cell r="A239">
            <v>1998</v>
          </cell>
          <cell r="B239">
            <v>3</v>
          </cell>
          <cell r="C239" t="str">
            <v>London Electricity plc</v>
          </cell>
          <cell r="D239" t="str">
            <v>EDF</v>
          </cell>
          <cell r="E239">
            <v>2</v>
          </cell>
          <cell r="F239" t="str">
            <v>Prepayment</v>
          </cell>
          <cell r="G239" t="str">
            <v>North Scotland</v>
          </cell>
          <cell r="H239">
            <v>0</v>
          </cell>
        </row>
        <row r="240">
          <cell r="A240">
            <v>1998</v>
          </cell>
          <cell r="B240">
            <v>3</v>
          </cell>
          <cell r="C240" t="str">
            <v>London Electricity plc</v>
          </cell>
          <cell r="D240" t="str">
            <v>EDF</v>
          </cell>
          <cell r="E240">
            <v>2</v>
          </cell>
          <cell r="F240" t="str">
            <v>All</v>
          </cell>
          <cell r="G240" t="str">
            <v>North Wales &amp; Merseyside</v>
          </cell>
          <cell r="H240">
            <v>0</v>
          </cell>
        </row>
        <row r="241">
          <cell r="A241">
            <v>1998</v>
          </cell>
          <cell r="B241">
            <v>3</v>
          </cell>
          <cell r="C241" t="str">
            <v>London Electricity plc</v>
          </cell>
          <cell r="D241" t="str">
            <v>EDF</v>
          </cell>
          <cell r="E241">
            <v>2</v>
          </cell>
          <cell r="F241" t="str">
            <v>Credit</v>
          </cell>
          <cell r="G241" t="str">
            <v>North Wales &amp; Merseyside</v>
          </cell>
          <cell r="H241">
            <v>0</v>
          </cell>
        </row>
        <row r="242">
          <cell r="A242">
            <v>1998</v>
          </cell>
          <cell r="B242">
            <v>3</v>
          </cell>
          <cell r="C242" t="str">
            <v>London Electricity plc</v>
          </cell>
          <cell r="D242" t="str">
            <v>EDF</v>
          </cell>
          <cell r="E242">
            <v>2</v>
          </cell>
          <cell r="F242" t="str">
            <v>Credit</v>
          </cell>
          <cell r="G242" t="str">
            <v>North Wales &amp; Merseyside</v>
          </cell>
          <cell r="H242">
            <v>0</v>
          </cell>
        </row>
        <row r="243">
          <cell r="A243">
            <v>1998</v>
          </cell>
          <cell r="B243">
            <v>3</v>
          </cell>
          <cell r="C243" t="str">
            <v>London Electricity plc</v>
          </cell>
          <cell r="D243" t="str">
            <v>EDF</v>
          </cell>
          <cell r="E243">
            <v>2</v>
          </cell>
          <cell r="F243" t="str">
            <v>Direct Debit</v>
          </cell>
          <cell r="G243" t="str">
            <v>North Wales &amp; Merseyside</v>
          </cell>
          <cell r="H243">
            <v>0</v>
          </cell>
        </row>
        <row r="244">
          <cell r="A244">
            <v>1998</v>
          </cell>
          <cell r="B244">
            <v>3</v>
          </cell>
          <cell r="C244" t="str">
            <v>London Electricity plc</v>
          </cell>
          <cell r="D244" t="str">
            <v>EDF</v>
          </cell>
          <cell r="E244">
            <v>2</v>
          </cell>
          <cell r="F244" t="str">
            <v>Prepayment</v>
          </cell>
          <cell r="G244" t="str">
            <v>North Wales &amp; Merseyside</v>
          </cell>
          <cell r="H244">
            <v>0</v>
          </cell>
        </row>
        <row r="245">
          <cell r="A245">
            <v>1998</v>
          </cell>
          <cell r="B245">
            <v>3</v>
          </cell>
          <cell r="C245" t="str">
            <v>London Electricity plc</v>
          </cell>
          <cell r="D245" t="str">
            <v>EDF</v>
          </cell>
          <cell r="E245">
            <v>2</v>
          </cell>
          <cell r="F245" t="str">
            <v>All</v>
          </cell>
          <cell r="G245" t="str">
            <v>North West</v>
          </cell>
          <cell r="H245">
            <v>0</v>
          </cell>
        </row>
        <row r="246">
          <cell r="A246">
            <v>1998</v>
          </cell>
          <cell r="B246">
            <v>3</v>
          </cell>
          <cell r="C246" t="str">
            <v>London Electricity plc</v>
          </cell>
          <cell r="D246" t="str">
            <v>EDF</v>
          </cell>
          <cell r="E246">
            <v>2</v>
          </cell>
          <cell r="F246" t="str">
            <v>Credit</v>
          </cell>
          <cell r="G246" t="str">
            <v>North West</v>
          </cell>
          <cell r="H246">
            <v>0</v>
          </cell>
        </row>
        <row r="247">
          <cell r="A247">
            <v>1998</v>
          </cell>
          <cell r="B247">
            <v>3</v>
          </cell>
          <cell r="C247" t="str">
            <v>London Electricity plc</v>
          </cell>
          <cell r="D247" t="str">
            <v>EDF</v>
          </cell>
          <cell r="E247">
            <v>2</v>
          </cell>
          <cell r="F247" t="str">
            <v>Credit</v>
          </cell>
          <cell r="G247" t="str">
            <v>North West</v>
          </cell>
          <cell r="H247">
            <v>0</v>
          </cell>
        </row>
        <row r="248">
          <cell r="A248">
            <v>1998</v>
          </cell>
          <cell r="B248">
            <v>3</v>
          </cell>
          <cell r="C248" t="str">
            <v>London Electricity plc</v>
          </cell>
          <cell r="D248" t="str">
            <v>EDF</v>
          </cell>
          <cell r="E248">
            <v>2</v>
          </cell>
          <cell r="F248" t="str">
            <v>Direct Debit</v>
          </cell>
          <cell r="G248" t="str">
            <v>North West</v>
          </cell>
          <cell r="H248">
            <v>0</v>
          </cell>
        </row>
        <row r="249">
          <cell r="A249">
            <v>1998</v>
          </cell>
          <cell r="B249">
            <v>3</v>
          </cell>
          <cell r="C249" t="str">
            <v>London Electricity plc</v>
          </cell>
          <cell r="D249" t="str">
            <v>EDF</v>
          </cell>
          <cell r="E249">
            <v>2</v>
          </cell>
          <cell r="F249" t="str">
            <v>Prepayment</v>
          </cell>
          <cell r="G249" t="str">
            <v>North West</v>
          </cell>
          <cell r="H249">
            <v>0</v>
          </cell>
        </row>
        <row r="250">
          <cell r="A250">
            <v>1998</v>
          </cell>
          <cell r="B250">
            <v>3</v>
          </cell>
          <cell r="C250" t="str">
            <v>London Electricity plc</v>
          </cell>
          <cell r="D250" t="str">
            <v>EDF</v>
          </cell>
          <cell r="E250">
            <v>2</v>
          </cell>
          <cell r="F250" t="str">
            <v>All</v>
          </cell>
          <cell r="G250" t="str">
            <v>South East</v>
          </cell>
          <cell r="H250">
            <v>0</v>
          </cell>
        </row>
        <row r="251">
          <cell r="A251">
            <v>1998</v>
          </cell>
          <cell r="B251">
            <v>3</v>
          </cell>
          <cell r="C251" t="str">
            <v>London Electricity plc</v>
          </cell>
          <cell r="D251" t="str">
            <v>EDF</v>
          </cell>
          <cell r="E251">
            <v>2</v>
          </cell>
          <cell r="F251" t="str">
            <v>Credit</v>
          </cell>
          <cell r="G251" t="str">
            <v>South East</v>
          </cell>
          <cell r="H251">
            <v>0</v>
          </cell>
        </row>
        <row r="252">
          <cell r="A252">
            <v>1998</v>
          </cell>
          <cell r="B252">
            <v>3</v>
          </cell>
          <cell r="C252" t="str">
            <v>London Electricity plc</v>
          </cell>
          <cell r="D252" t="str">
            <v>EDF</v>
          </cell>
          <cell r="E252">
            <v>2</v>
          </cell>
          <cell r="F252" t="str">
            <v>Credit</v>
          </cell>
          <cell r="G252" t="str">
            <v>South East</v>
          </cell>
          <cell r="H252">
            <v>0</v>
          </cell>
        </row>
        <row r="253">
          <cell r="A253">
            <v>1998</v>
          </cell>
          <cell r="B253">
            <v>3</v>
          </cell>
          <cell r="C253" t="str">
            <v>London Electricity plc</v>
          </cell>
          <cell r="D253" t="str">
            <v>EDF</v>
          </cell>
          <cell r="E253">
            <v>2</v>
          </cell>
          <cell r="F253" t="str">
            <v>Direct Debit</v>
          </cell>
          <cell r="G253" t="str">
            <v>South East</v>
          </cell>
          <cell r="H253">
            <v>0</v>
          </cell>
        </row>
        <row r="254">
          <cell r="A254">
            <v>1998</v>
          </cell>
          <cell r="B254">
            <v>3</v>
          </cell>
          <cell r="C254" t="str">
            <v>London Electricity plc</v>
          </cell>
          <cell r="D254" t="str">
            <v>EDF</v>
          </cell>
          <cell r="E254">
            <v>2</v>
          </cell>
          <cell r="F254" t="str">
            <v>Prepayment</v>
          </cell>
          <cell r="G254" t="str">
            <v>South East</v>
          </cell>
          <cell r="H254">
            <v>0</v>
          </cell>
        </row>
        <row r="255">
          <cell r="A255">
            <v>1998</v>
          </cell>
          <cell r="B255">
            <v>3</v>
          </cell>
          <cell r="C255" t="str">
            <v>London Electricity plc</v>
          </cell>
          <cell r="D255" t="str">
            <v>EDF</v>
          </cell>
          <cell r="E255">
            <v>2</v>
          </cell>
          <cell r="F255" t="str">
            <v>All</v>
          </cell>
          <cell r="G255" t="str">
            <v>South Scotland</v>
          </cell>
          <cell r="H255">
            <v>0</v>
          </cell>
        </row>
        <row r="256">
          <cell r="A256">
            <v>1998</v>
          </cell>
          <cell r="B256">
            <v>3</v>
          </cell>
          <cell r="C256" t="str">
            <v>London Electricity plc</v>
          </cell>
          <cell r="D256" t="str">
            <v>EDF</v>
          </cell>
          <cell r="E256">
            <v>2</v>
          </cell>
          <cell r="F256" t="str">
            <v>Credit</v>
          </cell>
          <cell r="G256" t="str">
            <v>South Scotland</v>
          </cell>
          <cell r="H256">
            <v>0</v>
          </cell>
        </row>
        <row r="257">
          <cell r="A257">
            <v>1998</v>
          </cell>
          <cell r="B257">
            <v>3</v>
          </cell>
          <cell r="C257" t="str">
            <v>London Electricity plc</v>
          </cell>
          <cell r="D257" t="str">
            <v>EDF</v>
          </cell>
          <cell r="E257">
            <v>2</v>
          </cell>
          <cell r="F257" t="str">
            <v>Credit</v>
          </cell>
          <cell r="G257" t="str">
            <v>South Scotland</v>
          </cell>
          <cell r="H257">
            <v>0</v>
          </cell>
        </row>
        <row r="258">
          <cell r="A258">
            <v>1998</v>
          </cell>
          <cell r="B258">
            <v>3</v>
          </cell>
          <cell r="C258" t="str">
            <v>London Electricity plc</v>
          </cell>
          <cell r="D258" t="str">
            <v>EDF</v>
          </cell>
          <cell r="E258">
            <v>2</v>
          </cell>
          <cell r="F258" t="str">
            <v>Direct Debit</v>
          </cell>
          <cell r="G258" t="str">
            <v>South Scotland</v>
          </cell>
          <cell r="H258">
            <v>0</v>
          </cell>
        </row>
        <row r="259">
          <cell r="A259">
            <v>1998</v>
          </cell>
          <cell r="B259">
            <v>3</v>
          </cell>
          <cell r="C259" t="str">
            <v>London Electricity plc</v>
          </cell>
          <cell r="D259" t="str">
            <v>EDF</v>
          </cell>
          <cell r="E259">
            <v>2</v>
          </cell>
          <cell r="F259" t="str">
            <v>Prepayment</v>
          </cell>
          <cell r="G259" t="str">
            <v>South Scotland</v>
          </cell>
          <cell r="H259">
            <v>0</v>
          </cell>
        </row>
        <row r="260">
          <cell r="A260">
            <v>1998</v>
          </cell>
          <cell r="B260">
            <v>3</v>
          </cell>
          <cell r="C260" t="str">
            <v>London Electricity plc</v>
          </cell>
          <cell r="D260" t="str">
            <v>EDF</v>
          </cell>
          <cell r="E260">
            <v>2</v>
          </cell>
          <cell r="F260" t="str">
            <v>All</v>
          </cell>
          <cell r="G260" t="str">
            <v>South Wales</v>
          </cell>
          <cell r="H260">
            <v>0</v>
          </cell>
        </row>
        <row r="261">
          <cell r="A261">
            <v>1998</v>
          </cell>
          <cell r="B261">
            <v>3</v>
          </cell>
          <cell r="C261" t="str">
            <v>London Electricity plc</v>
          </cell>
          <cell r="D261" t="str">
            <v>EDF</v>
          </cell>
          <cell r="E261">
            <v>2</v>
          </cell>
          <cell r="F261" t="str">
            <v>Credit</v>
          </cell>
          <cell r="G261" t="str">
            <v>South Wales</v>
          </cell>
          <cell r="H261">
            <v>0</v>
          </cell>
        </row>
        <row r="262">
          <cell r="A262">
            <v>1998</v>
          </cell>
          <cell r="B262">
            <v>3</v>
          </cell>
          <cell r="C262" t="str">
            <v>London Electricity plc</v>
          </cell>
          <cell r="D262" t="str">
            <v>EDF</v>
          </cell>
          <cell r="E262">
            <v>2</v>
          </cell>
          <cell r="F262" t="str">
            <v>Credit</v>
          </cell>
          <cell r="G262" t="str">
            <v>South Wales</v>
          </cell>
          <cell r="H262">
            <v>0</v>
          </cell>
        </row>
        <row r="263">
          <cell r="A263">
            <v>1998</v>
          </cell>
          <cell r="B263">
            <v>3</v>
          </cell>
          <cell r="C263" t="str">
            <v>London Electricity plc</v>
          </cell>
          <cell r="D263" t="str">
            <v>EDF</v>
          </cell>
          <cell r="E263">
            <v>2</v>
          </cell>
          <cell r="F263" t="str">
            <v>Direct Debit</v>
          </cell>
          <cell r="G263" t="str">
            <v>South Wales</v>
          </cell>
          <cell r="H263">
            <v>0</v>
          </cell>
        </row>
        <row r="264">
          <cell r="A264">
            <v>1998</v>
          </cell>
          <cell r="B264">
            <v>3</v>
          </cell>
          <cell r="C264" t="str">
            <v>London Electricity plc</v>
          </cell>
          <cell r="D264" t="str">
            <v>EDF</v>
          </cell>
          <cell r="E264">
            <v>2</v>
          </cell>
          <cell r="F264" t="str">
            <v>Prepayment</v>
          </cell>
          <cell r="G264" t="str">
            <v>South Wales</v>
          </cell>
          <cell r="H264">
            <v>0</v>
          </cell>
        </row>
        <row r="265">
          <cell r="A265">
            <v>1998</v>
          </cell>
          <cell r="B265">
            <v>3</v>
          </cell>
          <cell r="C265" t="str">
            <v>London Electricity plc</v>
          </cell>
          <cell r="D265" t="str">
            <v>EDF</v>
          </cell>
          <cell r="E265">
            <v>2</v>
          </cell>
          <cell r="F265" t="str">
            <v>All</v>
          </cell>
          <cell r="G265" t="str">
            <v>South West</v>
          </cell>
          <cell r="H265">
            <v>0</v>
          </cell>
        </row>
        <row r="266">
          <cell r="A266">
            <v>1998</v>
          </cell>
          <cell r="B266">
            <v>3</v>
          </cell>
          <cell r="C266" t="str">
            <v>London Electricity plc</v>
          </cell>
          <cell r="D266" t="str">
            <v>EDF</v>
          </cell>
          <cell r="E266">
            <v>2</v>
          </cell>
          <cell r="F266" t="str">
            <v>Credit</v>
          </cell>
          <cell r="G266" t="str">
            <v>South West</v>
          </cell>
          <cell r="H266">
            <v>0</v>
          </cell>
        </row>
        <row r="267">
          <cell r="A267">
            <v>1998</v>
          </cell>
          <cell r="B267">
            <v>3</v>
          </cell>
          <cell r="C267" t="str">
            <v>London Electricity plc</v>
          </cell>
          <cell r="D267" t="str">
            <v>EDF</v>
          </cell>
          <cell r="E267">
            <v>2</v>
          </cell>
          <cell r="F267" t="str">
            <v>Credit</v>
          </cell>
          <cell r="G267" t="str">
            <v>South West</v>
          </cell>
          <cell r="H267">
            <v>0</v>
          </cell>
        </row>
        <row r="268">
          <cell r="A268">
            <v>1998</v>
          </cell>
          <cell r="B268">
            <v>3</v>
          </cell>
          <cell r="C268" t="str">
            <v>London Electricity plc</v>
          </cell>
          <cell r="D268" t="str">
            <v>EDF</v>
          </cell>
          <cell r="E268">
            <v>2</v>
          </cell>
          <cell r="F268" t="str">
            <v>Direct Debit</v>
          </cell>
          <cell r="G268" t="str">
            <v>South West</v>
          </cell>
          <cell r="H268">
            <v>0</v>
          </cell>
        </row>
        <row r="269">
          <cell r="A269">
            <v>1998</v>
          </cell>
          <cell r="B269">
            <v>3</v>
          </cell>
          <cell r="C269" t="str">
            <v>London Electricity plc</v>
          </cell>
          <cell r="D269" t="str">
            <v>EDF</v>
          </cell>
          <cell r="E269">
            <v>2</v>
          </cell>
          <cell r="F269" t="str">
            <v>Prepayment</v>
          </cell>
          <cell r="G269" t="str">
            <v>South West</v>
          </cell>
          <cell r="H269">
            <v>0</v>
          </cell>
        </row>
        <row r="270">
          <cell r="A270">
            <v>1998</v>
          </cell>
          <cell r="B270">
            <v>3</v>
          </cell>
          <cell r="C270" t="str">
            <v>London Electricity plc</v>
          </cell>
          <cell r="D270" t="str">
            <v>EDF</v>
          </cell>
          <cell r="E270">
            <v>2</v>
          </cell>
          <cell r="F270" t="str">
            <v>All</v>
          </cell>
          <cell r="G270" t="str">
            <v>Southern</v>
          </cell>
          <cell r="H270">
            <v>0</v>
          </cell>
        </row>
        <row r="271">
          <cell r="A271">
            <v>1998</v>
          </cell>
          <cell r="B271">
            <v>3</v>
          </cell>
          <cell r="C271" t="str">
            <v>London Electricity plc</v>
          </cell>
          <cell r="D271" t="str">
            <v>EDF</v>
          </cell>
          <cell r="E271">
            <v>2</v>
          </cell>
          <cell r="F271" t="str">
            <v>Credit</v>
          </cell>
          <cell r="G271" t="str">
            <v>Southern</v>
          </cell>
          <cell r="H271">
            <v>0</v>
          </cell>
        </row>
        <row r="272">
          <cell r="A272">
            <v>1998</v>
          </cell>
          <cell r="B272">
            <v>3</v>
          </cell>
          <cell r="C272" t="str">
            <v>London Electricity plc</v>
          </cell>
          <cell r="D272" t="str">
            <v>EDF</v>
          </cell>
          <cell r="E272">
            <v>2</v>
          </cell>
          <cell r="F272" t="str">
            <v>Credit</v>
          </cell>
          <cell r="G272" t="str">
            <v>Southern</v>
          </cell>
          <cell r="H272">
            <v>0</v>
          </cell>
        </row>
        <row r="273">
          <cell r="A273">
            <v>1998</v>
          </cell>
          <cell r="B273">
            <v>3</v>
          </cell>
          <cell r="C273" t="str">
            <v>London Electricity plc</v>
          </cell>
          <cell r="D273" t="str">
            <v>EDF</v>
          </cell>
          <cell r="E273">
            <v>2</v>
          </cell>
          <cell r="F273" t="str">
            <v>Direct Debit</v>
          </cell>
          <cell r="G273" t="str">
            <v>Southern</v>
          </cell>
          <cell r="H273">
            <v>0</v>
          </cell>
        </row>
        <row r="274">
          <cell r="A274">
            <v>1998</v>
          </cell>
          <cell r="B274">
            <v>3</v>
          </cell>
          <cell r="C274" t="str">
            <v>London Electricity plc</v>
          </cell>
          <cell r="D274" t="str">
            <v>EDF</v>
          </cell>
          <cell r="E274">
            <v>2</v>
          </cell>
          <cell r="F274" t="str">
            <v>Prepayment</v>
          </cell>
          <cell r="G274" t="str">
            <v>Southern</v>
          </cell>
          <cell r="H274">
            <v>0</v>
          </cell>
        </row>
        <row r="275">
          <cell r="A275">
            <v>1998</v>
          </cell>
          <cell r="B275">
            <v>3</v>
          </cell>
          <cell r="C275" t="str">
            <v>London Electricity plc</v>
          </cell>
          <cell r="D275" t="str">
            <v>EDF</v>
          </cell>
          <cell r="E275">
            <v>2</v>
          </cell>
          <cell r="F275" t="str">
            <v>All</v>
          </cell>
          <cell r="G275" t="str">
            <v>Yorkshire</v>
          </cell>
          <cell r="H275">
            <v>0</v>
          </cell>
        </row>
        <row r="276">
          <cell r="A276">
            <v>1998</v>
          </cell>
          <cell r="B276">
            <v>3</v>
          </cell>
          <cell r="C276" t="str">
            <v>London Electricity plc</v>
          </cell>
          <cell r="D276" t="str">
            <v>EDF</v>
          </cell>
          <cell r="E276">
            <v>2</v>
          </cell>
          <cell r="F276" t="str">
            <v>Credit</v>
          </cell>
          <cell r="G276" t="str">
            <v>Yorkshire</v>
          </cell>
          <cell r="H276">
            <v>0</v>
          </cell>
        </row>
        <row r="277">
          <cell r="A277">
            <v>1998</v>
          </cell>
          <cell r="B277">
            <v>3</v>
          </cell>
          <cell r="C277" t="str">
            <v>London Electricity plc</v>
          </cell>
          <cell r="D277" t="str">
            <v>EDF</v>
          </cell>
          <cell r="E277">
            <v>2</v>
          </cell>
          <cell r="F277" t="str">
            <v>Credit</v>
          </cell>
          <cell r="G277" t="str">
            <v>Yorkshire</v>
          </cell>
          <cell r="H277">
            <v>0</v>
          </cell>
        </row>
        <row r="278">
          <cell r="A278">
            <v>1998</v>
          </cell>
          <cell r="B278">
            <v>3</v>
          </cell>
          <cell r="C278" t="str">
            <v>London Electricity plc</v>
          </cell>
          <cell r="D278" t="str">
            <v>EDF</v>
          </cell>
          <cell r="E278">
            <v>2</v>
          </cell>
          <cell r="F278" t="str">
            <v>Direct Debit</v>
          </cell>
          <cell r="G278" t="str">
            <v>Yorkshire</v>
          </cell>
          <cell r="H278">
            <v>0</v>
          </cell>
        </row>
        <row r="279">
          <cell r="A279">
            <v>1998</v>
          </cell>
          <cell r="B279">
            <v>3</v>
          </cell>
          <cell r="C279" t="str">
            <v>London Electricity plc</v>
          </cell>
          <cell r="D279" t="str">
            <v>EDF</v>
          </cell>
          <cell r="E279">
            <v>2</v>
          </cell>
          <cell r="F279" t="str">
            <v>Prepayment</v>
          </cell>
          <cell r="G279" t="str">
            <v>Yorkshire</v>
          </cell>
          <cell r="H279">
            <v>0</v>
          </cell>
        </row>
        <row r="280">
          <cell r="A280">
            <v>1998</v>
          </cell>
          <cell r="B280">
            <v>3</v>
          </cell>
          <cell r="C280" t="str">
            <v>Manweb</v>
          </cell>
          <cell r="D280" t="str">
            <v>Scottish Power</v>
          </cell>
          <cell r="E280">
            <v>2</v>
          </cell>
          <cell r="F280" t="str">
            <v>All</v>
          </cell>
          <cell r="G280" t="str">
            <v>East Anglia</v>
          </cell>
          <cell r="H280">
            <v>0</v>
          </cell>
        </row>
        <row r="281">
          <cell r="A281">
            <v>1998</v>
          </cell>
          <cell r="B281">
            <v>3</v>
          </cell>
          <cell r="C281" t="str">
            <v>Manweb</v>
          </cell>
          <cell r="D281" t="str">
            <v>Scottish Power</v>
          </cell>
          <cell r="E281">
            <v>2</v>
          </cell>
          <cell r="F281" t="str">
            <v>Credit</v>
          </cell>
          <cell r="G281" t="str">
            <v>East Anglia</v>
          </cell>
          <cell r="H281">
            <v>0</v>
          </cell>
        </row>
        <row r="282">
          <cell r="A282">
            <v>1998</v>
          </cell>
          <cell r="B282">
            <v>3</v>
          </cell>
          <cell r="C282" t="str">
            <v>Manweb</v>
          </cell>
          <cell r="D282" t="str">
            <v>Scottish Power</v>
          </cell>
          <cell r="E282">
            <v>2</v>
          </cell>
          <cell r="F282" t="str">
            <v>Credit</v>
          </cell>
          <cell r="G282" t="str">
            <v>East Anglia</v>
          </cell>
          <cell r="H282">
            <v>0</v>
          </cell>
        </row>
        <row r="283">
          <cell r="A283">
            <v>1998</v>
          </cell>
          <cell r="B283">
            <v>3</v>
          </cell>
          <cell r="C283" t="str">
            <v>Manweb</v>
          </cell>
          <cell r="D283" t="str">
            <v>Scottish Power</v>
          </cell>
          <cell r="E283">
            <v>2</v>
          </cell>
          <cell r="F283" t="str">
            <v>Direct Debit</v>
          </cell>
          <cell r="G283" t="str">
            <v>East Anglia</v>
          </cell>
          <cell r="H283">
            <v>0</v>
          </cell>
        </row>
        <row r="284">
          <cell r="A284">
            <v>1998</v>
          </cell>
          <cell r="B284">
            <v>3</v>
          </cell>
          <cell r="C284" t="str">
            <v>Manweb</v>
          </cell>
          <cell r="D284" t="str">
            <v>Scottish Power</v>
          </cell>
          <cell r="E284">
            <v>2</v>
          </cell>
          <cell r="F284" t="str">
            <v>Prepayment</v>
          </cell>
          <cell r="G284" t="str">
            <v>East Anglia</v>
          </cell>
          <cell r="H284">
            <v>0</v>
          </cell>
        </row>
        <row r="285">
          <cell r="A285">
            <v>1998</v>
          </cell>
          <cell r="B285">
            <v>3</v>
          </cell>
          <cell r="C285" t="str">
            <v>Manweb</v>
          </cell>
          <cell r="D285" t="str">
            <v>Scottish Power</v>
          </cell>
          <cell r="E285">
            <v>2</v>
          </cell>
          <cell r="F285" t="str">
            <v>All</v>
          </cell>
          <cell r="G285" t="str">
            <v>East Midlands</v>
          </cell>
          <cell r="H285">
            <v>0</v>
          </cell>
        </row>
        <row r="286">
          <cell r="A286">
            <v>1998</v>
          </cell>
          <cell r="B286">
            <v>3</v>
          </cell>
          <cell r="C286" t="str">
            <v>Manweb</v>
          </cell>
          <cell r="D286" t="str">
            <v>Scottish Power</v>
          </cell>
          <cell r="E286">
            <v>2</v>
          </cell>
          <cell r="F286" t="str">
            <v>Credit</v>
          </cell>
          <cell r="G286" t="str">
            <v>East Midlands</v>
          </cell>
          <cell r="H286">
            <v>0</v>
          </cell>
        </row>
        <row r="287">
          <cell r="A287">
            <v>1998</v>
          </cell>
          <cell r="B287">
            <v>3</v>
          </cell>
          <cell r="C287" t="str">
            <v>Manweb</v>
          </cell>
          <cell r="D287" t="str">
            <v>Scottish Power</v>
          </cell>
          <cell r="E287">
            <v>2</v>
          </cell>
          <cell r="F287" t="str">
            <v>Credit</v>
          </cell>
          <cell r="G287" t="str">
            <v>East Midlands</v>
          </cell>
          <cell r="H287">
            <v>0</v>
          </cell>
        </row>
        <row r="288">
          <cell r="A288">
            <v>1998</v>
          </cell>
          <cell r="B288">
            <v>3</v>
          </cell>
          <cell r="C288" t="str">
            <v>Manweb</v>
          </cell>
          <cell r="D288" t="str">
            <v>Scottish Power</v>
          </cell>
          <cell r="E288">
            <v>2</v>
          </cell>
          <cell r="F288" t="str">
            <v>Direct Debit</v>
          </cell>
          <cell r="G288" t="str">
            <v>East Midlands</v>
          </cell>
          <cell r="H288">
            <v>0</v>
          </cell>
        </row>
        <row r="289">
          <cell r="A289">
            <v>1998</v>
          </cell>
          <cell r="B289">
            <v>3</v>
          </cell>
          <cell r="C289" t="str">
            <v>Manweb</v>
          </cell>
          <cell r="D289" t="str">
            <v>Scottish Power</v>
          </cell>
          <cell r="E289">
            <v>2</v>
          </cell>
          <cell r="F289" t="str">
            <v>Prepayment</v>
          </cell>
          <cell r="G289" t="str">
            <v>East Midlands</v>
          </cell>
          <cell r="H289">
            <v>0</v>
          </cell>
        </row>
        <row r="290">
          <cell r="A290">
            <v>1998</v>
          </cell>
          <cell r="B290">
            <v>3</v>
          </cell>
          <cell r="C290" t="str">
            <v>Manweb</v>
          </cell>
          <cell r="D290" t="str">
            <v>Scottish Power</v>
          </cell>
          <cell r="E290">
            <v>2</v>
          </cell>
          <cell r="F290" t="str">
            <v>All</v>
          </cell>
          <cell r="G290" t="str">
            <v>London</v>
          </cell>
          <cell r="H290">
            <v>0</v>
          </cell>
        </row>
        <row r="291">
          <cell r="A291">
            <v>1998</v>
          </cell>
          <cell r="B291">
            <v>3</v>
          </cell>
          <cell r="C291" t="str">
            <v>Manweb</v>
          </cell>
          <cell r="D291" t="str">
            <v>Scottish Power</v>
          </cell>
          <cell r="E291">
            <v>2</v>
          </cell>
          <cell r="F291" t="str">
            <v>Credit</v>
          </cell>
          <cell r="G291" t="str">
            <v>London</v>
          </cell>
          <cell r="H291">
            <v>0</v>
          </cell>
        </row>
        <row r="292">
          <cell r="A292">
            <v>1998</v>
          </cell>
          <cell r="B292">
            <v>3</v>
          </cell>
          <cell r="C292" t="str">
            <v>Manweb</v>
          </cell>
          <cell r="D292" t="str">
            <v>Scottish Power</v>
          </cell>
          <cell r="E292">
            <v>2</v>
          </cell>
          <cell r="F292" t="str">
            <v>Credit</v>
          </cell>
          <cell r="G292" t="str">
            <v>London</v>
          </cell>
          <cell r="H292">
            <v>0</v>
          </cell>
        </row>
        <row r="293">
          <cell r="A293">
            <v>1998</v>
          </cell>
          <cell r="B293">
            <v>3</v>
          </cell>
          <cell r="C293" t="str">
            <v>Manweb</v>
          </cell>
          <cell r="D293" t="str">
            <v>Scottish Power</v>
          </cell>
          <cell r="E293">
            <v>2</v>
          </cell>
          <cell r="F293" t="str">
            <v>Direct Debit</v>
          </cell>
          <cell r="G293" t="str">
            <v>London</v>
          </cell>
          <cell r="H293">
            <v>0</v>
          </cell>
        </row>
        <row r="294">
          <cell r="A294">
            <v>1998</v>
          </cell>
          <cell r="B294">
            <v>3</v>
          </cell>
          <cell r="C294" t="str">
            <v>Manweb</v>
          </cell>
          <cell r="D294" t="str">
            <v>Scottish Power</v>
          </cell>
          <cell r="E294">
            <v>2</v>
          </cell>
          <cell r="F294" t="str">
            <v>Prepayment</v>
          </cell>
          <cell r="G294" t="str">
            <v>London</v>
          </cell>
          <cell r="H294">
            <v>0</v>
          </cell>
        </row>
        <row r="295">
          <cell r="A295">
            <v>1998</v>
          </cell>
          <cell r="B295">
            <v>3</v>
          </cell>
          <cell r="C295" t="str">
            <v>Manweb</v>
          </cell>
          <cell r="D295" t="str">
            <v>Scottish Power</v>
          </cell>
          <cell r="E295">
            <v>2</v>
          </cell>
          <cell r="F295" t="str">
            <v>All</v>
          </cell>
          <cell r="G295" t="str">
            <v>Midlands</v>
          </cell>
          <cell r="H295">
            <v>0</v>
          </cell>
        </row>
        <row r="296">
          <cell r="A296">
            <v>1998</v>
          </cell>
          <cell r="B296">
            <v>3</v>
          </cell>
          <cell r="C296" t="str">
            <v>Manweb</v>
          </cell>
          <cell r="D296" t="str">
            <v>Scottish Power</v>
          </cell>
          <cell r="E296">
            <v>2</v>
          </cell>
          <cell r="F296" t="str">
            <v>Credit</v>
          </cell>
          <cell r="G296" t="str">
            <v>Midlands</v>
          </cell>
          <cell r="H296">
            <v>0</v>
          </cell>
        </row>
        <row r="297">
          <cell r="A297">
            <v>1998</v>
          </cell>
          <cell r="B297">
            <v>3</v>
          </cell>
          <cell r="C297" t="str">
            <v>Manweb</v>
          </cell>
          <cell r="D297" t="str">
            <v>Scottish Power</v>
          </cell>
          <cell r="E297">
            <v>2</v>
          </cell>
          <cell r="F297" t="str">
            <v>Credit</v>
          </cell>
          <cell r="G297" t="str">
            <v>Midlands</v>
          </cell>
          <cell r="H297">
            <v>0</v>
          </cell>
        </row>
        <row r="298">
          <cell r="A298">
            <v>1998</v>
          </cell>
          <cell r="B298">
            <v>3</v>
          </cell>
          <cell r="C298" t="str">
            <v>Manweb</v>
          </cell>
          <cell r="D298" t="str">
            <v>Scottish Power</v>
          </cell>
          <cell r="E298">
            <v>2</v>
          </cell>
          <cell r="F298" t="str">
            <v>Direct Debit</v>
          </cell>
          <cell r="G298" t="str">
            <v>Midlands</v>
          </cell>
          <cell r="H298">
            <v>0</v>
          </cell>
        </row>
        <row r="299">
          <cell r="A299">
            <v>1998</v>
          </cell>
          <cell r="B299">
            <v>3</v>
          </cell>
          <cell r="C299" t="str">
            <v>Manweb</v>
          </cell>
          <cell r="D299" t="str">
            <v>Scottish Power</v>
          </cell>
          <cell r="E299">
            <v>2</v>
          </cell>
          <cell r="F299" t="str">
            <v>Prepayment</v>
          </cell>
          <cell r="G299" t="str">
            <v>Midlands</v>
          </cell>
          <cell r="H299">
            <v>0</v>
          </cell>
        </row>
        <row r="300">
          <cell r="A300">
            <v>1998</v>
          </cell>
          <cell r="B300">
            <v>3</v>
          </cell>
          <cell r="C300" t="str">
            <v>Manweb</v>
          </cell>
          <cell r="D300" t="str">
            <v>Scottish Power</v>
          </cell>
          <cell r="E300">
            <v>2</v>
          </cell>
          <cell r="F300" t="str">
            <v>All</v>
          </cell>
          <cell r="G300" t="str">
            <v>North East</v>
          </cell>
          <cell r="H300">
            <v>0</v>
          </cell>
        </row>
        <row r="301">
          <cell r="A301">
            <v>1998</v>
          </cell>
          <cell r="B301">
            <v>3</v>
          </cell>
          <cell r="C301" t="str">
            <v>Manweb</v>
          </cell>
          <cell r="D301" t="str">
            <v>Scottish Power</v>
          </cell>
          <cell r="E301">
            <v>2</v>
          </cell>
          <cell r="F301" t="str">
            <v>Credit</v>
          </cell>
          <cell r="G301" t="str">
            <v>North East</v>
          </cell>
          <cell r="H301">
            <v>0</v>
          </cell>
        </row>
        <row r="302">
          <cell r="A302">
            <v>1998</v>
          </cell>
          <cell r="B302">
            <v>3</v>
          </cell>
          <cell r="C302" t="str">
            <v>Manweb</v>
          </cell>
          <cell r="D302" t="str">
            <v>Scottish Power</v>
          </cell>
          <cell r="E302">
            <v>2</v>
          </cell>
          <cell r="F302" t="str">
            <v>Credit</v>
          </cell>
          <cell r="G302" t="str">
            <v>North East</v>
          </cell>
          <cell r="H302">
            <v>0</v>
          </cell>
        </row>
        <row r="303">
          <cell r="A303">
            <v>1998</v>
          </cell>
          <cell r="B303">
            <v>3</v>
          </cell>
          <cell r="C303" t="str">
            <v>Manweb</v>
          </cell>
          <cell r="D303" t="str">
            <v>Scottish Power</v>
          </cell>
          <cell r="E303">
            <v>2</v>
          </cell>
          <cell r="F303" t="str">
            <v>Direct Debit</v>
          </cell>
          <cell r="G303" t="str">
            <v>North East</v>
          </cell>
          <cell r="H303">
            <v>0</v>
          </cell>
        </row>
        <row r="304">
          <cell r="A304">
            <v>1998</v>
          </cell>
          <cell r="B304">
            <v>3</v>
          </cell>
          <cell r="C304" t="str">
            <v>Manweb</v>
          </cell>
          <cell r="D304" t="str">
            <v>Scottish Power</v>
          </cell>
          <cell r="E304">
            <v>2</v>
          </cell>
          <cell r="F304" t="str">
            <v>Prepayment</v>
          </cell>
          <cell r="G304" t="str">
            <v>North East</v>
          </cell>
          <cell r="H304">
            <v>0</v>
          </cell>
        </row>
        <row r="305">
          <cell r="A305">
            <v>1998</v>
          </cell>
          <cell r="B305">
            <v>3</v>
          </cell>
          <cell r="C305" t="str">
            <v>Manweb</v>
          </cell>
          <cell r="D305" t="str">
            <v>Scottish Power</v>
          </cell>
          <cell r="E305">
            <v>2</v>
          </cell>
          <cell r="F305" t="str">
            <v>All</v>
          </cell>
          <cell r="G305" t="str">
            <v>North Scotland</v>
          </cell>
          <cell r="H305">
            <v>0</v>
          </cell>
        </row>
        <row r="306">
          <cell r="A306">
            <v>1998</v>
          </cell>
          <cell r="B306">
            <v>3</v>
          </cell>
          <cell r="C306" t="str">
            <v>Manweb</v>
          </cell>
          <cell r="D306" t="str">
            <v>Scottish Power</v>
          </cell>
          <cell r="E306">
            <v>2</v>
          </cell>
          <cell r="F306" t="str">
            <v>Credit</v>
          </cell>
          <cell r="G306" t="str">
            <v>North Scotland</v>
          </cell>
          <cell r="H306">
            <v>0</v>
          </cell>
        </row>
        <row r="307">
          <cell r="A307">
            <v>1998</v>
          </cell>
          <cell r="B307">
            <v>3</v>
          </cell>
          <cell r="C307" t="str">
            <v>Manweb</v>
          </cell>
          <cell r="D307" t="str">
            <v>Scottish Power</v>
          </cell>
          <cell r="E307">
            <v>2</v>
          </cell>
          <cell r="F307" t="str">
            <v>Credit</v>
          </cell>
          <cell r="G307" t="str">
            <v>North Scotland</v>
          </cell>
          <cell r="H307">
            <v>0</v>
          </cell>
        </row>
        <row r="308">
          <cell r="A308">
            <v>1998</v>
          </cell>
          <cell r="B308">
            <v>3</v>
          </cell>
          <cell r="C308" t="str">
            <v>Manweb</v>
          </cell>
          <cell r="D308" t="str">
            <v>Scottish Power</v>
          </cell>
          <cell r="E308">
            <v>2</v>
          </cell>
          <cell r="F308" t="str">
            <v>Direct Debit</v>
          </cell>
          <cell r="G308" t="str">
            <v>North Scotland</v>
          </cell>
          <cell r="H308">
            <v>0</v>
          </cell>
        </row>
        <row r="309">
          <cell r="A309">
            <v>1998</v>
          </cell>
          <cell r="B309">
            <v>3</v>
          </cell>
          <cell r="C309" t="str">
            <v>Manweb</v>
          </cell>
          <cell r="D309" t="str">
            <v>Scottish Power</v>
          </cell>
          <cell r="E309">
            <v>2</v>
          </cell>
          <cell r="F309" t="str">
            <v>Prepayment</v>
          </cell>
          <cell r="G309" t="str">
            <v>North Scotland</v>
          </cell>
          <cell r="H309">
            <v>0</v>
          </cell>
        </row>
        <row r="310">
          <cell r="A310">
            <v>1998</v>
          </cell>
          <cell r="B310">
            <v>3</v>
          </cell>
          <cell r="C310" t="str">
            <v>Manweb</v>
          </cell>
          <cell r="D310" t="str">
            <v>Scottish Power</v>
          </cell>
          <cell r="E310">
            <v>1</v>
          </cell>
          <cell r="F310" t="str">
            <v>All</v>
          </cell>
          <cell r="G310" t="str">
            <v>North Wales &amp; Merseyside</v>
          </cell>
          <cell r="H310">
            <v>1208592</v>
          </cell>
        </row>
        <row r="311">
          <cell r="A311">
            <v>1998</v>
          </cell>
          <cell r="B311">
            <v>3</v>
          </cell>
          <cell r="C311" t="str">
            <v>Manweb</v>
          </cell>
          <cell r="D311" t="str">
            <v>Scottish Power</v>
          </cell>
          <cell r="E311">
            <v>1</v>
          </cell>
          <cell r="F311" t="str">
            <v>Credit</v>
          </cell>
          <cell r="G311" t="str">
            <v>North Wales &amp; Merseyside</v>
          </cell>
          <cell r="H311">
            <v>568985</v>
          </cell>
        </row>
        <row r="312">
          <cell r="A312">
            <v>1998</v>
          </cell>
          <cell r="B312">
            <v>3</v>
          </cell>
          <cell r="C312" t="str">
            <v>Manweb</v>
          </cell>
          <cell r="D312" t="str">
            <v>Scottish Power</v>
          </cell>
          <cell r="E312">
            <v>1</v>
          </cell>
          <cell r="F312" t="str">
            <v>Credit</v>
          </cell>
          <cell r="G312" t="str">
            <v>North Wales &amp; Merseyside</v>
          </cell>
          <cell r="H312">
            <v>0</v>
          </cell>
        </row>
        <row r="313">
          <cell r="A313">
            <v>1998</v>
          </cell>
          <cell r="B313">
            <v>3</v>
          </cell>
          <cell r="C313" t="str">
            <v>Manweb</v>
          </cell>
          <cell r="D313" t="str">
            <v>Scottish Power</v>
          </cell>
          <cell r="E313">
            <v>1</v>
          </cell>
          <cell r="F313" t="str">
            <v>Direct Debit</v>
          </cell>
          <cell r="G313" t="str">
            <v>North Wales &amp; Merseyside</v>
          </cell>
          <cell r="H313">
            <v>350764</v>
          </cell>
        </row>
        <row r="314">
          <cell r="A314">
            <v>1998</v>
          </cell>
          <cell r="B314">
            <v>3</v>
          </cell>
          <cell r="C314" t="str">
            <v>Manweb</v>
          </cell>
          <cell r="D314" t="str">
            <v>Scottish Power</v>
          </cell>
          <cell r="E314">
            <v>1</v>
          </cell>
          <cell r="F314" t="str">
            <v>Prepayment</v>
          </cell>
          <cell r="G314" t="str">
            <v>North Wales &amp; Merseyside</v>
          </cell>
          <cell r="H314">
            <v>288843</v>
          </cell>
        </row>
        <row r="315">
          <cell r="A315">
            <v>1998</v>
          </cell>
          <cell r="B315">
            <v>3</v>
          </cell>
          <cell r="C315" t="str">
            <v>Manweb</v>
          </cell>
          <cell r="D315" t="str">
            <v>Scottish Power</v>
          </cell>
          <cell r="E315">
            <v>2</v>
          </cell>
          <cell r="F315" t="str">
            <v>All</v>
          </cell>
          <cell r="G315" t="str">
            <v>North West</v>
          </cell>
          <cell r="H315">
            <v>0</v>
          </cell>
        </row>
        <row r="316">
          <cell r="A316">
            <v>1998</v>
          </cell>
          <cell r="B316">
            <v>3</v>
          </cell>
          <cell r="C316" t="str">
            <v>Manweb</v>
          </cell>
          <cell r="D316" t="str">
            <v>Scottish Power</v>
          </cell>
          <cell r="E316">
            <v>2</v>
          </cell>
          <cell r="F316" t="str">
            <v>Credit</v>
          </cell>
          <cell r="G316" t="str">
            <v>North West</v>
          </cell>
          <cell r="H316">
            <v>0</v>
          </cell>
        </row>
        <row r="317">
          <cell r="A317">
            <v>1998</v>
          </cell>
          <cell r="B317">
            <v>3</v>
          </cell>
          <cell r="C317" t="str">
            <v>Manweb</v>
          </cell>
          <cell r="D317" t="str">
            <v>Scottish Power</v>
          </cell>
          <cell r="E317">
            <v>2</v>
          </cell>
          <cell r="F317" t="str">
            <v>Credit</v>
          </cell>
          <cell r="G317" t="str">
            <v>North West</v>
          </cell>
          <cell r="H317">
            <v>0</v>
          </cell>
        </row>
        <row r="318">
          <cell r="A318">
            <v>1998</v>
          </cell>
          <cell r="B318">
            <v>3</v>
          </cell>
          <cell r="C318" t="str">
            <v>Manweb</v>
          </cell>
          <cell r="D318" t="str">
            <v>Scottish Power</v>
          </cell>
          <cell r="E318">
            <v>2</v>
          </cell>
          <cell r="F318" t="str">
            <v>Direct Debit</v>
          </cell>
          <cell r="G318" t="str">
            <v>North West</v>
          </cell>
          <cell r="H318">
            <v>0</v>
          </cell>
        </row>
        <row r="319">
          <cell r="A319">
            <v>1998</v>
          </cell>
          <cell r="B319">
            <v>3</v>
          </cell>
          <cell r="C319" t="str">
            <v>Manweb</v>
          </cell>
          <cell r="D319" t="str">
            <v>Scottish Power</v>
          </cell>
          <cell r="E319">
            <v>2</v>
          </cell>
          <cell r="F319" t="str">
            <v>Prepayment</v>
          </cell>
          <cell r="G319" t="str">
            <v>North West</v>
          </cell>
          <cell r="H319">
            <v>0</v>
          </cell>
        </row>
        <row r="320">
          <cell r="A320">
            <v>1998</v>
          </cell>
          <cell r="B320">
            <v>3</v>
          </cell>
          <cell r="C320" t="str">
            <v>Manweb</v>
          </cell>
          <cell r="D320" t="str">
            <v>Scottish Power</v>
          </cell>
          <cell r="E320">
            <v>2</v>
          </cell>
          <cell r="F320" t="str">
            <v>All</v>
          </cell>
          <cell r="G320" t="str">
            <v>South East</v>
          </cell>
          <cell r="H320">
            <v>0</v>
          </cell>
        </row>
        <row r="321">
          <cell r="A321">
            <v>1998</v>
          </cell>
          <cell r="B321">
            <v>3</v>
          </cell>
          <cell r="C321" t="str">
            <v>Manweb</v>
          </cell>
          <cell r="D321" t="str">
            <v>Scottish Power</v>
          </cell>
          <cell r="E321">
            <v>2</v>
          </cell>
          <cell r="F321" t="str">
            <v>Credit</v>
          </cell>
          <cell r="G321" t="str">
            <v>South East</v>
          </cell>
          <cell r="H321">
            <v>0</v>
          </cell>
        </row>
        <row r="322">
          <cell r="A322">
            <v>1998</v>
          </cell>
          <cell r="B322">
            <v>3</v>
          </cell>
          <cell r="C322" t="str">
            <v>Manweb</v>
          </cell>
          <cell r="D322" t="str">
            <v>Scottish Power</v>
          </cell>
          <cell r="E322">
            <v>2</v>
          </cell>
          <cell r="F322" t="str">
            <v>Credit</v>
          </cell>
          <cell r="G322" t="str">
            <v>South East</v>
          </cell>
          <cell r="H322">
            <v>0</v>
          </cell>
        </row>
        <row r="323">
          <cell r="A323">
            <v>1998</v>
          </cell>
          <cell r="B323">
            <v>3</v>
          </cell>
          <cell r="C323" t="str">
            <v>Manweb</v>
          </cell>
          <cell r="D323" t="str">
            <v>Scottish Power</v>
          </cell>
          <cell r="E323">
            <v>2</v>
          </cell>
          <cell r="F323" t="str">
            <v>Direct Debit</v>
          </cell>
          <cell r="G323" t="str">
            <v>South East</v>
          </cell>
          <cell r="H323">
            <v>0</v>
          </cell>
        </row>
        <row r="324">
          <cell r="A324">
            <v>1998</v>
          </cell>
          <cell r="B324">
            <v>3</v>
          </cell>
          <cell r="C324" t="str">
            <v>Manweb</v>
          </cell>
          <cell r="D324" t="str">
            <v>Scottish Power</v>
          </cell>
          <cell r="E324">
            <v>2</v>
          </cell>
          <cell r="F324" t="str">
            <v>Prepayment</v>
          </cell>
          <cell r="G324" t="str">
            <v>South East</v>
          </cell>
          <cell r="H324">
            <v>0</v>
          </cell>
        </row>
        <row r="325">
          <cell r="A325">
            <v>1998</v>
          </cell>
          <cell r="B325">
            <v>3</v>
          </cell>
          <cell r="C325" t="str">
            <v>Manweb</v>
          </cell>
          <cell r="D325" t="str">
            <v>Scottish Power</v>
          </cell>
          <cell r="E325">
            <v>2</v>
          </cell>
          <cell r="F325" t="str">
            <v>All</v>
          </cell>
          <cell r="G325" t="str">
            <v>South Scotland</v>
          </cell>
          <cell r="H325">
            <v>0</v>
          </cell>
        </row>
        <row r="326">
          <cell r="A326">
            <v>1998</v>
          </cell>
          <cell r="B326">
            <v>3</v>
          </cell>
          <cell r="C326" t="str">
            <v>Manweb</v>
          </cell>
          <cell r="D326" t="str">
            <v>Scottish Power</v>
          </cell>
          <cell r="E326">
            <v>2</v>
          </cell>
          <cell r="F326" t="str">
            <v>Credit</v>
          </cell>
          <cell r="G326" t="str">
            <v>South Scotland</v>
          </cell>
          <cell r="H326">
            <v>0</v>
          </cell>
        </row>
        <row r="327">
          <cell r="A327">
            <v>1998</v>
          </cell>
          <cell r="B327">
            <v>3</v>
          </cell>
          <cell r="C327" t="str">
            <v>Manweb</v>
          </cell>
          <cell r="D327" t="str">
            <v>Scottish Power</v>
          </cell>
          <cell r="E327">
            <v>2</v>
          </cell>
          <cell r="F327" t="str">
            <v>Credit</v>
          </cell>
          <cell r="G327" t="str">
            <v>South Scotland</v>
          </cell>
          <cell r="H327">
            <v>0</v>
          </cell>
        </row>
        <row r="328">
          <cell r="A328">
            <v>1998</v>
          </cell>
          <cell r="B328">
            <v>3</v>
          </cell>
          <cell r="C328" t="str">
            <v>Manweb</v>
          </cell>
          <cell r="D328" t="str">
            <v>Scottish Power</v>
          </cell>
          <cell r="E328">
            <v>2</v>
          </cell>
          <cell r="F328" t="str">
            <v>Direct Debit</v>
          </cell>
          <cell r="G328" t="str">
            <v>South Scotland</v>
          </cell>
          <cell r="H328">
            <v>0</v>
          </cell>
        </row>
        <row r="329">
          <cell r="A329">
            <v>1998</v>
          </cell>
          <cell r="B329">
            <v>3</v>
          </cell>
          <cell r="C329" t="str">
            <v>Manweb</v>
          </cell>
          <cell r="D329" t="str">
            <v>Scottish Power</v>
          </cell>
          <cell r="E329">
            <v>2</v>
          </cell>
          <cell r="F329" t="str">
            <v>Prepayment</v>
          </cell>
          <cell r="G329" t="str">
            <v>South Scotland</v>
          </cell>
          <cell r="H329">
            <v>0</v>
          </cell>
        </row>
        <row r="330">
          <cell r="A330">
            <v>1998</v>
          </cell>
          <cell r="B330">
            <v>3</v>
          </cell>
          <cell r="C330" t="str">
            <v>Manweb</v>
          </cell>
          <cell r="D330" t="str">
            <v>Scottish Power</v>
          </cell>
          <cell r="E330">
            <v>2</v>
          </cell>
          <cell r="F330" t="str">
            <v>All</v>
          </cell>
          <cell r="G330" t="str">
            <v>South Wales</v>
          </cell>
          <cell r="H330">
            <v>0</v>
          </cell>
        </row>
        <row r="331">
          <cell r="A331">
            <v>1998</v>
          </cell>
          <cell r="B331">
            <v>3</v>
          </cell>
          <cell r="C331" t="str">
            <v>Manweb</v>
          </cell>
          <cell r="D331" t="str">
            <v>Scottish Power</v>
          </cell>
          <cell r="E331">
            <v>2</v>
          </cell>
          <cell r="F331" t="str">
            <v>Credit</v>
          </cell>
          <cell r="G331" t="str">
            <v>South Wales</v>
          </cell>
          <cell r="H331">
            <v>0</v>
          </cell>
        </row>
        <row r="332">
          <cell r="A332">
            <v>1998</v>
          </cell>
          <cell r="B332">
            <v>3</v>
          </cell>
          <cell r="C332" t="str">
            <v>Manweb</v>
          </cell>
          <cell r="D332" t="str">
            <v>Scottish Power</v>
          </cell>
          <cell r="E332">
            <v>2</v>
          </cell>
          <cell r="F332" t="str">
            <v>Credit</v>
          </cell>
          <cell r="G332" t="str">
            <v>South Wales</v>
          </cell>
          <cell r="H332">
            <v>0</v>
          </cell>
        </row>
        <row r="333">
          <cell r="A333">
            <v>1998</v>
          </cell>
          <cell r="B333">
            <v>3</v>
          </cell>
          <cell r="C333" t="str">
            <v>Manweb</v>
          </cell>
          <cell r="D333" t="str">
            <v>Scottish Power</v>
          </cell>
          <cell r="E333">
            <v>2</v>
          </cell>
          <cell r="F333" t="str">
            <v>Direct Debit</v>
          </cell>
          <cell r="G333" t="str">
            <v>South Wales</v>
          </cell>
          <cell r="H333">
            <v>0</v>
          </cell>
        </row>
        <row r="334">
          <cell r="A334">
            <v>1998</v>
          </cell>
          <cell r="B334">
            <v>3</v>
          </cell>
          <cell r="C334" t="str">
            <v>Manweb</v>
          </cell>
          <cell r="D334" t="str">
            <v>Scottish Power</v>
          </cell>
          <cell r="E334">
            <v>2</v>
          </cell>
          <cell r="F334" t="str">
            <v>Prepayment</v>
          </cell>
          <cell r="G334" t="str">
            <v>South Wales</v>
          </cell>
          <cell r="H334">
            <v>0</v>
          </cell>
        </row>
        <row r="335">
          <cell r="A335">
            <v>1998</v>
          </cell>
          <cell r="B335">
            <v>3</v>
          </cell>
          <cell r="C335" t="str">
            <v>Manweb</v>
          </cell>
          <cell r="D335" t="str">
            <v>Scottish Power</v>
          </cell>
          <cell r="E335">
            <v>2</v>
          </cell>
          <cell r="F335" t="str">
            <v>All</v>
          </cell>
          <cell r="G335" t="str">
            <v>South West</v>
          </cell>
          <cell r="H335">
            <v>0</v>
          </cell>
        </row>
        <row r="336">
          <cell r="A336">
            <v>1998</v>
          </cell>
          <cell r="B336">
            <v>3</v>
          </cell>
          <cell r="C336" t="str">
            <v>Manweb</v>
          </cell>
          <cell r="D336" t="str">
            <v>Scottish Power</v>
          </cell>
          <cell r="E336">
            <v>2</v>
          </cell>
          <cell r="F336" t="str">
            <v>Credit</v>
          </cell>
          <cell r="G336" t="str">
            <v>South West</v>
          </cell>
          <cell r="H336">
            <v>0</v>
          </cell>
        </row>
        <row r="337">
          <cell r="A337">
            <v>1998</v>
          </cell>
          <cell r="B337">
            <v>3</v>
          </cell>
          <cell r="C337" t="str">
            <v>Manweb</v>
          </cell>
          <cell r="D337" t="str">
            <v>Scottish Power</v>
          </cell>
          <cell r="E337">
            <v>2</v>
          </cell>
          <cell r="F337" t="str">
            <v>Credit</v>
          </cell>
          <cell r="G337" t="str">
            <v>South West</v>
          </cell>
          <cell r="H337">
            <v>0</v>
          </cell>
        </row>
        <row r="338">
          <cell r="A338">
            <v>1998</v>
          </cell>
          <cell r="B338">
            <v>3</v>
          </cell>
          <cell r="C338" t="str">
            <v>Manweb</v>
          </cell>
          <cell r="D338" t="str">
            <v>Scottish Power</v>
          </cell>
          <cell r="E338">
            <v>2</v>
          </cell>
          <cell r="F338" t="str">
            <v>Direct Debit</v>
          </cell>
          <cell r="G338" t="str">
            <v>South West</v>
          </cell>
          <cell r="H338">
            <v>0</v>
          </cell>
        </row>
        <row r="339">
          <cell r="A339">
            <v>1998</v>
          </cell>
          <cell r="B339">
            <v>3</v>
          </cell>
          <cell r="C339" t="str">
            <v>Manweb</v>
          </cell>
          <cell r="D339" t="str">
            <v>Scottish Power</v>
          </cell>
          <cell r="E339">
            <v>2</v>
          </cell>
          <cell r="F339" t="str">
            <v>Prepayment</v>
          </cell>
          <cell r="G339" t="str">
            <v>South West</v>
          </cell>
          <cell r="H339">
            <v>0</v>
          </cell>
        </row>
        <row r="340">
          <cell r="A340">
            <v>1998</v>
          </cell>
          <cell r="B340">
            <v>3</v>
          </cell>
          <cell r="C340" t="str">
            <v>Manweb</v>
          </cell>
          <cell r="D340" t="str">
            <v>Scottish Power</v>
          </cell>
          <cell r="E340">
            <v>2</v>
          </cell>
          <cell r="F340" t="str">
            <v>All</v>
          </cell>
          <cell r="G340" t="str">
            <v>Southern</v>
          </cell>
          <cell r="H340">
            <v>0</v>
          </cell>
        </row>
        <row r="341">
          <cell r="A341">
            <v>1998</v>
          </cell>
          <cell r="B341">
            <v>3</v>
          </cell>
          <cell r="C341" t="str">
            <v>Manweb</v>
          </cell>
          <cell r="D341" t="str">
            <v>Scottish Power</v>
          </cell>
          <cell r="E341">
            <v>2</v>
          </cell>
          <cell r="F341" t="str">
            <v>Credit</v>
          </cell>
          <cell r="G341" t="str">
            <v>Southern</v>
          </cell>
          <cell r="H341">
            <v>0</v>
          </cell>
        </row>
        <row r="342">
          <cell r="A342">
            <v>1998</v>
          </cell>
          <cell r="B342">
            <v>3</v>
          </cell>
          <cell r="C342" t="str">
            <v>Manweb</v>
          </cell>
          <cell r="D342" t="str">
            <v>Scottish Power</v>
          </cell>
          <cell r="E342">
            <v>2</v>
          </cell>
          <cell r="F342" t="str">
            <v>Credit</v>
          </cell>
          <cell r="G342" t="str">
            <v>Southern</v>
          </cell>
          <cell r="H342">
            <v>0</v>
          </cell>
        </row>
        <row r="343">
          <cell r="A343">
            <v>1998</v>
          </cell>
          <cell r="B343">
            <v>3</v>
          </cell>
          <cell r="C343" t="str">
            <v>Manweb</v>
          </cell>
          <cell r="D343" t="str">
            <v>Scottish Power</v>
          </cell>
          <cell r="E343">
            <v>2</v>
          </cell>
          <cell r="F343" t="str">
            <v>Direct Debit</v>
          </cell>
          <cell r="G343" t="str">
            <v>Southern</v>
          </cell>
          <cell r="H343">
            <v>0</v>
          </cell>
        </row>
        <row r="344">
          <cell r="A344">
            <v>1998</v>
          </cell>
          <cell r="B344">
            <v>3</v>
          </cell>
          <cell r="C344" t="str">
            <v>Manweb</v>
          </cell>
          <cell r="D344" t="str">
            <v>Scottish Power</v>
          </cell>
          <cell r="E344">
            <v>2</v>
          </cell>
          <cell r="F344" t="str">
            <v>Prepayment</v>
          </cell>
          <cell r="G344" t="str">
            <v>Southern</v>
          </cell>
          <cell r="H344">
            <v>0</v>
          </cell>
        </row>
        <row r="345">
          <cell r="A345">
            <v>1998</v>
          </cell>
          <cell r="B345">
            <v>3</v>
          </cell>
          <cell r="C345" t="str">
            <v>Manweb</v>
          </cell>
          <cell r="D345" t="str">
            <v>Scottish Power</v>
          </cell>
          <cell r="E345">
            <v>2</v>
          </cell>
          <cell r="F345" t="str">
            <v>All</v>
          </cell>
          <cell r="G345" t="str">
            <v>Yorkshire</v>
          </cell>
          <cell r="H345">
            <v>0</v>
          </cell>
        </row>
        <row r="346">
          <cell r="A346">
            <v>1998</v>
          </cell>
          <cell r="B346">
            <v>3</v>
          </cell>
          <cell r="C346" t="str">
            <v>Manweb</v>
          </cell>
          <cell r="D346" t="str">
            <v>Scottish Power</v>
          </cell>
          <cell r="E346">
            <v>2</v>
          </cell>
          <cell r="F346" t="str">
            <v>Credit</v>
          </cell>
          <cell r="G346" t="str">
            <v>Yorkshire</v>
          </cell>
          <cell r="H346">
            <v>0</v>
          </cell>
        </row>
        <row r="347">
          <cell r="A347">
            <v>1998</v>
          </cell>
          <cell r="B347">
            <v>3</v>
          </cell>
          <cell r="C347" t="str">
            <v>Manweb</v>
          </cell>
          <cell r="D347" t="str">
            <v>Scottish Power</v>
          </cell>
          <cell r="E347">
            <v>2</v>
          </cell>
          <cell r="F347" t="str">
            <v>Credit</v>
          </cell>
          <cell r="G347" t="str">
            <v>Yorkshire</v>
          </cell>
          <cell r="H347">
            <v>0</v>
          </cell>
        </row>
        <row r="348">
          <cell r="A348">
            <v>1998</v>
          </cell>
          <cell r="B348">
            <v>3</v>
          </cell>
          <cell r="C348" t="str">
            <v>Manweb</v>
          </cell>
          <cell r="D348" t="str">
            <v>Scottish Power</v>
          </cell>
          <cell r="E348">
            <v>2</v>
          </cell>
          <cell r="F348" t="str">
            <v>Direct Debit</v>
          </cell>
          <cell r="G348" t="str">
            <v>Yorkshire</v>
          </cell>
          <cell r="H348">
            <v>0</v>
          </cell>
        </row>
        <row r="349">
          <cell r="A349">
            <v>1998</v>
          </cell>
          <cell r="B349">
            <v>3</v>
          </cell>
          <cell r="C349" t="str">
            <v>Manweb</v>
          </cell>
          <cell r="D349" t="str">
            <v>Scottish Power</v>
          </cell>
          <cell r="E349">
            <v>2</v>
          </cell>
          <cell r="F349" t="str">
            <v>Prepayment</v>
          </cell>
          <cell r="G349" t="str">
            <v>Yorkshire</v>
          </cell>
          <cell r="H349">
            <v>0</v>
          </cell>
        </row>
        <row r="350">
          <cell r="A350">
            <v>1998</v>
          </cell>
          <cell r="B350">
            <v>3</v>
          </cell>
          <cell r="C350" t="str">
            <v>Northern Electric plc</v>
          </cell>
          <cell r="D350" t="str">
            <v>nPower</v>
          </cell>
          <cell r="E350">
            <v>2</v>
          </cell>
          <cell r="F350" t="str">
            <v>All</v>
          </cell>
          <cell r="G350" t="str">
            <v>East Anglia</v>
          </cell>
          <cell r="H350">
            <v>0</v>
          </cell>
        </row>
        <row r="351">
          <cell r="A351">
            <v>1998</v>
          </cell>
          <cell r="B351">
            <v>3</v>
          </cell>
          <cell r="C351" t="str">
            <v>Northern Electric plc</v>
          </cell>
          <cell r="D351" t="str">
            <v>nPower</v>
          </cell>
          <cell r="E351">
            <v>2</v>
          </cell>
          <cell r="F351" t="str">
            <v>Credit</v>
          </cell>
          <cell r="G351" t="str">
            <v>East Anglia</v>
          </cell>
          <cell r="H351">
            <v>0</v>
          </cell>
        </row>
        <row r="352">
          <cell r="A352">
            <v>1998</v>
          </cell>
          <cell r="B352">
            <v>3</v>
          </cell>
          <cell r="C352" t="str">
            <v>Northern Electric plc</v>
          </cell>
          <cell r="D352" t="str">
            <v>nPower</v>
          </cell>
          <cell r="E352">
            <v>2</v>
          </cell>
          <cell r="F352" t="str">
            <v>Credit</v>
          </cell>
          <cell r="G352" t="str">
            <v>East Anglia</v>
          </cell>
          <cell r="H352">
            <v>0</v>
          </cell>
        </row>
        <row r="353">
          <cell r="A353">
            <v>1998</v>
          </cell>
          <cell r="B353">
            <v>3</v>
          </cell>
          <cell r="C353" t="str">
            <v>Northern Electric plc</v>
          </cell>
          <cell r="D353" t="str">
            <v>nPower</v>
          </cell>
          <cell r="E353">
            <v>2</v>
          </cell>
          <cell r="F353" t="str">
            <v>Direct Debit</v>
          </cell>
          <cell r="G353" t="str">
            <v>East Anglia</v>
          </cell>
          <cell r="H353">
            <v>0</v>
          </cell>
        </row>
        <row r="354">
          <cell r="A354">
            <v>1998</v>
          </cell>
          <cell r="B354">
            <v>3</v>
          </cell>
          <cell r="C354" t="str">
            <v>Northern Electric plc</v>
          </cell>
          <cell r="D354" t="str">
            <v>nPower</v>
          </cell>
          <cell r="E354">
            <v>2</v>
          </cell>
          <cell r="F354" t="str">
            <v>Prepayment</v>
          </cell>
          <cell r="G354" t="str">
            <v>East Anglia</v>
          </cell>
          <cell r="H354">
            <v>0</v>
          </cell>
        </row>
        <row r="355">
          <cell r="A355">
            <v>1998</v>
          </cell>
          <cell r="B355">
            <v>3</v>
          </cell>
          <cell r="C355" t="str">
            <v>Northern Electric plc</v>
          </cell>
          <cell r="D355" t="str">
            <v>nPower</v>
          </cell>
          <cell r="E355">
            <v>2</v>
          </cell>
          <cell r="F355" t="str">
            <v>All</v>
          </cell>
          <cell r="G355" t="str">
            <v>East Midlands</v>
          </cell>
          <cell r="H355">
            <v>0</v>
          </cell>
        </row>
        <row r="356">
          <cell r="A356">
            <v>1998</v>
          </cell>
          <cell r="B356">
            <v>3</v>
          </cell>
          <cell r="C356" t="str">
            <v>Northern Electric plc</v>
          </cell>
          <cell r="D356" t="str">
            <v>nPower</v>
          </cell>
          <cell r="E356">
            <v>2</v>
          </cell>
          <cell r="F356" t="str">
            <v>Credit</v>
          </cell>
          <cell r="G356" t="str">
            <v>East Midlands</v>
          </cell>
          <cell r="H356">
            <v>0</v>
          </cell>
        </row>
        <row r="357">
          <cell r="A357">
            <v>1998</v>
          </cell>
          <cell r="B357">
            <v>3</v>
          </cell>
          <cell r="C357" t="str">
            <v>Northern Electric plc</v>
          </cell>
          <cell r="D357" t="str">
            <v>nPower</v>
          </cell>
          <cell r="E357">
            <v>2</v>
          </cell>
          <cell r="F357" t="str">
            <v>Credit</v>
          </cell>
          <cell r="G357" t="str">
            <v>East Midlands</v>
          </cell>
          <cell r="H357">
            <v>0</v>
          </cell>
        </row>
        <row r="358">
          <cell r="A358">
            <v>1998</v>
          </cell>
          <cell r="B358">
            <v>3</v>
          </cell>
          <cell r="C358" t="str">
            <v>Northern Electric plc</v>
          </cell>
          <cell r="D358" t="str">
            <v>nPower</v>
          </cell>
          <cell r="E358">
            <v>2</v>
          </cell>
          <cell r="F358" t="str">
            <v>Direct Debit</v>
          </cell>
          <cell r="G358" t="str">
            <v>East Midlands</v>
          </cell>
          <cell r="H358">
            <v>0</v>
          </cell>
        </row>
        <row r="359">
          <cell r="A359">
            <v>1998</v>
          </cell>
          <cell r="B359">
            <v>3</v>
          </cell>
          <cell r="C359" t="str">
            <v>Northern Electric plc</v>
          </cell>
          <cell r="D359" t="str">
            <v>nPower</v>
          </cell>
          <cell r="E359">
            <v>2</v>
          </cell>
          <cell r="F359" t="str">
            <v>Prepayment</v>
          </cell>
          <cell r="G359" t="str">
            <v>East Midlands</v>
          </cell>
          <cell r="H359">
            <v>0</v>
          </cell>
        </row>
        <row r="360">
          <cell r="A360">
            <v>1998</v>
          </cell>
          <cell r="B360">
            <v>3</v>
          </cell>
          <cell r="C360" t="str">
            <v>Northern Electric plc</v>
          </cell>
          <cell r="D360" t="str">
            <v>nPower</v>
          </cell>
          <cell r="E360">
            <v>2</v>
          </cell>
          <cell r="F360" t="str">
            <v>All</v>
          </cell>
          <cell r="G360" t="str">
            <v>London</v>
          </cell>
          <cell r="H360">
            <v>0</v>
          </cell>
        </row>
        <row r="361">
          <cell r="A361">
            <v>1998</v>
          </cell>
          <cell r="B361">
            <v>3</v>
          </cell>
          <cell r="C361" t="str">
            <v>Northern Electric plc</v>
          </cell>
          <cell r="D361" t="str">
            <v>nPower</v>
          </cell>
          <cell r="E361">
            <v>2</v>
          </cell>
          <cell r="F361" t="str">
            <v>Credit</v>
          </cell>
          <cell r="G361" t="str">
            <v>London</v>
          </cell>
          <cell r="H361">
            <v>0</v>
          </cell>
        </row>
        <row r="362">
          <cell r="A362">
            <v>1998</v>
          </cell>
          <cell r="B362">
            <v>3</v>
          </cell>
          <cell r="C362" t="str">
            <v>Northern Electric plc</v>
          </cell>
          <cell r="D362" t="str">
            <v>nPower</v>
          </cell>
          <cell r="E362">
            <v>2</v>
          </cell>
          <cell r="F362" t="str">
            <v>Credit</v>
          </cell>
          <cell r="G362" t="str">
            <v>London</v>
          </cell>
          <cell r="H362">
            <v>0</v>
          </cell>
        </row>
        <row r="363">
          <cell r="A363">
            <v>1998</v>
          </cell>
          <cell r="B363">
            <v>3</v>
          </cell>
          <cell r="C363" t="str">
            <v>Northern Electric plc</v>
          </cell>
          <cell r="D363" t="str">
            <v>nPower</v>
          </cell>
          <cell r="E363">
            <v>2</v>
          </cell>
          <cell r="F363" t="str">
            <v>Direct Debit</v>
          </cell>
          <cell r="G363" t="str">
            <v>London</v>
          </cell>
          <cell r="H363">
            <v>0</v>
          </cell>
        </row>
        <row r="364">
          <cell r="A364">
            <v>1998</v>
          </cell>
          <cell r="B364">
            <v>3</v>
          </cell>
          <cell r="C364" t="str">
            <v>Northern Electric plc</v>
          </cell>
          <cell r="D364" t="str">
            <v>nPower</v>
          </cell>
          <cell r="E364">
            <v>2</v>
          </cell>
          <cell r="F364" t="str">
            <v>Prepayment</v>
          </cell>
          <cell r="G364" t="str">
            <v>London</v>
          </cell>
          <cell r="H364">
            <v>0</v>
          </cell>
        </row>
        <row r="365">
          <cell r="A365">
            <v>1998</v>
          </cell>
          <cell r="B365">
            <v>3</v>
          </cell>
          <cell r="C365" t="str">
            <v>Northern Electric plc</v>
          </cell>
          <cell r="D365" t="str">
            <v>nPower</v>
          </cell>
          <cell r="E365">
            <v>2</v>
          </cell>
          <cell r="F365" t="str">
            <v>All</v>
          </cell>
          <cell r="G365" t="str">
            <v>Midlands</v>
          </cell>
          <cell r="H365">
            <v>0</v>
          </cell>
        </row>
        <row r="366">
          <cell r="A366">
            <v>1998</v>
          </cell>
          <cell r="B366">
            <v>3</v>
          </cell>
          <cell r="C366" t="str">
            <v>Northern Electric plc</v>
          </cell>
          <cell r="D366" t="str">
            <v>nPower</v>
          </cell>
          <cell r="E366">
            <v>2</v>
          </cell>
          <cell r="F366" t="str">
            <v>Credit</v>
          </cell>
          <cell r="G366" t="str">
            <v>Midlands</v>
          </cell>
          <cell r="H366">
            <v>0</v>
          </cell>
        </row>
        <row r="367">
          <cell r="A367">
            <v>1998</v>
          </cell>
          <cell r="B367">
            <v>3</v>
          </cell>
          <cell r="C367" t="str">
            <v>Northern Electric plc</v>
          </cell>
          <cell r="D367" t="str">
            <v>nPower</v>
          </cell>
          <cell r="E367">
            <v>2</v>
          </cell>
          <cell r="F367" t="str">
            <v>Credit</v>
          </cell>
          <cell r="G367" t="str">
            <v>Midlands</v>
          </cell>
          <cell r="H367">
            <v>0</v>
          </cell>
        </row>
        <row r="368">
          <cell r="A368">
            <v>1998</v>
          </cell>
          <cell r="B368">
            <v>3</v>
          </cell>
          <cell r="C368" t="str">
            <v>Northern Electric plc</v>
          </cell>
          <cell r="D368" t="str">
            <v>nPower</v>
          </cell>
          <cell r="E368">
            <v>2</v>
          </cell>
          <cell r="F368" t="str">
            <v>Direct Debit</v>
          </cell>
          <cell r="G368" t="str">
            <v>Midlands</v>
          </cell>
          <cell r="H368">
            <v>0</v>
          </cell>
        </row>
        <row r="369">
          <cell r="A369">
            <v>1998</v>
          </cell>
          <cell r="B369">
            <v>3</v>
          </cell>
          <cell r="C369" t="str">
            <v>Northern Electric plc</v>
          </cell>
          <cell r="D369" t="str">
            <v>nPower</v>
          </cell>
          <cell r="E369">
            <v>2</v>
          </cell>
          <cell r="F369" t="str">
            <v>Prepayment</v>
          </cell>
          <cell r="G369" t="str">
            <v>Midlands</v>
          </cell>
          <cell r="H369">
            <v>0</v>
          </cell>
        </row>
        <row r="370">
          <cell r="A370">
            <v>1998</v>
          </cell>
          <cell r="B370">
            <v>3</v>
          </cell>
          <cell r="C370" t="str">
            <v>Northern Electric plc</v>
          </cell>
          <cell r="D370" t="str">
            <v>nPower</v>
          </cell>
          <cell r="E370">
            <v>1</v>
          </cell>
          <cell r="F370" t="str">
            <v>All</v>
          </cell>
          <cell r="G370" t="str">
            <v>North East</v>
          </cell>
          <cell r="H370">
            <v>1328787</v>
          </cell>
        </row>
        <row r="371">
          <cell r="A371">
            <v>1998</v>
          </cell>
          <cell r="B371">
            <v>3</v>
          </cell>
          <cell r="C371" t="str">
            <v>Northern Electric plc</v>
          </cell>
          <cell r="D371" t="str">
            <v>nPower</v>
          </cell>
          <cell r="E371">
            <v>1</v>
          </cell>
          <cell r="F371" t="str">
            <v>Credit</v>
          </cell>
          <cell r="G371" t="str">
            <v>North East</v>
          </cell>
          <cell r="H371">
            <v>777147</v>
          </cell>
        </row>
        <row r="372">
          <cell r="A372">
            <v>1998</v>
          </cell>
          <cell r="B372">
            <v>3</v>
          </cell>
          <cell r="C372" t="str">
            <v>Northern Electric plc</v>
          </cell>
          <cell r="D372" t="str">
            <v>nPower</v>
          </cell>
          <cell r="E372">
            <v>1</v>
          </cell>
          <cell r="F372" t="str">
            <v>Credit</v>
          </cell>
          <cell r="G372" t="str">
            <v>North East</v>
          </cell>
          <cell r="H372">
            <v>60558</v>
          </cell>
        </row>
        <row r="373">
          <cell r="A373">
            <v>1998</v>
          </cell>
          <cell r="B373">
            <v>3</v>
          </cell>
          <cell r="C373" t="str">
            <v>Northern Electric plc</v>
          </cell>
          <cell r="D373" t="str">
            <v>nPower</v>
          </cell>
          <cell r="E373">
            <v>1</v>
          </cell>
          <cell r="F373" t="str">
            <v>Direct Debit</v>
          </cell>
          <cell r="G373" t="str">
            <v>North East</v>
          </cell>
          <cell r="H373">
            <v>349913</v>
          </cell>
        </row>
        <row r="374">
          <cell r="A374">
            <v>1998</v>
          </cell>
          <cell r="B374">
            <v>3</v>
          </cell>
          <cell r="C374" t="str">
            <v>Northern Electric plc</v>
          </cell>
          <cell r="D374" t="str">
            <v>nPower</v>
          </cell>
          <cell r="E374">
            <v>1</v>
          </cell>
          <cell r="F374" t="str">
            <v>Prepayment</v>
          </cell>
          <cell r="G374" t="str">
            <v>North East</v>
          </cell>
          <cell r="H374">
            <v>141169</v>
          </cell>
        </row>
        <row r="375">
          <cell r="A375">
            <v>1998</v>
          </cell>
          <cell r="B375">
            <v>3</v>
          </cell>
          <cell r="C375" t="str">
            <v>Northern Electric plc</v>
          </cell>
          <cell r="D375" t="str">
            <v>nPower</v>
          </cell>
          <cell r="E375">
            <v>2</v>
          </cell>
          <cell r="F375" t="str">
            <v>All</v>
          </cell>
          <cell r="G375" t="str">
            <v>North Scotland</v>
          </cell>
          <cell r="H375">
            <v>0</v>
          </cell>
        </row>
        <row r="376">
          <cell r="A376">
            <v>1998</v>
          </cell>
          <cell r="B376">
            <v>3</v>
          </cell>
          <cell r="C376" t="str">
            <v>Northern Electric plc</v>
          </cell>
          <cell r="D376" t="str">
            <v>nPower</v>
          </cell>
          <cell r="E376">
            <v>2</v>
          </cell>
          <cell r="F376" t="str">
            <v>Credit</v>
          </cell>
          <cell r="G376" t="str">
            <v>North Scotland</v>
          </cell>
          <cell r="H376">
            <v>0</v>
          </cell>
        </row>
        <row r="377">
          <cell r="A377">
            <v>1998</v>
          </cell>
          <cell r="B377">
            <v>3</v>
          </cell>
          <cell r="C377" t="str">
            <v>Northern Electric plc</v>
          </cell>
          <cell r="D377" t="str">
            <v>nPower</v>
          </cell>
          <cell r="E377">
            <v>2</v>
          </cell>
          <cell r="F377" t="str">
            <v>Credit</v>
          </cell>
          <cell r="G377" t="str">
            <v>North Scotland</v>
          </cell>
          <cell r="H377">
            <v>0</v>
          </cell>
        </row>
        <row r="378">
          <cell r="A378">
            <v>1998</v>
          </cell>
          <cell r="B378">
            <v>3</v>
          </cell>
          <cell r="C378" t="str">
            <v>Northern Electric plc</v>
          </cell>
          <cell r="D378" t="str">
            <v>nPower</v>
          </cell>
          <cell r="E378">
            <v>2</v>
          </cell>
          <cell r="F378" t="str">
            <v>Direct Debit</v>
          </cell>
          <cell r="G378" t="str">
            <v>North Scotland</v>
          </cell>
          <cell r="H378">
            <v>0</v>
          </cell>
        </row>
        <row r="379">
          <cell r="A379">
            <v>1998</v>
          </cell>
          <cell r="B379">
            <v>3</v>
          </cell>
          <cell r="C379" t="str">
            <v>Northern Electric plc</v>
          </cell>
          <cell r="D379" t="str">
            <v>nPower</v>
          </cell>
          <cell r="E379">
            <v>2</v>
          </cell>
          <cell r="F379" t="str">
            <v>Prepayment</v>
          </cell>
          <cell r="G379" t="str">
            <v>North Scotland</v>
          </cell>
          <cell r="H379">
            <v>0</v>
          </cell>
        </row>
        <row r="380">
          <cell r="A380">
            <v>1998</v>
          </cell>
          <cell r="B380">
            <v>3</v>
          </cell>
          <cell r="C380" t="str">
            <v>Northern Electric plc</v>
          </cell>
          <cell r="D380" t="str">
            <v>nPower</v>
          </cell>
          <cell r="E380">
            <v>2</v>
          </cell>
          <cell r="F380" t="str">
            <v>All</v>
          </cell>
          <cell r="G380" t="str">
            <v>North Wales &amp; Merseyside</v>
          </cell>
          <cell r="H380">
            <v>0</v>
          </cell>
        </row>
        <row r="381">
          <cell r="A381">
            <v>1998</v>
          </cell>
          <cell r="B381">
            <v>3</v>
          </cell>
          <cell r="C381" t="str">
            <v>Northern Electric plc</v>
          </cell>
          <cell r="D381" t="str">
            <v>nPower</v>
          </cell>
          <cell r="E381">
            <v>2</v>
          </cell>
          <cell r="F381" t="str">
            <v>Credit</v>
          </cell>
          <cell r="G381" t="str">
            <v>North Wales &amp; Merseyside</v>
          </cell>
          <cell r="H381">
            <v>0</v>
          </cell>
        </row>
        <row r="382">
          <cell r="A382">
            <v>1998</v>
          </cell>
          <cell r="B382">
            <v>3</v>
          </cell>
          <cell r="C382" t="str">
            <v>Northern Electric plc</v>
          </cell>
          <cell r="D382" t="str">
            <v>nPower</v>
          </cell>
          <cell r="E382">
            <v>2</v>
          </cell>
          <cell r="F382" t="str">
            <v>Credit</v>
          </cell>
          <cell r="G382" t="str">
            <v>North Wales &amp; Merseyside</v>
          </cell>
          <cell r="H382">
            <v>0</v>
          </cell>
        </row>
        <row r="383">
          <cell r="A383">
            <v>1998</v>
          </cell>
          <cell r="B383">
            <v>3</v>
          </cell>
          <cell r="C383" t="str">
            <v>Northern Electric plc</v>
          </cell>
          <cell r="D383" t="str">
            <v>nPower</v>
          </cell>
          <cell r="E383">
            <v>2</v>
          </cell>
          <cell r="F383" t="str">
            <v>Direct Debit</v>
          </cell>
          <cell r="G383" t="str">
            <v>North Wales &amp; Merseyside</v>
          </cell>
          <cell r="H383">
            <v>0</v>
          </cell>
        </row>
        <row r="384">
          <cell r="A384">
            <v>1998</v>
          </cell>
          <cell r="B384">
            <v>3</v>
          </cell>
          <cell r="C384" t="str">
            <v>Northern Electric plc</v>
          </cell>
          <cell r="D384" t="str">
            <v>nPower</v>
          </cell>
          <cell r="E384">
            <v>2</v>
          </cell>
          <cell r="F384" t="str">
            <v>Prepayment</v>
          </cell>
          <cell r="G384" t="str">
            <v>North Wales &amp; Merseyside</v>
          </cell>
          <cell r="H384">
            <v>0</v>
          </cell>
        </row>
        <row r="385">
          <cell r="A385">
            <v>1998</v>
          </cell>
          <cell r="B385">
            <v>3</v>
          </cell>
          <cell r="C385" t="str">
            <v>Northern Electric plc</v>
          </cell>
          <cell r="D385" t="str">
            <v>nPower</v>
          </cell>
          <cell r="E385">
            <v>2</v>
          </cell>
          <cell r="F385" t="str">
            <v>All</v>
          </cell>
          <cell r="G385" t="str">
            <v>North West</v>
          </cell>
          <cell r="H385">
            <v>0</v>
          </cell>
        </row>
        <row r="386">
          <cell r="A386">
            <v>1998</v>
          </cell>
          <cell r="B386">
            <v>3</v>
          </cell>
          <cell r="C386" t="str">
            <v>Northern Electric plc</v>
          </cell>
          <cell r="D386" t="str">
            <v>nPower</v>
          </cell>
          <cell r="E386">
            <v>2</v>
          </cell>
          <cell r="F386" t="str">
            <v>Credit</v>
          </cell>
          <cell r="G386" t="str">
            <v>North West</v>
          </cell>
          <cell r="H386">
            <v>0</v>
          </cell>
        </row>
        <row r="387">
          <cell r="A387">
            <v>1998</v>
          </cell>
          <cell r="B387">
            <v>3</v>
          </cell>
          <cell r="C387" t="str">
            <v>Northern Electric plc</v>
          </cell>
          <cell r="D387" t="str">
            <v>nPower</v>
          </cell>
          <cell r="E387">
            <v>2</v>
          </cell>
          <cell r="F387" t="str">
            <v>Credit</v>
          </cell>
          <cell r="G387" t="str">
            <v>North West</v>
          </cell>
          <cell r="H387">
            <v>0</v>
          </cell>
        </row>
        <row r="388">
          <cell r="A388">
            <v>1998</v>
          </cell>
          <cell r="B388">
            <v>3</v>
          </cell>
          <cell r="C388" t="str">
            <v>Northern Electric plc</v>
          </cell>
          <cell r="D388" t="str">
            <v>nPower</v>
          </cell>
          <cell r="E388">
            <v>2</v>
          </cell>
          <cell r="F388" t="str">
            <v>Direct Debit</v>
          </cell>
          <cell r="G388" t="str">
            <v>North West</v>
          </cell>
          <cell r="H388">
            <v>0</v>
          </cell>
        </row>
        <row r="389">
          <cell r="A389">
            <v>1998</v>
          </cell>
          <cell r="B389">
            <v>3</v>
          </cell>
          <cell r="C389" t="str">
            <v>Northern Electric plc</v>
          </cell>
          <cell r="D389" t="str">
            <v>nPower</v>
          </cell>
          <cell r="E389">
            <v>2</v>
          </cell>
          <cell r="F389" t="str">
            <v>Prepayment</v>
          </cell>
          <cell r="G389" t="str">
            <v>North West</v>
          </cell>
          <cell r="H389">
            <v>0</v>
          </cell>
        </row>
        <row r="390">
          <cell r="A390">
            <v>1998</v>
          </cell>
          <cell r="B390">
            <v>3</v>
          </cell>
          <cell r="C390" t="str">
            <v>Northern Electric plc</v>
          </cell>
          <cell r="D390" t="str">
            <v>nPower</v>
          </cell>
          <cell r="E390">
            <v>2</v>
          </cell>
          <cell r="F390" t="str">
            <v>All</v>
          </cell>
          <cell r="G390" t="str">
            <v>South East</v>
          </cell>
          <cell r="H390">
            <v>0</v>
          </cell>
        </row>
        <row r="391">
          <cell r="A391">
            <v>1998</v>
          </cell>
          <cell r="B391">
            <v>3</v>
          </cell>
          <cell r="C391" t="str">
            <v>Northern Electric plc</v>
          </cell>
          <cell r="D391" t="str">
            <v>nPower</v>
          </cell>
          <cell r="E391">
            <v>2</v>
          </cell>
          <cell r="F391" t="str">
            <v>Credit</v>
          </cell>
          <cell r="G391" t="str">
            <v>South East</v>
          </cell>
          <cell r="H391">
            <v>0</v>
          </cell>
        </row>
        <row r="392">
          <cell r="A392">
            <v>1998</v>
          </cell>
          <cell r="B392">
            <v>3</v>
          </cell>
          <cell r="C392" t="str">
            <v>Northern Electric plc</v>
          </cell>
          <cell r="D392" t="str">
            <v>nPower</v>
          </cell>
          <cell r="E392">
            <v>2</v>
          </cell>
          <cell r="F392" t="str">
            <v>Credit</v>
          </cell>
          <cell r="G392" t="str">
            <v>South East</v>
          </cell>
          <cell r="H392">
            <v>0</v>
          </cell>
        </row>
        <row r="393">
          <cell r="A393">
            <v>1998</v>
          </cell>
          <cell r="B393">
            <v>3</v>
          </cell>
          <cell r="C393" t="str">
            <v>Northern Electric plc</v>
          </cell>
          <cell r="D393" t="str">
            <v>nPower</v>
          </cell>
          <cell r="E393">
            <v>2</v>
          </cell>
          <cell r="F393" t="str">
            <v>Direct Debit</v>
          </cell>
          <cell r="G393" t="str">
            <v>South East</v>
          </cell>
          <cell r="H393">
            <v>0</v>
          </cell>
        </row>
        <row r="394">
          <cell r="A394">
            <v>1998</v>
          </cell>
          <cell r="B394">
            <v>3</v>
          </cell>
          <cell r="C394" t="str">
            <v>Northern Electric plc</v>
          </cell>
          <cell r="D394" t="str">
            <v>nPower</v>
          </cell>
          <cell r="E394">
            <v>2</v>
          </cell>
          <cell r="F394" t="str">
            <v>Prepayment</v>
          </cell>
          <cell r="G394" t="str">
            <v>South East</v>
          </cell>
          <cell r="H394">
            <v>0</v>
          </cell>
        </row>
        <row r="395">
          <cell r="A395">
            <v>1998</v>
          </cell>
          <cell r="B395">
            <v>3</v>
          </cell>
          <cell r="C395" t="str">
            <v>Northern Electric plc</v>
          </cell>
          <cell r="D395" t="str">
            <v>nPower</v>
          </cell>
          <cell r="E395">
            <v>2</v>
          </cell>
          <cell r="F395" t="str">
            <v>All</v>
          </cell>
          <cell r="G395" t="str">
            <v>South Scotland</v>
          </cell>
          <cell r="H395">
            <v>0</v>
          </cell>
        </row>
        <row r="396">
          <cell r="A396">
            <v>1998</v>
          </cell>
          <cell r="B396">
            <v>3</v>
          </cell>
          <cell r="C396" t="str">
            <v>Northern Electric plc</v>
          </cell>
          <cell r="D396" t="str">
            <v>nPower</v>
          </cell>
          <cell r="E396">
            <v>2</v>
          </cell>
          <cell r="F396" t="str">
            <v>Credit</v>
          </cell>
          <cell r="G396" t="str">
            <v>South Scotland</v>
          </cell>
          <cell r="H396">
            <v>0</v>
          </cell>
        </row>
        <row r="397">
          <cell r="A397">
            <v>1998</v>
          </cell>
          <cell r="B397">
            <v>3</v>
          </cell>
          <cell r="C397" t="str">
            <v>Northern Electric plc</v>
          </cell>
          <cell r="D397" t="str">
            <v>nPower</v>
          </cell>
          <cell r="E397">
            <v>2</v>
          </cell>
          <cell r="F397" t="str">
            <v>Credit</v>
          </cell>
          <cell r="G397" t="str">
            <v>South Scotland</v>
          </cell>
          <cell r="H397">
            <v>0</v>
          </cell>
        </row>
        <row r="398">
          <cell r="A398">
            <v>1998</v>
          </cell>
          <cell r="B398">
            <v>3</v>
          </cell>
          <cell r="C398" t="str">
            <v>Northern Electric plc</v>
          </cell>
          <cell r="D398" t="str">
            <v>nPower</v>
          </cell>
          <cell r="E398">
            <v>2</v>
          </cell>
          <cell r="F398" t="str">
            <v>Direct Debit</v>
          </cell>
          <cell r="G398" t="str">
            <v>South Scotland</v>
          </cell>
          <cell r="H398">
            <v>0</v>
          </cell>
        </row>
        <row r="399">
          <cell r="A399">
            <v>1998</v>
          </cell>
          <cell r="B399">
            <v>3</v>
          </cell>
          <cell r="C399" t="str">
            <v>Northern Electric plc</v>
          </cell>
          <cell r="D399" t="str">
            <v>nPower</v>
          </cell>
          <cell r="E399">
            <v>2</v>
          </cell>
          <cell r="F399" t="str">
            <v>Prepayment</v>
          </cell>
          <cell r="G399" t="str">
            <v>South Scotland</v>
          </cell>
          <cell r="H399">
            <v>0</v>
          </cell>
        </row>
        <row r="400">
          <cell r="A400">
            <v>1998</v>
          </cell>
          <cell r="B400">
            <v>3</v>
          </cell>
          <cell r="C400" t="str">
            <v>Northern Electric plc</v>
          </cell>
          <cell r="D400" t="str">
            <v>nPower</v>
          </cell>
          <cell r="E400">
            <v>2</v>
          </cell>
          <cell r="F400" t="str">
            <v>All</v>
          </cell>
          <cell r="G400" t="str">
            <v>South Wales</v>
          </cell>
          <cell r="H400">
            <v>0</v>
          </cell>
        </row>
        <row r="401">
          <cell r="A401">
            <v>1998</v>
          </cell>
          <cell r="B401">
            <v>3</v>
          </cell>
          <cell r="C401" t="str">
            <v>Northern Electric plc</v>
          </cell>
          <cell r="D401" t="str">
            <v>nPower</v>
          </cell>
          <cell r="E401">
            <v>2</v>
          </cell>
          <cell r="F401" t="str">
            <v>Credit</v>
          </cell>
          <cell r="G401" t="str">
            <v>South Wales</v>
          </cell>
          <cell r="H401">
            <v>0</v>
          </cell>
        </row>
        <row r="402">
          <cell r="A402">
            <v>1998</v>
          </cell>
          <cell r="B402">
            <v>3</v>
          </cell>
          <cell r="C402" t="str">
            <v>Northern Electric plc</v>
          </cell>
          <cell r="D402" t="str">
            <v>nPower</v>
          </cell>
          <cell r="E402">
            <v>2</v>
          </cell>
          <cell r="F402" t="str">
            <v>Credit</v>
          </cell>
          <cell r="G402" t="str">
            <v>South Wales</v>
          </cell>
          <cell r="H402">
            <v>0</v>
          </cell>
        </row>
        <row r="403">
          <cell r="A403">
            <v>1998</v>
          </cell>
          <cell r="B403">
            <v>3</v>
          </cell>
          <cell r="C403" t="str">
            <v>Northern Electric plc</v>
          </cell>
          <cell r="D403" t="str">
            <v>nPower</v>
          </cell>
          <cell r="E403">
            <v>2</v>
          </cell>
          <cell r="F403" t="str">
            <v>Direct Debit</v>
          </cell>
          <cell r="G403" t="str">
            <v>South Wales</v>
          </cell>
          <cell r="H403">
            <v>0</v>
          </cell>
        </row>
        <row r="404">
          <cell r="A404">
            <v>1998</v>
          </cell>
          <cell r="B404">
            <v>3</v>
          </cell>
          <cell r="C404" t="str">
            <v>Northern Electric plc</v>
          </cell>
          <cell r="D404" t="str">
            <v>nPower</v>
          </cell>
          <cell r="E404">
            <v>2</v>
          </cell>
          <cell r="F404" t="str">
            <v>Prepayment</v>
          </cell>
          <cell r="G404" t="str">
            <v>South Wales</v>
          </cell>
          <cell r="H404">
            <v>0</v>
          </cell>
        </row>
        <row r="405">
          <cell r="A405">
            <v>1998</v>
          </cell>
          <cell r="B405">
            <v>3</v>
          </cell>
          <cell r="C405" t="str">
            <v>Northern Electric plc</v>
          </cell>
          <cell r="D405" t="str">
            <v>nPower</v>
          </cell>
          <cell r="E405">
            <v>2</v>
          </cell>
          <cell r="F405" t="str">
            <v>All</v>
          </cell>
          <cell r="G405" t="str">
            <v>South West</v>
          </cell>
          <cell r="H405">
            <v>0</v>
          </cell>
        </row>
        <row r="406">
          <cell r="A406">
            <v>1998</v>
          </cell>
          <cell r="B406">
            <v>3</v>
          </cell>
          <cell r="C406" t="str">
            <v>Northern Electric plc</v>
          </cell>
          <cell r="D406" t="str">
            <v>nPower</v>
          </cell>
          <cell r="E406">
            <v>2</v>
          </cell>
          <cell r="F406" t="str">
            <v>Credit</v>
          </cell>
          <cell r="G406" t="str">
            <v>South West</v>
          </cell>
          <cell r="H406">
            <v>0</v>
          </cell>
        </row>
        <row r="407">
          <cell r="A407">
            <v>1998</v>
          </cell>
          <cell r="B407">
            <v>3</v>
          </cell>
          <cell r="C407" t="str">
            <v>Northern Electric plc</v>
          </cell>
          <cell r="D407" t="str">
            <v>nPower</v>
          </cell>
          <cell r="E407">
            <v>2</v>
          </cell>
          <cell r="F407" t="str">
            <v>Credit</v>
          </cell>
          <cell r="G407" t="str">
            <v>South West</v>
          </cell>
          <cell r="H407">
            <v>0</v>
          </cell>
        </row>
        <row r="408">
          <cell r="A408">
            <v>1998</v>
          </cell>
          <cell r="B408">
            <v>3</v>
          </cell>
          <cell r="C408" t="str">
            <v>Northern Electric plc</v>
          </cell>
          <cell r="D408" t="str">
            <v>nPower</v>
          </cell>
          <cell r="E408">
            <v>2</v>
          </cell>
          <cell r="F408" t="str">
            <v>Direct Debit</v>
          </cell>
          <cell r="G408" t="str">
            <v>South West</v>
          </cell>
          <cell r="H408">
            <v>0</v>
          </cell>
        </row>
        <row r="409">
          <cell r="A409">
            <v>1998</v>
          </cell>
          <cell r="B409">
            <v>3</v>
          </cell>
          <cell r="C409" t="str">
            <v>Northern Electric plc</v>
          </cell>
          <cell r="D409" t="str">
            <v>nPower</v>
          </cell>
          <cell r="E409">
            <v>2</v>
          </cell>
          <cell r="F409" t="str">
            <v>Prepayment</v>
          </cell>
          <cell r="G409" t="str">
            <v>South West</v>
          </cell>
          <cell r="H409">
            <v>0</v>
          </cell>
        </row>
        <row r="410">
          <cell r="A410">
            <v>1998</v>
          </cell>
          <cell r="B410">
            <v>3</v>
          </cell>
          <cell r="C410" t="str">
            <v>Northern Electric plc</v>
          </cell>
          <cell r="D410" t="str">
            <v>nPower</v>
          </cell>
          <cell r="E410">
            <v>2</v>
          </cell>
          <cell r="F410" t="str">
            <v>All</v>
          </cell>
          <cell r="G410" t="str">
            <v>Southern</v>
          </cell>
          <cell r="H410">
            <v>0</v>
          </cell>
        </row>
        <row r="411">
          <cell r="A411">
            <v>1998</v>
          </cell>
          <cell r="B411">
            <v>3</v>
          </cell>
          <cell r="C411" t="str">
            <v>Northern Electric plc</v>
          </cell>
          <cell r="D411" t="str">
            <v>nPower</v>
          </cell>
          <cell r="E411">
            <v>2</v>
          </cell>
          <cell r="F411" t="str">
            <v>Credit</v>
          </cell>
          <cell r="G411" t="str">
            <v>Southern</v>
          </cell>
          <cell r="H411">
            <v>0</v>
          </cell>
        </row>
        <row r="412">
          <cell r="A412">
            <v>1998</v>
          </cell>
          <cell r="B412">
            <v>3</v>
          </cell>
          <cell r="C412" t="str">
            <v>Northern Electric plc</v>
          </cell>
          <cell r="D412" t="str">
            <v>nPower</v>
          </cell>
          <cell r="E412">
            <v>2</v>
          </cell>
          <cell r="F412" t="str">
            <v>Credit</v>
          </cell>
          <cell r="G412" t="str">
            <v>Southern</v>
          </cell>
          <cell r="H412">
            <v>0</v>
          </cell>
        </row>
        <row r="413">
          <cell r="A413">
            <v>1998</v>
          </cell>
          <cell r="B413">
            <v>3</v>
          </cell>
          <cell r="C413" t="str">
            <v>Northern Electric plc</v>
          </cell>
          <cell r="D413" t="str">
            <v>nPower</v>
          </cell>
          <cell r="E413">
            <v>2</v>
          </cell>
          <cell r="F413" t="str">
            <v>Direct Debit</v>
          </cell>
          <cell r="G413" t="str">
            <v>Southern</v>
          </cell>
          <cell r="H413">
            <v>0</v>
          </cell>
        </row>
        <row r="414">
          <cell r="A414">
            <v>1998</v>
          </cell>
          <cell r="B414">
            <v>3</v>
          </cell>
          <cell r="C414" t="str">
            <v>Northern Electric plc</v>
          </cell>
          <cell r="D414" t="str">
            <v>nPower</v>
          </cell>
          <cell r="E414">
            <v>2</v>
          </cell>
          <cell r="F414" t="str">
            <v>Prepayment</v>
          </cell>
          <cell r="G414" t="str">
            <v>Southern</v>
          </cell>
          <cell r="H414">
            <v>0</v>
          </cell>
        </row>
        <row r="415">
          <cell r="A415">
            <v>1998</v>
          </cell>
          <cell r="B415">
            <v>3</v>
          </cell>
          <cell r="C415" t="str">
            <v>Northern Electric plc</v>
          </cell>
          <cell r="D415" t="str">
            <v>nPower</v>
          </cell>
          <cell r="E415">
            <v>2</v>
          </cell>
          <cell r="F415" t="str">
            <v>All</v>
          </cell>
          <cell r="G415" t="str">
            <v>Yorkshire</v>
          </cell>
          <cell r="H415">
            <v>0</v>
          </cell>
        </row>
        <row r="416">
          <cell r="A416">
            <v>1998</v>
          </cell>
          <cell r="B416">
            <v>3</v>
          </cell>
          <cell r="C416" t="str">
            <v>Northern Electric plc</v>
          </cell>
          <cell r="D416" t="str">
            <v>nPower</v>
          </cell>
          <cell r="E416">
            <v>2</v>
          </cell>
          <cell r="F416" t="str">
            <v>Credit</v>
          </cell>
          <cell r="G416" t="str">
            <v>Yorkshire</v>
          </cell>
          <cell r="H416">
            <v>0</v>
          </cell>
        </row>
        <row r="417">
          <cell r="A417">
            <v>1998</v>
          </cell>
          <cell r="B417">
            <v>3</v>
          </cell>
          <cell r="C417" t="str">
            <v>Northern Electric plc</v>
          </cell>
          <cell r="D417" t="str">
            <v>nPower</v>
          </cell>
          <cell r="E417">
            <v>2</v>
          </cell>
          <cell r="F417" t="str">
            <v>Credit</v>
          </cell>
          <cell r="G417" t="str">
            <v>Yorkshire</v>
          </cell>
          <cell r="H417">
            <v>0</v>
          </cell>
        </row>
        <row r="418">
          <cell r="A418">
            <v>1998</v>
          </cell>
          <cell r="B418">
            <v>3</v>
          </cell>
          <cell r="C418" t="str">
            <v>Northern Electric plc</v>
          </cell>
          <cell r="D418" t="str">
            <v>nPower</v>
          </cell>
          <cell r="E418">
            <v>2</v>
          </cell>
          <cell r="F418" t="str">
            <v>Direct Debit</v>
          </cell>
          <cell r="G418" t="str">
            <v>Yorkshire</v>
          </cell>
          <cell r="H418">
            <v>0</v>
          </cell>
        </row>
        <row r="419">
          <cell r="A419">
            <v>1998</v>
          </cell>
          <cell r="B419">
            <v>3</v>
          </cell>
          <cell r="C419" t="str">
            <v>Northern Electric plc</v>
          </cell>
          <cell r="D419" t="str">
            <v>nPower</v>
          </cell>
          <cell r="E419">
            <v>2</v>
          </cell>
          <cell r="F419" t="str">
            <v>Prepayment</v>
          </cell>
          <cell r="G419" t="str">
            <v>Yorkshire</v>
          </cell>
          <cell r="H419">
            <v>0</v>
          </cell>
        </row>
        <row r="420">
          <cell r="A420">
            <v>1998</v>
          </cell>
          <cell r="B420">
            <v>3</v>
          </cell>
          <cell r="C420" t="str">
            <v>NORWEB</v>
          </cell>
          <cell r="D420" t="str">
            <v>Powergen</v>
          </cell>
          <cell r="E420">
            <v>2</v>
          </cell>
          <cell r="F420" t="str">
            <v>All</v>
          </cell>
          <cell r="G420" t="str">
            <v>East Anglia</v>
          </cell>
          <cell r="H420">
            <v>0</v>
          </cell>
        </row>
        <row r="421">
          <cell r="A421">
            <v>1998</v>
          </cell>
          <cell r="B421">
            <v>3</v>
          </cell>
          <cell r="C421" t="str">
            <v>NORWEB</v>
          </cell>
          <cell r="D421" t="str">
            <v>Powergen</v>
          </cell>
          <cell r="E421">
            <v>2</v>
          </cell>
          <cell r="F421" t="str">
            <v>Credit</v>
          </cell>
          <cell r="G421" t="str">
            <v>East Anglia</v>
          </cell>
          <cell r="H421">
            <v>0</v>
          </cell>
        </row>
        <row r="422">
          <cell r="A422">
            <v>1998</v>
          </cell>
          <cell r="B422">
            <v>3</v>
          </cell>
          <cell r="C422" t="str">
            <v>NORWEB</v>
          </cell>
          <cell r="D422" t="str">
            <v>Powergen</v>
          </cell>
          <cell r="E422">
            <v>2</v>
          </cell>
          <cell r="F422" t="str">
            <v>Credit</v>
          </cell>
          <cell r="G422" t="str">
            <v>East Anglia</v>
          </cell>
          <cell r="H422">
            <v>0</v>
          </cell>
        </row>
        <row r="423">
          <cell r="A423">
            <v>1998</v>
          </cell>
          <cell r="B423">
            <v>3</v>
          </cell>
          <cell r="C423" t="str">
            <v>NORWEB</v>
          </cell>
          <cell r="D423" t="str">
            <v>Powergen</v>
          </cell>
          <cell r="E423">
            <v>2</v>
          </cell>
          <cell r="F423" t="str">
            <v>Direct Debit</v>
          </cell>
          <cell r="G423" t="str">
            <v>East Anglia</v>
          </cell>
          <cell r="H423">
            <v>0</v>
          </cell>
        </row>
        <row r="424">
          <cell r="A424">
            <v>1998</v>
          </cell>
          <cell r="B424">
            <v>3</v>
          </cell>
          <cell r="C424" t="str">
            <v>NORWEB</v>
          </cell>
          <cell r="D424" t="str">
            <v>Powergen</v>
          </cell>
          <cell r="E424">
            <v>2</v>
          </cell>
          <cell r="F424" t="str">
            <v>Prepayment</v>
          </cell>
          <cell r="G424" t="str">
            <v>East Anglia</v>
          </cell>
          <cell r="H424">
            <v>0</v>
          </cell>
        </row>
        <row r="425">
          <cell r="A425">
            <v>1998</v>
          </cell>
          <cell r="B425">
            <v>3</v>
          </cell>
          <cell r="C425" t="str">
            <v>NORWEB</v>
          </cell>
          <cell r="D425" t="str">
            <v>Powergen</v>
          </cell>
          <cell r="E425">
            <v>2</v>
          </cell>
          <cell r="F425" t="str">
            <v>All</v>
          </cell>
          <cell r="G425" t="str">
            <v>East Midlands</v>
          </cell>
          <cell r="H425">
            <v>0</v>
          </cell>
        </row>
        <row r="426">
          <cell r="A426">
            <v>1998</v>
          </cell>
          <cell r="B426">
            <v>3</v>
          </cell>
          <cell r="C426" t="str">
            <v>NORWEB</v>
          </cell>
          <cell r="D426" t="str">
            <v>Powergen</v>
          </cell>
          <cell r="E426">
            <v>2</v>
          </cell>
          <cell r="F426" t="str">
            <v>Credit</v>
          </cell>
          <cell r="G426" t="str">
            <v>East Midlands</v>
          </cell>
          <cell r="H426">
            <v>0</v>
          </cell>
        </row>
        <row r="427">
          <cell r="A427">
            <v>1998</v>
          </cell>
          <cell r="B427">
            <v>3</v>
          </cell>
          <cell r="C427" t="str">
            <v>NORWEB</v>
          </cell>
          <cell r="D427" t="str">
            <v>Powergen</v>
          </cell>
          <cell r="E427">
            <v>2</v>
          </cell>
          <cell r="F427" t="str">
            <v>Credit</v>
          </cell>
          <cell r="G427" t="str">
            <v>East Midlands</v>
          </cell>
          <cell r="H427">
            <v>0</v>
          </cell>
        </row>
        <row r="428">
          <cell r="A428">
            <v>1998</v>
          </cell>
          <cell r="B428">
            <v>3</v>
          </cell>
          <cell r="C428" t="str">
            <v>NORWEB</v>
          </cell>
          <cell r="D428" t="str">
            <v>Powergen</v>
          </cell>
          <cell r="E428">
            <v>2</v>
          </cell>
          <cell r="F428" t="str">
            <v>Direct Debit</v>
          </cell>
          <cell r="G428" t="str">
            <v>East Midlands</v>
          </cell>
          <cell r="H428">
            <v>0</v>
          </cell>
        </row>
        <row r="429">
          <cell r="A429">
            <v>1998</v>
          </cell>
          <cell r="B429">
            <v>3</v>
          </cell>
          <cell r="C429" t="str">
            <v>NORWEB</v>
          </cell>
          <cell r="D429" t="str">
            <v>Powergen</v>
          </cell>
          <cell r="E429">
            <v>2</v>
          </cell>
          <cell r="F429" t="str">
            <v>Prepayment</v>
          </cell>
          <cell r="G429" t="str">
            <v>East Midlands</v>
          </cell>
          <cell r="H429">
            <v>0</v>
          </cell>
        </row>
        <row r="430">
          <cell r="A430">
            <v>1998</v>
          </cell>
          <cell r="B430">
            <v>3</v>
          </cell>
          <cell r="C430" t="str">
            <v>NORWEB</v>
          </cell>
          <cell r="D430" t="str">
            <v>Powergen</v>
          </cell>
          <cell r="E430">
            <v>2</v>
          </cell>
          <cell r="F430" t="str">
            <v>All</v>
          </cell>
          <cell r="G430" t="str">
            <v>London</v>
          </cell>
          <cell r="H430">
            <v>0</v>
          </cell>
        </row>
        <row r="431">
          <cell r="A431">
            <v>1998</v>
          </cell>
          <cell r="B431">
            <v>3</v>
          </cell>
          <cell r="C431" t="str">
            <v>NORWEB</v>
          </cell>
          <cell r="D431" t="str">
            <v>Powergen</v>
          </cell>
          <cell r="E431">
            <v>2</v>
          </cell>
          <cell r="F431" t="str">
            <v>Credit</v>
          </cell>
          <cell r="G431" t="str">
            <v>London</v>
          </cell>
          <cell r="H431">
            <v>0</v>
          </cell>
        </row>
        <row r="432">
          <cell r="A432">
            <v>1998</v>
          </cell>
          <cell r="B432">
            <v>3</v>
          </cell>
          <cell r="C432" t="str">
            <v>NORWEB</v>
          </cell>
          <cell r="D432" t="str">
            <v>Powergen</v>
          </cell>
          <cell r="E432">
            <v>2</v>
          </cell>
          <cell r="F432" t="str">
            <v>Credit</v>
          </cell>
          <cell r="G432" t="str">
            <v>London</v>
          </cell>
          <cell r="H432">
            <v>0</v>
          </cell>
        </row>
        <row r="433">
          <cell r="A433">
            <v>1998</v>
          </cell>
          <cell r="B433">
            <v>3</v>
          </cell>
          <cell r="C433" t="str">
            <v>NORWEB</v>
          </cell>
          <cell r="D433" t="str">
            <v>Powergen</v>
          </cell>
          <cell r="E433">
            <v>2</v>
          </cell>
          <cell r="F433" t="str">
            <v>Direct Debit</v>
          </cell>
          <cell r="G433" t="str">
            <v>London</v>
          </cell>
          <cell r="H433">
            <v>0</v>
          </cell>
        </row>
        <row r="434">
          <cell r="A434">
            <v>1998</v>
          </cell>
          <cell r="B434">
            <v>3</v>
          </cell>
          <cell r="C434" t="str">
            <v>NORWEB</v>
          </cell>
          <cell r="D434" t="str">
            <v>Powergen</v>
          </cell>
          <cell r="E434">
            <v>2</v>
          </cell>
          <cell r="F434" t="str">
            <v>Prepayment</v>
          </cell>
          <cell r="G434" t="str">
            <v>London</v>
          </cell>
          <cell r="H434">
            <v>0</v>
          </cell>
        </row>
        <row r="435">
          <cell r="A435">
            <v>1998</v>
          </cell>
          <cell r="B435">
            <v>3</v>
          </cell>
          <cell r="C435" t="str">
            <v>NORWEB</v>
          </cell>
          <cell r="D435" t="str">
            <v>Powergen</v>
          </cell>
          <cell r="E435">
            <v>2</v>
          </cell>
          <cell r="F435" t="str">
            <v>All</v>
          </cell>
          <cell r="G435" t="str">
            <v>Midlands</v>
          </cell>
          <cell r="H435">
            <v>0</v>
          </cell>
        </row>
        <row r="436">
          <cell r="A436">
            <v>1998</v>
          </cell>
          <cell r="B436">
            <v>3</v>
          </cell>
          <cell r="C436" t="str">
            <v>NORWEB</v>
          </cell>
          <cell r="D436" t="str">
            <v>Powergen</v>
          </cell>
          <cell r="E436">
            <v>2</v>
          </cell>
          <cell r="F436" t="str">
            <v>Credit</v>
          </cell>
          <cell r="G436" t="str">
            <v>Midlands</v>
          </cell>
          <cell r="H436">
            <v>0</v>
          </cell>
        </row>
        <row r="437">
          <cell r="A437">
            <v>1998</v>
          </cell>
          <cell r="B437">
            <v>3</v>
          </cell>
          <cell r="C437" t="str">
            <v>NORWEB</v>
          </cell>
          <cell r="D437" t="str">
            <v>Powergen</v>
          </cell>
          <cell r="E437">
            <v>2</v>
          </cell>
          <cell r="F437" t="str">
            <v>Credit</v>
          </cell>
          <cell r="G437" t="str">
            <v>Midlands</v>
          </cell>
          <cell r="H437">
            <v>0</v>
          </cell>
        </row>
        <row r="438">
          <cell r="A438">
            <v>1998</v>
          </cell>
          <cell r="B438">
            <v>3</v>
          </cell>
          <cell r="C438" t="str">
            <v>NORWEB</v>
          </cell>
          <cell r="D438" t="str">
            <v>Powergen</v>
          </cell>
          <cell r="E438">
            <v>2</v>
          </cell>
          <cell r="F438" t="str">
            <v>Direct Debit</v>
          </cell>
          <cell r="G438" t="str">
            <v>Midlands</v>
          </cell>
          <cell r="H438">
            <v>0</v>
          </cell>
        </row>
        <row r="439">
          <cell r="A439">
            <v>1998</v>
          </cell>
          <cell r="B439">
            <v>3</v>
          </cell>
          <cell r="C439" t="str">
            <v>NORWEB</v>
          </cell>
          <cell r="D439" t="str">
            <v>Powergen</v>
          </cell>
          <cell r="E439">
            <v>2</v>
          </cell>
          <cell r="F439" t="str">
            <v>Prepayment</v>
          </cell>
          <cell r="G439" t="str">
            <v>Midlands</v>
          </cell>
          <cell r="H439">
            <v>0</v>
          </cell>
        </row>
        <row r="440">
          <cell r="A440">
            <v>1998</v>
          </cell>
          <cell r="B440">
            <v>3</v>
          </cell>
          <cell r="C440" t="str">
            <v>NORWEB</v>
          </cell>
          <cell r="D440" t="str">
            <v>Powergen</v>
          </cell>
          <cell r="E440">
            <v>2</v>
          </cell>
          <cell r="F440" t="str">
            <v>All</v>
          </cell>
          <cell r="G440" t="str">
            <v>North East</v>
          </cell>
          <cell r="H440">
            <v>0</v>
          </cell>
        </row>
        <row r="441">
          <cell r="A441">
            <v>1998</v>
          </cell>
          <cell r="B441">
            <v>3</v>
          </cell>
          <cell r="C441" t="str">
            <v>NORWEB</v>
          </cell>
          <cell r="D441" t="str">
            <v>Powergen</v>
          </cell>
          <cell r="E441">
            <v>2</v>
          </cell>
          <cell r="F441" t="str">
            <v>Credit</v>
          </cell>
          <cell r="G441" t="str">
            <v>North East</v>
          </cell>
          <cell r="H441">
            <v>0</v>
          </cell>
        </row>
        <row r="442">
          <cell r="A442">
            <v>1998</v>
          </cell>
          <cell r="B442">
            <v>3</v>
          </cell>
          <cell r="C442" t="str">
            <v>NORWEB</v>
          </cell>
          <cell r="D442" t="str">
            <v>Powergen</v>
          </cell>
          <cell r="E442">
            <v>2</v>
          </cell>
          <cell r="F442" t="str">
            <v>Credit</v>
          </cell>
          <cell r="G442" t="str">
            <v>North East</v>
          </cell>
          <cell r="H442">
            <v>0</v>
          </cell>
        </row>
        <row r="443">
          <cell r="A443">
            <v>1998</v>
          </cell>
          <cell r="B443">
            <v>3</v>
          </cell>
          <cell r="C443" t="str">
            <v>NORWEB</v>
          </cell>
          <cell r="D443" t="str">
            <v>Powergen</v>
          </cell>
          <cell r="E443">
            <v>2</v>
          </cell>
          <cell r="F443" t="str">
            <v>Direct Debit</v>
          </cell>
          <cell r="G443" t="str">
            <v>North East</v>
          </cell>
          <cell r="H443">
            <v>0</v>
          </cell>
        </row>
        <row r="444">
          <cell r="A444">
            <v>1998</v>
          </cell>
          <cell r="B444">
            <v>3</v>
          </cell>
          <cell r="C444" t="str">
            <v>NORWEB</v>
          </cell>
          <cell r="D444" t="str">
            <v>Powergen</v>
          </cell>
          <cell r="E444">
            <v>2</v>
          </cell>
          <cell r="F444" t="str">
            <v>Prepayment</v>
          </cell>
          <cell r="G444" t="str">
            <v>North East</v>
          </cell>
          <cell r="H444">
            <v>0</v>
          </cell>
        </row>
        <row r="445">
          <cell r="A445">
            <v>1998</v>
          </cell>
          <cell r="B445">
            <v>3</v>
          </cell>
          <cell r="C445" t="str">
            <v>NORWEB</v>
          </cell>
          <cell r="D445" t="str">
            <v>Powergen</v>
          </cell>
          <cell r="E445">
            <v>2</v>
          </cell>
          <cell r="F445" t="str">
            <v>All</v>
          </cell>
          <cell r="G445" t="str">
            <v>North Scotland</v>
          </cell>
          <cell r="H445">
            <v>0</v>
          </cell>
        </row>
        <row r="446">
          <cell r="A446">
            <v>1998</v>
          </cell>
          <cell r="B446">
            <v>3</v>
          </cell>
          <cell r="C446" t="str">
            <v>NORWEB</v>
          </cell>
          <cell r="D446" t="str">
            <v>Powergen</v>
          </cell>
          <cell r="E446">
            <v>2</v>
          </cell>
          <cell r="F446" t="str">
            <v>Credit</v>
          </cell>
          <cell r="G446" t="str">
            <v>North Scotland</v>
          </cell>
          <cell r="H446">
            <v>0</v>
          </cell>
        </row>
        <row r="447">
          <cell r="A447">
            <v>1998</v>
          </cell>
          <cell r="B447">
            <v>3</v>
          </cell>
          <cell r="C447" t="str">
            <v>NORWEB</v>
          </cell>
          <cell r="D447" t="str">
            <v>Powergen</v>
          </cell>
          <cell r="E447">
            <v>2</v>
          </cell>
          <cell r="F447" t="str">
            <v>Credit</v>
          </cell>
          <cell r="G447" t="str">
            <v>North Scotland</v>
          </cell>
          <cell r="H447">
            <v>0</v>
          </cell>
        </row>
        <row r="448">
          <cell r="A448">
            <v>1998</v>
          </cell>
          <cell r="B448">
            <v>3</v>
          </cell>
          <cell r="C448" t="str">
            <v>NORWEB</v>
          </cell>
          <cell r="D448" t="str">
            <v>Powergen</v>
          </cell>
          <cell r="E448">
            <v>2</v>
          </cell>
          <cell r="F448" t="str">
            <v>Direct Debit</v>
          </cell>
          <cell r="G448" t="str">
            <v>North Scotland</v>
          </cell>
          <cell r="H448">
            <v>0</v>
          </cell>
        </row>
        <row r="449">
          <cell r="A449">
            <v>1998</v>
          </cell>
          <cell r="B449">
            <v>3</v>
          </cell>
          <cell r="C449" t="str">
            <v>NORWEB</v>
          </cell>
          <cell r="D449" t="str">
            <v>Powergen</v>
          </cell>
          <cell r="E449">
            <v>2</v>
          </cell>
          <cell r="F449" t="str">
            <v>Prepayment</v>
          </cell>
          <cell r="G449" t="str">
            <v>North Scotland</v>
          </cell>
          <cell r="H449">
            <v>0</v>
          </cell>
        </row>
        <row r="450">
          <cell r="A450">
            <v>1998</v>
          </cell>
          <cell r="B450">
            <v>3</v>
          </cell>
          <cell r="C450" t="str">
            <v>NORWEB</v>
          </cell>
          <cell r="D450" t="str">
            <v>Powergen</v>
          </cell>
          <cell r="E450">
            <v>2</v>
          </cell>
          <cell r="F450" t="str">
            <v>All</v>
          </cell>
          <cell r="G450" t="str">
            <v>North Wales &amp; Merseyside</v>
          </cell>
          <cell r="H450">
            <v>0</v>
          </cell>
        </row>
        <row r="451">
          <cell r="A451">
            <v>1998</v>
          </cell>
          <cell r="B451">
            <v>3</v>
          </cell>
          <cell r="C451" t="str">
            <v>NORWEB</v>
          </cell>
          <cell r="D451" t="str">
            <v>Powergen</v>
          </cell>
          <cell r="E451">
            <v>2</v>
          </cell>
          <cell r="F451" t="str">
            <v>Credit</v>
          </cell>
          <cell r="G451" t="str">
            <v>North Wales &amp; Merseyside</v>
          </cell>
          <cell r="H451">
            <v>0</v>
          </cell>
        </row>
        <row r="452">
          <cell r="A452">
            <v>1998</v>
          </cell>
          <cell r="B452">
            <v>3</v>
          </cell>
          <cell r="C452" t="str">
            <v>NORWEB</v>
          </cell>
          <cell r="D452" t="str">
            <v>Powergen</v>
          </cell>
          <cell r="E452">
            <v>2</v>
          </cell>
          <cell r="F452" t="str">
            <v>Credit</v>
          </cell>
          <cell r="G452" t="str">
            <v>North Wales &amp; Merseyside</v>
          </cell>
          <cell r="H452">
            <v>0</v>
          </cell>
        </row>
        <row r="453">
          <cell r="A453">
            <v>1998</v>
          </cell>
          <cell r="B453">
            <v>3</v>
          </cell>
          <cell r="C453" t="str">
            <v>NORWEB</v>
          </cell>
          <cell r="D453" t="str">
            <v>Powergen</v>
          </cell>
          <cell r="E453">
            <v>2</v>
          </cell>
          <cell r="F453" t="str">
            <v>Direct Debit</v>
          </cell>
          <cell r="G453" t="str">
            <v>North Wales &amp; Merseyside</v>
          </cell>
          <cell r="H453">
            <v>0</v>
          </cell>
        </row>
        <row r="454">
          <cell r="A454">
            <v>1998</v>
          </cell>
          <cell r="B454">
            <v>3</v>
          </cell>
          <cell r="C454" t="str">
            <v>NORWEB</v>
          </cell>
          <cell r="D454" t="str">
            <v>Powergen</v>
          </cell>
          <cell r="E454">
            <v>2</v>
          </cell>
          <cell r="F454" t="str">
            <v>Prepayment</v>
          </cell>
          <cell r="G454" t="str">
            <v>North Wales &amp; Merseyside</v>
          </cell>
          <cell r="H454">
            <v>0</v>
          </cell>
        </row>
        <row r="455">
          <cell r="A455">
            <v>1998</v>
          </cell>
          <cell r="B455">
            <v>3</v>
          </cell>
          <cell r="C455" t="str">
            <v>NORWEB</v>
          </cell>
          <cell r="D455" t="str">
            <v>Powergen</v>
          </cell>
          <cell r="E455">
            <v>1</v>
          </cell>
          <cell r="F455" t="str">
            <v>All</v>
          </cell>
          <cell r="G455" t="str">
            <v>North West</v>
          </cell>
          <cell r="H455">
            <v>2061974</v>
          </cell>
        </row>
        <row r="456">
          <cell r="A456">
            <v>1998</v>
          </cell>
          <cell r="B456">
            <v>3</v>
          </cell>
          <cell r="C456" t="str">
            <v>NORWEB</v>
          </cell>
          <cell r="D456" t="str">
            <v>Powergen</v>
          </cell>
          <cell r="E456">
            <v>1</v>
          </cell>
          <cell r="F456" t="str">
            <v>Credit</v>
          </cell>
          <cell r="G456" t="str">
            <v>North West</v>
          </cell>
          <cell r="H456">
            <v>1054677</v>
          </cell>
        </row>
        <row r="457">
          <cell r="A457">
            <v>1998</v>
          </cell>
          <cell r="B457">
            <v>3</v>
          </cell>
          <cell r="C457" t="str">
            <v>NORWEB</v>
          </cell>
          <cell r="D457" t="str">
            <v>Powergen</v>
          </cell>
          <cell r="E457">
            <v>1</v>
          </cell>
          <cell r="F457" t="str">
            <v>Credit</v>
          </cell>
          <cell r="G457" t="str">
            <v>North West</v>
          </cell>
          <cell r="H457">
            <v>25542</v>
          </cell>
        </row>
        <row r="458">
          <cell r="A458">
            <v>1998</v>
          </cell>
          <cell r="B458">
            <v>3</v>
          </cell>
          <cell r="C458" t="str">
            <v>NORWEB</v>
          </cell>
          <cell r="D458" t="str">
            <v>Powergen</v>
          </cell>
          <cell r="E458">
            <v>1</v>
          </cell>
          <cell r="F458" t="str">
            <v>Direct Debit</v>
          </cell>
          <cell r="G458" t="str">
            <v>North West</v>
          </cell>
          <cell r="H458">
            <v>709275</v>
          </cell>
        </row>
        <row r="459">
          <cell r="A459">
            <v>1998</v>
          </cell>
          <cell r="B459">
            <v>3</v>
          </cell>
          <cell r="C459" t="str">
            <v>NORWEB</v>
          </cell>
          <cell r="D459" t="str">
            <v>Powergen</v>
          </cell>
          <cell r="E459">
            <v>1</v>
          </cell>
          <cell r="F459" t="str">
            <v>Prepayment</v>
          </cell>
          <cell r="G459" t="str">
            <v>North West</v>
          </cell>
          <cell r="H459">
            <v>272480</v>
          </cell>
        </row>
        <row r="460">
          <cell r="A460">
            <v>1998</v>
          </cell>
          <cell r="B460">
            <v>3</v>
          </cell>
          <cell r="C460" t="str">
            <v>NORWEB</v>
          </cell>
          <cell r="D460" t="str">
            <v>Powergen</v>
          </cell>
          <cell r="E460">
            <v>2</v>
          </cell>
          <cell r="F460" t="str">
            <v>All</v>
          </cell>
          <cell r="G460" t="str">
            <v>South East</v>
          </cell>
          <cell r="H460">
            <v>0</v>
          </cell>
        </row>
        <row r="461">
          <cell r="A461">
            <v>1998</v>
          </cell>
          <cell r="B461">
            <v>3</v>
          </cell>
          <cell r="C461" t="str">
            <v>NORWEB</v>
          </cell>
          <cell r="D461" t="str">
            <v>Powergen</v>
          </cell>
          <cell r="E461">
            <v>2</v>
          </cell>
          <cell r="F461" t="str">
            <v>Credit</v>
          </cell>
          <cell r="G461" t="str">
            <v>South East</v>
          </cell>
          <cell r="H461">
            <v>0</v>
          </cell>
        </row>
        <row r="462">
          <cell r="A462">
            <v>1998</v>
          </cell>
          <cell r="B462">
            <v>3</v>
          </cell>
          <cell r="C462" t="str">
            <v>NORWEB</v>
          </cell>
          <cell r="D462" t="str">
            <v>Powergen</v>
          </cell>
          <cell r="E462">
            <v>2</v>
          </cell>
          <cell r="F462" t="str">
            <v>Credit</v>
          </cell>
          <cell r="G462" t="str">
            <v>South East</v>
          </cell>
          <cell r="H462">
            <v>0</v>
          </cell>
        </row>
        <row r="463">
          <cell r="A463">
            <v>1998</v>
          </cell>
          <cell r="B463">
            <v>3</v>
          </cell>
          <cell r="C463" t="str">
            <v>NORWEB</v>
          </cell>
          <cell r="D463" t="str">
            <v>Powergen</v>
          </cell>
          <cell r="E463">
            <v>2</v>
          </cell>
          <cell r="F463" t="str">
            <v>Direct Debit</v>
          </cell>
          <cell r="G463" t="str">
            <v>South East</v>
          </cell>
          <cell r="H463">
            <v>0</v>
          </cell>
        </row>
        <row r="464">
          <cell r="A464">
            <v>1998</v>
          </cell>
          <cell r="B464">
            <v>3</v>
          </cell>
          <cell r="C464" t="str">
            <v>NORWEB</v>
          </cell>
          <cell r="D464" t="str">
            <v>Powergen</v>
          </cell>
          <cell r="E464">
            <v>2</v>
          </cell>
          <cell r="F464" t="str">
            <v>Prepayment</v>
          </cell>
          <cell r="G464" t="str">
            <v>South East</v>
          </cell>
          <cell r="H464">
            <v>0</v>
          </cell>
        </row>
        <row r="465">
          <cell r="A465">
            <v>1998</v>
          </cell>
          <cell r="B465">
            <v>3</v>
          </cell>
          <cell r="C465" t="str">
            <v>NORWEB</v>
          </cell>
          <cell r="D465" t="str">
            <v>Powergen</v>
          </cell>
          <cell r="E465">
            <v>2</v>
          </cell>
          <cell r="F465" t="str">
            <v>All</v>
          </cell>
          <cell r="G465" t="str">
            <v>South Scotland</v>
          </cell>
          <cell r="H465">
            <v>0</v>
          </cell>
        </row>
        <row r="466">
          <cell r="A466">
            <v>1998</v>
          </cell>
          <cell r="B466">
            <v>3</v>
          </cell>
          <cell r="C466" t="str">
            <v>NORWEB</v>
          </cell>
          <cell r="D466" t="str">
            <v>Powergen</v>
          </cell>
          <cell r="E466">
            <v>2</v>
          </cell>
          <cell r="F466" t="str">
            <v>Credit</v>
          </cell>
          <cell r="G466" t="str">
            <v>South Scotland</v>
          </cell>
          <cell r="H466">
            <v>0</v>
          </cell>
        </row>
        <row r="467">
          <cell r="A467">
            <v>1998</v>
          </cell>
          <cell r="B467">
            <v>3</v>
          </cell>
          <cell r="C467" t="str">
            <v>NORWEB</v>
          </cell>
          <cell r="D467" t="str">
            <v>Powergen</v>
          </cell>
          <cell r="E467">
            <v>2</v>
          </cell>
          <cell r="F467" t="str">
            <v>Credit</v>
          </cell>
          <cell r="G467" t="str">
            <v>South Scotland</v>
          </cell>
          <cell r="H467">
            <v>0</v>
          </cell>
        </row>
        <row r="468">
          <cell r="A468">
            <v>1998</v>
          </cell>
          <cell r="B468">
            <v>3</v>
          </cell>
          <cell r="C468" t="str">
            <v>NORWEB</v>
          </cell>
          <cell r="D468" t="str">
            <v>Powergen</v>
          </cell>
          <cell r="E468">
            <v>2</v>
          </cell>
          <cell r="F468" t="str">
            <v>Direct Debit</v>
          </cell>
          <cell r="G468" t="str">
            <v>South Scotland</v>
          </cell>
          <cell r="H468">
            <v>0</v>
          </cell>
        </row>
        <row r="469">
          <cell r="A469">
            <v>1998</v>
          </cell>
          <cell r="B469">
            <v>3</v>
          </cell>
          <cell r="C469" t="str">
            <v>NORWEB</v>
          </cell>
          <cell r="D469" t="str">
            <v>Powergen</v>
          </cell>
          <cell r="E469">
            <v>2</v>
          </cell>
          <cell r="F469" t="str">
            <v>Prepayment</v>
          </cell>
          <cell r="G469" t="str">
            <v>South Scotland</v>
          </cell>
          <cell r="H469">
            <v>0</v>
          </cell>
        </row>
        <row r="470">
          <cell r="A470">
            <v>1998</v>
          </cell>
          <cell r="B470">
            <v>3</v>
          </cell>
          <cell r="C470" t="str">
            <v>NORWEB</v>
          </cell>
          <cell r="D470" t="str">
            <v>Powergen</v>
          </cell>
          <cell r="E470">
            <v>2</v>
          </cell>
          <cell r="F470" t="str">
            <v>All</v>
          </cell>
          <cell r="G470" t="str">
            <v>South Wales</v>
          </cell>
          <cell r="H470">
            <v>0</v>
          </cell>
        </row>
        <row r="471">
          <cell r="A471">
            <v>1998</v>
          </cell>
          <cell r="B471">
            <v>3</v>
          </cell>
          <cell r="C471" t="str">
            <v>NORWEB</v>
          </cell>
          <cell r="D471" t="str">
            <v>Powergen</v>
          </cell>
          <cell r="E471">
            <v>2</v>
          </cell>
          <cell r="F471" t="str">
            <v>Credit</v>
          </cell>
          <cell r="G471" t="str">
            <v>South Wales</v>
          </cell>
          <cell r="H471">
            <v>0</v>
          </cell>
        </row>
        <row r="472">
          <cell r="A472">
            <v>1998</v>
          </cell>
          <cell r="B472">
            <v>3</v>
          </cell>
          <cell r="C472" t="str">
            <v>NORWEB</v>
          </cell>
          <cell r="D472" t="str">
            <v>Powergen</v>
          </cell>
          <cell r="E472">
            <v>2</v>
          </cell>
          <cell r="F472" t="str">
            <v>Credit</v>
          </cell>
          <cell r="G472" t="str">
            <v>South Wales</v>
          </cell>
          <cell r="H472">
            <v>0</v>
          </cell>
        </row>
        <row r="473">
          <cell r="A473">
            <v>1998</v>
          </cell>
          <cell r="B473">
            <v>3</v>
          </cell>
          <cell r="C473" t="str">
            <v>NORWEB</v>
          </cell>
          <cell r="D473" t="str">
            <v>Powergen</v>
          </cell>
          <cell r="E473">
            <v>2</v>
          </cell>
          <cell r="F473" t="str">
            <v>Direct Debit</v>
          </cell>
          <cell r="G473" t="str">
            <v>South Wales</v>
          </cell>
          <cell r="H473">
            <v>0</v>
          </cell>
        </row>
        <row r="474">
          <cell r="A474">
            <v>1998</v>
          </cell>
          <cell r="B474">
            <v>3</v>
          </cell>
          <cell r="C474" t="str">
            <v>NORWEB</v>
          </cell>
          <cell r="D474" t="str">
            <v>Powergen</v>
          </cell>
          <cell r="E474">
            <v>2</v>
          </cell>
          <cell r="F474" t="str">
            <v>Prepayment</v>
          </cell>
          <cell r="G474" t="str">
            <v>South Wales</v>
          </cell>
          <cell r="H474">
            <v>0</v>
          </cell>
        </row>
        <row r="475">
          <cell r="A475">
            <v>1998</v>
          </cell>
          <cell r="B475">
            <v>3</v>
          </cell>
          <cell r="C475" t="str">
            <v>NORWEB</v>
          </cell>
          <cell r="D475" t="str">
            <v>Powergen</v>
          </cell>
          <cell r="E475">
            <v>2</v>
          </cell>
          <cell r="F475" t="str">
            <v>All</v>
          </cell>
          <cell r="G475" t="str">
            <v>South West</v>
          </cell>
          <cell r="H475">
            <v>0</v>
          </cell>
        </row>
        <row r="476">
          <cell r="A476">
            <v>1998</v>
          </cell>
          <cell r="B476">
            <v>3</v>
          </cell>
          <cell r="C476" t="str">
            <v>NORWEB</v>
          </cell>
          <cell r="D476" t="str">
            <v>Powergen</v>
          </cell>
          <cell r="E476">
            <v>2</v>
          </cell>
          <cell r="F476" t="str">
            <v>Credit</v>
          </cell>
          <cell r="G476" t="str">
            <v>South West</v>
          </cell>
          <cell r="H476">
            <v>0</v>
          </cell>
        </row>
        <row r="477">
          <cell r="A477">
            <v>1998</v>
          </cell>
          <cell r="B477">
            <v>3</v>
          </cell>
          <cell r="C477" t="str">
            <v>NORWEB</v>
          </cell>
          <cell r="D477" t="str">
            <v>Powergen</v>
          </cell>
          <cell r="E477">
            <v>2</v>
          </cell>
          <cell r="F477" t="str">
            <v>Credit</v>
          </cell>
          <cell r="G477" t="str">
            <v>South West</v>
          </cell>
          <cell r="H477">
            <v>0</v>
          </cell>
        </row>
        <row r="478">
          <cell r="A478">
            <v>1998</v>
          </cell>
          <cell r="B478">
            <v>3</v>
          </cell>
          <cell r="C478" t="str">
            <v>NORWEB</v>
          </cell>
          <cell r="D478" t="str">
            <v>Powergen</v>
          </cell>
          <cell r="E478">
            <v>2</v>
          </cell>
          <cell r="F478" t="str">
            <v>Direct Debit</v>
          </cell>
          <cell r="G478" t="str">
            <v>South West</v>
          </cell>
          <cell r="H478">
            <v>0</v>
          </cell>
        </row>
        <row r="479">
          <cell r="A479">
            <v>1998</v>
          </cell>
          <cell r="B479">
            <v>3</v>
          </cell>
          <cell r="C479" t="str">
            <v>NORWEB</v>
          </cell>
          <cell r="D479" t="str">
            <v>Powergen</v>
          </cell>
          <cell r="E479">
            <v>2</v>
          </cell>
          <cell r="F479" t="str">
            <v>Prepayment</v>
          </cell>
          <cell r="G479" t="str">
            <v>South West</v>
          </cell>
          <cell r="H479">
            <v>0</v>
          </cell>
        </row>
        <row r="480">
          <cell r="A480">
            <v>1998</v>
          </cell>
          <cell r="B480">
            <v>3</v>
          </cell>
          <cell r="C480" t="str">
            <v>NORWEB</v>
          </cell>
          <cell r="D480" t="str">
            <v>Powergen</v>
          </cell>
          <cell r="E480">
            <v>2</v>
          </cell>
          <cell r="F480" t="str">
            <v>All</v>
          </cell>
          <cell r="G480" t="str">
            <v>Southern</v>
          </cell>
          <cell r="H480">
            <v>0</v>
          </cell>
        </row>
        <row r="481">
          <cell r="A481">
            <v>1998</v>
          </cell>
          <cell r="B481">
            <v>3</v>
          </cell>
          <cell r="C481" t="str">
            <v>NORWEB</v>
          </cell>
          <cell r="D481" t="str">
            <v>Powergen</v>
          </cell>
          <cell r="E481">
            <v>2</v>
          </cell>
          <cell r="F481" t="str">
            <v>Credit</v>
          </cell>
          <cell r="G481" t="str">
            <v>Southern</v>
          </cell>
          <cell r="H481">
            <v>0</v>
          </cell>
        </row>
        <row r="482">
          <cell r="A482">
            <v>1998</v>
          </cell>
          <cell r="B482">
            <v>3</v>
          </cell>
          <cell r="C482" t="str">
            <v>NORWEB</v>
          </cell>
          <cell r="D482" t="str">
            <v>Powergen</v>
          </cell>
          <cell r="E482">
            <v>2</v>
          </cell>
          <cell r="F482" t="str">
            <v>Credit</v>
          </cell>
          <cell r="G482" t="str">
            <v>Southern</v>
          </cell>
          <cell r="H482">
            <v>0</v>
          </cell>
        </row>
        <row r="483">
          <cell r="A483">
            <v>1998</v>
          </cell>
          <cell r="B483">
            <v>3</v>
          </cell>
          <cell r="C483" t="str">
            <v>NORWEB</v>
          </cell>
          <cell r="D483" t="str">
            <v>Powergen</v>
          </cell>
          <cell r="E483">
            <v>2</v>
          </cell>
          <cell r="F483" t="str">
            <v>Direct Debit</v>
          </cell>
          <cell r="G483" t="str">
            <v>Southern</v>
          </cell>
          <cell r="H483">
            <v>0</v>
          </cell>
        </row>
        <row r="484">
          <cell r="A484">
            <v>1998</v>
          </cell>
          <cell r="B484">
            <v>3</v>
          </cell>
          <cell r="C484" t="str">
            <v>NORWEB</v>
          </cell>
          <cell r="D484" t="str">
            <v>Powergen</v>
          </cell>
          <cell r="E484">
            <v>2</v>
          </cell>
          <cell r="F484" t="str">
            <v>Prepayment</v>
          </cell>
          <cell r="G484" t="str">
            <v>Southern</v>
          </cell>
          <cell r="H484">
            <v>0</v>
          </cell>
        </row>
        <row r="485">
          <cell r="A485">
            <v>1998</v>
          </cell>
          <cell r="B485">
            <v>3</v>
          </cell>
          <cell r="C485" t="str">
            <v>NORWEB</v>
          </cell>
          <cell r="D485" t="str">
            <v>Powergen</v>
          </cell>
          <cell r="E485">
            <v>2</v>
          </cell>
          <cell r="F485" t="str">
            <v>All</v>
          </cell>
          <cell r="G485" t="str">
            <v>Yorkshire</v>
          </cell>
          <cell r="H485">
            <v>0</v>
          </cell>
        </row>
        <row r="486">
          <cell r="A486">
            <v>1998</v>
          </cell>
          <cell r="B486">
            <v>3</v>
          </cell>
          <cell r="C486" t="str">
            <v>NORWEB</v>
          </cell>
          <cell r="D486" t="str">
            <v>Powergen</v>
          </cell>
          <cell r="E486">
            <v>2</v>
          </cell>
          <cell r="F486" t="str">
            <v>Credit</v>
          </cell>
          <cell r="G486" t="str">
            <v>Yorkshire</v>
          </cell>
          <cell r="H486">
            <v>0</v>
          </cell>
        </row>
        <row r="487">
          <cell r="A487">
            <v>1998</v>
          </cell>
          <cell r="B487">
            <v>3</v>
          </cell>
          <cell r="C487" t="str">
            <v>NORWEB</v>
          </cell>
          <cell r="D487" t="str">
            <v>Powergen</v>
          </cell>
          <cell r="E487">
            <v>2</v>
          </cell>
          <cell r="F487" t="str">
            <v>Credit</v>
          </cell>
          <cell r="G487" t="str">
            <v>Yorkshire</v>
          </cell>
          <cell r="H487">
            <v>0</v>
          </cell>
        </row>
        <row r="488">
          <cell r="A488">
            <v>1998</v>
          </cell>
          <cell r="B488">
            <v>3</v>
          </cell>
          <cell r="C488" t="str">
            <v>NORWEB</v>
          </cell>
          <cell r="D488" t="str">
            <v>Powergen</v>
          </cell>
          <cell r="E488">
            <v>2</v>
          </cell>
          <cell r="F488" t="str">
            <v>Direct Debit</v>
          </cell>
          <cell r="G488" t="str">
            <v>Yorkshire</v>
          </cell>
          <cell r="H488">
            <v>0</v>
          </cell>
        </row>
        <row r="489">
          <cell r="A489">
            <v>1998</v>
          </cell>
          <cell r="B489">
            <v>3</v>
          </cell>
          <cell r="C489" t="str">
            <v>NORWEB</v>
          </cell>
          <cell r="D489" t="str">
            <v>Powergen</v>
          </cell>
          <cell r="E489">
            <v>2</v>
          </cell>
          <cell r="F489" t="str">
            <v>Prepayment</v>
          </cell>
          <cell r="G489" t="str">
            <v>Yorkshire</v>
          </cell>
          <cell r="H489">
            <v>0</v>
          </cell>
        </row>
        <row r="490">
          <cell r="A490">
            <v>1998</v>
          </cell>
          <cell r="B490">
            <v>3</v>
          </cell>
          <cell r="C490" t="str">
            <v>npower</v>
          </cell>
          <cell r="D490" t="str">
            <v>nPower</v>
          </cell>
          <cell r="E490">
            <v>2</v>
          </cell>
          <cell r="F490" t="str">
            <v>All</v>
          </cell>
          <cell r="G490" t="str">
            <v>East Anglia</v>
          </cell>
          <cell r="H490">
            <v>0</v>
          </cell>
        </row>
        <row r="491">
          <cell r="A491">
            <v>1998</v>
          </cell>
          <cell r="B491">
            <v>3</v>
          </cell>
          <cell r="C491" t="str">
            <v>npower</v>
          </cell>
          <cell r="D491" t="str">
            <v>nPower</v>
          </cell>
          <cell r="E491">
            <v>2</v>
          </cell>
          <cell r="F491" t="str">
            <v>Credit</v>
          </cell>
          <cell r="G491" t="str">
            <v>East Anglia</v>
          </cell>
          <cell r="H491">
            <v>0</v>
          </cell>
        </row>
        <row r="492">
          <cell r="A492">
            <v>1998</v>
          </cell>
          <cell r="B492">
            <v>3</v>
          </cell>
          <cell r="C492" t="str">
            <v>npower</v>
          </cell>
          <cell r="D492" t="str">
            <v>nPower</v>
          </cell>
          <cell r="E492">
            <v>2</v>
          </cell>
          <cell r="F492" t="str">
            <v>Credit</v>
          </cell>
          <cell r="G492" t="str">
            <v>East Anglia</v>
          </cell>
          <cell r="H492">
            <v>0</v>
          </cell>
        </row>
        <row r="493">
          <cell r="A493">
            <v>1998</v>
          </cell>
          <cell r="B493">
            <v>3</v>
          </cell>
          <cell r="C493" t="str">
            <v>npower</v>
          </cell>
          <cell r="D493" t="str">
            <v>nPower</v>
          </cell>
          <cell r="E493">
            <v>2</v>
          </cell>
          <cell r="F493" t="str">
            <v>Direct Debit</v>
          </cell>
          <cell r="G493" t="str">
            <v>East Anglia</v>
          </cell>
          <cell r="H493">
            <v>0</v>
          </cell>
        </row>
        <row r="494">
          <cell r="A494">
            <v>1998</v>
          </cell>
          <cell r="B494">
            <v>3</v>
          </cell>
          <cell r="C494" t="str">
            <v>npower</v>
          </cell>
          <cell r="D494" t="str">
            <v>nPower</v>
          </cell>
          <cell r="E494">
            <v>2</v>
          </cell>
          <cell r="F494" t="str">
            <v>Prepayment</v>
          </cell>
          <cell r="G494" t="str">
            <v>East Anglia</v>
          </cell>
          <cell r="H494">
            <v>0</v>
          </cell>
        </row>
        <row r="495">
          <cell r="A495">
            <v>1998</v>
          </cell>
          <cell r="B495">
            <v>3</v>
          </cell>
          <cell r="C495" t="str">
            <v>npower</v>
          </cell>
          <cell r="D495" t="str">
            <v>nPower</v>
          </cell>
          <cell r="E495">
            <v>2</v>
          </cell>
          <cell r="F495" t="str">
            <v>All</v>
          </cell>
          <cell r="G495" t="str">
            <v>East Midlands</v>
          </cell>
          <cell r="H495">
            <v>0</v>
          </cell>
        </row>
        <row r="496">
          <cell r="A496">
            <v>1998</v>
          </cell>
          <cell r="B496">
            <v>3</v>
          </cell>
          <cell r="C496" t="str">
            <v>npower</v>
          </cell>
          <cell r="D496" t="str">
            <v>nPower</v>
          </cell>
          <cell r="E496">
            <v>2</v>
          </cell>
          <cell r="F496" t="str">
            <v>Credit</v>
          </cell>
          <cell r="G496" t="str">
            <v>East Midlands</v>
          </cell>
          <cell r="H496">
            <v>0</v>
          </cell>
        </row>
        <row r="497">
          <cell r="A497">
            <v>1998</v>
          </cell>
          <cell r="B497">
            <v>3</v>
          </cell>
          <cell r="C497" t="str">
            <v>npower</v>
          </cell>
          <cell r="D497" t="str">
            <v>nPower</v>
          </cell>
          <cell r="E497">
            <v>2</v>
          </cell>
          <cell r="F497" t="str">
            <v>Credit</v>
          </cell>
          <cell r="G497" t="str">
            <v>East Midlands</v>
          </cell>
          <cell r="H497">
            <v>0</v>
          </cell>
        </row>
        <row r="498">
          <cell r="A498">
            <v>1998</v>
          </cell>
          <cell r="B498">
            <v>3</v>
          </cell>
          <cell r="C498" t="str">
            <v>npower</v>
          </cell>
          <cell r="D498" t="str">
            <v>nPower</v>
          </cell>
          <cell r="E498">
            <v>2</v>
          </cell>
          <cell r="F498" t="str">
            <v>Direct Debit</v>
          </cell>
          <cell r="G498" t="str">
            <v>East Midlands</v>
          </cell>
          <cell r="H498">
            <v>0</v>
          </cell>
        </row>
        <row r="499">
          <cell r="A499">
            <v>1998</v>
          </cell>
          <cell r="B499">
            <v>3</v>
          </cell>
          <cell r="C499" t="str">
            <v>npower</v>
          </cell>
          <cell r="D499" t="str">
            <v>nPower</v>
          </cell>
          <cell r="E499">
            <v>2</v>
          </cell>
          <cell r="F499" t="str">
            <v>Prepayment</v>
          </cell>
          <cell r="G499" t="str">
            <v>East Midlands</v>
          </cell>
          <cell r="H499">
            <v>0</v>
          </cell>
        </row>
        <row r="500">
          <cell r="A500">
            <v>1998</v>
          </cell>
          <cell r="B500">
            <v>3</v>
          </cell>
          <cell r="C500" t="str">
            <v>npower</v>
          </cell>
          <cell r="D500" t="str">
            <v>nPower</v>
          </cell>
          <cell r="E500">
            <v>2</v>
          </cell>
          <cell r="F500" t="str">
            <v>All</v>
          </cell>
          <cell r="G500" t="str">
            <v>London</v>
          </cell>
          <cell r="H500">
            <v>0</v>
          </cell>
        </row>
        <row r="501">
          <cell r="A501">
            <v>1998</v>
          </cell>
          <cell r="B501">
            <v>3</v>
          </cell>
          <cell r="C501" t="str">
            <v>npower</v>
          </cell>
          <cell r="D501" t="str">
            <v>nPower</v>
          </cell>
          <cell r="E501">
            <v>2</v>
          </cell>
          <cell r="F501" t="str">
            <v>Credit</v>
          </cell>
          <cell r="G501" t="str">
            <v>London</v>
          </cell>
          <cell r="H501">
            <v>0</v>
          </cell>
        </row>
        <row r="502">
          <cell r="A502">
            <v>1998</v>
          </cell>
          <cell r="B502">
            <v>3</v>
          </cell>
          <cell r="C502" t="str">
            <v>npower</v>
          </cell>
          <cell r="D502" t="str">
            <v>nPower</v>
          </cell>
          <cell r="E502">
            <v>2</v>
          </cell>
          <cell r="F502" t="str">
            <v>Credit</v>
          </cell>
          <cell r="G502" t="str">
            <v>London</v>
          </cell>
          <cell r="H502">
            <v>0</v>
          </cell>
        </row>
        <row r="503">
          <cell r="A503">
            <v>1998</v>
          </cell>
          <cell r="B503">
            <v>3</v>
          </cell>
          <cell r="C503" t="str">
            <v>npower</v>
          </cell>
          <cell r="D503" t="str">
            <v>nPower</v>
          </cell>
          <cell r="E503">
            <v>2</v>
          </cell>
          <cell r="F503" t="str">
            <v>Direct Debit</v>
          </cell>
          <cell r="G503" t="str">
            <v>London</v>
          </cell>
          <cell r="H503">
            <v>0</v>
          </cell>
        </row>
        <row r="504">
          <cell r="A504">
            <v>1998</v>
          </cell>
          <cell r="B504">
            <v>3</v>
          </cell>
          <cell r="C504" t="str">
            <v>npower</v>
          </cell>
          <cell r="D504" t="str">
            <v>nPower</v>
          </cell>
          <cell r="E504">
            <v>2</v>
          </cell>
          <cell r="F504" t="str">
            <v>Prepayment</v>
          </cell>
          <cell r="G504" t="str">
            <v>London</v>
          </cell>
          <cell r="H504">
            <v>0</v>
          </cell>
        </row>
        <row r="505">
          <cell r="A505">
            <v>1998</v>
          </cell>
          <cell r="B505">
            <v>3</v>
          </cell>
          <cell r="C505" t="str">
            <v>npower</v>
          </cell>
          <cell r="D505" t="str">
            <v>nPower</v>
          </cell>
          <cell r="E505">
            <v>1</v>
          </cell>
          <cell r="F505" t="str">
            <v>All</v>
          </cell>
          <cell r="G505" t="str">
            <v>Midlands</v>
          </cell>
          <cell r="H505">
            <v>2081377</v>
          </cell>
        </row>
        <row r="506">
          <cell r="A506">
            <v>1998</v>
          </cell>
          <cell r="B506">
            <v>3</v>
          </cell>
          <cell r="C506" t="str">
            <v>npower</v>
          </cell>
          <cell r="D506" t="str">
            <v>nPower</v>
          </cell>
          <cell r="E506">
            <v>1</v>
          </cell>
          <cell r="F506" t="str">
            <v>Credit</v>
          </cell>
          <cell r="G506" t="str">
            <v>Midlands</v>
          </cell>
          <cell r="H506">
            <v>1107387</v>
          </cell>
        </row>
        <row r="507">
          <cell r="A507">
            <v>1998</v>
          </cell>
          <cell r="B507">
            <v>3</v>
          </cell>
          <cell r="C507" t="str">
            <v>npower</v>
          </cell>
          <cell r="D507" t="str">
            <v>nPower</v>
          </cell>
          <cell r="E507">
            <v>1</v>
          </cell>
          <cell r="F507" t="str">
            <v>Credit</v>
          </cell>
          <cell r="G507" t="str">
            <v>Midlands</v>
          </cell>
          <cell r="H507">
            <v>31201</v>
          </cell>
        </row>
        <row r="508">
          <cell r="A508">
            <v>1998</v>
          </cell>
          <cell r="B508">
            <v>3</v>
          </cell>
          <cell r="C508" t="str">
            <v>npower</v>
          </cell>
          <cell r="D508" t="str">
            <v>nPower</v>
          </cell>
          <cell r="E508">
            <v>1</v>
          </cell>
          <cell r="F508" t="str">
            <v>Direct Debit</v>
          </cell>
          <cell r="G508" t="str">
            <v>Midlands</v>
          </cell>
          <cell r="H508">
            <v>597966</v>
          </cell>
        </row>
        <row r="509">
          <cell r="A509">
            <v>1998</v>
          </cell>
          <cell r="B509">
            <v>3</v>
          </cell>
          <cell r="C509" t="str">
            <v>npower</v>
          </cell>
          <cell r="D509" t="str">
            <v>nPower</v>
          </cell>
          <cell r="E509">
            <v>1</v>
          </cell>
          <cell r="F509" t="str">
            <v>Prepayment</v>
          </cell>
          <cell r="G509" t="str">
            <v>Midlands</v>
          </cell>
          <cell r="H509">
            <v>344823</v>
          </cell>
        </row>
        <row r="510">
          <cell r="A510">
            <v>1998</v>
          </cell>
          <cell r="B510">
            <v>3</v>
          </cell>
          <cell r="C510" t="str">
            <v>npower</v>
          </cell>
          <cell r="D510" t="str">
            <v>nPower</v>
          </cell>
          <cell r="E510">
            <v>2</v>
          </cell>
          <cell r="F510" t="str">
            <v>All</v>
          </cell>
          <cell r="G510" t="str">
            <v>North East</v>
          </cell>
          <cell r="H510">
            <v>0</v>
          </cell>
        </row>
        <row r="511">
          <cell r="A511">
            <v>1998</v>
          </cell>
          <cell r="B511">
            <v>3</v>
          </cell>
          <cell r="C511" t="str">
            <v>npower</v>
          </cell>
          <cell r="D511" t="str">
            <v>nPower</v>
          </cell>
          <cell r="E511">
            <v>2</v>
          </cell>
          <cell r="F511" t="str">
            <v>Credit</v>
          </cell>
          <cell r="G511" t="str">
            <v>North East</v>
          </cell>
          <cell r="H511">
            <v>0</v>
          </cell>
        </row>
        <row r="512">
          <cell r="A512">
            <v>1998</v>
          </cell>
          <cell r="B512">
            <v>3</v>
          </cell>
          <cell r="C512" t="str">
            <v>npower</v>
          </cell>
          <cell r="D512" t="str">
            <v>nPower</v>
          </cell>
          <cell r="E512">
            <v>2</v>
          </cell>
          <cell r="F512" t="str">
            <v>Credit</v>
          </cell>
          <cell r="G512" t="str">
            <v>North East</v>
          </cell>
          <cell r="H512">
            <v>0</v>
          </cell>
        </row>
        <row r="513">
          <cell r="A513">
            <v>1998</v>
          </cell>
          <cell r="B513">
            <v>3</v>
          </cell>
          <cell r="C513" t="str">
            <v>npower</v>
          </cell>
          <cell r="D513" t="str">
            <v>nPower</v>
          </cell>
          <cell r="E513">
            <v>2</v>
          </cell>
          <cell r="F513" t="str">
            <v>Direct Debit</v>
          </cell>
          <cell r="G513" t="str">
            <v>North East</v>
          </cell>
          <cell r="H513">
            <v>0</v>
          </cell>
        </row>
        <row r="514">
          <cell r="A514">
            <v>1998</v>
          </cell>
          <cell r="B514">
            <v>3</v>
          </cell>
          <cell r="C514" t="str">
            <v>npower</v>
          </cell>
          <cell r="D514" t="str">
            <v>nPower</v>
          </cell>
          <cell r="E514">
            <v>2</v>
          </cell>
          <cell r="F514" t="str">
            <v>Prepayment</v>
          </cell>
          <cell r="G514" t="str">
            <v>North East</v>
          </cell>
          <cell r="H514">
            <v>0</v>
          </cell>
        </row>
        <row r="515">
          <cell r="A515">
            <v>1998</v>
          </cell>
          <cell r="B515">
            <v>3</v>
          </cell>
          <cell r="C515" t="str">
            <v>npower</v>
          </cell>
          <cell r="D515" t="str">
            <v>nPower</v>
          </cell>
          <cell r="E515">
            <v>2</v>
          </cell>
          <cell r="F515" t="str">
            <v>All</v>
          </cell>
          <cell r="G515" t="str">
            <v>North Scotland</v>
          </cell>
          <cell r="H515">
            <v>0</v>
          </cell>
        </row>
        <row r="516">
          <cell r="A516">
            <v>1998</v>
          </cell>
          <cell r="B516">
            <v>3</v>
          </cell>
          <cell r="C516" t="str">
            <v>npower</v>
          </cell>
          <cell r="D516" t="str">
            <v>nPower</v>
          </cell>
          <cell r="E516">
            <v>2</v>
          </cell>
          <cell r="F516" t="str">
            <v>Credit</v>
          </cell>
          <cell r="G516" t="str">
            <v>North Scotland</v>
          </cell>
          <cell r="H516">
            <v>0</v>
          </cell>
        </row>
        <row r="517">
          <cell r="A517">
            <v>1998</v>
          </cell>
          <cell r="B517">
            <v>3</v>
          </cell>
          <cell r="C517" t="str">
            <v>npower</v>
          </cell>
          <cell r="D517" t="str">
            <v>nPower</v>
          </cell>
          <cell r="E517">
            <v>2</v>
          </cell>
          <cell r="F517" t="str">
            <v>Credit</v>
          </cell>
          <cell r="G517" t="str">
            <v>North Scotland</v>
          </cell>
          <cell r="H517">
            <v>0</v>
          </cell>
        </row>
        <row r="518">
          <cell r="A518">
            <v>1998</v>
          </cell>
          <cell r="B518">
            <v>3</v>
          </cell>
          <cell r="C518" t="str">
            <v>npower</v>
          </cell>
          <cell r="D518" t="str">
            <v>nPower</v>
          </cell>
          <cell r="E518">
            <v>2</v>
          </cell>
          <cell r="F518" t="str">
            <v>Direct Debit</v>
          </cell>
          <cell r="G518" t="str">
            <v>North Scotland</v>
          </cell>
          <cell r="H518">
            <v>0</v>
          </cell>
        </row>
        <row r="519">
          <cell r="A519">
            <v>1998</v>
          </cell>
          <cell r="B519">
            <v>3</v>
          </cell>
          <cell r="C519" t="str">
            <v>npower</v>
          </cell>
          <cell r="D519" t="str">
            <v>nPower</v>
          </cell>
          <cell r="E519">
            <v>2</v>
          </cell>
          <cell r="F519" t="str">
            <v>Prepayment</v>
          </cell>
          <cell r="G519" t="str">
            <v>North Scotland</v>
          </cell>
          <cell r="H519">
            <v>0</v>
          </cell>
        </row>
        <row r="520">
          <cell r="A520">
            <v>1998</v>
          </cell>
          <cell r="B520">
            <v>3</v>
          </cell>
          <cell r="C520" t="str">
            <v>npower</v>
          </cell>
          <cell r="D520" t="str">
            <v>nPower</v>
          </cell>
          <cell r="E520">
            <v>2</v>
          </cell>
          <cell r="F520" t="str">
            <v>All</v>
          </cell>
          <cell r="G520" t="str">
            <v>North Wales &amp; Merseyside</v>
          </cell>
          <cell r="H520">
            <v>0</v>
          </cell>
        </row>
        <row r="521">
          <cell r="A521">
            <v>1998</v>
          </cell>
          <cell r="B521">
            <v>3</v>
          </cell>
          <cell r="C521" t="str">
            <v>npower</v>
          </cell>
          <cell r="D521" t="str">
            <v>nPower</v>
          </cell>
          <cell r="E521">
            <v>2</v>
          </cell>
          <cell r="F521" t="str">
            <v>Credit</v>
          </cell>
          <cell r="G521" t="str">
            <v>North Wales &amp; Merseyside</v>
          </cell>
          <cell r="H521">
            <v>0</v>
          </cell>
        </row>
        <row r="522">
          <cell r="A522">
            <v>1998</v>
          </cell>
          <cell r="B522">
            <v>3</v>
          </cell>
          <cell r="C522" t="str">
            <v>npower</v>
          </cell>
          <cell r="D522" t="str">
            <v>nPower</v>
          </cell>
          <cell r="E522">
            <v>2</v>
          </cell>
          <cell r="F522" t="str">
            <v>Credit</v>
          </cell>
          <cell r="G522" t="str">
            <v>North Wales &amp; Merseyside</v>
          </cell>
          <cell r="H522">
            <v>0</v>
          </cell>
        </row>
        <row r="523">
          <cell r="A523">
            <v>1998</v>
          </cell>
          <cell r="B523">
            <v>3</v>
          </cell>
          <cell r="C523" t="str">
            <v>npower</v>
          </cell>
          <cell r="D523" t="str">
            <v>nPower</v>
          </cell>
          <cell r="E523">
            <v>2</v>
          </cell>
          <cell r="F523" t="str">
            <v>Direct Debit</v>
          </cell>
          <cell r="G523" t="str">
            <v>North Wales &amp; Merseyside</v>
          </cell>
          <cell r="H523">
            <v>0</v>
          </cell>
        </row>
        <row r="524">
          <cell r="A524">
            <v>1998</v>
          </cell>
          <cell r="B524">
            <v>3</v>
          </cell>
          <cell r="C524" t="str">
            <v>npower</v>
          </cell>
          <cell r="D524" t="str">
            <v>nPower</v>
          </cell>
          <cell r="E524">
            <v>2</v>
          </cell>
          <cell r="F524" t="str">
            <v>Prepayment</v>
          </cell>
          <cell r="G524" t="str">
            <v>North Wales &amp; Merseyside</v>
          </cell>
          <cell r="H524">
            <v>0</v>
          </cell>
        </row>
        <row r="525">
          <cell r="A525">
            <v>1998</v>
          </cell>
          <cell r="B525">
            <v>3</v>
          </cell>
          <cell r="C525" t="str">
            <v>npower</v>
          </cell>
          <cell r="D525" t="str">
            <v>nPower</v>
          </cell>
          <cell r="E525">
            <v>2</v>
          </cell>
          <cell r="F525" t="str">
            <v>All</v>
          </cell>
          <cell r="G525" t="str">
            <v>North West</v>
          </cell>
          <cell r="H525">
            <v>0</v>
          </cell>
        </row>
        <row r="526">
          <cell r="A526">
            <v>1998</v>
          </cell>
          <cell r="B526">
            <v>3</v>
          </cell>
          <cell r="C526" t="str">
            <v>npower</v>
          </cell>
          <cell r="D526" t="str">
            <v>nPower</v>
          </cell>
          <cell r="E526">
            <v>2</v>
          </cell>
          <cell r="F526" t="str">
            <v>Credit</v>
          </cell>
          <cell r="G526" t="str">
            <v>North West</v>
          </cell>
          <cell r="H526">
            <v>0</v>
          </cell>
        </row>
        <row r="527">
          <cell r="A527">
            <v>1998</v>
          </cell>
          <cell r="B527">
            <v>3</v>
          </cell>
          <cell r="C527" t="str">
            <v>npower</v>
          </cell>
          <cell r="D527" t="str">
            <v>nPower</v>
          </cell>
          <cell r="E527">
            <v>2</v>
          </cell>
          <cell r="F527" t="str">
            <v>Credit</v>
          </cell>
          <cell r="G527" t="str">
            <v>North West</v>
          </cell>
          <cell r="H527">
            <v>0</v>
          </cell>
        </row>
        <row r="528">
          <cell r="A528">
            <v>1998</v>
          </cell>
          <cell r="B528">
            <v>3</v>
          </cell>
          <cell r="C528" t="str">
            <v>npower</v>
          </cell>
          <cell r="D528" t="str">
            <v>nPower</v>
          </cell>
          <cell r="E528">
            <v>2</v>
          </cell>
          <cell r="F528" t="str">
            <v>Direct Debit</v>
          </cell>
          <cell r="G528" t="str">
            <v>North West</v>
          </cell>
          <cell r="H528">
            <v>0</v>
          </cell>
        </row>
        <row r="529">
          <cell r="A529">
            <v>1998</v>
          </cell>
          <cell r="B529">
            <v>3</v>
          </cell>
          <cell r="C529" t="str">
            <v>npower</v>
          </cell>
          <cell r="D529" t="str">
            <v>nPower</v>
          </cell>
          <cell r="E529">
            <v>2</v>
          </cell>
          <cell r="F529" t="str">
            <v>Prepayment</v>
          </cell>
          <cell r="G529" t="str">
            <v>North West</v>
          </cell>
          <cell r="H529">
            <v>0</v>
          </cell>
        </row>
        <row r="530">
          <cell r="A530">
            <v>1998</v>
          </cell>
          <cell r="B530">
            <v>3</v>
          </cell>
          <cell r="C530" t="str">
            <v>npower</v>
          </cell>
          <cell r="D530" t="str">
            <v>nPower</v>
          </cell>
          <cell r="E530">
            <v>2</v>
          </cell>
          <cell r="F530" t="str">
            <v>All</v>
          </cell>
          <cell r="G530" t="str">
            <v>South East</v>
          </cell>
          <cell r="H530">
            <v>0</v>
          </cell>
        </row>
        <row r="531">
          <cell r="A531">
            <v>1998</v>
          </cell>
          <cell r="B531">
            <v>3</v>
          </cell>
          <cell r="C531" t="str">
            <v>npower</v>
          </cell>
          <cell r="D531" t="str">
            <v>nPower</v>
          </cell>
          <cell r="E531">
            <v>2</v>
          </cell>
          <cell r="F531" t="str">
            <v>Credit</v>
          </cell>
          <cell r="G531" t="str">
            <v>South East</v>
          </cell>
          <cell r="H531">
            <v>0</v>
          </cell>
        </row>
        <row r="532">
          <cell r="A532">
            <v>1998</v>
          </cell>
          <cell r="B532">
            <v>3</v>
          </cell>
          <cell r="C532" t="str">
            <v>npower</v>
          </cell>
          <cell r="D532" t="str">
            <v>nPower</v>
          </cell>
          <cell r="E532">
            <v>2</v>
          </cell>
          <cell r="F532" t="str">
            <v>Credit</v>
          </cell>
          <cell r="G532" t="str">
            <v>South East</v>
          </cell>
          <cell r="H532">
            <v>0</v>
          </cell>
        </row>
        <row r="533">
          <cell r="A533">
            <v>1998</v>
          </cell>
          <cell r="B533">
            <v>3</v>
          </cell>
          <cell r="C533" t="str">
            <v>npower</v>
          </cell>
          <cell r="D533" t="str">
            <v>nPower</v>
          </cell>
          <cell r="E533">
            <v>2</v>
          </cell>
          <cell r="F533" t="str">
            <v>Direct Debit</v>
          </cell>
          <cell r="G533" t="str">
            <v>South East</v>
          </cell>
          <cell r="H533">
            <v>0</v>
          </cell>
        </row>
        <row r="534">
          <cell r="A534">
            <v>1998</v>
          </cell>
          <cell r="B534">
            <v>3</v>
          </cell>
          <cell r="C534" t="str">
            <v>npower</v>
          </cell>
          <cell r="D534" t="str">
            <v>nPower</v>
          </cell>
          <cell r="E534">
            <v>2</v>
          </cell>
          <cell r="F534" t="str">
            <v>Prepayment</v>
          </cell>
          <cell r="G534" t="str">
            <v>South East</v>
          </cell>
          <cell r="H534">
            <v>0</v>
          </cell>
        </row>
        <row r="535">
          <cell r="A535">
            <v>1998</v>
          </cell>
          <cell r="B535">
            <v>3</v>
          </cell>
          <cell r="C535" t="str">
            <v>npower</v>
          </cell>
          <cell r="D535" t="str">
            <v>nPower</v>
          </cell>
          <cell r="E535">
            <v>2</v>
          </cell>
          <cell r="F535" t="str">
            <v>All</v>
          </cell>
          <cell r="G535" t="str">
            <v>South Scotland</v>
          </cell>
          <cell r="H535">
            <v>0</v>
          </cell>
        </row>
        <row r="536">
          <cell r="A536">
            <v>1998</v>
          </cell>
          <cell r="B536">
            <v>3</v>
          </cell>
          <cell r="C536" t="str">
            <v>npower</v>
          </cell>
          <cell r="D536" t="str">
            <v>nPower</v>
          </cell>
          <cell r="E536">
            <v>2</v>
          </cell>
          <cell r="F536" t="str">
            <v>Credit</v>
          </cell>
          <cell r="G536" t="str">
            <v>South Scotland</v>
          </cell>
          <cell r="H536">
            <v>0</v>
          </cell>
        </row>
        <row r="537">
          <cell r="A537">
            <v>1998</v>
          </cell>
          <cell r="B537">
            <v>3</v>
          </cell>
          <cell r="C537" t="str">
            <v>npower</v>
          </cell>
          <cell r="D537" t="str">
            <v>nPower</v>
          </cell>
          <cell r="E537">
            <v>2</v>
          </cell>
          <cell r="F537" t="str">
            <v>Credit</v>
          </cell>
          <cell r="G537" t="str">
            <v>South Scotland</v>
          </cell>
          <cell r="H537">
            <v>0</v>
          </cell>
        </row>
        <row r="538">
          <cell r="A538">
            <v>1998</v>
          </cell>
          <cell r="B538">
            <v>3</v>
          </cell>
          <cell r="C538" t="str">
            <v>npower</v>
          </cell>
          <cell r="D538" t="str">
            <v>nPower</v>
          </cell>
          <cell r="E538">
            <v>2</v>
          </cell>
          <cell r="F538" t="str">
            <v>Direct Debit</v>
          </cell>
          <cell r="G538" t="str">
            <v>South Scotland</v>
          </cell>
          <cell r="H538">
            <v>0</v>
          </cell>
        </row>
        <row r="539">
          <cell r="A539">
            <v>1998</v>
          </cell>
          <cell r="B539">
            <v>3</v>
          </cell>
          <cell r="C539" t="str">
            <v>npower</v>
          </cell>
          <cell r="D539" t="str">
            <v>nPower</v>
          </cell>
          <cell r="E539">
            <v>2</v>
          </cell>
          <cell r="F539" t="str">
            <v>Prepayment</v>
          </cell>
          <cell r="G539" t="str">
            <v>South Scotland</v>
          </cell>
          <cell r="H539">
            <v>0</v>
          </cell>
        </row>
        <row r="540">
          <cell r="A540">
            <v>1998</v>
          </cell>
          <cell r="B540">
            <v>3</v>
          </cell>
          <cell r="C540" t="str">
            <v>npower</v>
          </cell>
          <cell r="D540" t="str">
            <v>nPower</v>
          </cell>
          <cell r="E540">
            <v>2</v>
          </cell>
          <cell r="F540" t="str">
            <v>All</v>
          </cell>
          <cell r="G540" t="str">
            <v>South Wales</v>
          </cell>
          <cell r="H540">
            <v>0</v>
          </cell>
        </row>
        <row r="541">
          <cell r="A541">
            <v>1998</v>
          </cell>
          <cell r="B541">
            <v>3</v>
          </cell>
          <cell r="C541" t="str">
            <v>npower</v>
          </cell>
          <cell r="D541" t="str">
            <v>nPower</v>
          </cell>
          <cell r="E541">
            <v>2</v>
          </cell>
          <cell r="F541" t="str">
            <v>Credit</v>
          </cell>
          <cell r="G541" t="str">
            <v>South Wales</v>
          </cell>
          <cell r="H541">
            <v>0</v>
          </cell>
        </row>
        <row r="542">
          <cell r="A542">
            <v>1998</v>
          </cell>
          <cell r="B542">
            <v>3</v>
          </cell>
          <cell r="C542" t="str">
            <v>npower</v>
          </cell>
          <cell r="D542" t="str">
            <v>nPower</v>
          </cell>
          <cell r="E542">
            <v>2</v>
          </cell>
          <cell r="F542" t="str">
            <v>Credit</v>
          </cell>
          <cell r="G542" t="str">
            <v>South Wales</v>
          </cell>
          <cell r="H542">
            <v>0</v>
          </cell>
        </row>
        <row r="543">
          <cell r="A543">
            <v>1998</v>
          </cell>
          <cell r="B543">
            <v>3</v>
          </cell>
          <cell r="C543" t="str">
            <v>npower</v>
          </cell>
          <cell r="D543" t="str">
            <v>nPower</v>
          </cell>
          <cell r="E543">
            <v>2</v>
          </cell>
          <cell r="F543" t="str">
            <v>Direct Debit</v>
          </cell>
          <cell r="G543" t="str">
            <v>South Wales</v>
          </cell>
          <cell r="H543">
            <v>0</v>
          </cell>
        </row>
        <row r="544">
          <cell r="A544">
            <v>1998</v>
          </cell>
          <cell r="B544">
            <v>3</v>
          </cell>
          <cell r="C544" t="str">
            <v>npower</v>
          </cell>
          <cell r="D544" t="str">
            <v>nPower</v>
          </cell>
          <cell r="E544">
            <v>2</v>
          </cell>
          <cell r="F544" t="str">
            <v>Prepayment</v>
          </cell>
          <cell r="G544" t="str">
            <v>South Wales</v>
          </cell>
          <cell r="H544">
            <v>0</v>
          </cell>
        </row>
        <row r="545">
          <cell r="A545">
            <v>1998</v>
          </cell>
          <cell r="B545">
            <v>3</v>
          </cell>
          <cell r="C545" t="str">
            <v>npower</v>
          </cell>
          <cell r="D545" t="str">
            <v>nPower</v>
          </cell>
          <cell r="E545">
            <v>2</v>
          </cell>
          <cell r="F545" t="str">
            <v>All</v>
          </cell>
          <cell r="G545" t="str">
            <v>South West</v>
          </cell>
          <cell r="H545">
            <v>0</v>
          </cell>
        </row>
        <row r="546">
          <cell r="A546">
            <v>1998</v>
          </cell>
          <cell r="B546">
            <v>3</v>
          </cell>
          <cell r="C546" t="str">
            <v>npower</v>
          </cell>
          <cell r="D546" t="str">
            <v>nPower</v>
          </cell>
          <cell r="E546">
            <v>2</v>
          </cell>
          <cell r="F546" t="str">
            <v>Credit</v>
          </cell>
          <cell r="G546" t="str">
            <v>South West</v>
          </cell>
          <cell r="H546">
            <v>0</v>
          </cell>
        </row>
        <row r="547">
          <cell r="A547">
            <v>1998</v>
          </cell>
          <cell r="B547">
            <v>3</v>
          </cell>
          <cell r="C547" t="str">
            <v>npower</v>
          </cell>
          <cell r="D547" t="str">
            <v>nPower</v>
          </cell>
          <cell r="E547">
            <v>2</v>
          </cell>
          <cell r="F547" t="str">
            <v>Credit</v>
          </cell>
          <cell r="G547" t="str">
            <v>South West</v>
          </cell>
          <cell r="H547">
            <v>0</v>
          </cell>
        </row>
        <row r="548">
          <cell r="A548">
            <v>1998</v>
          </cell>
          <cell r="B548">
            <v>3</v>
          </cell>
          <cell r="C548" t="str">
            <v>npower</v>
          </cell>
          <cell r="D548" t="str">
            <v>nPower</v>
          </cell>
          <cell r="E548">
            <v>2</v>
          </cell>
          <cell r="F548" t="str">
            <v>Direct Debit</v>
          </cell>
          <cell r="G548" t="str">
            <v>South West</v>
          </cell>
          <cell r="H548">
            <v>0</v>
          </cell>
        </row>
        <row r="549">
          <cell r="A549">
            <v>1998</v>
          </cell>
          <cell r="B549">
            <v>3</v>
          </cell>
          <cell r="C549" t="str">
            <v>npower</v>
          </cell>
          <cell r="D549" t="str">
            <v>nPower</v>
          </cell>
          <cell r="E549">
            <v>2</v>
          </cell>
          <cell r="F549" t="str">
            <v>Prepayment</v>
          </cell>
          <cell r="G549" t="str">
            <v>South West</v>
          </cell>
          <cell r="H549">
            <v>0</v>
          </cell>
        </row>
        <row r="550">
          <cell r="A550">
            <v>1998</v>
          </cell>
          <cell r="B550">
            <v>3</v>
          </cell>
          <cell r="C550" t="str">
            <v>npower</v>
          </cell>
          <cell r="D550" t="str">
            <v>nPower</v>
          </cell>
          <cell r="E550">
            <v>2</v>
          </cell>
          <cell r="F550" t="str">
            <v>All</v>
          </cell>
          <cell r="G550" t="str">
            <v>Southern</v>
          </cell>
          <cell r="H550">
            <v>0</v>
          </cell>
        </row>
        <row r="551">
          <cell r="A551">
            <v>1998</v>
          </cell>
          <cell r="B551">
            <v>3</v>
          </cell>
          <cell r="C551" t="str">
            <v>npower</v>
          </cell>
          <cell r="D551" t="str">
            <v>nPower</v>
          </cell>
          <cell r="E551">
            <v>2</v>
          </cell>
          <cell r="F551" t="str">
            <v>Credit</v>
          </cell>
          <cell r="G551" t="str">
            <v>Southern</v>
          </cell>
          <cell r="H551">
            <v>0</v>
          </cell>
        </row>
        <row r="552">
          <cell r="A552">
            <v>1998</v>
          </cell>
          <cell r="B552">
            <v>3</v>
          </cell>
          <cell r="C552" t="str">
            <v>npower</v>
          </cell>
          <cell r="D552" t="str">
            <v>nPower</v>
          </cell>
          <cell r="E552">
            <v>2</v>
          </cell>
          <cell r="F552" t="str">
            <v>Credit</v>
          </cell>
          <cell r="G552" t="str">
            <v>Southern</v>
          </cell>
          <cell r="H552">
            <v>0</v>
          </cell>
        </row>
        <row r="553">
          <cell r="A553">
            <v>1998</v>
          </cell>
          <cell r="B553">
            <v>3</v>
          </cell>
          <cell r="C553" t="str">
            <v>npower</v>
          </cell>
          <cell r="D553" t="str">
            <v>nPower</v>
          </cell>
          <cell r="E553">
            <v>2</v>
          </cell>
          <cell r="F553" t="str">
            <v>Direct Debit</v>
          </cell>
          <cell r="G553" t="str">
            <v>Southern</v>
          </cell>
          <cell r="H553">
            <v>0</v>
          </cell>
        </row>
        <row r="554">
          <cell r="A554">
            <v>1998</v>
          </cell>
          <cell r="B554">
            <v>3</v>
          </cell>
          <cell r="C554" t="str">
            <v>npower</v>
          </cell>
          <cell r="D554" t="str">
            <v>nPower</v>
          </cell>
          <cell r="E554">
            <v>2</v>
          </cell>
          <cell r="F554" t="str">
            <v>Prepayment</v>
          </cell>
          <cell r="G554" t="str">
            <v>Southern</v>
          </cell>
          <cell r="H554">
            <v>0</v>
          </cell>
        </row>
        <row r="555">
          <cell r="A555">
            <v>1998</v>
          </cell>
          <cell r="B555">
            <v>3</v>
          </cell>
          <cell r="C555" t="str">
            <v>npower</v>
          </cell>
          <cell r="D555" t="str">
            <v>nPower</v>
          </cell>
          <cell r="E555">
            <v>2</v>
          </cell>
          <cell r="F555" t="str">
            <v>All</v>
          </cell>
          <cell r="G555" t="str">
            <v>Yorkshire</v>
          </cell>
          <cell r="H555">
            <v>0</v>
          </cell>
        </row>
        <row r="556">
          <cell r="A556">
            <v>1998</v>
          </cell>
          <cell r="B556">
            <v>3</v>
          </cell>
          <cell r="C556" t="str">
            <v>npower</v>
          </cell>
          <cell r="D556" t="str">
            <v>nPower</v>
          </cell>
          <cell r="E556">
            <v>2</v>
          </cell>
          <cell r="F556" t="str">
            <v>Credit</v>
          </cell>
          <cell r="G556" t="str">
            <v>Yorkshire</v>
          </cell>
          <cell r="H556">
            <v>0</v>
          </cell>
        </row>
        <row r="557">
          <cell r="A557">
            <v>1998</v>
          </cell>
          <cell r="B557">
            <v>3</v>
          </cell>
          <cell r="C557" t="str">
            <v>npower</v>
          </cell>
          <cell r="D557" t="str">
            <v>nPower</v>
          </cell>
          <cell r="E557">
            <v>2</v>
          </cell>
          <cell r="F557" t="str">
            <v>Credit</v>
          </cell>
          <cell r="G557" t="str">
            <v>Yorkshire</v>
          </cell>
          <cell r="H557">
            <v>0</v>
          </cell>
        </row>
        <row r="558">
          <cell r="A558">
            <v>1998</v>
          </cell>
          <cell r="B558">
            <v>3</v>
          </cell>
          <cell r="C558" t="str">
            <v>npower</v>
          </cell>
          <cell r="D558" t="str">
            <v>nPower</v>
          </cell>
          <cell r="E558">
            <v>2</v>
          </cell>
          <cell r="F558" t="str">
            <v>Direct Debit</v>
          </cell>
          <cell r="G558" t="str">
            <v>Yorkshire</v>
          </cell>
          <cell r="H558">
            <v>0</v>
          </cell>
        </row>
        <row r="559">
          <cell r="A559">
            <v>1998</v>
          </cell>
          <cell r="B559">
            <v>3</v>
          </cell>
          <cell r="C559" t="str">
            <v>npower</v>
          </cell>
          <cell r="D559" t="str">
            <v>nPower</v>
          </cell>
          <cell r="E559">
            <v>2</v>
          </cell>
          <cell r="F559" t="str">
            <v>Prepayment</v>
          </cell>
          <cell r="G559" t="str">
            <v>Yorkshire</v>
          </cell>
          <cell r="H559">
            <v>0</v>
          </cell>
        </row>
        <row r="560">
          <cell r="A560">
            <v>1998</v>
          </cell>
          <cell r="B560">
            <v>3</v>
          </cell>
          <cell r="C560" t="str">
            <v>Powergen</v>
          </cell>
          <cell r="D560" t="str">
            <v>Powergen</v>
          </cell>
          <cell r="E560">
            <v>2</v>
          </cell>
          <cell r="F560" t="str">
            <v>All</v>
          </cell>
          <cell r="G560" t="str">
            <v>East Anglia</v>
          </cell>
          <cell r="H560">
            <v>0</v>
          </cell>
        </row>
        <row r="561">
          <cell r="A561">
            <v>1998</v>
          </cell>
          <cell r="B561">
            <v>3</v>
          </cell>
          <cell r="C561" t="str">
            <v>Powergen</v>
          </cell>
          <cell r="D561" t="str">
            <v>Powergen</v>
          </cell>
          <cell r="E561">
            <v>2</v>
          </cell>
          <cell r="F561" t="str">
            <v>Credit</v>
          </cell>
          <cell r="G561" t="str">
            <v>East Anglia</v>
          </cell>
          <cell r="H561">
            <v>0</v>
          </cell>
        </row>
        <row r="562">
          <cell r="A562">
            <v>1998</v>
          </cell>
          <cell r="B562">
            <v>3</v>
          </cell>
          <cell r="C562" t="str">
            <v>Powergen</v>
          </cell>
          <cell r="D562" t="str">
            <v>Powergen</v>
          </cell>
          <cell r="E562">
            <v>2</v>
          </cell>
          <cell r="F562" t="str">
            <v>Credit</v>
          </cell>
          <cell r="G562" t="str">
            <v>East Anglia</v>
          </cell>
          <cell r="H562">
            <v>0</v>
          </cell>
        </row>
        <row r="563">
          <cell r="A563">
            <v>1998</v>
          </cell>
          <cell r="B563">
            <v>3</v>
          </cell>
          <cell r="C563" t="str">
            <v>Powergen</v>
          </cell>
          <cell r="D563" t="str">
            <v>Powergen</v>
          </cell>
          <cell r="E563">
            <v>2</v>
          </cell>
          <cell r="F563" t="str">
            <v>Direct Debit</v>
          </cell>
          <cell r="G563" t="str">
            <v>East Anglia</v>
          </cell>
          <cell r="H563">
            <v>0</v>
          </cell>
        </row>
        <row r="564">
          <cell r="A564">
            <v>1998</v>
          </cell>
          <cell r="B564">
            <v>3</v>
          </cell>
          <cell r="C564" t="str">
            <v>Powergen</v>
          </cell>
          <cell r="D564" t="str">
            <v>Powergen</v>
          </cell>
          <cell r="E564">
            <v>2</v>
          </cell>
          <cell r="F564" t="str">
            <v>Prepayment</v>
          </cell>
          <cell r="G564" t="str">
            <v>East Anglia</v>
          </cell>
          <cell r="H564">
            <v>0</v>
          </cell>
        </row>
        <row r="565">
          <cell r="A565">
            <v>1998</v>
          </cell>
          <cell r="B565">
            <v>3</v>
          </cell>
          <cell r="C565" t="str">
            <v>Powergen</v>
          </cell>
          <cell r="D565" t="str">
            <v>Powergen</v>
          </cell>
          <cell r="E565">
            <v>1</v>
          </cell>
          <cell r="F565" t="str">
            <v>All</v>
          </cell>
          <cell r="G565" t="str">
            <v>East Midlands</v>
          </cell>
          <cell r="H565">
            <v>2136622</v>
          </cell>
        </row>
        <row r="566">
          <cell r="A566">
            <v>1998</v>
          </cell>
          <cell r="B566">
            <v>3</v>
          </cell>
          <cell r="C566" t="str">
            <v>Powergen</v>
          </cell>
          <cell r="D566" t="str">
            <v>Powergen</v>
          </cell>
          <cell r="E566">
            <v>1</v>
          </cell>
          <cell r="F566" t="str">
            <v>Credit</v>
          </cell>
          <cell r="G566" t="str">
            <v>East Midlands</v>
          </cell>
          <cell r="H566">
            <v>1089104</v>
          </cell>
        </row>
        <row r="567">
          <cell r="A567">
            <v>1998</v>
          </cell>
          <cell r="B567">
            <v>3</v>
          </cell>
          <cell r="C567" t="str">
            <v>Powergen</v>
          </cell>
          <cell r="D567" t="str">
            <v>Powergen</v>
          </cell>
          <cell r="E567">
            <v>1</v>
          </cell>
          <cell r="F567" t="str">
            <v>Credit</v>
          </cell>
          <cell r="G567" t="str">
            <v>East Midlands</v>
          </cell>
          <cell r="H567">
            <v>5974</v>
          </cell>
        </row>
        <row r="568">
          <cell r="A568">
            <v>1998</v>
          </cell>
          <cell r="B568">
            <v>3</v>
          </cell>
          <cell r="C568" t="str">
            <v>Powergen</v>
          </cell>
          <cell r="D568" t="str">
            <v>Powergen</v>
          </cell>
          <cell r="E568">
            <v>1</v>
          </cell>
          <cell r="F568" t="str">
            <v>Direct Debit</v>
          </cell>
          <cell r="G568" t="str">
            <v>East Midlands</v>
          </cell>
          <cell r="H568">
            <v>754022</v>
          </cell>
        </row>
        <row r="569">
          <cell r="A569">
            <v>1998</v>
          </cell>
          <cell r="B569">
            <v>3</v>
          </cell>
          <cell r="C569" t="str">
            <v>Powergen</v>
          </cell>
          <cell r="D569" t="str">
            <v>Powergen</v>
          </cell>
          <cell r="E569">
            <v>1</v>
          </cell>
          <cell r="F569" t="str">
            <v>Prepayment</v>
          </cell>
          <cell r="G569" t="str">
            <v>East Midlands</v>
          </cell>
          <cell r="H569">
            <v>287522</v>
          </cell>
        </row>
        <row r="570">
          <cell r="A570">
            <v>1998</v>
          </cell>
          <cell r="B570">
            <v>3</v>
          </cell>
          <cell r="C570" t="str">
            <v>Powergen</v>
          </cell>
          <cell r="D570" t="str">
            <v>Powergen</v>
          </cell>
          <cell r="E570">
            <v>2</v>
          </cell>
          <cell r="F570" t="str">
            <v>All</v>
          </cell>
          <cell r="G570" t="str">
            <v>London</v>
          </cell>
          <cell r="H570">
            <v>0</v>
          </cell>
        </row>
        <row r="571">
          <cell r="A571">
            <v>1998</v>
          </cell>
          <cell r="B571">
            <v>3</v>
          </cell>
          <cell r="C571" t="str">
            <v>Powergen</v>
          </cell>
          <cell r="D571" t="str">
            <v>Powergen</v>
          </cell>
          <cell r="E571">
            <v>2</v>
          </cell>
          <cell r="F571" t="str">
            <v>Credit</v>
          </cell>
          <cell r="G571" t="str">
            <v>London</v>
          </cell>
          <cell r="H571">
            <v>0</v>
          </cell>
        </row>
        <row r="572">
          <cell r="A572">
            <v>1998</v>
          </cell>
          <cell r="B572">
            <v>3</v>
          </cell>
          <cell r="C572" t="str">
            <v>Powergen</v>
          </cell>
          <cell r="D572" t="str">
            <v>Powergen</v>
          </cell>
          <cell r="E572">
            <v>2</v>
          </cell>
          <cell r="F572" t="str">
            <v>Credit</v>
          </cell>
          <cell r="G572" t="str">
            <v>London</v>
          </cell>
          <cell r="H572">
            <v>0</v>
          </cell>
        </row>
        <row r="573">
          <cell r="A573">
            <v>1998</v>
          </cell>
          <cell r="B573">
            <v>3</v>
          </cell>
          <cell r="C573" t="str">
            <v>Powergen</v>
          </cell>
          <cell r="D573" t="str">
            <v>Powergen</v>
          </cell>
          <cell r="E573">
            <v>2</v>
          </cell>
          <cell r="F573" t="str">
            <v>Direct Debit</v>
          </cell>
          <cell r="G573" t="str">
            <v>London</v>
          </cell>
          <cell r="H573">
            <v>0</v>
          </cell>
        </row>
        <row r="574">
          <cell r="A574">
            <v>1998</v>
          </cell>
          <cell r="B574">
            <v>3</v>
          </cell>
          <cell r="C574" t="str">
            <v>Powergen</v>
          </cell>
          <cell r="D574" t="str">
            <v>Powergen</v>
          </cell>
          <cell r="E574">
            <v>2</v>
          </cell>
          <cell r="F574" t="str">
            <v>Prepayment</v>
          </cell>
          <cell r="G574" t="str">
            <v>London</v>
          </cell>
          <cell r="H574">
            <v>0</v>
          </cell>
        </row>
        <row r="575">
          <cell r="A575">
            <v>1998</v>
          </cell>
          <cell r="B575">
            <v>3</v>
          </cell>
          <cell r="C575" t="str">
            <v>Powergen</v>
          </cell>
          <cell r="D575" t="str">
            <v>Powergen</v>
          </cell>
          <cell r="E575">
            <v>2</v>
          </cell>
          <cell r="F575" t="str">
            <v>All</v>
          </cell>
          <cell r="G575" t="str">
            <v>Midlands</v>
          </cell>
          <cell r="H575">
            <v>0</v>
          </cell>
        </row>
        <row r="576">
          <cell r="A576">
            <v>1998</v>
          </cell>
          <cell r="B576">
            <v>3</v>
          </cell>
          <cell r="C576" t="str">
            <v>Powergen</v>
          </cell>
          <cell r="D576" t="str">
            <v>Powergen</v>
          </cell>
          <cell r="E576">
            <v>2</v>
          </cell>
          <cell r="F576" t="str">
            <v>Credit</v>
          </cell>
          <cell r="G576" t="str">
            <v>Midlands</v>
          </cell>
          <cell r="H576">
            <v>0</v>
          </cell>
        </row>
        <row r="577">
          <cell r="A577">
            <v>1998</v>
          </cell>
          <cell r="B577">
            <v>3</v>
          </cell>
          <cell r="C577" t="str">
            <v>Powergen</v>
          </cell>
          <cell r="D577" t="str">
            <v>Powergen</v>
          </cell>
          <cell r="E577">
            <v>2</v>
          </cell>
          <cell r="F577" t="str">
            <v>Credit</v>
          </cell>
          <cell r="G577" t="str">
            <v>Midlands</v>
          </cell>
          <cell r="H577">
            <v>0</v>
          </cell>
        </row>
        <row r="578">
          <cell r="A578">
            <v>1998</v>
          </cell>
          <cell r="B578">
            <v>3</v>
          </cell>
          <cell r="C578" t="str">
            <v>Powergen</v>
          </cell>
          <cell r="D578" t="str">
            <v>Powergen</v>
          </cell>
          <cell r="E578">
            <v>2</v>
          </cell>
          <cell r="F578" t="str">
            <v>Direct Debit</v>
          </cell>
          <cell r="G578" t="str">
            <v>Midlands</v>
          </cell>
          <cell r="H578">
            <v>0</v>
          </cell>
        </row>
        <row r="579">
          <cell r="A579">
            <v>1998</v>
          </cell>
          <cell r="B579">
            <v>3</v>
          </cell>
          <cell r="C579" t="str">
            <v>Powergen</v>
          </cell>
          <cell r="D579" t="str">
            <v>Powergen</v>
          </cell>
          <cell r="E579">
            <v>2</v>
          </cell>
          <cell r="F579" t="str">
            <v>Prepayment</v>
          </cell>
          <cell r="G579" t="str">
            <v>Midlands</v>
          </cell>
          <cell r="H579">
            <v>0</v>
          </cell>
        </row>
        <row r="580">
          <cell r="A580">
            <v>1998</v>
          </cell>
          <cell r="B580">
            <v>3</v>
          </cell>
          <cell r="C580" t="str">
            <v>Powergen</v>
          </cell>
          <cell r="D580" t="str">
            <v>Powergen</v>
          </cell>
          <cell r="E580">
            <v>2</v>
          </cell>
          <cell r="F580" t="str">
            <v>All</v>
          </cell>
          <cell r="G580" t="str">
            <v>North East</v>
          </cell>
          <cell r="H580">
            <v>0</v>
          </cell>
        </row>
        <row r="581">
          <cell r="A581">
            <v>1998</v>
          </cell>
          <cell r="B581">
            <v>3</v>
          </cell>
          <cell r="C581" t="str">
            <v>Powergen</v>
          </cell>
          <cell r="D581" t="str">
            <v>Powergen</v>
          </cell>
          <cell r="E581">
            <v>2</v>
          </cell>
          <cell r="F581" t="str">
            <v>Credit</v>
          </cell>
          <cell r="G581" t="str">
            <v>North East</v>
          </cell>
          <cell r="H581">
            <v>0</v>
          </cell>
        </row>
        <row r="582">
          <cell r="A582">
            <v>1998</v>
          </cell>
          <cell r="B582">
            <v>3</v>
          </cell>
          <cell r="C582" t="str">
            <v>Powergen</v>
          </cell>
          <cell r="D582" t="str">
            <v>Powergen</v>
          </cell>
          <cell r="E582">
            <v>2</v>
          </cell>
          <cell r="F582" t="str">
            <v>Credit</v>
          </cell>
          <cell r="G582" t="str">
            <v>North East</v>
          </cell>
          <cell r="H582">
            <v>0</v>
          </cell>
        </row>
        <row r="583">
          <cell r="A583">
            <v>1998</v>
          </cell>
          <cell r="B583">
            <v>3</v>
          </cell>
          <cell r="C583" t="str">
            <v>Powergen</v>
          </cell>
          <cell r="D583" t="str">
            <v>Powergen</v>
          </cell>
          <cell r="E583">
            <v>2</v>
          </cell>
          <cell r="F583" t="str">
            <v>Direct Debit</v>
          </cell>
          <cell r="G583" t="str">
            <v>North East</v>
          </cell>
          <cell r="H583">
            <v>0</v>
          </cell>
        </row>
        <row r="584">
          <cell r="A584">
            <v>1998</v>
          </cell>
          <cell r="B584">
            <v>3</v>
          </cell>
          <cell r="C584" t="str">
            <v>Powergen</v>
          </cell>
          <cell r="D584" t="str">
            <v>Powergen</v>
          </cell>
          <cell r="E584">
            <v>2</v>
          </cell>
          <cell r="F584" t="str">
            <v>Prepayment</v>
          </cell>
          <cell r="G584" t="str">
            <v>North East</v>
          </cell>
          <cell r="H584">
            <v>0</v>
          </cell>
        </row>
        <row r="585">
          <cell r="A585">
            <v>1998</v>
          </cell>
          <cell r="B585">
            <v>3</v>
          </cell>
          <cell r="C585" t="str">
            <v>Powergen</v>
          </cell>
          <cell r="D585" t="str">
            <v>Powergen</v>
          </cell>
          <cell r="E585">
            <v>2</v>
          </cell>
          <cell r="F585" t="str">
            <v>All</v>
          </cell>
          <cell r="G585" t="str">
            <v>North Scotland</v>
          </cell>
          <cell r="H585">
            <v>0</v>
          </cell>
        </row>
        <row r="586">
          <cell r="A586">
            <v>1998</v>
          </cell>
          <cell r="B586">
            <v>3</v>
          </cell>
          <cell r="C586" t="str">
            <v>Powergen</v>
          </cell>
          <cell r="D586" t="str">
            <v>Powergen</v>
          </cell>
          <cell r="E586">
            <v>2</v>
          </cell>
          <cell r="F586" t="str">
            <v>Credit</v>
          </cell>
          <cell r="G586" t="str">
            <v>North Scotland</v>
          </cell>
          <cell r="H586">
            <v>0</v>
          </cell>
        </row>
        <row r="587">
          <cell r="A587">
            <v>1998</v>
          </cell>
          <cell r="B587">
            <v>3</v>
          </cell>
          <cell r="C587" t="str">
            <v>Powergen</v>
          </cell>
          <cell r="D587" t="str">
            <v>Powergen</v>
          </cell>
          <cell r="E587">
            <v>2</v>
          </cell>
          <cell r="F587" t="str">
            <v>Credit</v>
          </cell>
          <cell r="G587" t="str">
            <v>North Scotland</v>
          </cell>
          <cell r="H587">
            <v>0</v>
          </cell>
        </row>
        <row r="588">
          <cell r="A588">
            <v>1998</v>
          </cell>
          <cell r="B588">
            <v>3</v>
          </cell>
          <cell r="C588" t="str">
            <v>Powergen</v>
          </cell>
          <cell r="D588" t="str">
            <v>Powergen</v>
          </cell>
          <cell r="E588">
            <v>2</v>
          </cell>
          <cell r="F588" t="str">
            <v>Direct Debit</v>
          </cell>
          <cell r="G588" t="str">
            <v>North Scotland</v>
          </cell>
          <cell r="H588">
            <v>0</v>
          </cell>
        </row>
        <row r="589">
          <cell r="A589">
            <v>1998</v>
          </cell>
          <cell r="B589">
            <v>3</v>
          </cell>
          <cell r="C589" t="str">
            <v>Powergen</v>
          </cell>
          <cell r="D589" t="str">
            <v>Powergen</v>
          </cell>
          <cell r="E589">
            <v>2</v>
          </cell>
          <cell r="F589" t="str">
            <v>Prepayment</v>
          </cell>
          <cell r="G589" t="str">
            <v>North Scotland</v>
          </cell>
          <cell r="H589">
            <v>0</v>
          </cell>
        </row>
        <row r="590">
          <cell r="A590">
            <v>1998</v>
          </cell>
          <cell r="B590">
            <v>3</v>
          </cell>
          <cell r="C590" t="str">
            <v>Powergen</v>
          </cell>
          <cell r="D590" t="str">
            <v>Powergen</v>
          </cell>
          <cell r="E590">
            <v>2</v>
          </cell>
          <cell r="F590" t="str">
            <v>All</v>
          </cell>
          <cell r="G590" t="str">
            <v>North Wales &amp; Merseyside</v>
          </cell>
          <cell r="H590">
            <v>0</v>
          </cell>
        </row>
        <row r="591">
          <cell r="A591">
            <v>1998</v>
          </cell>
          <cell r="B591">
            <v>3</v>
          </cell>
          <cell r="C591" t="str">
            <v>Powergen</v>
          </cell>
          <cell r="D591" t="str">
            <v>Powergen</v>
          </cell>
          <cell r="E591">
            <v>2</v>
          </cell>
          <cell r="F591" t="str">
            <v>Credit</v>
          </cell>
          <cell r="G591" t="str">
            <v>North Wales &amp; Merseyside</v>
          </cell>
          <cell r="H591">
            <v>0</v>
          </cell>
        </row>
        <row r="592">
          <cell r="A592">
            <v>1998</v>
          </cell>
          <cell r="B592">
            <v>3</v>
          </cell>
          <cell r="C592" t="str">
            <v>Powergen</v>
          </cell>
          <cell r="D592" t="str">
            <v>Powergen</v>
          </cell>
          <cell r="E592">
            <v>2</v>
          </cell>
          <cell r="F592" t="str">
            <v>Credit</v>
          </cell>
          <cell r="G592" t="str">
            <v>North Wales &amp; Merseyside</v>
          </cell>
          <cell r="H592">
            <v>0</v>
          </cell>
        </row>
        <row r="593">
          <cell r="A593">
            <v>1998</v>
          </cell>
          <cell r="B593">
            <v>3</v>
          </cell>
          <cell r="C593" t="str">
            <v>Powergen</v>
          </cell>
          <cell r="D593" t="str">
            <v>Powergen</v>
          </cell>
          <cell r="E593">
            <v>2</v>
          </cell>
          <cell r="F593" t="str">
            <v>Direct Debit</v>
          </cell>
          <cell r="G593" t="str">
            <v>North Wales &amp; Merseyside</v>
          </cell>
          <cell r="H593">
            <v>0</v>
          </cell>
        </row>
        <row r="594">
          <cell r="A594">
            <v>1998</v>
          </cell>
          <cell r="B594">
            <v>3</v>
          </cell>
          <cell r="C594" t="str">
            <v>Powergen</v>
          </cell>
          <cell r="D594" t="str">
            <v>Powergen</v>
          </cell>
          <cell r="E594">
            <v>2</v>
          </cell>
          <cell r="F594" t="str">
            <v>Prepayment</v>
          </cell>
          <cell r="G594" t="str">
            <v>North Wales &amp; Merseyside</v>
          </cell>
          <cell r="H594">
            <v>0</v>
          </cell>
        </row>
        <row r="595">
          <cell r="A595">
            <v>1998</v>
          </cell>
          <cell r="B595">
            <v>3</v>
          </cell>
          <cell r="C595" t="str">
            <v>Powergen</v>
          </cell>
          <cell r="D595" t="str">
            <v>Powergen</v>
          </cell>
          <cell r="E595">
            <v>2</v>
          </cell>
          <cell r="F595" t="str">
            <v>All</v>
          </cell>
          <cell r="G595" t="str">
            <v>North West</v>
          </cell>
          <cell r="H595">
            <v>0</v>
          </cell>
        </row>
        <row r="596">
          <cell r="A596">
            <v>1998</v>
          </cell>
          <cell r="B596">
            <v>3</v>
          </cell>
          <cell r="C596" t="str">
            <v>Powergen</v>
          </cell>
          <cell r="D596" t="str">
            <v>Powergen</v>
          </cell>
          <cell r="E596">
            <v>2</v>
          </cell>
          <cell r="F596" t="str">
            <v>Credit</v>
          </cell>
          <cell r="G596" t="str">
            <v>North West</v>
          </cell>
          <cell r="H596">
            <v>0</v>
          </cell>
        </row>
        <row r="597">
          <cell r="A597">
            <v>1998</v>
          </cell>
          <cell r="B597">
            <v>3</v>
          </cell>
          <cell r="C597" t="str">
            <v>Powergen</v>
          </cell>
          <cell r="D597" t="str">
            <v>Powergen</v>
          </cell>
          <cell r="E597">
            <v>2</v>
          </cell>
          <cell r="F597" t="str">
            <v>Credit</v>
          </cell>
          <cell r="G597" t="str">
            <v>North West</v>
          </cell>
          <cell r="H597">
            <v>0</v>
          </cell>
        </row>
        <row r="598">
          <cell r="A598">
            <v>1998</v>
          </cell>
          <cell r="B598">
            <v>3</v>
          </cell>
          <cell r="C598" t="str">
            <v>Powergen</v>
          </cell>
          <cell r="D598" t="str">
            <v>Powergen</v>
          </cell>
          <cell r="E598">
            <v>2</v>
          </cell>
          <cell r="F598" t="str">
            <v>Direct Debit</v>
          </cell>
          <cell r="G598" t="str">
            <v>North West</v>
          </cell>
          <cell r="H598">
            <v>0</v>
          </cell>
        </row>
        <row r="599">
          <cell r="A599">
            <v>1998</v>
          </cell>
          <cell r="B599">
            <v>3</v>
          </cell>
          <cell r="C599" t="str">
            <v>Powergen</v>
          </cell>
          <cell r="D599" t="str">
            <v>Powergen</v>
          </cell>
          <cell r="E599">
            <v>2</v>
          </cell>
          <cell r="F599" t="str">
            <v>Prepayment</v>
          </cell>
          <cell r="G599" t="str">
            <v>North West</v>
          </cell>
          <cell r="H599">
            <v>0</v>
          </cell>
        </row>
        <row r="600">
          <cell r="A600">
            <v>1998</v>
          </cell>
          <cell r="B600">
            <v>3</v>
          </cell>
          <cell r="C600" t="str">
            <v>Powergen</v>
          </cell>
          <cell r="D600" t="str">
            <v>Powergen</v>
          </cell>
          <cell r="E600">
            <v>2</v>
          </cell>
          <cell r="F600" t="str">
            <v>All</v>
          </cell>
          <cell r="G600" t="str">
            <v>South East</v>
          </cell>
          <cell r="H600">
            <v>0</v>
          </cell>
        </row>
        <row r="601">
          <cell r="A601">
            <v>1998</v>
          </cell>
          <cell r="B601">
            <v>3</v>
          </cell>
          <cell r="C601" t="str">
            <v>Powergen</v>
          </cell>
          <cell r="D601" t="str">
            <v>Powergen</v>
          </cell>
          <cell r="E601">
            <v>2</v>
          </cell>
          <cell r="F601" t="str">
            <v>Credit</v>
          </cell>
          <cell r="G601" t="str">
            <v>South East</v>
          </cell>
          <cell r="H601">
            <v>0</v>
          </cell>
        </row>
        <row r="602">
          <cell r="A602">
            <v>1998</v>
          </cell>
          <cell r="B602">
            <v>3</v>
          </cell>
          <cell r="C602" t="str">
            <v>Powergen</v>
          </cell>
          <cell r="D602" t="str">
            <v>Powergen</v>
          </cell>
          <cell r="E602">
            <v>2</v>
          </cell>
          <cell r="F602" t="str">
            <v>Credit</v>
          </cell>
          <cell r="G602" t="str">
            <v>South East</v>
          </cell>
          <cell r="H602">
            <v>0</v>
          </cell>
        </row>
        <row r="603">
          <cell r="A603">
            <v>1998</v>
          </cell>
          <cell r="B603">
            <v>3</v>
          </cell>
          <cell r="C603" t="str">
            <v>Powergen</v>
          </cell>
          <cell r="D603" t="str">
            <v>Powergen</v>
          </cell>
          <cell r="E603">
            <v>2</v>
          </cell>
          <cell r="F603" t="str">
            <v>Direct Debit</v>
          </cell>
          <cell r="G603" t="str">
            <v>South East</v>
          </cell>
          <cell r="H603">
            <v>0</v>
          </cell>
        </row>
        <row r="604">
          <cell r="A604">
            <v>1998</v>
          </cell>
          <cell r="B604">
            <v>3</v>
          </cell>
          <cell r="C604" t="str">
            <v>Powergen</v>
          </cell>
          <cell r="D604" t="str">
            <v>Powergen</v>
          </cell>
          <cell r="E604">
            <v>2</v>
          </cell>
          <cell r="F604" t="str">
            <v>Prepayment</v>
          </cell>
          <cell r="G604" t="str">
            <v>South East</v>
          </cell>
          <cell r="H604">
            <v>0</v>
          </cell>
        </row>
        <row r="605">
          <cell r="A605">
            <v>1998</v>
          </cell>
          <cell r="B605">
            <v>3</v>
          </cell>
          <cell r="C605" t="str">
            <v>Powergen</v>
          </cell>
          <cell r="D605" t="str">
            <v>Powergen</v>
          </cell>
          <cell r="E605">
            <v>2</v>
          </cell>
          <cell r="F605" t="str">
            <v>All</v>
          </cell>
          <cell r="G605" t="str">
            <v>South Scotland</v>
          </cell>
          <cell r="H605">
            <v>0</v>
          </cell>
        </row>
        <row r="606">
          <cell r="A606">
            <v>1998</v>
          </cell>
          <cell r="B606">
            <v>3</v>
          </cell>
          <cell r="C606" t="str">
            <v>Powergen</v>
          </cell>
          <cell r="D606" t="str">
            <v>Powergen</v>
          </cell>
          <cell r="E606">
            <v>2</v>
          </cell>
          <cell r="F606" t="str">
            <v>Credit</v>
          </cell>
          <cell r="G606" t="str">
            <v>South Scotland</v>
          </cell>
          <cell r="H606">
            <v>0</v>
          </cell>
        </row>
        <row r="607">
          <cell r="A607">
            <v>1998</v>
          </cell>
          <cell r="B607">
            <v>3</v>
          </cell>
          <cell r="C607" t="str">
            <v>Powergen</v>
          </cell>
          <cell r="D607" t="str">
            <v>Powergen</v>
          </cell>
          <cell r="E607">
            <v>2</v>
          </cell>
          <cell r="F607" t="str">
            <v>Credit</v>
          </cell>
          <cell r="G607" t="str">
            <v>South Scotland</v>
          </cell>
          <cell r="H607">
            <v>0</v>
          </cell>
        </row>
        <row r="608">
          <cell r="A608">
            <v>1998</v>
          </cell>
          <cell r="B608">
            <v>3</v>
          </cell>
          <cell r="C608" t="str">
            <v>Powergen</v>
          </cell>
          <cell r="D608" t="str">
            <v>Powergen</v>
          </cell>
          <cell r="E608">
            <v>2</v>
          </cell>
          <cell r="F608" t="str">
            <v>Direct Debit</v>
          </cell>
          <cell r="G608" t="str">
            <v>South Scotland</v>
          </cell>
          <cell r="H608">
            <v>0</v>
          </cell>
        </row>
        <row r="609">
          <cell r="A609">
            <v>1998</v>
          </cell>
          <cell r="B609">
            <v>3</v>
          </cell>
          <cell r="C609" t="str">
            <v>Powergen</v>
          </cell>
          <cell r="D609" t="str">
            <v>Powergen</v>
          </cell>
          <cell r="E609">
            <v>2</v>
          </cell>
          <cell r="F609" t="str">
            <v>Prepayment</v>
          </cell>
          <cell r="G609" t="str">
            <v>South Scotland</v>
          </cell>
          <cell r="H609">
            <v>0</v>
          </cell>
        </row>
        <row r="610">
          <cell r="A610">
            <v>1998</v>
          </cell>
          <cell r="B610">
            <v>3</v>
          </cell>
          <cell r="C610" t="str">
            <v>Powergen</v>
          </cell>
          <cell r="D610" t="str">
            <v>Powergen</v>
          </cell>
          <cell r="E610">
            <v>2</v>
          </cell>
          <cell r="F610" t="str">
            <v>All</v>
          </cell>
          <cell r="G610" t="str">
            <v>South Wales</v>
          </cell>
          <cell r="H610">
            <v>0</v>
          </cell>
        </row>
        <row r="611">
          <cell r="A611">
            <v>1998</v>
          </cell>
          <cell r="B611">
            <v>3</v>
          </cell>
          <cell r="C611" t="str">
            <v>Powergen</v>
          </cell>
          <cell r="D611" t="str">
            <v>Powergen</v>
          </cell>
          <cell r="E611">
            <v>2</v>
          </cell>
          <cell r="F611" t="str">
            <v>Credit</v>
          </cell>
          <cell r="G611" t="str">
            <v>South Wales</v>
          </cell>
          <cell r="H611">
            <v>0</v>
          </cell>
        </row>
        <row r="612">
          <cell r="A612">
            <v>1998</v>
          </cell>
          <cell r="B612">
            <v>3</v>
          </cell>
          <cell r="C612" t="str">
            <v>Powergen</v>
          </cell>
          <cell r="D612" t="str">
            <v>Powergen</v>
          </cell>
          <cell r="E612">
            <v>2</v>
          </cell>
          <cell r="F612" t="str">
            <v>Credit</v>
          </cell>
          <cell r="G612" t="str">
            <v>South Wales</v>
          </cell>
          <cell r="H612">
            <v>0</v>
          </cell>
        </row>
        <row r="613">
          <cell r="A613">
            <v>1998</v>
          </cell>
          <cell r="B613">
            <v>3</v>
          </cell>
          <cell r="C613" t="str">
            <v>Powergen</v>
          </cell>
          <cell r="D613" t="str">
            <v>Powergen</v>
          </cell>
          <cell r="E613">
            <v>2</v>
          </cell>
          <cell r="F613" t="str">
            <v>Direct Debit</v>
          </cell>
          <cell r="G613" t="str">
            <v>South Wales</v>
          </cell>
          <cell r="H613">
            <v>0</v>
          </cell>
        </row>
        <row r="614">
          <cell r="A614">
            <v>1998</v>
          </cell>
          <cell r="B614">
            <v>3</v>
          </cell>
          <cell r="C614" t="str">
            <v>Powergen</v>
          </cell>
          <cell r="D614" t="str">
            <v>Powergen</v>
          </cell>
          <cell r="E614">
            <v>2</v>
          </cell>
          <cell r="F614" t="str">
            <v>Prepayment</v>
          </cell>
          <cell r="G614" t="str">
            <v>South Wales</v>
          </cell>
          <cell r="H614">
            <v>0</v>
          </cell>
        </row>
        <row r="615">
          <cell r="A615">
            <v>1998</v>
          </cell>
          <cell r="B615">
            <v>3</v>
          </cell>
          <cell r="C615" t="str">
            <v>Powergen</v>
          </cell>
          <cell r="D615" t="str">
            <v>Powergen</v>
          </cell>
          <cell r="E615">
            <v>2</v>
          </cell>
          <cell r="F615" t="str">
            <v>All</v>
          </cell>
          <cell r="G615" t="str">
            <v>South West</v>
          </cell>
          <cell r="H615">
            <v>0</v>
          </cell>
        </row>
        <row r="616">
          <cell r="A616">
            <v>1998</v>
          </cell>
          <cell r="B616">
            <v>3</v>
          </cell>
          <cell r="C616" t="str">
            <v>Powergen</v>
          </cell>
          <cell r="D616" t="str">
            <v>Powergen</v>
          </cell>
          <cell r="E616">
            <v>2</v>
          </cell>
          <cell r="F616" t="str">
            <v>Credit</v>
          </cell>
          <cell r="G616" t="str">
            <v>South West</v>
          </cell>
          <cell r="H616">
            <v>0</v>
          </cell>
        </row>
        <row r="617">
          <cell r="A617">
            <v>1998</v>
          </cell>
          <cell r="B617">
            <v>3</v>
          </cell>
          <cell r="C617" t="str">
            <v>Powergen</v>
          </cell>
          <cell r="D617" t="str">
            <v>Powergen</v>
          </cell>
          <cell r="E617">
            <v>2</v>
          </cell>
          <cell r="F617" t="str">
            <v>Credit</v>
          </cell>
          <cell r="G617" t="str">
            <v>South West</v>
          </cell>
          <cell r="H617">
            <v>0</v>
          </cell>
        </row>
        <row r="618">
          <cell r="A618">
            <v>1998</v>
          </cell>
          <cell r="B618">
            <v>3</v>
          </cell>
          <cell r="C618" t="str">
            <v>Powergen</v>
          </cell>
          <cell r="D618" t="str">
            <v>Powergen</v>
          </cell>
          <cell r="E618">
            <v>2</v>
          </cell>
          <cell r="F618" t="str">
            <v>Direct Debit</v>
          </cell>
          <cell r="G618" t="str">
            <v>South West</v>
          </cell>
          <cell r="H618">
            <v>0</v>
          </cell>
        </row>
        <row r="619">
          <cell r="A619">
            <v>1998</v>
          </cell>
          <cell r="B619">
            <v>3</v>
          </cell>
          <cell r="C619" t="str">
            <v>Powergen</v>
          </cell>
          <cell r="D619" t="str">
            <v>Powergen</v>
          </cell>
          <cell r="E619">
            <v>2</v>
          </cell>
          <cell r="F619" t="str">
            <v>Prepayment</v>
          </cell>
          <cell r="G619" t="str">
            <v>South West</v>
          </cell>
          <cell r="H619">
            <v>0</v>
          </cell>
        </row>
        <row r="620">
          <cell r="A620">
            <v>1998</v>
          </cell>
          <cell r="B620">
            <v>3</v>
          </cell>
          <cell r="C620" t="str">
            <v>Powergen</v>
          </cell>
          <cell r="D620" t="str">
            <v>Powergen</v>
          </cell>
          <cell r="E620">
            <v>2</v>
          </cell>
          <cell r="F620" t="str">
            <v>All</v>
          </cell>
          <cell r="G620" t="str">
            <v>Southern</v>
          </cell>
          <cell r="H620">
            <v>0</v>
          </cell>
        </row>
        <row r="621">
          <cell r="A621">
            <v>1998</v>
          </cell>
          <cell r="B621">
            <v>3</v>
          </cell>
          <cell r="C621" t="str">
            <v>Powergen</v>
          </cell>
          <cell r="D621" t="str">
            <v>Powergen</v>
          </cell>
          <cell r="E621">
            <v>2</v>
          </cell>
          <cell r="F621" t="str">
            <v>Credit</v>
          </cell>
          <cell r="G621" t="str">
            <v>Southern</v>
          </cell>
          <cell r="H621">
            <v>0</v>
          </cell>
        </row>
        <row r="622">
          <cell r="A622">
            <v>1998</v>
          </cell>
          <cell r="B622">
            <v>3</v>
          </cell>
          <cell r="C622" t="str">
            <v>Powergen</v>
          </cell>
          <cell r="D622" t="str">
            <v>Powergen</v>
          </cell>
          <cell r="E622">
            <v>2</v>
          </cell>
          <cell r="F622" t="str">
            <v>Credit</v>
          </cell>
          <cell r="G622" t="str">
            <v>Southern</v>
          </cell>
          <cell r="H622">
            <v>0</v>
          </cell>
        </row>
        <row r="623">
          <cell r="A623">
            <v>1998</v>
          </cell>
          <cell r="B623">
            <v>3</v>
          </cell>
          <cell r="C623" t="str">
            <v>Powergen</v>
          </cell>
          <cell r="D623" t="str">
            <v>Powergen</v>
          </cell>
          <cell r="E623">
            <v>2</v>
          </cell>
          <cell r="F623" t="str">
            <v>Direct Debit</v>
          </cell>
          <cell r="G623" t="str">
            <v>Southern</v>
          </cell>
          <cell r="H623">
            <v>0</v>
          </cell>
        </row>
        <row r="624">
          <cell r="A624">
            <v>1998</v>
          </cell>
          <cell r="B624">
            <v>3</v>
          </cell>
          <cell r="C624" t="str">
            <v>Powergen</v>
          </cell>
          <cell r="D624" t="str">
            <v>Powergen</v>
          </cell>
          <cell r="E624">
            <v>2</v>
          </cell>
          <cell r="F624" t="str">
            <v>Prepayment</v>
          </cell>
          <cell r="G624" t="str">
            <v>Southern</v>
          </cell>
          <cell r="H624">
            <v>0</v>
          </cell>
        </row>
        <row r="625">
          <cell r="A625">
            <v>1998</v>
          </cell>
          <cell r="B625">
            <v>3</v>
          </cell>
          <cell r="C625" t="str">
            <v>Powergen</v>
          </cell>
          <cell r="D625" t="str">
            <v>Powergen</v>
          </cell>
          <cell r="E625">
            <v>2</v>
          </cell>
          <cell r="F625" t="str">
            <v>All</v>
          </cell>
          <cell r="G625" t="str">
            <v>Yorkshire</v>
          </cell>
          <cell r="H625">
            <v>0</v>
          </cell>
        </row>
        <row r="626">
          <cell r="A626">
            <v>1998</v>
          </cell>
          <cell r="B626">
            <v>3</v>
          </cell>
          <cell r="C626" t="str">
            <v>Powergen</v>
          </cell>
          <cell r="D626" t="str">
            <v>Powergen</v>
          </cell>
          <cell r="E626">
            <v>2</v>
          </cell>
          <cell r="F626" t="str">
            <v>Credit</v>
          </cell>
          <cell r="G626" t="str">
            <v>Yorkshire</v>
          </cell>
          <cell r="H626">
            <v>0</v>
          </cell>
        </row>
        <row r="627">
          <cell r="A627">
            <v>1998</v>
          </cell>
          <cell r="B627">
            <v>3</v>
          </cell>
          <cell r="C627" t="str">
            <v>Powergen</v>
          </cell>
          <cell r="D627" t="str">
            <v>Powergen</v>
          </cell>
          <cell r="E627">
            <v>2</v>
          </cell>
          <cell r="F627" t="str">
            <v>Credit</v>
          </cell>
          <cell r="G627" t="str">
            <v>Yorkshire</v>
          </cell>
          <cell r="H627">
            <v>0</v>
          </cell>
        </row>
        <row r="628">
          <cell r="A628">
            <v>1998</v>
          </cell>
          <cell r="B628">
            <v>3</v>
          </cell>
          <cell r="C628" t="str">
            <v>Powergen</v>
          </cell>
          <cell r="D628" t="str">
            <v>Powergen</v>
          </cell>
          <cell r="E628">
            <v>2</v>
          </cell>
          <cell r="F628" t="str">
            <v>Direct Debit</v>
          </cell>
          <cell r="G628" t="str">
            <v>Yorkshire</v>
          </cell>
          <cell r="H628">
            <v>0</v>
          </cell>
        </row>
        <row r="629">
          <cell r="A629">
            <v>1998</v>
          </cell>
          <cell r="B629">
            <v>3</v>
          </cell>
          <cell r="C629" t="str">
            <v>Powergen</v>
          </cell>
          <cell r="D629" t="str">
            <v>Powergen</v>
          </cell>
          <cell r="E629">
            <v>2</v>
          </cell>
          <cell r="F629" t="str">
            <v>Prepayment</v>
          </cell>
          <cell r="G629" t="str">
            <v>Yorkshire</v>
          </cell>
          <cell r="H629">
            <v>0</v>
          </cell>
        </row>
        <row r="630">
          <cell r="A630">
            <v>1998</v>
          </cell>
          <cell r="B630">
            <v>3</v>
          </cell>
          <cell r="C630" t="str">
            <v>Scottish Hydro</v>
          </cell>
          <cell r="D630" t="str">
            <v>Scottish and Southern</v>
          </cell>
          <cell r="E630">
            <v>2</v>
          </cell>
          <cell r="F630" t="str">
            <v>All</v>
          </cell>
          <cell r="G630" t="str">
            <v>East Anglia</v>
          </cell>
          <cell r="H630">
            <v>0</v>
          </cell>
        </row>
        <row r="631">
          <cell r="A631">
            <v>1998</v>
          </cell>
          <cell r="B631">
            <v>3</v>
          </cell>
          <cell r="C631" t="str">
            <v>Scottish Hydro</v>
          </cell>
          <cell r="D631" t="str">
            <v>Scottish and Southern</v>
          </cell>
          <cell r="E631">
            <v>2</v>
          </cell>
          <cell r="F631" t="str">
            <v>Credit</v>
          </cell>
          <cell r="G631" t="str">
            <v>East Anglia</v>
          </cell>
          <cell r="H631">
            <v>0</v>
          </cell>
        </row>
        <row r="632">
          <cell r="A632">
            <v>1998</v>
          </cell>
          <cell r="B632">
            <v>3</v>
          </cell>
          <cell r="C632" t="str">
            <v>Scottish Hydro</v>
          </cell>
          <cell r="D632" t="str">
            <v>Scottish and Southern</v>
          </cell>
          <cell r="E632">
            <v>2</v>
          </cell>
          <cell r="F632" t="str">
            <v>Credit</v>
          </cell>
          <cell r="G632" t="str">
            <v>East Anglia</v>
          </cell>
          <cell r="H632">
            <v>0</v>
          </cell>
        </row>
        <row r="633">
          <cell r="A633">
            <v>1998</v>
          </cell>
          <cell r="B633">
            <v>3</v>
          </cell>
          <cell r="C633" t="str">
            <v>Scottish Hydro</v>
          </cell>
          <cell r="D633" t="str">
            <v>Scottish and Southern</v>
          </cell>
          <cell r="E633">
            <v>2</v>
          </cell>
          <cell r="F633" t="str">
            <v>Direct Debit</v>
          </cell>
          <cell r="G633" t="str">
            <v>East Anglia</v>
          </cell>
          <cell r="H633">
            <v>0</v>
          </cell>
        </row>
        <row r="634">
          <cell r="A634">
            <v>1998</v>
          </cell>
          <cell r="B634">
            <v>3</v>
          </cell>
          <cell r="C634" t="str">
            <v>Scottish Hydro</v>
          </cell>
          <cell r="D634" t="str">
            <v>Scottish and Southern</v>
          </cell>
          <cell r="E634">
            <v>2</v>
          </cell>
          <cell r="F634" t="str">
            <v>Prepayment</v>
          </cell>
          <cell r="G634" t="str">
            <v>East Anglia</v>
          </cell>
          <cell r="H634">
            <v>0</v>
          </cell>
        </row>
        <row r="635">
          <cell r="A635">
            <v>1998</v>
          </cell>
          <cell r="B635">
            <v>3</v>
          </cell>
          <cell r="C635" t="str">
            <v>Scottish Hydro</v>
          </cell>
          <cell r="D635" t="str">
            <v>Scottish and Southern</v>
          </cell>
          <cell r="E635">
            <v>2</v>
          </cell>
          <cell r="F635" t="str">
            <v>All</v>
          </cell>
          <cell r="G635" t="str">
            <v>East Midlands</v>
          </cell>
          <cell r="H635">
            <v>0</v>
          </cell>
        </row>
        <row r="636">
          <cell r="A636">
            <v>1998</v>
          </cell>
          <cell r="B636">
            <v>3</v>
          </cell>
          <cell r="C636" t="str">
            <v>Scottish Hydro</v>
          </cell>
          <cell r="D636" t="str">
            <v>Scottish and Southern</v>
          </cell>
          <cell r="E636">
            <v>2</v>
          </cell>
          <cell r="F636" t="str">
            <v>Credit</v>
          </cell>
          <cell r="G636" t="str">
            <v>East Midlands</v>
          </cell>
          <cell r="H636">
            <v>0</v>
          </cell>
        </row>
        <row r="637">
          <cell r="A637">
            <v>1998</v>
          </cell>
          <cell r="B637">
            <v>3</v>
          </cell>
          <cell r="C637" t="str">
            <v>Scottish Hydro</v>
          </cell>
          <cell r="D637" t="str">
            <v>Scottish and Southern</v>
          </cell>
          <cell r="E637">
            <v>2</v>
          </cell>
          <cell r="F637" t="str">
            <v>Credit</v>
          </cell>
          <cell r="G637" t="str">
            <v>East Midlands</v>
          </cell>
          <cell r="H637">
            <v>0</v>
          </cell>
        </row>
        <row r="638">
          <cell r="A638">
            <v>1998</v>
          </cell>
          <cell r="B638">
            <v>3</v>
          </cell>
          <cell r="C638" t="str">
            <v>Scottish Hydro</v>
          </cell>
          <cell r="D638" t="str">
            <v>Scottish and Southern</v>
          </cell>
          <cell r="E638">
            <v>2</v>
          </cell>
          <cell r="F638" t="str">
            <v>Direct Debit</v>
          </cell>
          <cell r="G638" t="str">
            <v>East Midlands</v>
          </cell>
          <cell r="H638">
            <v>0</v>
          </cell>
        </row>
        <row r="639">
          <cell r="A639">
            <v>1998</v>
          </cell>
          <cell r="B639">
            <v>3</v>
          </cell>
          <cell r="C639" t="str">
            <v>Scottish Hydro</v>
          </cell>
          <cell r="D639" t="str">
            <v>Scottish and Southern</v>
          </cell>
          <cell r="E639">
            <v>2</v>
          </cell>
          <cell r="F639" t="str">
            <v>Prepayment</v>
          </cell>
          <cell r="G639" t="str">
            <v>East Midlands</v>
          </cell>
          <cell r="H639">
            <v>0</v>
          </cell>
        </row>
        <row r="640">
          <cell r="A640">
            <v>1998</v>
          </cell>
          <cell r="B640">
            <v>3</v>
          </cell>
          <cell r="C640" t="str">
            <v>Scottish Hydro</v>
          </cell>
          <cell r="D640" t="str">
            <v>Scottish and Southern</v>
          </cell>
          <cell r="E640">
            <v>2</v>
          </cell>
          <cell r="F640" t="str">
            <v>All</v>
          </cell>
          <cell r="G640" t="str">
            <v>London</v>
          </cell>
          <cell r="H640">
            <v>0</v>
          </cell>
        </row>
        <row r="641">
          <cell r="A641">
            <v>1998</v>
          </cell>
          <cell r="B641">
            <v>3</v>
          </cell>
          <cell r="C641" t="str">
            <v>Scottish Hydro</v>
          </cell>
          <cell r="D641" t="str">
            <v>Scottish and Southern</v>
          </cell>
          <cell r="E641">
            <v>2</v>
          </cell>
          <cell r="F641" t="str">
            <v>Credit</v>
          </cell>
          <cell r="G641" t="str">
            <v>London</v>
          </cell>
          <cell r="H641">
            <v>0</v>
          </cell>
        </row>
        <row r="642">
          <cell r="A642">
            <v>1998</v>
          </cell>
          <cell r="B642">
            <v>3</v>
          </cell>
          <cell r="C642" t="str">
            <v>Scottish Hydro</v>
          </cell>
          <cell r="D642" t="str">
            <v>Scottish and Southern</v>
          </cell>
          <cell r="E642">
            <v>2</v>
          </cell>
          <cell r="F642" t="str">
            <v>Credit</v>
          </cell>
          <cell r="G642" t="str">
            <v>London</v>
          </cell>
          <cell r="H642">
            <v>0</v>
          </cell>
        </row>
        <row r="643">
          <cell r="A643">
            <v>1998</v>
          </cell>
          <cell r="B643">
            <v>3</v>
          </cell>
          <cell r="C643" t="str">
            <v>Scottish Hydro</v>
          </cell>
          <cell r="D643" t="str">
            <v>Scottish and Southern</v>
          </cell>
          <cell r="E643">
            <v>2</v>
          </cell>
          <cell r="F643" t="str">
            <v>Direct Debit</v>
          </cell>
          <cell r="G643" t="str">
            <v>London</v>
          </cell>
          <cell r="H643">
            <v>0</v>
          </cell>
        </row>
        <row r="644">
          <cell r="A644">
            <v>1998</v>
          </cell>
          <cell r="B644">
            <v>3</v>
          </cell>
          <cell r="C644" t="str">
            <v>Scottish Hydro</v>
          </cell>
          <cell r="D644" t="str">
            <v>Scottish and Southern</v>
          </cell>
          <cell r="E644">
            <v>2</v>
          </cell>
          <cell r="F644" t="str">
            <v>Prepayment</v>
          </cell>
          <cell r="G644" t="str">
            <v>London</v>
          </cell>
          <cell r="H644">
            <v>0</v>
          </cell>
        </row>
        <row r="645">
          <cell r="A645">
            <v>1998</v>
          </cell>
          <cell r="B645">
            <v>3</v>
          </cell>
          <cell r="C645" t="str">
            <v>Scottish Hydro</v>
          </cell>
          <cell r="D645" t="str">
            <v>Scottish and Southern</v>
          </cell>
          <cell r="E645">
            <v>2</v>
          </cell>
          <cell r="F645" t="str">
            <v>All</v>
          </cell>
          <cell r="G645" t="str">
            <v>Midlands</v>
          </cell>
          <cell r="H645">
            <v>0</v>
          </cell>
        </row>
        <row r="646">
          <cell r="A646">
            <v>1998</v>
          </cell>
          <cell r="B646">
            <v>3</v>
          </cell>
          <cell r="C646" t="str">
            <v>Scottish Hydro</v>
          </cell>
          <cell r="D646" t="str">
            <v>Scottish and Southern</v>
          </cell>
          <cell r="E646">
            <v>2</v>
          </cell>
          <cell r="F646" t="str">
            <v>Credit</v>
          </cell>
          <cell r="G646" t="str">
            <v>Midlands</v>
          </cell>
          <cell r="H646">
            <v>0</v>
          </cell>
        </row>
        <row r="647">
          <cell r="A647">
            <v>1998</v>
          </cell>
          <cell r="B647">
            <v>3</v>
          </cell>
          <cell r="C647" t="str">
            <v>Scottish Hydro</v>
          </cell>
          <cell r="D647" t="str">
            <v>Scottish and Southern</v>
          </cell>
          <cell r="E647">
            <v>2</v>
          </cell>
          <cell r="F647" t="str">
            <v>Credit</v>
          </cell>
          <cell r="G647" t="str">
            <v>Midlands</v>
          </cell>
          <cell r="H647">
            <v>0</v>
          </cell>
        </row>
        <row r="648">
          <cell r="A648">
            <v>1998</v>
          </cell>
          <cell r="B648">
            <v>3</v>
          </cell>
          <cell r="C648" t="str">
            <v>Scottish Hydro</v>
          </cell>
          <cell r="D648" t="str">
            <v>Scottish and Southern</v>
          </cell>
          <cell r="E648">
            <v>2</v>
          </cell>
          <cell r="F648" t="str">
            <v>Direct Debit</v>
          </cell>
          <cell r="G648" t="str">
            <v>Midlands</v>
          </cell>
          <cell r="H648">
            <v>0</v>
          </cell>
        </row>
        <row r="649">
          <cell r="A649">
            <v>1998</v>
          </cell>
          <cell r="B649">
            <v>3</v>
          </cell>
          <cell r="C649" t="str">
            <v>Scottish Hydro</v>
          </cell>
          <cell r="D649" t="str">
            <v>Scottish and Southern</v>
          </cell>
          <cell r="E649">
            <v>2</v>
          </cell>
          <cell r="F649" t="str">
            <v>Prepayment</v>
          </cell>
          <cell r="G649" t="str">
            <v>Midlands</v>
          </cell>
          <cell r="H649">
            <v>0</v>
          </cell>
        </row>
        <row r="650">
          <cell r="A650">
            <v>1998</v>
          </cell>
          <cell r="B650">
            <v>3</v>
          </cell>
          <cell r="C650" t="str">
            <v>Scottish Hydro</v>
          </cell>
          <cell r="D650" t="str">
            <v>Scottish and Southern</v>
          </cell>
          <cell r="E650">
            <v>2</v>
          </cell>
          <cell r="F650" t="str">
            <v>All</v>
          </cell>
          <cell r="G650" t="str">
            <v>North East</v>
          </cell>
          <cell r="H650">
            <v>0</v>
          </cell>
        </row>
        <row r="651">
          <cell r="A651">
            <v>1998</v>
          </cell>
          <cell r="B651">
            <v>3</v>
          </cell>
          <cell r="C651" t="str">
            <v>Scottish Hydro</v>
          </cell>
          <cell r="D651" t="str">
            <v>Scottish and Southern</v>
          </cell>
          <cell r="E651">
            <v>2</v>
          </cell>
          <cell r="F651" t="str">
            <v>Credit</v>
          </cell>
          <cell r="G651" t="str">
            <v>North East</v>
          </cell>
          <cell r="H651">
            <v>0</v>
          </cell>
        </row>
        <row r="652">
          <cell r="A652">
            <v>1998</v>
          </cell>
          <cell r="B652">
            <v>3</v>
          </cell>
          <cell r="C652" t="str">
            <v>Scottish Hydro</v>
          </cell>
          <cell r="D652" t="str">
            <v>Scottish and Southern</v>
          </cell>
          <cell r="E652">
            <v>2</v>
          </cell>
          <cell r="F652" t="str">
            <v>Credit</v>
          </cell>
          <cell r="G652" t="str">
            <v>North East</v>
          </cell>
          <cell r="H652">
            <v>0</v>
          </cell>
        </row>
        <row r="653">
          <cell r="A653">
            <v>1998</v>
          </cell>
          <cell r="B653">
            <v>3</v>
          </cell>
          <cell r="C653" t="str">
            <v>Scottish Hydro</v>
          </cell>
          <cell r="D653" t="str">
            <v>Scottish and Southern</v>
          </cell>
          <cell r="E653">
            <v>2</v>
          </cell>
          <cell r="F653" t="str">
            <v>Direct Debit</v>
          </cell>
          <cell r="G653" t="str">
            <v>North East</v>
          </cell>
          <cell r="H653">
            <v>0</v>
          </cell>
        </row>
        <row r="654">
          <cell r="A654">
            <v>1998</v>
          </cell>
          <cell r="B654">
            <v>3</v>
          </cell>
          <cell r="C654" t="str">
            <v>Scottish Hydro</v>
          </cell>
          <cell r="D654" t="str">
            <v>Scottish and Southern</v>
          </cell>
          <cell r="E654">
            <v>2</v>
          </cell>
          <cell r="F654" t="str">
            <v>Prepayment</v>
          </cell>
          <cell r="G654" t="str">
            <v>North East</v>
          </cell>
          <cell r="H654">
            <v>0</v>
          </cell>
        </row>
        <row r="655">
          <cell r="A655">
            <v>1998</v>
          </cell>
          <cell r="B655">
            <v>3</v>
          </cell>
          <cell r="C655" t="str">
            <v>Scottish Hydro</v>
          </cell>
          <cell r="D655" t="str">
            <v>Scottish and Southern</v>
          </cell>
          <cell r="E655">
            <v>1</v>
          </cell>
          <cell r="F655" t="str">
            <v>All</v>
          </cell>
          <cell r="G655" t="str">
            <v>North Scotland</v>
          </cell>
          <cell r="H655">
            <v>572919</v>
          </cell>
        </row>
        <row r="656">
          <cell r="A656">
            <v>1998</v>
          </cell>
          <cell r="B656">
            <v>3</v>
          </cell>
          <cell r="C656" t="str">
            <v>Scottish Hydro</v>
          </cell>
          <cell r="D656" t="str">
            <v>Scottish and Southern</v>
          </cell>
          <cell r="E656">
            <v>1</v>
          </cell>
          <cell r="F656" t="str">
            <v>Credit</v>
          </cell>
          <cell r="G656" t="str">
            <v>North Scotland</v>
          </cell>
          <cell r="H656">
            <v>282940</v>
          </cell>
        </row>
        <row r="657">
          <cell r="A657">
            <v>1998</v>
          </cell>
          <cell r="B657">
            <v>3</v>
          </cell>
          <cell r="C657" t="str">
            <v>Scottish Hydro</v>
          </cell>
          <cell r="D657" t="str">
            <v>Scottish and Southern</v>
          </cell>
          <cell r="E657">
            <v>1</v>
          </cell>
          <cell r="F657" t="str">
            <v>Credit</v>
          </cell>
          <cell r="G657" t="str">
            <v>North Scotland</v>
          </cell>
          <cell r="H657">
            <v>0</v>
          </cell>
        </row>
        <row r="658">
          <cell r="A658">
            <v>1998</v>
          </cell>
          <cell r="B658">
            <v>3</v>
          </cell>
          <cell r="C658" t="str">
            <v>Scottish Hydro</v>
          </cell>
          <cell r="D658" t="str">
            <v>Scottish and Southern</v>
          </cell>
          <cell r="E658">
            <v>1</v>
          </cell>
          <cell r="F658" t="str">
            <v>Direct Debit</v>
          </cell>
          <cell r="G658" t="str">
            <v>North Scotland</v>
          </cell>
          <cell r="H658">
            <v>151982</v>
          </cell>
        </row>
        <row r="659">
          <cell r="A659">
            <v>1998</v>
          </cell>
          <cell r="B659">
            <v>3</v>
          </cell>
          <cell r="C659" t="str">
            <v>Scottish Hydro</v>
          </cell>
          <cell r="D659" t="str">
            <v>Scottish and Southern</v>
          </cell>
          <cell r="E659">
            <v>1</v>
          </cell>
          <cell r="F659" t="str">
            <v>Prepayment</v>
          </cell>
          <cell r="G659" t="str">
            <v>North Scotland</v>
          </cell>
          <cell r="H659">
            <v>137997</v>
          </cell>
        </row>
        <row r="660">
          <cell r="A660">
            <v>1998</v>
          </cell>
          <cell r="B660">
            <v>3</v>
          </cell>
          <cell r="C660" t="str">
            <v>Scottish Hydro</v>
          </cell>
          <cell r="D660" t="str">
            <v>Scottish and Southern</v>
          </cell>
          <cell r="E660">
            <v>2</v>
          </cell>
          <cell r="F660" t="str">
            <v>All</v>
          </cell>
          <cell r="G660" t="str">
            <v>North Wales &amp; Merseyside</v>
          </cell>
          <cell r="H660">
            <v>0</v>
          </cell>
        </row>
        <row r="661">
          <cell r="A661">
            <v>1998</v>
          </cell>
          <cell r="B661">
            <v>3</v>
          </cell>
          <cell r="C661" t="str">
            <v>Scottish Hydro</v>
          </cell>
          <cell r="D661" t="str">
            <v>Scottish and Southern</v>
          </cell>
          <cell r="E661">
            <v>2</v>
          </cell>
          <cell r="F661" t="str">
            <v>Credit</v>
          </cell>
          <cell r="G661" t="str">
            <v>North Wales &amp; Merseyside</v>
          </cell>
          <cell r="H661">
            <v>0</v>
          </cell>
        </row>
        <row r="662">
          <cell r="A662">
            <v>1998</v>
          </cell>
          <cell r="B662">
            <v>3</v>
          </cell>
          <cell r="C662" t="str">
            <v>Scottish Hydro</v>
          </cell>
          <cell r="D662" t="str">
            <v>Scottish and Southern</v>
          </cell>
          <cell r="E662">
            <v>2</v>
          </cell>
          <cell r="F662" t="str">
            <v>Credit</v>
          </cell>
          <cell r="G662" t="str">
            <v>North Wales &amp; Merseyside</v>
          </cell>
          <cell r="H662">
            <v>0</v>
          </cell>
        </row>
        <row r="663">
          <cell r="A663">
            <v>1998</v>
          </cell>
          <cell r="B663">
            <v>3</v>
          </cell>
          <cell r="C663" t="str">
            <v>Scottish Hydro</v>
          </cell>
          <cell r="D663" t="str">
            <v>Scottish and Southern</v>
          </cell>
          <cell r="E663">
            <v>2</v>
          </cell>
          <cell r="F663" t="str">
            <v>Direct Debit</v>
          </cell>
          <cell r="G663" t="str">
            <v>North Wales &amp; Merseyside</v>
          </cell>
          <cell r="H663">
            <v>0</v>
          </cell>
        </row>
        <row r="664">
          <cell r="A664">
            <v>1998</v>
          </cell>
          <cell r="B664">
            <v>3</v>
          </cell>
          <cell r="C664" t="str">
            <v>Scottish Hydro</v>
          </cell>
          <cell r="D664" t="str">
            <v>Scottish and Southern</v>
          </cell>
          <cell r="E664">
            <v>2</v>
          </cell>
          <cell r="F664" t="str">
            <v>Prepayment</v>
          </cell>
          <cell r="G664" t="str">
            <v>North Wales &amp; Merseyside</v>
          </cell>
          <cell r="H664">
            <v>0</v>
          </cell>
        </row>
        <row r="665">
          <cell r="A665">
            <v>1998</v>
          </cell>
          <cell r="B665">
            <v>3</v>
          </cell>
          <cell r="C665" t="str">
            <v>Scottish Hydro</v>
          </cell>
          <cell r="D665" t="str">
            <v>Scottish and Southern</v>
          </cell>
          <cell r="E665">
            <v>2</v>
          </cell>
          <cell r="F665" t="str">
            <v>All</v>
          </cell>
          <cell r="G665" t="str">
            <v>North West</v>
          </cell>
          <cell r="H665">
            <v>0</v>
          </cell>
        </row>
        <row r="666">
          <cell r="A666">
            <v>1998</v>
          </cell>
          <cell r="B666">
            <v>3</v>
          </cell>
          <cell r="C666" t="str">
            <v>Scottish Hydro</v>
          </cell>
          <cell r="D666" t="str">
            <v>Scottish and Southern</v>
          </cell>
          <cell r="E666">
            <v>2</v>
          </cell>
          <cell r="F666" t="str">
            <v>Credit</v>
          </cell>
          <cell r="G666" t="str">
            <v>North West</v>
          </cell>
          <cell r="H666">
            <v>0</v>
          </cell>
        </row>
        <row r="667">
          <cell r="A667">
            <v>1998</v>
          </cell>
          <cell r="B667">
            <v>3</v>
          </cell>
          <cell r="C667" t="str">
            <v>Scottish Hydro</v>
          </cell>
          <cell r="D667" t="str">
            <v>Scottish and Southern</v>
          </cell>
          <cell r="E667">
            <v>2</v>
          </cell>
          <cell r="F667" t="str">
            <v>Credit</v>
          </cell>
          <cell r="G667" t="str">
            <v>North West</v>
          </cell>
          <cell r="H667">
            <v>0</v>
          </cell>
        </row>
        <row r="668">
          <cell r="A668">
            <v>1998</v>
          </cell>
          <cell r="B668">
            <v>3</v>
          </cell>
          <cell r="C668" t="str">
            <v>Scottish Hydro</v>
          </cell>
          <cell r="D668" t="str">
            <v>Scottish and Southern</v>
          </cell>
          <cell r="E668">
            <v>2</v>
          </cell>
          <cell r="F668" t="str">
            <v>Direct Debit</v>
          </cell>
          <cell r="G668" t="str">
            <v>North West</v>
          </cell>
          <cell r="H668">
            <v>0</v>
          </cell>
        </row>
        <row r="669">
          <cell r="A669">
            <v>1998</v>
          </cell>
          <cell r="B669">
            <v>3</v>
          </cell>
          <cell r="C669" t="str">
            <v>Scottish Hydro</v>
          </cell>
          <cell r="D669" t="str">
            <v>Scottish and Southern</v>
          </cell>
          <cell r="E669">
            <v>2</v>
          </cell>
          <cell r="F669" t="str">
            <v>Prepayment</v>
          </cell>
          <cell r="G669" t="str">
            <v>North West</v>
          </cell>
          <cell r="H669">
            <v>0</v>
          </cell>
        </row>
        <row r="670">
          <cell r="A670">
            <v>1998</v>
          </cell>
          <cell r="B670">
            <v>3</v>
          </cell>
          <cell r="C670" t="str">
            <v>Scottish Hydro</v>
          </cell>
          <cell r="D670" t="str">
            <v>Scottish and Southern</v>
          </cell>
          <cell r="E670">
            <v>2</v>
          </cell>
          <cell r="F670" t="str">
            <v>All</v>
          </cell>
          <cell r="G670" t="str">
            <v>South East</v>
          </cell>
          <cell r="H670">
            <v>0</v>
          </cell>
        </row>
        <row r="671">
          <cell r="A671">
            <v>1998</v>
          </cell>
          <cell r="B671">
            <v>3</v>
          </cell>
          <cell r="C671" t="str">
            <v>Scottish Hydro</v>
          </cell>
          <cell r="D671" t="str">
            <v>Scottish and Southern</v>
          </cell>
          <cell r="E671">
            <v>2</v>
          </cell>
          <cell r="F671" t="str">
            <v>Credit</v>
          </cell>
          <cell r="G671" t="str">
            <v>South East</v>
          </cell>
          <cell r="H671">
            <v>0</v>
          </cell>
        </row>
        <row r="672">
          <cell r="A672">
            <v>1998</v>
          </cell>
          <cell r="B672">
            <v>3</v>
          </cell>
          <cell r="C672" t="str">
            <v>Scottish Hydro</v>
          </cell>
          <cell r="D672" t="str">
            <v>Scottish and Southern</v>
          </cell>
          <cell r="E672">
            <v>2</v>
          </cell>
          <cell r="F672" t="str">
            <v>Credit</v>
          </cell>
          <cell r="G672" t="str">
            <v>South East</v>
          </cell>
          <cell r="H672">
            <v>0</v>
          </cell>
        </row>
        <row r="673">
          <cell r="A673">
            <v>1998</v>
          </cell>
          <cell r="B673">
            <v>3</v>
          </cell>
          <cell r="C673" t="str">
            <v>Scottish Hydro</v>
          </cell>
          <cell r="D673" t="str">
            <v>Scottish and Southern</v>
          </cell>
          <cell r="E673">
            <v>2</v>
          </cell>
          <cell r="F673" t="str">
            <v>Direct Debit</v>
          </cell>
          <cell r="G673" t="str">
            <v>South East</v>
          </cell>
          <cell r="H673">
            <v>0</v>
          </cell>
        </row>
        <row r="674">
          <cell r="A674">
            <v>1998</v>
          </cell>
          <cell r="B674">
            <v>3</v>
          </cell>
          <cell r="C674" t="str">
            <v>Scottish Hydro</v>
          </cell>
          <cell r="D674" t="str">
            <v>Scottish and Southern</v>
          </cell>
          <cell r="E674">
            <v>2</v>
          </cell>
          <cell r="F674" t="str">
            <v>Prepayment</v>
          </cell>
          <cell r="G674" t="str">
            <v>South East</v>
          </cell>
          <cell r="H674">
            <v>0</v>
          </cell>
        </row>
        <row r="675">
          <cell r="A675">
            <v>1998</v>
          </cell>
          <cell r="B675">
            <v>3</v>
          </cell>
          <cell r="C675" t="str">
            <v>Scottish Hydro</v>
          </cell>
          <cell r="D675" t="str">
            <v>Scottish and Southern</v>
          </cell>
          <cell r="E675">
            <v>2</v>
          </cell>
          <cell r="F675" t="str">
            <v>All</v>
          </cell>
          <cell r="G675" t="str">
            <v>South Scotland</v>
          </cell>
          <cell r="H675">
            <v>0</v>
          </cell>
        </row>
        <row r="676">
          <cell r="A676">
            <v>1998</v>
          </cell>
          <cell r="B676">
            <v>3</v>
          </cell>
          <cell r="C676" t="str">
            <v>Scottish Hydro</v>
          </cell>
          <cell r="D676" t="str">
            <v>Scottish and Southern</v>
          </cell>
          <cell r="E676">
            <v>2</v>
          </cell>
          <cell r="F676" t="str">
            <v>Credit</v>
          </cell>
          <cell r="G676" t="str">
            <v>South Scotland</v>
          </cell>
          <cell r="H676">
            <v>0</v>
          </cell>
        </row>
        <row r="677">
          <cell r="A677">
            <v>1998</v>
          </cell>
          <cell r="B677">
            <v>3</v>
          </cell>
          <cell r="C677" t="str">
            <v>Scottish Hydro</v>
          </cell>
          <cell r="D677" t="str">
            <v>Scottish and Southern</v>
          </cell>
          <cell r="E677">
            <v>2</v>
          </cell>
          <cell r="F677" t="str">
            <v>Credit</v>
          </cell>
          <cell r="G677" t="str">
            <v>South Scotland</v>
          </cell>
          <cell r="H677">
            <v>0</v>
          </cell>
        </row>
        <row r="678">
          <cell r="A678">
            <v>1998</v>
          </cell>
          <cell r="B678">
            <v>3</v>
          </cell>
          <cell r="C678" t="str">
            <v>Scottish Hydro</v>
          </cell>
          <cell r="D678" t="str">
            <v>Scottish and Southern</v>
          </cell>
          <cell r="E678">
            <v>2</v>
          </cell>
          <cell r="F678" t="str">
            <v>Direct Debit</v>
          </cell>
          <cell r="G678" t="str">
            <v>South Scotland</v>
          </cell>
          <cell r="H678">
            <v>0</v>
          </cell>
        </row>
        <row r="679">
          <cell r="A679">
            <v>1998</v>
          </cell>
          <cell r="B679">
            <v>3</v>
          </cell>
          <cell r="C679" t="str">
            <v>Scottish Hydro</v>
          </cell>
          <cell r="D679" t="str">
            <v>Scottish and Southern</v>
          </cell>
          <cell r="E679">
            <v>2</v>
          </cell>
          <cell r="F679" t="str">
            <v>Prepayment</v>
          </cell>
          <cell r="G679" t="str">
            <v>South Scotland</v>
          </cell>
          <cell r="H679">
            <v>0</v>
          </cell>
        </row>
        <row r="680">
          <cell r="A680">
            <v>1998</v>
          </cell>
          <cell r="B680">
            <v>3</v>
          </cell>
          <cell r="C680" t="str">
            <v>Scottish Hydro</v>
          </cell>
          <cell r="D680" t="str">
            <v>Scottish and Southern</v>
          </cell>
          <cell r="E680">
            <v>2</v>
          </cell>
          <cell r="F680" t="str">
            <v>All</v>
          </cell>
          <cell r="G680" t="str">
            <v>South Wales</v>
          </cell>
          <cell r="H680">
            <v>0</v>
          </cell>
        </row>
        <row r="681">
          <cell r="A681">
            <v>1998</v>
          </cell>
          <cell r="B681">
            <v>3</v>
          </cell>
          <cell r="C681" t="str">
            <v>Scottish Hydro</v>
          </cell>
          <cell r="D681" t="str">
            <v>Scottish and Southern</v>
          </cell>
          <cell r="E681">
            <v>2</v>
          </cell>
          <cell r="F681" t="str">
            <v>Credit</v>
          </cell>
          <cell r="G681" t="str">
            <v>South Wales</v>
          </cell>
          <cell r="H681">
            <v>0</v>
          </cell>
        </row>
        <row r="682">
          <cell r="A682">
            <v>1998</v>
          </cell>
          <cell r="B682">
            <v>3</v>
          </cell>
          <cell r="C682" t="str">
            <v>Scottish Hydro</v>
          </cell>
          <cell r="D682" t="str">
            <v>Scottish and Southern</v>
          </cell>
          <cell r="E682">
            <v>2</v>
          </cell>
          <cell r="F682" t="str">
            <v>Credit</v>
          </cell>
          <cell r="G682" t="str">
            <v>South Wales</v>
          </cell>
          <cell r="H682">
            <v>0</v>
          </cell>
        </row>
        <row r="683">
          <cell r="A683">
            <v>1998</v>
          </cell>
          <cell r="B683">
            <v>3</v>
          </cell>
          <cell r="C683" t="str">
            <v>Scottish Hydro</v>
          </cell>
          <cell r="D683" t="str">
            <v>Scottish and Southern</v>
          </cell>
          <cell r="E683">
            <v>2</v>
          </cell>
          <cell r="F683" t="str">
            <v>Direct Debit</v>
          </cell>
          <cell r="G683" t="str">
            <v>South Wales</v>
          </cell>
          <cell r="H683">
            <v>0</v>
          </cell>
        </row>
        <row r="684">
          <cell r="A684">
            <v>1998</v>
          </cell>
          <cell r="B684">
            <v>3</v>
          </cell>
          <cell r="C684" t="str">
            <v>Scottish Hydro</v>
          </cell>
          <cell r="D684" t="str">
            <v>Scottish and Southern</v>
          </cell>
          <cell r="E684">
            <v>2</v>
          </cell>
          <cell r="F684" t="str">
            <v>Prepayment</v>
          </cell>
          <cell r="G684" t="str">
            <v>South Wales</v>
          </cell>
          <cell r="H684">
            <v>0</v>
          </cell>
        </row>
        <row r="685">
          <cell r="A685">
            <v>1998</v>
          </cell>
          <cell r="B685">
            <v>3</v>
          </cell>
          <cell r="C685" t="str">
            <v>Scottish Hydro</v>
          </cell>
          <cell r="D685" t="str">
            <v>Scottish and Southern</v>
          </cell>
          <cell r="E685">
            <v>2</v>
          </cell>
          <cell r="F685" t="str">
            <v>All</v>
          </cell>
          <cell r="G685" t="str">
            <v>South West</v>
          </cell>
          <cell r="H685">
            <v>0</v>
          </cell>
        </row>
        <row r="686">
          <cell r="A686">
            <v>1998</v>
          </cell>
          <cell r="B686">
            <v>3</v>
          </cell>
          <cell r="C686" t="str">
            <v>Scottish Hydro</v>
          </cell>
          <cell r="D686" t="str">
            <v>Scottish and Southern</v>
          </cell>
          <cell r="E686">
            <v>2</v>
          </cell>
          <cell r="F686" t="str">
            <v>Credit</v>
          </cell>
          <cell r="G686" t="str">
            <v>South West</v>
          </cell>
          <cell r="H686">
            <v>0</v>
          </cell>
        </row>
        <row r="687">
          <cell r="A687">
            <v>1998</v>
          </cell>
          <cell r="B687">
            <v>3</v>
          </cell>
          <cell r="C687" t="str">
            <v>Scottish Hydro</v>
          </cell>
          <cell r="D687" t="str">
            <v>Scottish and Southern</v>
          </cell>
          <cell r="E687">
            <v>2</v>
          </cell>
          <cell r="F687" t="str">
            <v>Credit</v>
          </cell>
          <cell r="G687" t="str">
            <v>South West</v>
          </cell>
          <cell r="H687">
            <v>0</v>
          </cell>
        </row>
        <row r="688">
          <cell r="A688">
            <v>1998</v>
          </cell>
          <cell r="B688">
            <v>3</v>
          </cell>
          <cell r="C688" t="str">
            <v>Scottish Hydro</v>
          </cell>
          <cell r="D688" t="str">
            <v>Scottish and Southern</v>
          </cell>
          <cell r="E688">
            <v>2</v>
          </cell>
          <cell r="F688" t="str">
            <v>Direct Debit</v>
          </cell>
          <cell r="G688" t="str">
            <v>South West</v>
          </cell>
          <cell r="H688">
            <v>0</v>
          </cell>
        </row>
        <row r="689">
          <cell r="A689">
            <v>1998</v>
          </cell>
          <cell r="B689">
            <v>3</v>
          </cell>
          <cell r="C689" t="str">
            <v>Scottish Hydro</v>
          </cell>
          <cell r="D689" t="str">
            <v>Scottish and Southern</v>
          </cell>
          <cell r="E689">
            <v>2</v>
          </cell>
          <cell r="F689" t="str">
            <v>Prepayment</v>
          </cell>
          <cell r="G689" t="str">
            <v>South West</v>
          </cell>
          <cell r="H689">
            <v>0</v>
          </cell>
        </row>
        <row r="690">
          <cell r="A690">
            <v>1998</v>
          </cell>
          <cell r="B690">
            <v>3</v>
          </cell>
          <cell r="C690" t="str">
            <v>Scottish Hydro</v>
          </cell>
          <cell r="D690" t="str">
            <v>Scottish and Southern</v>
          </cell>
          <cell r="E690">
            <v>2</v>
          </cell>
          <cell r="F690" t="str">
            <v>All</v>
          </cell>
          <cell r="G690" t="str">
            <v>Southern</v>
          </cell>
          <cell r="H690">
            <v>0</v>
          </cell>
        </row>
        <row r="691">
          <cell r="A691">
            <v>1998</v>
          </cell>
          <cell r="B691">
            <v>3</v>
          </cell>
          <cell r="C691" t="str">
            <v>Scottish Hydro</v>
          </cell>
          <cell r="D691" t="str">
            <v>Scottish and Southern</v>
          </cell>
          <cell r="E691">
            <v>2</v>
          </cell>
          <cell r="F691" t="str">
            <v>Credit</v>
          </cell>
          <cell r="G691" t="str">
            <v>Southern</v>
          </cell>
          <cell r="H691">
            <v>0</v>
          </cell>
        </row>
        <row r="692">
          <cell r="A692">
            <v>1998</v>
          </cell>
          <cell r="B692">
            <v>3</v>
          </cell>
          <cell r="C692" t="str">
            <v>Scottish Hydro</v>
          </cell>
          <cell r="D692" t="str">
            <v>Scottish and Southern</v>
          </cell>
          <cell r="E692">
            <v>2</v>
          </cell>
          <cell r="F692" t="str">
            <v>Credit</v>
          </cell>
          <cell r="G692" t="str">
            <v>Southern</v>
          </cell>
          <cell r="H692">
            <v>0</v>
          </cell>
        </row>
        <row r="693">
          <cell r="A693">
            <v>1998</v>
          </cell>
          <cell r="B693">
            <v>3</v>
          </cell>
          <cell r="C693" t="str">
            <v>Scottish Hydro</v>
          </cell>
          <cell r="D693" t="str">
            <v>Scottish and Southern</v>
          </cell>
          <cell r="E693">
            <v>2</v>
          </cell>
          <cell r="F693" t="str">
            <v>Direct Debit</v>
          </cell>
          <cell r="G693" t="str">
            <v>Southern</v>
          </cell>
          <cell r="H693">
            <v>0</v>
          </cell>
        </row>
        <row r="694">
          <cell r="A694">
            <v>1998</v>
          </cell>
          <cell r="B694">
            <v>3</v>
          </cell>
          <cell r="C694" t="str">
            <v>Scottish Hydro</v>
          </cell>
          <cell r="D694" t="str">
            <v>Scottish and Southern</v>
          </cell>
          <cell r="E694">
            <v>2</v>
          </cell>
          <cell r="F694" t="str">
            <v>Prepayment</v>
          </cell>
          <cell r="G694" t="str">
            <v>Southern</v>
          </cell>
          <cell r="H694">
            <v>0</v>
          </cell>
        </row>
        <row r="695">
          <cell r="A695">
            <v>1998</v>
          </cell>
          <cell r="B695">
            <v>3</v>
          </cell>
          <cell r="C695" t="str">
            <v>Scottish Hydro</v>
          </cell>
          <cell r="D695" t="str">
            <v>Scottish and Southern</v>
          </cell>
          <cell r="E695">
            <v>2</v>
          </cell>
          <cell r="F695" t="str">
            <v>All</v>
          </cell>
          <cell r="G695" t="str">
            <v>Yorkshire</v>
          </cell>
          <cell r="H695">
            <v>0</v>
          </cell>
        </row>
        <row r="696">
          <cell r="A696">
            <v>1998</v>
          </cell>
          <cell r="B696">
            <v>3</v>
          </cell>
          <cell r="C696" t="str">
            <v>Scottish Hydro</v>
          </cell>
          <cell r="D696" t="str">
            <v>Scottish and Southern</v>
          </cell>
          <cell r="E696">
            <v>2</v>
          </cell>
          <cell r="F696" t="str">
            <v>Credit</v>
          </cell>
          <cell r="G696" t="str">
            <v>Yorkshire</v>
          </cell>
          <cell r="H696">
            <v>0</v>
          </cell>
        </row>
        <row r="697">
          <cell r="A697">
            <v>1998</v>
          </cell>
          <cell r="B697">
            <v>3</v>
          </cell>
          <cell r="C697" t="str">
            <v>Scottish Hydro</v>
          </cell>
          <cell r="D697" t="str">
            <v>Scottish and Southern</v>
          </cell>
          <cell r="E697">
            <v>2</v>
          </cell>
          <cell r="F697" t="str">
            <v>Credit</v>
          </cell>
          <cell r="G697" t="str">
            <v>Yorkshire</v>
          </cell>
          <cell r="H697">
            <v>0</v>
          </cell>
        </row>
        <row r="698">
          <cell r="A698">
            <v>1998</v>
          </cell>
          <cell r="B698">
            <v>3</v>
          </cell>
          <cell r="C698" t="str">
            <v>Scottish Hydro</v>
          </cell>
          <cell r="D698" t="str">
            <v>Scottish and Southern</v>
          </cell>
          <cell r="E698">
            <v>2</v>
          </cell>
          <cell r="F698" t="str">
            <v>Direct Debit</v>
          </cell>
          <cell r="G698" t="str">
            <v>Yorkshire</v>
          </cell>
          <cell r="H698">
            <v>0</v>
          </cell>
        </row>
        <row r="699">
          <cell r="A699">
            <v>1998</v>
          </cell>
          <cell r="B699">
            <v>3</v>
          </cell>
          <cell r="C699" t="str">
            <v>Scottish Hydro</v>
          </cell>
          <cell r="D699" t="str">
            <v>Scottish and Southern</v>
          </cell>
          <cell r="E699">
            <v>2</v>
          </cell>
          <cell r="F699" t="str">
            <v>Prepayment</v>
          </cell>
          <cell r="G699" t="str">
            <v>Yorkshire</v>
          </cell>
          <cell r="H699">
            <v>0</v>
          </cell>
        </row>
        <row r="700">
          <cell r="A700">
            <v>1998</v>
          </cell>
          <cell r="B700">
            <v>3</v>
          </cell>
          <cell r="C700" t="str">
            <v>Scottish Power</v>
          </cell>
          <cell r="D700" t="str">
            <v>Scottish Power</v>
          </cell>
          <cell r="E700">
            <v>2</v>
          </cell>
          <cell r="F700" t="str">
            <v>All</v>
          </cell>
          <cell r="G700" t="str">
            <v>East Anglia</v>
          </cell>
          <cell r="H700">
            <v>0</v>
          </cell>
        </row>
        <row r="701">
          <cell r="A701">
            <v>1998</v>
          </cell>
          <cell r="B701">
            <v>3</v>
          </cell>
          <cell r="C701" t="str">
            <v>Scottish Power</v>
          </cell>
          <cell r="D701" t="str">
            <v>Scottish Power</v>
          </cell>
          <cell r="E701">
            <v>2</v>
          </cell>
          <cell r="F701" t="str">
            <v>Credit</v>
          </cell>
          <cell r="G701" t="str">
            <v>East Anglia</v>
          </cell>
          <cell r="H701">
            <v>0</v>
          </cell>
        </row>
        <row r="702">
          <cell r="A702">
            <v>1998</v>
          </cell>
          <cell r="B702">
            <v>3</v>
          </cell>
          <cell r="C702" t="str">
            <v>Scottish Power</v>
          </cell>
          <cell r="D702" t="str">
            <v>Scottish Power</v>
          </cell>
          <cell r="E702">
            <v>2</v>
          </cell>
          <cell r="F702" t="str">
            <v>Credit</v>
          </cell>
          <cell r="G702" t="str">
            <v>East Anglia</v>
          </cell>
          <cell r="H702">
            <v>0</v>
          </cell>
        </row>
        <row r="703">
          <cell r="A703">
            <v>1998</v>
          </cell>
          <cell r="B703">
            <v>3</v>
          </cell>
          <cell r="C703" t="str">
            <v>Scottish Power</v>
          </cell>
          <cell r="D703" t="str">
            <v>Scottish Power</v>
          </cell>
          <cell r="E703">
            <v>2</v>
          </cell>
          <cell r="F703" t="str">
            <v>Direct Debit</v>
          </cell>
          <cell r="G703" t="str">
            <v>East Anglia</v>
          </cell>
          <cell r="H703">
            <v>0</v>
          </cell>
        </row>
        <row r="704">
          <cell r="A704">
            <v>1998</v>
          </cell>
          <cell r="B704">
            <v>3</v>
          </cell>
          <cell r="C704" t="str">
            <v>Scottish Power</v>
          </cell>
          <cell r="D704" t="str">
            <v>Scottish Power</v>
          </cell>
          <cell r="E704">
            <v>2</v>
          </cell>
          <cell r="F704" t="str">
            <v>Prepayment</v>
          </cell>
          <cell r="G704" t="str">
            <v>East Anglia</v>
          </cell>
          <cell r="H704">
            <v>0</v>
          </cell>
        </row>
        <row r="705">
          <cell r="A705">
            <v>1998</v>
          </cell>
          <cell r="B705">
            <v>3</v>
          </cell>
          <cell r="C705" t="str">
            <v>Scottish Power</v>
          </cell>
          <cell r="D705" t="str">
            <v>Scottish Power</v>
          </cell>
          <cell r="E705">
            <v>2</v>
          </cell>
          <cell r="F705" t="str">
            <v>All</v>
          </cell>
          <cell r="G705" t="str">
            <v>East Midlands</v>
          </cell>
          <cell r="H705">
            <v>0</v>
          </cell>
        </row>
        <row r="706">
          <cell r="A706">
            <v>1998</v>
          </cell>
          <cell r="B706">
            <v>3</v>
          </cell>
          <cell r="C706" t="str">
            <v>Scottish Power</v>
          </cell>
          <cell r="D706" t="str">
            <v>Scottish Power</v>
          </cell>
          <cell r="E706">
            <v>2</v>
          </cell>
          <cell r="F706" t="str">
            <v>Credit</v>
          </cell>
          <cell r="G706" t="str">
            <v>East Midlands</v>
          </cell>
          <cell r="H706">
            <v>0</v>
          </cell>
        </row>
        <row r="707">
          <cell r="A707">
            <v>1998</v>
          </cell>
          <cell r="B707">
            <v>3</v>
          </cell>
          <cell r="C707" t="str">
            <v>Scottish Power</v>
          </cell>
          <cell r="D707" t="str">
            <v>Scottish Power</v>
          </cell>
          <cell r="E707">
            <v>2</v>
          </cell>
          <cell r="F707" t="str">
            <v>Credit</v>
          </cell>
          <cell r="G707" t="str">
            <v>East Midlands</v>
          </cell>
          <cell r="H707">
            <v>0</v>
          </cell>
        </row>
        <row r="708">
          <cell r="A708">
            <v>1998</v>
          </cell>
          <cell r="B708">
            <v>3</v>
          </cell>
          <cell r="C708" t="str">
            <v>Scottish Power</v>
          </cell>
          <cell r="D708" t="str">
            <v>Scottish Power</v>
          </cell>
          <cell r="E708">
            <v>2</v>
          </cell>
          <cell r="F708" t="str">
            <v>Direct Debit</v>
          </cell>
          <cell r="G708" t="str">
            <v>East Midlands</v>
          </cell>
          <cell r="H708">
            <v>0</v>
          </cell>
        </row>
        <row r="709">
          <cell r="A709">
            <v>1998</v>
          </cell>
          <cell r="B709">
            <v>3</v>
          </cell>
          <cell r="C709" t="str">
            <v>Scottish Power</v>
          </cell>
          <cell r="D709" t="str">
            <v>Scottish Power</v>
          </cell>
          <cell r="E709">
            <v>2</v>
          </cell>
          <cell r="F709" t="str">
            <v>Prepayment</v>
          </cell>
          <cell r="G709" t="str">
            <v>East Midlands</v>
          </cell>
          <cell r="H709">
            <v>0</v>
          </cell>
        </row>
        <row r="710">
          <cell r="A710">
            <v>1998</v>
          </cell>
          <cell r="B710">
            <v>3</v>
          </cell>
          <cell r="C710" t="str">
            <v>Scottish Power</v>
          </cell>
          <cell r="D710" t="str">
            <v>Scottish Power</v>
          </cell>
          <cell r="E710">
            <v>2</v>
          </cell>
          <cell r="F710" t="str">
            <v>All</v>
          </cell>
          <cell r="G710" t="str">
            <v>London</v>
          </cell>
          <cell r="H710">
            <v>0</v>
          </cell>
        </row>
        <row r="711">
          <cell r="A711">
            <v>1998</v>
          </cell>
          <cell r="B711">
            <v>3</v>
          </cell>
          <cell r="C711" t="str">
            <v>Scottish Power</v>
          </cell>
          <cell r="D711" t="str">
            <v>Scottish Power</v>
          </cell>
          <cell r="E711">
            <v>2</v>
          </cell>
          <cell r="F711" t="str">
            <v>Credit</v>
          </cell>
          <cell r="G711" t="str">
            <v>London</v>
          </cell>
          <cell r="H711">
            <v>0</v>
          </cell>
        </row>
        <row r="712">
          <cell r="A712">
            <v>1998</v>
          </cell>
          <cell r="B712">
            <v>3</v>
          </cell>
          <cell r="C712" t="str">
            <v>Scottish Power</v>
          </cell>
          <cell r="D712" t="str">
            <v>Scottish Power</v>
          </cell>
          <cell r="E712">
            <v>2</v>
          </cell>
          <cell r="F712" t="str">
            <v>Credit</v>
          </cell>
          <cell r="G712" t="str">
            <v>London</v>
          </cell>
          <cell r="H712">
            <v>0</v>
          </cell>
        </row>
        <row r="713">
          <cell r="A713">
            <v>1998</v>
          </cell>
          <cell r="B713">
            <v>3</v>
          </cell>
          <cell r="C713" t="str">
            <v>Scottish Power</v>
          </cell>
          <cell r="D713" t="str">
            <v>Scottish Power</v>
          </cell>
          <cell r="E713">
            <v>2</v>
          </cell>
          <cell r="F713" t="str">
            <v>Direct Debit</v>
          </cell>
          <cell r="G713" t="str">
            <v>London</v>
          </cell>
          <cell r="H713">
            <v>0</v>
          </cell>
        </row>
        <row r="714">
          <cell r="A714">
            <v>1998</v>
          </cell>
          <cell r="B714">
            <v>3</v>
          </cell>
          <cell r="C714" t="str">
            <v>Scottish Power</v>
          </cell>
          <cell r="D714" t="str">
            <v>Scottish Power</v>
          </cell>
          <cell r="E714">
            <v>2</v>
          </cell>
          <cell r="F714" t="str">
            <v>Prepayment</v>
          </cell>
          <cell r="G714" t="str">
            <v>London</v>
          </cell>
          <cell r="H714">
            <v>0</v>
          </cell>
        </row>
        <row r="715">
          <cell r="A715">
            <v>1998</v>
          </cell>
          <cell r="B715">
            <v>3</v>
          </cell>
          <cell r="C715" t="str">
            <v>Scottish Power</v>
          </cell>
          <cell r="D715" t="str">
            <v>Scottish Power</v>
          </cell>
          <cell r="E715">
            <v>2</v>
          </cell>
          <cell r="F715" t="str">
            <v>All</v>
          </cell>
          <cell r="G715" t="str">
            <v>Midlands</v>
          </cell>
          <cell r="H715">
            <v>0</v>
          </cell>
        </row>
        <row r="716">
          <cell r="A716">
            <v>1998</v>
          </cell>
          <cell r="B716">
            <v>3</v>
          </cell>
          <cell r="C716" t="str">
            <v>Scottish Power</v>
          </cell>
          <cell r="D716" t="str">
            <v>Scottish Power</v>
          </cell>
          <cell r="E716">
            <v>2</v>
          </cell>
          <cell r="F716" t="str">
            <v>Credit</v>
          </cell>
          <cell r="G716" t="str">
            <v>Midlands</v>
          </cell>
          <cell r="H716">
            <v>0</v>
          </cell>
        </row>
        <row r="717">
          <cell r="A717">
            <v>1998</v>
          </cell>
          <cell r="B717">
            <v>3</v>
          </cell>
          <cell r="C717" t="str">
            <v>Scottish Power</v>
          </cell>
          <cell r="D717" t="str">
            <v>Scottish Power</v>
          </cell>
          <cell r="E717">
            <v>2</v>
          </cell>
          <cell r="F717" t="str">
            <v>Credit</v>
          </cell>
          <cell r="G717" t="str">
            <v>Midlands</v>
          </cell>
          <cell r="H717">
            <v>0</v>
          </cell>
        </row>
        <row r="718">
          <cell r="A718">
            <v>1998</v>
          </cell>
          <cell r="B718">
            <v>3</v>
          </cell>
          <cell r="C718" t="str">
            <v>Scottish Power</v>
          </cell>
          <cell r="D718" t="str">
            <v>Scottish Power</v>
          </cell>
          <cell r="E718">
            <v>2</v>
          </cell>
          <cell r="F718" t="str">
            <v>Direct Debit</v>
          </cell>
          <cell r="G718" t="str">
            <v>Midlands</v>
          </cell>
          <cell r="H718">
            <v>0</v>
          </cell>
        </row>
        <row r="719">
          <cell r="A719">
            <v>1998</v>
          </cell>
          <cell r="B719">
            <v>3</v>
          </cell>
          <cell r="C719" t="str">
            <v>Scottish Power</v>
          </cell>
          <cell r="D719" t="str">
            <v>Scottish Power</v>
          </cell>
          <cell r="E719">
            <v>2</v>
          </cell>
          <cell r="F719" t="str">
            <v>Prepayment</v>
          </cell>
          <cell r="G719" t="str">
            <v>Midlands</v>
          </cell>
          <cell r="H719">
            <v>0</v>
          </cell>
        </row>
        <row r="720">
          <cell r="A720">
            <v>1998</v>
          </cell>
          <cell r="B720">
            <v>3</v>
          </cell>
          <cell r="C720" t="str">
            <v>Scottish Power</v>
          </cell>
          <cell r="D720" t="str">
            <v>Scottish Power</v>
          </cell>
          <cell r="E720">
            <v>2</v>
          </cell>
          <cell r="F720" t="str">
            <v>All</v>
          </cell>
          <cell r="G720" t="str">
            <v>North East</v>
          </cell>
          <cell r="H720">
            <v>0</v>
          </cell>
        </row>
        <row r="721">
          <cell r="A721">
            <v>1998</v>
          </cell>
          <cell r="B721">
            <v>3</v>
          </cell>
          <cell r="C721" t="str">
            <v>Scottish Power</v>
          </cell>
          <cell r="D721" t="str">
            <v>Scottish Power</v>
          </cell>
          <cell r="E721">
            <v>2</v>
          </cell>
          <cell r="F721" t="str">
            <v>Credit</v>
          </cell>
          <cell r="G721" t="str">
            <v>North East</v>
          </cell>
          <cell r="H721">
            <v>0</v>
          </cell>
        </row>
        <row r="722">
          <cell r="A722">
            <v>1998</v>
          </cell>
          <cell r="B722">
            <v>3</v>
          </cell>
          <cell r="C722" t="str">
            <v>Scottish Power</v>
          </cell>
          <cell r="D722" t="str">
            <v>Scottish Power</v>
          </cell>
          <cell r="E722">
            <v>2</v>
          </cell>
          <cell r="F722" t="str">
            <v>Credit</v>
          </cell>
          <cell r="G722" t="str">
            <v>North East</v>
          </cell>
          <cell r="H722">
            <v>0</v>
          </cell>
        </row>
        <row r="723">
          <cell r="A723">
            <v>1998</v>
          </cell>
          <cell r="B723">
            <v>3</v>
          </cell>
          <cell r="C723" t="str">
            <v>Scottish Power</v>
          </cell>
          <cell r="D723" t="str">
            <v>Scottish Power</v>
          </cell>
          <cell r="E723">
            <v>2</v>
          </cell>
          <cell r="F723" t="str">
            <v>Direct Debit</v>
          </cell>
          <cell r="G723" t="str">
            <v>North East</v>
          </cell>
          <cell r="H723">
            <v>0</v>
          </cell>
        </row>
        <row r="724">
          <cell r="A724">
            <v>1998</v>
          </cell>
          <cell r="B724">
            <v>3</v>
          </cell>
          <cell r="C724" t="str">
            <v>Scottish Power</v>
          </cell>
          <cell r="D724" t="str">
            <v>Scottish Power</v>
          </cell>
          <cell r="E724">
            <v>2</v>
          </cell>
          <cell r="F724" t="str">
            <v>Prepayment</v>
          </cell>
          <cell r="G724" t="str">
            <v>North East</v>
          </cell>
          <cell r="H724">
            <v>0</v>
          </cell>
        </row>
        <row r="725">
          <cell r="A725">
            <v>1998</v>
          </cell>
          <cell r="B725">
            <v>3</v>
          </cell>
          <cell r="C725" t="str">
            <v>Scottish Power</v>
          </cell>
          <cell r="D725" t="str">
            <v>Scottish Power</v>
          </cell>
          <cell r="E725">
            <v>2</v>
          </cell>
          <cell r="F725" t="str">
            <v>All</v>
          </cell>
          <cell r="G725" t="str">
            <v>North Scotland</v>
          </cell>
          <cell r="H725">
            <v>0</v>
          </cell>
        </row>
        <row r="726">
          <cell r="A726">
            <v>1998</v>
          </cell>
          <cell r="B726">
            <v>3</v>
          </cell>
          <cell r="C726" t="str">
            <v>Scottish Power</v>
          </cell>
          <cell r="D726" t="str">
            <v>Scottish Power</v>
          </cell>
          <cell r="E726">
            <v>2</v>
          </cell>
          <cell r="F726" t="str">
            <v>Credit</v>
          </cell>
          <cell r="G726" t="str">
            <v>North Scotland</v>
          </cell>
          <cell r="H726">
            <v>0</v>
          </cell>
        </row>
        <row r="727">
          <cell r="A727">
            <v>1998</v>
          </cell>
          <cell r="B727">
            <v>3</v>
          </cell>
          <cell r="C727" t="str">
            <v>Scottish Power</v>
          </cell>
          <cell r="D727" t="str">
            <v>Scottish Power</v>
          </cell>
          <cell r="E727">
            <v>2</v>
          </cell>
          <cell r="F727" t="str">
            <v>Credit</v>
          </cell>
          <cell r="G727" t="str">
            <v>North Scotland</v>
          </cell>
          <cell r="H727">
            <v>0</v>
          </cell>
        </row>
        <row r="728">
          <cell r="A728">
            <v>1998</v>
          </cell>
          <cell r="B728">
            <v>3</v>
          </cell>
          <cell r="C728" t="str">
            <v>Scottish Power</v>
          </cell>
          <cell r="D728" t="str">
            <v>Scottish Power</v>
          </cell>
          <cell r="E728">
            <v>2</v>
          </cell>
          <cell r="F728" t="str">
            <v>Direct Debit</v>
          </cell>
          <cell r="G728" t="str">
            <v>North Scotland</v>
          </cell>
          <cell r="H728">
            <v>0</v>
          </cell>
        </row>
        <row r="729">
          <cell r="A729">
            <v>1998</v>
          </cell>
          <cell r="B729">
            <v>3</v>
          </cell>
          <cell r="C729" t="str">
            <v>Scottish Power</v>
          </cell>
          <cell r="D729" t="str">
            <v>Scottish Power</v>
          </cell>
          <cell r="E729">
            <v>2</v>
          </cell>
          <cell r="F729" t="str">
            <v>Prepayment</v>
          </cell>
          <cell r="G729" t="str">
            <v>North Scotland</v>
          </cell>
          <cell r="H729">
            <v>0</v>
          </cell>
        </row>
        <row r="730">
          <cell r="A730">
            <v>1998</v>
          </cell>
          <cell r="B730">
            <v>3</v>
          </cell>
          <cell r="C730" t="str">
            <v>Scottish Power</v>
          </cell>
          <cell r="D730" t="str">
            <v>Scottish Power</v>
          </cell>
          <cell r="E730">
            <v>2</v>
          </cell>
          <cell r="F730" t="str">
            <v>All</v>
          </cell>
          <cell r="G730" t="str">
            <v>North Wales &amp; Merseyside</v>
          </cell>
          <cell r="H730">
            <v>0</v>
          </cell>
        </row>
        <row r="731">
          <cell r="A731">
            <v>1998</v>
          </cell>
          <cell r="B731">
            <v>3</v>
          </cell>
          <cell r="C731" t="str">
            <v>Scottish Power</v>
          </cell>
          <cell r="D731" t="str">
            <v>Scottish Power</v>
          </cell>
          <cell r="E731">
            <v>2</v>
          </cell>
          <cell r="F731" t="str">
            <v>Credit</v>
          </cell>
          <cell r="G731" t="str">
            <v>North Wales &amp; Merseyside</v>
          </cell>
          <cell r="H731">
            <v>0</v>
          </cell>
        </row>
        <row r="732">
          <cell r="A732">
            <v>1998</v>
          </cell>
          <cell r="B732">
            <v>3</v>
          </cell>
          <cell r="C732" t="str">
            <v>Scottish Power</v>
          </cell>
          <cell r="D732" t="str">
            <v>Scottish Power</v>
          </cell>
          <cell r="E732">
            <v>2</v>
          </cell>
          <cell r="F732" t="str">
            <v>Credit</v>
          </cell>
          <cell r="G732" t="str">
            <v>North Wales &amp; Merseyside</v>
          </cell>
          <cell r="H732">
            <v>0</v>
          </cell>
        </row>
        <row r="733">
          <cell r="A733">
            <v>1998</v>
          </cell>
          <cell r="B733">
            <v>3</v>
          </cell>
          <cell r="C733" t="str">
            <v>Scottish Power</v>
          </cell>
          <cell r="D733" t="str">
            <v>Scottish Power</v>
          </cell>
          <cell r="E733">
            <v>2</v>
          </cell>
          <cell r="F733" t="str">
            <v>Direct Debit</v>
          </cell>
          <cell r="G733" t="str">
            <v>North Wales &amp; Merseyside</v>
          </cell>
          <cell r="H733">
            <v>0</v>
          </cell>
        </row>
        <row r="734">
          <cell r="A734">
            <v>1998</v>
          </cell>
          <cell r="B734">
            <v>3</v>
          </cell>
          <cell r="C734" t="str">
            <v>Scottish Power</v>
          </cell>
          <cell r="D734" t="str">
            <v>Scottish Power</v>
          </cell>
          <cell r="E734">
            <v>2</v>
          </cell>
          <cell r="F734" t="str">
            <v>Prepayment</v>
          </cell>
          <cell r="G734" t="str">
            <v>North Wales &amp; Merseyside</v>
          </cell>
          <cell r="H734">
            <v>0</v>
          </cell>
        </row>
        <row r="735">
          <cell r="A735">
            <v>1998</v>
          </cell>
          <cell r="B735">
            <v>3</v>
          </cell>
          <cell r="C735" t="str">
            <v>Scottish Power</v>
          </cell>
          <cell r="D735" t="str">
            <v>Scottish Power</v>
          </cell>
          <cell r="E735">
            <v>2</v>
          </cell>
          <cell r="F735" t="str">
            <v>All</v>
          </cell>
          <cell r="G735" t="str">
            <v>North West</v>
          </cell>
          <cell r="H735">
            <v>0</v>
          </cell>
        </row>
        <row r="736">
          <cell r="A736">
            <v>1998</v>
          </cell>
          <cell r="B736">
            <v>3</v>
          </cell>
          <cell r="C736" t="str">
            <v>Scottish Power</v>
          </cell>
          <cell r="D736" t="str">
            <v>Scottish Power</v>
          </cell>
          <cell r="E736">
            <v>2</v>
          </cell>
          <cell r="F736" t="str">
            <v>Credit</v>
          </cell>
          <cell r="G736" t="str">
            <v>North West</v>
          </cell>
          <cell r="H736">
            <v>0</v>
          </cell>
        </row>
        <row r="737">
          <cell r="A737">
            <v>1998</v>
          </cell>
          <cell r="B737">
            <v>3</v>
          </cell>
          <cell r="C737" t="str">
            <v>Scottish Power</v>
          </cell>
          <cell r="D737" t="str">
            <v>Scottish Power</v>
          </cell>
          <cell r="E737">
            <v>2</v>
          </cell>
          <cell r="F737" t="str">
            <v>Credit</v>
          </cell>
          <cell r="G737" t="str">
            <v>North West</v>
          </cell>
          <cell r="H737">
            <v>0</v>
          </cell>
        </row>
        <row r="738">
          <cell r="A738">
            <v>1998</v>
          </cell>
          <cell r="B738">
            <v>3</v>
          </cell>
          <cell r="C738" t="str">
            <v>Scottish Power</v>
          </cell>
          <cell r="D738" t="str">
            <v>Scottish Power</v>
          </cell>
          <cell r="E738">
            <v>2</v>
          </cell>
          <cell r="F738" t="str">
            <v>Direct Debit</v>
          </cell>
          <cell r="G738" t="str">
            <v>North West</v>
          </cell>
          <cell r="H738">
            <v>0</v>
          </cell>
        </row>
        <row r="739">
          <cell r="A739">
            <v>1998</v>
          </cell>
          <cell r="B739">
            <v>3</v>
          </cell>
          <cell r="C739" t="str">
            <v>Scottish Power</v>
          </cell>
          <cell r="D739" t="str">
            <v>Scottish Power</v>
          </cell>
          <cell r="E739">
            <v>2</v>
          </cell>
          <cell r="F739" t="str">
            <v>Prepayment</v>
          </cell>
          <cell r="G739" t="str">
            <v>North West</v>
          </cell>
          <cell r="H739">
            <v>0</v>
          </cell>
        </row>
        <row r="740">
          <cell r="A740">
            <v>1998</v>
          </cell>
          <cell r="B740">
            <v>3</v>
          </cell>
          <cell r="C740" t="str">
            <v>Scottish Power</v>
          </cell>
          <cell r="D740" t="str">
            <v>Scottish Power</v>
          </cell>
          <cell r="E740">
            <v>2</v>
          </cell>
          <cell r="F740" t="str">
            <v>All</v>
          </cell>
          <cell r="G740" t="str">
            <v>South East</v>
          </cell>
          <cell r="H740">
            <v>0</v>
          </cell>
        </row>
        <row r="741">
          <cell r="A741">
            <v>1998</v>
          </cell>
          <cell r="B741">
            <v>3</v>
          </cell>
          <cell r="C741" t="str">
            <v>Scottish Power</v>
          </cell>
          <cell r="D741" t="str">
            <v>Scottish Power</v>
          </cell>
          <cell r="E741">
            <v>2</v>
          </cell>
          <cell r="F741" t="str">
            <v>Credit</v>
          </cell>
          <cell r="G741" t="str">
            <v>South East</v>
          </cell>
          <cell r="H741">
            <v>0</v>
          </cell>
        </row>
        <row r="742">
          <cell r="A742">
            <v>1998</v>
          </cell>
          <cell r="B742">
            <v>3</v>
          </cell>
          <cell r="C742" t="str">
            <v>Scottish Power</v>
          </cell>
          <cell r="D742" t="str">
            <v>Scottish Power</v>
          </cell>
          <cell r="E742">
            <v>2</v>
          </cell>
          <cell r="F742" t="str">
            <v>Credit</v>
          </cell>
          <cell r="G742" t="str">
            <v>South East</v>
          </cell>
          <cell r="H742">
            <v>0</v>
          </cell>
        </row>
        <row r="743">
          <cell r="A743">
            <v>1998</v>
          </cell>
          <cell r="B743">
            <v>3</v>
          </cell>
          <cell r="C743" t="str">
            <v>Scottish Power</v>
          </cell>
          <cell r="D743" t="str">
            <v>Scottish Power</v>
          </cell>
          <cell r="E743">
            <v>2</v>
          </cell>
          <cell r="F743" t="str">
            <v>Direct Debit</v>
          </cell>
          <cell r="G743" t="str">
            <v>South East</v>
          </cell>
          <cell r="H743">
            <v>0</v>
          </cell>
        </row>
        <row r="744">
          <cell r="A744">
            <v>1998</v>
          </cell>
          <cell r="B744">
            <v>3</v>
          </cell>
          <cell r="C744" t="str">
            <v>Scottish Power</v>
          </cell>
          <cell r="D744" t="str">
            <v>Scottish Power</v>
          </cell>
          <cell r="E744">
            <v>2</v>
          </cell>
          <cell r="F744" t="str">
            <v>Prepayment</v>
          </cell>
          <cell r="G744" t="str">
            <v>South East</v>
          </cell>
          <cell r="H744">
            <v>0</v>
          </cell>
        </row>
        <row r="745">
          <cell r="A745">
            <v>1998</v>
          </cell>
          <cell r="B745">
            <v>3</v>
          </cell>
          <cell r="C745" t="str">
            <v>Scottish Power</v>
          </cell>
          <cell r="D745" t="str">
            <v>Scottish Power</v>
          </cell>
          <cell r="E745">
            <v>1</v>
          </cell>
          <cell r="F745" t="str">
            <v>All</v>
          </cell>
          <cell r="G745" t="str">
            <v>South Scotland</v>
          </cell>
          <cell r="H745">
            <v>1770175</v>
          </cell>
        </row>
        <row r="746">
          <cell r="A746">
            <v>1998</v>
          </cell>
          <cell r="B746">
            <v>3</v>
          </cell>
          <cell r="C746" t="str">
            <v>Scottish Power</v>
          </cell>
          <cell r="D746" t="str">
            <v>Scottish Power</v>
          </cell>
          <cell r="E746">
            <v>1</v>
          </cell>
          <cell r="F746" t="str">
            <v>Credit</v>
          </cell>
          <cell r="G746" t="str">
            <v>South Scotland</v>
          </cell>
          <cell r="H746">
            <v>871732</v>
          </cell>
        </row>
        <row r="747">
          <cell r="A747">
            <v>1998</v>
          </cell>
          <cell r="B747">
            <v>3</v>
          </cell>
          <cell r="C747" t="str">
            <v>Scottish Power</v>
          </cell>
          <cell r="D747" t="str">
            <v>Scottish Power</v>
          </cell>
          <cell r="E747">
            <v>1</v>
          </cell>
          <cell r="F747" t="str">
            <v>Credit</v>
          </cell>
          <cell r="G747" t="str">
            <v>South Scotland</v>
          </cell>
          <cell r="H747">
            <v>19946</v>
          </cell>
        </row>
        <row r="748">
          <cell r="A748">
            <v>1998</v>
          </cell>
          <cell r="B748">
            <v>3</v>
          </cell>
          <cell r="C748" t="str">
            <v>Scottish Power</v>
          </cell>
          <cell r="D748" t="str">
            <v>Scottish Power</v>
          </cell>
          <cell r="E748">
            <v>1</v>
          </cell>
          <cell r="F748" t="str">
            <v>Direct Debit</v>
          </cell>
          <cell r="G748" t="str">
            <v>South Scotland</v>
          </cell>
          <cell r="H748">
            <v>477800</v>
          </cell>
        </row>
        <row r="749">
          <cell r="A749">
            <v>1998</v>
          </cell>
          <cell r="B749">
            <v>3</v>
          </cell>
          <cell r="C749" t="str">
            <v>Scottish Power</v>
          </cell>
          <cell r="D749" t="str">
            <v>Scottish Power</v>
          </cell>
          <cell r="E749">
            <v>1</v>
          </cell>
          <cell r="F749" t="str">
            <v>Prepayment</v>
          </cell>
          <cell r="G749" t="str">
            <v>South Scotland</v>
          </cell>
          <cell r="H749">
            <v>400697</v>
          </cell>
        </row>
        <row r="750">
          <cell r="A750">
            <v>1998</v>
          </cell>
          <cell r="B750">
            <v>3</v>
          </cell>
          <cell r="C750" t="str">
            <v>Scottish Power</v>
          </cell>
          <cell r="D750" t="str">
            <v>Scottish Power</v>
          </cell>
          <cell r="E750">
            <v>2</v>
          </cell>
          <cell r="F750" t="str">
            <v>All</v>
          </cell>
          <cell r="G750" t="str">
            <v>South Wales</v>
          </cell>
          <cell r="H750">
            <v>0</v>
          </cell>
        </row>
        <row r="751">
          <cell r="A751">
            <v>1998</v>
          </cell>
          <cell r="B751">
            <v>3</v>
          </cell>
          <cell r="C751" t="str">
            <v>Scottish Power</v>
          </cell>
          <cell r="D751" t="str">
            <v>Scottish Power</v>
          </cell>
          <cell r="E751">
            <v>2</v>
          </cell>
          <cell r="F751" t="str">
            <v>Credit</v>
          </cell>
          <cell r="G751" t="str">
            <v>South Wales</v>
          </cell>
          <cell r="H751">
            <v>0</v>
          </cell>
        </row>
        <row r="752">
          <cell r="A752">
            <v>1998</v>
          </cell>
          <cell r="B752">
            <v>3</v>
          </cell>
          <cell r="C752" t="str">
            <v>Scottish Power</v>
          </cell>
          <cell r="D752" t="str">
            <v>Scottish Power</v>
          </cell>
          <cell r="E752">
            <v>2</v>
          </cell>
          <cell r="F752" t="str">
            <v>Credit</v>
          </cell>
          <cell r="G752" t="str">
            <v>South Wales</v>
          </cell>
          <cell r="H752">
            <v>0</v>
          </cell>
        </row>
        <row r="753">
          <cell r="A753">
            <v>1998</v>
          </cell>
          <cell r="B753">
            <v>3</v>
          </cell>
          <cell r="C753" t="str">
            <v>Scottish Power</v>
          </cell>
          <cell r="D753" t="str">
            <v>Scottish Power</v>
          </cell>
          <cell r="E753">
            <v>2</v>
          </cell>
          <cell r="F753" t="str">
            <v>Direct Debit</v>
          </cell>
          <cell r="G753" t="str">
            <v>South Wales</v>
          </cell>
          <cell r="H753">
            <v>0</v>
          </cell>
        </row>
        <row r="754">
          <cell r="A754">
            <v>1998</v>
          </cell>
          <cell r="B754">
            <v>3</v>
          </cell>
          <cell r="C754" t="str">
            <v>Scottish Power</v>
          </cell>
          <cell r="D754" t="str">
            <v>Scottish Power</v>
          </cell>
          <cell r="E754">
            <v>2</v>
          </cell>
          <cell r="F754" t="str">
            <v>Prepayment</v>
          </cell>
          <cell r="G754" t="str">
            <v>South Wales</v>
          </cell>
          <cell r="H754">
            <v>0</v>
          </cell>
        </row>
        <row r="755">
          <cell r="A755">
            <v>1998</v>
          </cell>
          <cell r="B755">
            <v>3</v>
          </cell>
          <cell r="C755" t="str">
            <v>Scottish Power</v>
          </cell>
          <cell r="D755" t="str">
            <v>Scottish Power</v>
          </cell>
          <cell r="E755">
            <v>2</v>
          </cell>
          <cell r="F755" t="str">
            <v>All</v>
          </cell>
          <cell r="G755" t="str">
            <v>South West</v>
          </cell>
          <cell r="H755">
            <v>0</v>
          </cell>
        </row>
        <row r="756">
          <cell r="A756">
            <v>1998</v>
          </cell>
          <cell r="B756">
            <v>3</v>
          </cell>
          <cell r="C756" t="str">
            <v>Scottish Power</v>
          </cell>
          <cell r="D756" t="str">
            <v>Scottish Power</v>
          </cell>
          <cell r="E756">
            <v>2</v>
          </cell>
          <cell r="F756" t="str">
            <v>Credit</v>
          </cell>
          <cell r="G756" t="str">
            <v>South West</v>
          </cell>
          <cell r="H756">
            <v>0</v>
          </cell>
        </row>
        <row r="757">
          <cell r="A757">
            <v>1998</v>
          </cell>
          <cell r="B757">
            <v>3</v>
          </cell>
          <cell r="C757" t="str">
            <v>Scottish Power</v>
          </cell>
          <cell r="D757" t="str">
            <v>Scottish Power</v>
          </cell>
          <cell r="E757">
            <v>2</v>
          </cell>
          <cell r="F757" t="str">
            <v>Credit</v>
          </cell>
          <cell r="G757" t="str">
            <v>South West</v>
          </cell>
          <cell r="H757">
            <v>0</v>
          </cell>
        </row>
        <row r="758">
          <cell r="A758">
            <v>1998</v>
          </cell>
          <cell r="B758">
            <v>3</v>
          </cell>
          <cell r="C758" t="str">
            <v>Scottish Power</v>
          </cell>
          <cell r="D758" t="str">
            <v>Scottish Power</v>
          </cell>
          <cell r="E758">
            <v>2</v>
          </cell>
          <cell r="F758" t="str">
            <v>Direct Debit</v>
          </cell>
          <cell r="G758" t="str">
            <v>South West</v>
          </cell>
          <cell r="H758">
            <v>0</v>
          </cell>
        </row>
        <row r="759">
          <cell r="A759">
            <v>1998</v>
          </cell>
          <cell r="B759">
            <v>3</v>
          </cell>
          <cell r="C759" t="str">
            <v>Scottish Power</v>
          </cell>
          <cell r="D759" t="str">
            <v>Scottish Power</v>
          </cell>
          <cell r="E759">
            <v>2</v>
          </cell>
          <cell r="F759" t="str">
            <v>Prepayment</v>
          </cell>
          <cell r="G759" t="str">
            <v>South West</v>
          </cell>
          <cell r="H759">
            <v>0</v>
          </cell>
        </row>
        <row r="760">
          <cell r="A760">
            <v>1998</v>
          </cell>
          <cell r="B760">
            <v>3</v>
          </cell>
          <cell r="C760" t="str">
            <v>Scottish Power</v>
          </cell>
          <cell r="D760" t="str">
            <v>Scottish Power</v>
          </cell>
          <cell r="E760">
            <v>2</v>
          </cell>
          <cell r="F760" t="str">
            <v>All</v>
          </cell>
          <cell r="G760" t="str">
            <v>Southern</v>
          </cell>
          <cell r="H760">
            <v>0</v>
          </cell>
        </row>
        <row r="761">
          <cell r="A761">
            <v>1998</v>
          </cell>
          <cell r="B761">
            <v>3</v>
          </cell>
          <cell r="C761" t="str">
            <v>Scottish Power</v>
          </cell>
          <cell r="D761" t="str">
            <v>Scottish Power</v>
          </cell>
          <cell r="E761">
            <v>2</v>
          </cell>
          <cell r="F761" t="str">
            <v>Credit</v>
          </cell>
          <cell r="G761" t="str">
            <v>Southern</v>
          </cell>
          <cell r="H761">
            <v>0</v>
          </cell>
        </row>
        <row r="762">
          <cell r="A762">
            <v>1998</v>
          </cell>
          <cell r="B762">
            <v>3</v>
          </cell>
          <cell r="C762" t="str">
            <v>Scottish Power</v>
          </cell>
          <cell r="D762" t="str">
            <v>Scottish Power</v>
          </cell>
          <cell r="E762">
            <v>2</v>
          </cell>
          <cell r="F762" t="str">
            <v>Credit</v>
          </cell>
          <cell r="G762" t="str">
            <v>Southern</v>
          </cell>
          <cell r="H762">
            <v>0</v>
          </cell>
        </row>
        <row r="763">
          <cell r="A763">
            <v>1998</v>
          </cell>
          <cell r="B763">
            <v>3</v>
          </cell>
          <cell r="C763" t="str">
            <v>Scottish Power</v>
          </cell>
          <cell r="D763" t="str">
            <v>Scottish Power</v>
          </cell>
          <cell r="E763">
            <v>2</v>
          </cell>
          <cell r="F763" t="str">
            <v>Direct Debit</v>
          </cell>
          <cell r="G763" t="str">
            <v>Southern</v>
          </cell>
          <cell r="H763">
            <v>0</v>
          </cell>
        </row>
        <row r="764">
          <cell r="A764">
            <v>1998</v>
          </cell>
          <cell r="B764">
            <v>3</v>
          </cell>
          <cell r="C764" t="str">
            <v>Scottish Power</v>
          </cell>
          <cell r="D764" t="str">
            <v>Scottish Power</v>
          </cell>
          <cell r="E764">
            <v>2</v>
          </cell>
          <cell r="F764" t="str">
            <v>Prepayment</v>
          </cell>
          <cell r="G764" t="str">
            <v>Southern</v>
          </cell>
          <cell r="H764">
            <v>0</v>
          </cell>
        </row>
        <row r="765">
          <cell r="A765">
            <v>1998</v>
          </cell>
          <cell r="B765">
            <v>3</v>
          </cell>
          <cell r="C765" t="str">
            <v>Scottish Power</v>
          </cell>
          <cell r="D765" t="str">
            <v>Scottish Power</v>
          </cell>
          <cell r="E765">
            <v>2</v>
          </cell>
          <cell r="F765" t="str">
            <v>All</v>
          </cell>
          <cell r="G765" t="str">
            <v>Yorkshire</v>
          </cell>
          <cell r="H765">
            <v>0</v>
          </cell>
        </row>
        <row r="766">
          <cell r="A766">
            <v>1998</v>
          </cell>
          <cell r="B766">
            <v>3</v>
          </cell>
          <cell r="C766" t="str">
            <v>Scottish Power</v>
          </cell>
          <cell r="D766" t="str">
            <v>Scottish Power</v>
          </cell>
          <cell r="E766">
            <v>2</v>
          </cell>
          <cell r="F766" t="str">
            <v>Credit</v>
          </cell>
          <cell r="G766" t="str">
            <v>Yorkshire</v>
          </cell>
          <cell r="H766">
            <v>0</v>
          </cell>
        </row>
        <row r="767">
          <cell r="A767">
            <v>1998</v>
          </cell>
          <cell r="B767">
            <v>3</v>
          </cell>
          <cell r="C767" t="str">
            <v>Scottish Power</v>
          </cell>
          <cell r="D767" t="str">
            <v>Scottish Power</v>
          </cell>
          <cell r="E767">
            <v>2</v>
          </cell>
          <cell r="F767" t="str">
            <v>Credit</v>
          </cell>
          <cell r="G767" t="str">
            <v>Yorkshire</v>
          </cell>
          <cell r="H767">
            <v>0</v>
          </cell>
        </row>
        <row r="768">
          <cell r="A768">
            <v>1998</v>
          </cell>
          <cell r="B768">
            <v>3</v>
          </cell>
          <cell r="C768" t="str">
            <v>Scottish Power</v>
          </cell>
          <cell r="D768" t="str">
            <v>Scottish Power</v>
          </cell>
          <cell r="E768">
            <v>2</v>
          </cell>
          <cell r="F768" t="str">
            <v>Direct Debit</v>
          </cell>
          <cell r="G768" t="str">
            <v>Yorkshire</v>
          </cell>
          <cell r="H768">
            <v>0</v>
          </cell>
        </row>
        <row r="769">
          <cell r="A769">
            <v>1998</v>
          </cell>
          <cell r="B769">
            <v>3</v>
          </cell>
          <cell r="C769" t="str">
            <v>Scottish Power</v>
          </cell>
          <cell r="D769" t="str">
            <v>Scottish Power</v>
          </cell>
          <cell r="E769">
            <v>2</v>
          </cell>
          <cell r="F769" t="str">
            <v>Prepayment</v>
          </cell>
          <cell r="G769" t="str">
            <v>Yorkshire</v>
          </cell>
          <cell r="H769">
            <v>0</v>
          </cell>
        </row>
        <row r="770">
          <cell r="A770">
            <v>1998</v>
          </cell>
          <cell r="B770">
            <v>3</v>
          </cell>
          <cell r="C770" t="str">
            <v>SEEBOARD</v>
          </cell>
          <cell r="D770" t="str">
            <v>EDF</v>
          </cell>
          <cell r="E770">
            <v>2</v>
          </cell>
          <cell r="F770" t="str">
            <v>All</v>
          </cell>
          <cell r="G770" t="str">
            <v>East Anglia</v>
          </cell>
          <cell r="H770">
            <v>0</v>
          </cell>
        </row>
        <row r="771">
          <cell r="A771">
            <v>1998</v>
          </cell>
          <cell r="B771">
            <v>3</v>
          </cell>
          <cell r="C771" t="str">
            <v>SEEBOARD</v>
          </cell>
          <cell r="D771" t="str">
            <v>EDF</v>
          </cell>
          <cell r="E771">
            <v>2</v>
          </cell>
          <cell r="F771" t="str">
            <v>Credit</v>
          </cell>
          <cell r="G771" t="str">
            <v>East Anglia</v>
          </cell>
          <cell r="H771">
            <v>0</v>
          </cell>
        </row>
        <row r="772">
          <cell r="A772">
            <v>1998</v>
          </cell>
          <cell r="B772">
            <v>3</v>
          </cell>
          <cell r="C772" t="str">
            <v>SEEBOARD</v>
          </cell>
          <cell r="D772" t="str">
            <v>EDF</v>
          </cell>
          <cell r="E772">
            <v>2</v>
          </cell>
          <cell r="F772" t="str">
            <v>Credit</v>
          </cell>
          <cell r="G772" t="str">
            <v>East Anglia</v>
          </cell>
          <cell r="H772">
            <v>0</v>
          </cell>
        </row>
        <row r="773">
          <cell r="A773">
            <v>1998</v>
          </cell>
          <cell r="B773">
            <v>3</v>
          </cell>
          <cell r="C773" t="str">
            <v>SEEBOARD</v>
          </cell>
          <cell r="D773" t="str">
            <v>EDF</v>
          </cell>
          <cell r="E773">
            <v>2</v>
          </cell>
          <cell r="F773" t="str">
            <v>Direct Debit</v>
          </cell>
          <cell r="G773" t="str">
            <v>East Anglia</v>
          </cell>
          <cell r="H773">
            <v>0</v>
          </cell>
        </row>
        <row r="774">
          <cell r="A774">
            <v>1998</v>
          </cell>
          <cell r="B774">
            <v>3</v>
          </cell>
          <cell r="C774" t="str">
            <v>SEEBOARD</v>
          </cell>
          <cell r="D774" t="str">
            <v>EDF</v>
          </cell>
          <cell r="E774">
            <v>2</v>
          </cell>
          <cell r="F774" t="str">
            <v>Prepayment</v>
          </cell>
          <cell r="G774" t="str">
            <v>East Anglia</v>
          </cell>
          <cell r="H774">
            <v>0</v>
          </cell>
        </row>
        <row r="775">
          <cell r="A775">
            <v>1998</v>
          </cell>
          <cell r="B775">
            <v>3</v>
          </cell>
          <cell r="C775" t="str">
            <v>SEEBOARD</v>
          </cell>
          <cell r="D775" t="str">
            <v>EDF</v>
          </cell>
          <cell r="E775">
            <v>2</v>
          </cell>
          <cell r="F775" t="str">
            <v>All</v>
          </cell>
          <cell r="G775" t="str">
            <v>East Midlands</v>
          </cell>
          <cell r="H775">
            <v>0</v>
          </cell>
        </row>
        <row r="776">
          <cell r="A776">
            <v>1998</v>
          </cell>
          <cell r="B776">
            <v>3</v>
          </cell>
          <cell r="C776" t="str">
            <v>SEEBOARD</v>
          </cell>
          <cell r="D776" t="str">
            <v>EDF</v>
          </cell>
          <cell r="E776">
            <v>2</v>
          </cell>
          <cell r="F776" t="str">
            <v>Credit</v>
          </cell>
          <cell r="G776" t="str">
            <v>East Midlands</v>
          </cell>
          <cell r="H776">
            <v>0</v>
          </cell>
        </row>
        <row r="777">
          <cell r="A777">
            <v>1998</v>
          </cell>
          <cell r="B777">
            <v>3</v>
          </cell>
          <cell r="C777" t="str">
            <v>SEEBOARD</v>
          </cell>
          <cell r="D777" t="str">
            <v>EDF</v>
          </cell>
          <cell r="E777">
            <v>2</v>
          </cell>
          <cell r="F777" t="str">
            <v>Credit</v>
          </cell>
          <cell r="G777" t="str">
            <v>East Midlands</v>
          </cell>
          <cell r="H777">
            <v>0</v>
          </cell>
        </row>
        <row r="778">
          <cell r="A778">
            <v>1998</v>
          </cell>
          <cell r="B778">
            <v>3</v>
          </cell>
          <cell r="C778" t="str">
            <v>SEEBOARD</v>
          </cell>
          <cell r="D778" t="str">
            <v>EDF</v>
          </cell>
          <cell r="E778">
            <v>2</v>
          </cell>
          <cell r="F778" t="str">
            <v>Direct Debit</v>
          </cell>
          <cell r="G778" t="str">
            <v>East Midlands</v>
          </cell>
          <cell r="H778">
            <v>0</v>
          </cell>
        </row>
        <row r="779">
          <cell r="A779">
            <v>1998</v>
          </cell>
          <cell r="B779">
            <v>3</v>
          </cell>
          <cell r="C779" t="str">
            <v>SEEBOARD</v>
          </cell>
          <cell r="D779" t="str">
            <v>EDF</v>
          </cell>
          <cell r="E779">
            <v>2</v>
          </cell>
          <cell r="F779" t="str">
            <v>Prepayment</v>
          </cell>
          <cell r="G779" t="str">
            <v>East Midlands</v>
          </cell>
          <cell r="H779">
            <v>0</v>
          </cell>
        </row>
        <row r="780">
          <cell r="A780">
            <v>1998</v>
          </cell>
          <cell r="B780">
            <v>3</v>
          </cell>
          <cell r="C780" t="str">
            <v>SEEBOARD</v>
          </cell>
          <cell r="D780" t="str">
            <v>EDF</v>
          </cell>
          <cell r="E780">
            <v>2</v>
          </cell>
          <cell r="F780" t="str">
            <v>All</v>
          </cell>
          <cell r="G780" t="str">
            <v>London</v>
          </cell>
          <cell r="H780">
            <v>0</v>
          </cell>
        </row>
        <row r="781">
          <cell r="A781">
            <v>1998</v>
          </cell>
          <cell r="B781">
            <v>3</v>
          </cell>
          <cell r="C781" t="str">
            <v>SEEBOARD</v>
          </cell>
          <cell r="D781" t="str">
            <v>EDF</v>
          </cell>
          <cell r="E781">
            <v>2</v>
          </cell>
          <cell r="F781" t="str">
            <v>Credit</v>
          </cell>
          <cell r="G781" t="str">
            <v>London</v>
          </cell>
          <cell r="H781">
            <v>0</v>
          </cell>
        </row>
        <row r="782">
          <cell r="A782">
            <v>1998</v>
          </cell>
          <cell r="B782">
            <v>3</v>
          </cell>
          <cell r="C782" t="str">
            <v>SEEBOARD</v>
          </cell>
          <cell r="D782" t="str">
            <v>EDF</v>
          </cell>
          <cell r="E782">
            <v>2</v>
          </cell>
          <cell r="F782" t="str">
            <v>Credit</v>
          </cell>
          <cell r="G782" t="str">
            <v>London</v>
          </cell>
          <cell r="H782">
            <v>0</v>
          </cell>
        </row>
        <row r="783">
          <cell r="A783">
            <v>1998</v>
          </cell>
          <cell r="B783">
            <v>3</v>
          </cell>
          <cell r="C783" t="str">
            <v>SEEBOARD</v>
          </cell>
          <cell r="D783" t="str">
            <v>EDF</v>
          </cell>
          <cell r="E783">
            <v>2</v>
          </cell>
          <cell r="F783" t="str">
            <v>Direct Debit</v>
          </cell>
          <cell r="G783" t="str">
            <v>London</v>
          </cell>
          <cell r="H783">
            <v>0</v>
          </cell>
        </row>
        <row r="784">
          <cell r="A784">
            <v>1998</v>
          </cell>
          <cell r="B784">
            <v>3</v>
          </cell>
          <cell r="C784" t="str">
            <v>SEEBOARD</v>
          </cell>
          <cell r="D784" t="str">
            <v>EDF</v>
          </cell>
          <cell r="E784">
            <v>2</v>
          </cell>
          <cell r="F784" t="str">
            <v>Prepayment</v>
          </cell>
          <cell r="G784" t="str">
            <v>London</v>
          </cell>
          <cell r="H784">
            <v>0</v>
          </cell>
        </row>
        <row r="785">
          <cell r="A785">
            <v>1998</v>
          </cell>
          <cell r="B785">
            <v>3</v>
          </cell>
          <cell r="C785" t="str">
            <v>SEEBOARD</v>
          </cell>
          <cell r="D785" t="str">
            <v>EDF</v>
          </cell>
          <cell r="E785">
            <v>2</v>
          </cell>
          <cell r="F785" t="str">
            <v>All</v>
          </cell>
          <cell r="G785" t="str">
            <v>Midlands</v>
          </cell>
          <cell r="H785">
            <v>0</v>
          </cell>
        </row>
        <row r="786">
          <cell r="A786">
            <v>1998</v>
          </cell>
          <cell r="B786">
            <v>3</v>
          </cell>
          <cell r="C786" t="str">
            <v>SEEBOARD</v>
          </cell>
          <cell r="D786" t="str">
            <v>EDF</v>
          </cell>
          <cell r="E786">
            <v>2</v>
          </cell>
          <cell r="F786" t="str">
            <v>Credit</v>
          </cell>
          <cell r="G786" t="str">
            <v>Midlands</v>
          </cell>
          <cell r="H786">
            <v>0</v>
          </cell>
        </row>
        <row r="787">
          <cell r="A787">
            <v>1998</v>
          </cell>
          <cell r="B787">
            <v>3</v>
          </cell>
          <cell r="C787" t="str">
            <v>SEEBOARD</v>
          </cell>
          <cell r="D787" t="str">
            <v>EDF</v>
          </cell>
          <cell r="E787">
            <v>2</v>
          </cell>
          <cell r="F787" t="str">
            <v>Credit</v>
          </cell>
          <cell r="G787" t="str">
            <v>Midlands</v>
          </cell>
          <cell r="H787">
            <v>0</v>
          </cell>
        </row>
        <row r="788">
          <cell r="A788">
            <v>1998</v>
          </cell>
          <cell r="B788">
            <v>3</v>
          </cell>
          <cell r="C788" t="str">
            <v>SEEBOARD</v>
          </cell>
          <cell r="D788" t="str">
            <v>EDF</v>
          </cell>
          <cell r="E788">
            <v>2</v>
          </cell>
          <cell r="F788" t="str">
            <v>Direct Debit</v>
          </cell>
          <cell r="G788" t="str">
            <v>Midlands</v>
          </cell>
          <cell r="H788">
            <v>0</v>
          </cell>
        </row>
        <row r="789">
          <cell r="A789">
            <v>1998</v>
          </cell>
          <cell r="B789">
            <v>3</v>
          </cell>
          <cell r="C789" t="str">
            <v>SEEBOARD</v>
          </cell>
          <cell r="D789" t="str">
            <v>EDF</v>
          </cell>
          <cell r="E789">
            <v>2</v>
          </cell>
          <cell r="F789" t="str">
            <v>Prepayment</v>
          </cell>
          <cell r="G789" t="str">
            <v>Midlands</v>
          </cell>
          <cell r="H789">
            <v>0</v>
          </cell>
        </row>
        <row r="790">
          <cell r="A790">
            <v>1998</v>
          </cell>
          <cell r="B790">
            <v>3</v>
          </cell>
          <cell r="C790" t="str">
            <v>SEEBOARD</v>
          </cell>
          <cell r="D790" t="str">
            <v>EDF</v>
          </cell>
          <cell r="E790">
            <v>2</v>
          </cell>
          <cell r="F790" t="str">
            <v>All</v>
          </cell>
          <cell r="G790" t="str">
            <v>North East</v>
          </cell>
          <cell r="H790">
            <v>0</v>
          </cell>
        </row>
        <row r="791">
          <cell r="A791">
            <v>1998</v>
          </cell>
          <cell r="B791">
            <v>3</v>
          </cell>
          <cell r="C791" t="str">
            <v>SEEBOARD</v>
          </cell>
          <cell r="D791" t="str">
            <v>EDF</v>
          </cell>
          <cell r="E791">
            <v>2</v>
          </cell>
          <cell r="F791" t="str">
            <v>Credit</v>
          </cell>
          <cell r="G791" t="str">
            <v>North East</v>
          </cell>
          <cell r="H791">
            <v>0</v>
          </cell>
        </row>
        <row r="792">
          <cell r="A792">
            <v>1998</v>
          </cell>
          <cell r="B792">
            <v>3</v>
          </cell>
          <cell r="C792" t="str">
            <v>SEEBOARD</v>
          </cell>
          <cell r="D792" t="str">
            <v>EDF</v>
          </cell>
          <cell r="E792">
            <v>2</v>
          </cell>
          <cell r="F792" t="str">
            <v>Credit</v>
          </cell>
          <cell r="G792" t="str">
            <v>North East</v>
          </cell>
          <cell r="H792">
            <v>0</v>
          </cell>
        </row>
        <row r="793">
          <cell r="A793">
            <v>1998</v>
          </cell>
          <cell r="B793">
            <v>3</v>
          </cell>
          <cell r="C793" t="str">
            <v>SEEBOARD</v>
          </cell>
          <cell r="D793" t="str">
            <v>EDF</v>
          </cell>
          <cell r="E793">
            <v>2</v>
          </cell>
          <cell r="F793" t="str">
            <v>Direct Debit</v>
          </cell>
          <cell r="G793" t="str">
            <v>North East</v>
          </cell>
          <cell r="H793">
            <v>0</v>
          </cell>
        </row>
        <row r="794">
          <cell r="A794">
            <v>1998</v>
          </cell>
          <cell r="B794">
            <v>3</v>
          </cell>
          <cell r="C794" t="str">
            <v>SEEBOARD</v>
          </cell>
          <cell r="D794" t="str">
            <v>EDF</v>
          </cell>
          <cell r="E794">
            <v>2</v>
          </cell>
          <cell r="F794" t="str">
            <v>Prepayment</v>
          </cell>
          <cell r="G794" t="str">
            <v>North East</v>
          </cell>
          <cell r="H794">
            <v>0</v>
          </cell>
        </row>
        <row r="795">
          <cell r="A795">
            <v>1998</v>
          </cell>
          <cell r="B795">
            <v>3</v>
          </cell>
          <cell r="C795" t="str">
            <v>SEEBOARD</v>
          </cell>
          <cell r="D795" t="str">
            <v>EDF</v>
          </cell>
          <cell r="E795">
            <v>2</v>
          </cell>
          <cell r="F795" t="str">
            <v>All</v>
          </cell>
          <cell r="G795" t="str">
            <v>North Scotland</v>
          </cell>
          <cell r="H795">
            <v>0</v>
          </cell>
        </row>
        <row r="796">
          <cell r="A796">
            <v>1998</v>
          </cell>
          <cell r="B796">
            <v>3</v>
          </cell>
          <cell r="C796" t="str">
            <v>SEEBOARD</v>
          </cell>
          <cell r="D796" t="str">
            <v>EDF</v>
          </cell>
          <cell r="E796">
            <v>2</v>
          </cell>
          <cell r="F796" t="str">
            <v>Credit</v>
          </cell>
          <cell r="G796" t="str">
            <v>North Scotland</v>
          </cell>
          <cell r="H796">
            <v>0</v>
          </cell>
        </row>
        <row r="797">
          <cell r="A797">
            <v>1998</v>
          </cell>
          <cell r="B797">
            <v>3</v>
          </cell>
          <cell r="C797" t="str">
            <v>SEEBOARD</v>
          </cell>
          <cell r="D797" t="str">
            <v>EDF</v>
          </cell>
          <cell r="E797">
            <v>2</v>
          </cell>
          <cell r="F797" t="str">
            <v>Credit</v>
          </cell>
          <cell r="G797" t="str">
            <v>North Scotland</v>
          </cell>
          <cell r="H797">
            <v>0</v>
          </cell>
        </row>
        <row r="798">
          <cell r="A798">
            <v>1998</v>
          </cell>
          <cell r="B798">
            <v>3</v>
          </cell>
          <cell r="C798" t="str">
            <v>SEEBOARD</v>
          </cell>
          <cell r="D798" t="str">
            <v>EDF</v>
          </cell>
          <cell r="E798">
            <v>2</v>
          </cell>
          <cell r="F798" t="str">
            <v>Direct Debit</v>
          </cell>
          <cell r="G798" t="str">
            <v>North Scotland</v>
          </cell>
          <cell r="H798">
            <v>0</v>
          </cell>
        </row>
        <row r="799">
          <cell r="A799">
            <v>1998</v>
          </cell>
          <cell r="B799">
            <v>3</v>
          </cell>
          <cell r="C799" t="str">
            <v>SEEBOARD</v>
          </cell>
          <cell r="D799" t="str">
            <v>EDF</v>
          </cell>
          <cell r="E799">
            <v>2</v>
          </cell>
          <cell r="F799" t="str">
            <v>Prepayment</v>
          </cell>
          <cell r="G799" t="str">
            <v>North Scotland</v>
          </cell>
          <cell r="H799">
            <v>0</v>
          </cell>
        </row>
        <row r="800">
          <cell r="A800">
            <v>1998</v>
          </cell>
          <cell r="B800">
            <v>3</v>
          </cell>
          <cell r="C800" t="str">
            <v>SEEBOARD</v>
          </cell>
          <cell r="D800" t="str">
            <v>EDF</v>
          </cell>
          <cell r="E800">
            <v>2</v>
          </cell>
          <cell r="F800" t="str">
            <v>All</v>
          </cell>
          <cell r="G800" t="str">
            <v>North Wales &amp; Merseyside</v>
          </cell>
          <cell r="H800">
            <v>0</v>
          </cell>
        </row>
        <row r="801">
          <cell r="A801">
            <v>1998</v>
          </cell>
          <cell r="B801">
            <v>3</v>
          </cell>
          <cell r="C801" t="str">
            <v>SEEBOARD</v>
          </cell>
          <cell r="D801" t="str">
            <v>EDF</v>
          </cell>
          <cell r="E801">
            <v>2</v>
          </cell>
          <cell r="F801" t="str">
            <v>Credit</v>
          </cell>
          <cell r="G801" t="str">
            <v>North Wales &amp; Merseyside</v>
          </cell>
          <cell r="H801">
            <v>0</v>
          </cell>
        </row>
        <row r="802">
          <cell r="A802">
            <v>1998</v>
          </cell>
          <cell r="B802">
            <v>3</v>
          </cell>
          <cell r="C802" t="str">
            <v>SEEBOARD</v>
          </cell>
          <cell r="D802" t="str">
            <v>EDF</v>
          </cell>
          <cell r="E802">
            <v>2</v>
          </cell>
          <cell r="F802" t="str">
            <v>Credit</v>
          </cell>
          <cell r="G802" t="str">
            <v>North Wales &amp; Merseyside</v>
          </cell>
          <cell r="H802">
            <v>0</v>
          </cell>
        </row>
        <row r="803">
          <cell r="A803">
            <v>1998</v>
          </cell>
          <cell r="B803">
            <v>3</v>
          </cell>
          <cell r="C803" t="str">
            <v>SEEBOARD</v>
          </cell>
          <cell r="D803" t="str">
            <v>EDF</v>
          </cell>
          <cell r="E803">
            <v>2</v>
          </cell>
          <cell r="F803" t="str">
            <v>Direct Debit</v>
          </cell>
          <cell r="G803" t="str">
            <v>North Wales &amp; Merseyside</v>
          </cell>
          <cell r="H803">
            <v>0</v>
          </cell>
        </row>
        <row r="804">
          <cell r="A804">
            <v>1998</v>
          </cell>
          <cell r="B804">
            <v>3</v>
          </cell>
          <cell r="C804" t="str">
            <v>SEEBOARD</v>
          </cell>
          <cell r="D804" t="str">
            <v>EDF</v>
          </cell>
          <cell r="E804">
            <v>2</v>
          </cell>
          <cell r="F804" t="str">
            <v>Prepayment</v>
          </cell>
          <cell r="G804" t="str">
            <v>North Wales &amp; Merseyside</v>
          </cell>
          <cell r="H804">
            <v>0</v>
          </cell>
        </row>
        <row r="805">
          <cell r="A805">
            <v>1998</v>
          </cell>
          <cell r="B805">
            <v>3</v>
          </cell>
          <cell r="C805" t="str">
            <v>SEEBOARD</v>
          </cell>
          <cell r="D805" t="str">
            <v>EDF</v>
          </cell>
          <cell r="E805">
            <v>2</v>
          </cell>
          <cell r="F805" t="str">
            <v>All</v>
          </cell>
          <cell r="G805" t="str">
            <v>North West</v>
          </cell>
          <cell r="H805">
            <v>0</v>
          </cell>
        </row>
        <row r="806">
          <cell r="A806">
            <v>1998</v>
          </cell>
          <cell r="B806">
            <v>3</v>
          </cell>
          <cell r="C806" t="str">
            <v>SEEBOARD</v>
          </cell>
          <cell r="D806" t="str">
            <v>EDF</v>
          </cell>
          <cell r="E806">
            <v>2</v>
          </cell>
          <cell r="F806" t="str">
            <v>Credit</v>
          </cell>
          <cell r="G806" t="str">
            <v>North West</v>
          </cell>
          <cell r="H806">
            <v>0</v>
          </cell>
        </row>
        <row r="807">
          <cell r="A807">
            <v>1998</v>
          </cell>
          <cell r="B807">
            <v>3</v>
          </cell>
          <cell r="C807" t="str">
            <v>SEEBOARD</v>
          </cell>
          <cell r="D807" t="str">
            <v>EDF</v>
          </cell>
          <cell r="E807">
            <v>2</v>
          </cell>
          <cell r="F807" t="str">
            <v>Credit</v>
          </cell>
          <cell r="G807" t="str">
            <v>North West</v>
          </cell>
          <cell r="H807">
            <v>0</v>
          </cell>
        </row>
        <row r="808">
          <cell r="A808">
            <v>1998</v>
          </cell>
          <cell r="B808">
            <v>3</v>
          </cell>
          <cell r="C808" t="str">
            <v>SEEBOARD</v>
          </cell>
          <cell r="D808" t="str">
            <v>EDF</v>
          </cell>
          <cell r="E808">
            <v>2</v>
          </cell>
          <cell r="F808" t="str">
            <v>Direct Debit</v>
          </cell>
          <cell r="G808" t="str">
            <v>North West</v>
          </cell>
          <cell r="H808">
            <v>0</v>
          </cell>
        </row>
        <row r="809">
          <cell r="A809">
            <v>1998</v>
          </cell>
          <cell r="B809">
            <v>3</v>
          </cell>
          <cell r="C809" t="str">
            <v>SEEBOARD</v>
          </cell>
          <cell r="D809" t="str">
            <v>EDF</v>
          </cell>
          <cell r="E809">
            <v>2</v>
          </cell>
          <cell r="F809" t="str">
            <v>Prepayment</v>
          </cell>
          <cell r="G809" t="str">
            <v>North West</v>
          </cell>
          <cell r="H809">
            <v>0</v>
          </cell>
        </row>
        <row r="810">
          <cell r="A810">
            <v>1998</v>
          </cell>
          <cell r="B810">
            <v>3</v>
          </cell>
          <cell r="C810" t="str">
            <v>SEEBOARD</v>
          </cell>
          <cell r="D810" t="str">
            <v>EDF</v>
          </cell>
          <cell r="E810">
            <v>1</v>
          </cell>
          <cell r="F810" t="str">
            <v>All</v>
          </cell>
          <cell r="G810" t="str">
            <v>South East</v>
          </cell>
          <cell r="H810">
            <v>1940046</v>
          </cell>
        </row>
        <row r="811">
          <cell r="A811">
            <v>1998</v>
          </cell>
          <cell r="B811">
            <v>3</v>
          </cell>
          <cell r="C811" t="str">
            <v>SEEBOARD</v>
          </cell>
          <cell r="D811" t="str">
            <v>EDF</v>
          </cell>
          <cell r="E811">
            <v>1</v>
          </cell>
          <cell r="F811" t="str">
            <v>Credit</v>
          </cell>
          <cell r="G811" t="str">
            <v>South East</v>
          </cell>
          <cell r="H811">
            <v>949001</v>
          </cell>
        </row>
        <row r="812">
          <cell r="A812">
            <v>1998</v>
          </cell>
          <cell r="B812">
            <v>3</v>
          </cell>
          <cell r="C812" t="str">
            <v>SEEBOARD</v>
          </cell>
          <cell r="D812" t="str">
            <v>EDF</v>
          </cell>
          <cell r="E812">
            <v>1</v>
          </cell>
          <cell r="F812" t="str">
            <v>Credit</v>
          </cell>
          <cell r="G812" t="str">
            <v>South East</v>
          </cell>
          <cell r="H812">
            <v>15725</v>
          </cell>
        </row>
        <row r="813">
          <cell r="A813">
            <v>1998</v>
          </cell>
          <cell r="B813">
            <v>3</v>
          </cell>
          <cell r="C813" t="str">
            <v>SEEBOARD</v>
          </cell>
          <cell r="D813" t="str">
            <v>EDF</v>
          </cell>
          <cell r="E813">
            <v>1</v>
          </cell>
          <cell r="F813" t="str">
            <v>Direct Debit</v>
          </cell>
          <cell r="G813" t="str">
            <v>South East</v>
          </cell>
          <cell r="H813">
            <v>760134</v>
          </cell>
        </row>
        <row r="814">
          <cell r="A814">
            <v>1998</v>
          </cell>
          <cell r="B814">
            <v>3</v>
          </cell>
          <cell r="C814" t="str">
            <v>SEEBOARD</v>
          </cell>
          <cell r="D814" t="str">
            <v>EDF</v>
          </cell>
          <cell r="E814">
            <v>1</v>
          </cell>
          <cell r="F814" t="str">
            <v>Prepayment</v>
          </cell>
          <cell r="G814" t="str">
            <v>South East</v>
          </cell>
          <cell r="H814">
            <v>215186</v>
          </cell>
        </row>
        <row r="815">
          <cell r="A815">
            <v>1998</v>
          </cell>
          <cell r="B815">
            <v>3</v>
          </cell>
          <cell r="C815" t="str">
            <v>SEEBOARD</v>
          </cell>
          <cell r="D815" t="str">
            <v>EDF</v>
          </cell>
          <cell r="E815">
            <v>2</v>
          </cell>
          <cell r="F815" t="str">
            <v>All</v>
          </cell>
          <cell r="G815" t="str">
            <v>South Scotland</v>
          </cell>
          <cell r="H815">
            <v>0</v>
          </cell>
        </row>
        <row r="816">
          <cell r="A816">
            <v>1998</v>
          </cell>
          <cell r="B816">
            <v>3</v>
          </cell>
          <cell r="C816" t="str">
            <v>SEEBOARD</v>
          </cell>
          <cell r="D816" t="str">
            <v>EDF</v>
          </cell>
          <cell r="E816">
            <v>2</v>
          </cell>
          <cell r="F816" t="str">
            <v>Credit</v>
          </cell>
          <cell r="G816" t="str">
            <v>South Scotland</v>
          </cell>
          <cell r="H816">
            <v>0</v>
          </cell>
        </row>
        <row r="817">
          <cell r="A817">
            <v>1998</v>
          </cell>
          <cell r="B817">
            <v>3</v>
          </cell>
          <cell r="C817" t="str">
            <v>SEEBOARD</v>
          </cell>
          <cell r="D817" t="str">
            <v>EDF</v>
          </cell>
          <cell r="E817">
            <v>2</v>
          </cell>
          <cell r="F817" t="str">
            <v>Credit</v>
          </cell>
          <cell r="G817" t="str">
            <v>South Scotland</v>
          </cell>
          <cell r="H817">
            <v>0</v>
          </cell>
        </row>
        <row r="818">
          <cell r="A818">
            <v>1998</v>
          </cell>
          <cell r="B818">
            <v>3</v>
          </cell>
          <cell r="C818" t="str">
            <v>SEEBOARD</v>
          </cell>
          <cell r="D818" t="str">
            <v>EDF</v>
          </cell>
          <cell r="E818">
            <v>2</v>
          </cell>
          <cell r="F818" t="str">
            <v>Direct Debit</v>
          </cell>
          <cell r="G818" t="str">
            <v>South Scotland</v>
          </cell>
          <cell r="H818">
            <v>0</v>
          </cell>
        </row>
        <row r="819">
          <cell r="A819">
            <v>1998</v>
          </cell>
          <cell r="B819">
            <v>3</v>
          </cell>
          <cell r="C819" t="str">
            <v>SEEBOARD</v>
          </cell>
          <cell r="D819" t="str">
            <v>EDF</v>
          </cell>
          <cell r="E819">
            <v>2</v>
          </cell>
          <cell r="F819" t="str">
            <v>Prepayment</v>
          </cell>
          <cell r="G819" t="str">
            <v>South Scotland</v>
          </cell>
          <cell r="H819">
            <v>0</v>
          </cell>
        </row>
        <row r="820">
          <cell r="A820">
            <v>1998</v>
          </cell>
          <cell r="B820">
            <v>3</v>
          </cell>
          <cell r="C820" t="str">
            <v>SEEBOARD</v>
          </cell>
          <cell r="D820" t="str">
            <v>EDF</v>
          </cell>
          <cell r="E820">
            <v>2</v>
          </cell>
          <cell r="F820" t="str">
            <v>All</v>
          </cell>
          <cell r="G820" t="str">
            <v>South Wales</v>
          </cell>
          <cell r="H820">
            <v>0</v>
          </cell>
        </row>
        <row r="821">
          <cell r="A821">
            <v>1998</v>
          </cell>
          <cell r="B821">
            <v>3</v>
          </cell>
          <cell r="C821" t="str">
            <v>SEEBOARD</v>
          </cell>
          <cell r="D821" t="str">
            <v>EDF</v>
          </cell>
          <cell r="E821">
            <v>2</v>
          </cell>
          <cell r="F821" t="str">
            <v>Credit</v>
          </cell>
          <cell r="G821" t="str">
            <v>South Wales</v>
          </cell>
          <cell r="H821">
            <v>0</v>
          </cell>
        </row>
        <row r="822">
          <cell r="A822">
            <v>1998</v>
          </cell>
          <cell r="B822">
            <v>3</v>
          </cell>
          <cell r="C822" t="str">
            <v>SEEBOARD</v>
          </cell>
          <cell r="D822" t="str">
            <v>EDF</v>
          </cell>
          <cell r="E822">
            <v>2</v>
          </cell>
          <cell r="F822" t="str">
            <v>Credit</v>
          </cell>
          <cell r="G822" t="str">
            <v>South Wales</v>
          </cell>
          <cell r="H822">
            <v>0</v>
          </cell>
        </row>
        <row r="823">
          <cell r="A823">
            <v>1998</v>
          </cell>
          <cell r="B823">
            <v>3</v>
          </cell>
          <cell r="C823" t="str">
            <v>SEEBOARD</v>
          </cell>
          <cell r="D823" t="str">
            <v>EDF</v>
          </cell>
          <cell r="E823">
            <v>2</v>
          </cell>
          <cell r="F823" t="str">
            <v>Direct Debit</v>
          </cell>
          <cell r="G823" t="str">
            <v>South Wales</v>
          </cell>
          <cell r="H823">
            <v>0</v>
          </cell>
        </row>
        <row r="824">
          <cell r="A824">
            <v>1998</v>
          </cell>
          <cell r="B824">
            <v>3</v>
          </cell>
          <cell r="C824" t="str">
            <v>SEEBOARD</v>
          </cell>
          <cell r="D824" t="str">
            <v>EDF</v>
          </cell>
          <cell r="E824">
            <v>2</v>
          </cell>
          <cell r="F824" t="str">
            <v>Prepayment</v>
          </cell>
          <cell r="G824" t="str">
            <v>South Wales</v>
          </cell>
          <cell r="H824">
            <v>0</v>
          </cell>
        </row>
        <row r="825">
          <cell r="A825">
            <v>1998</v>
          </cell>
          <cell r="B825">
            <v>3</v>
          </cell>
          <cell r="C825" t="str">
            <v>SEEBOARD</v>
          </cell>
          <cell r="D825" t="str">
            <v>EDF</v>
          </cell>
          <cell r="E825">
            <v>2</v>
          </cell>
          <cell r="F825" t="str">
            <v>All</v>
          </cell>
          <cell r="G825" t="str">
            <v>South West</v>
          </cell>
          <cell r="H825">
            <v>0</v>
          </cell>
        </row>
        <row r="826">
          <cell r="A826">
            <v>1998</v>
          </cell>
          <cell r="B826">
            <v>3</v>
          </cell>
          <cell r="C826" t="str">
            <v>SEEBOARD</v>
          </cell>
          <cell r="D826" t="str">
            <v>EDF</v>
          </cell>
          <cell r="E826">
            <v>2</v>
          </cell>
          <cell r="F826" t="str">
            <v>Credit</v>
          </cell>
          <cell r="G826" t="str">
            <v>South West</v>
          </cell>
          <cell r="H826">
            <v>0</v>
          </cell>
        </row>
        <row r="827">
          <cell r="A827">
            <v>1998</v>
          </cell>
          <cell r="B827">
            <v>3</v>
          </cell>
          <cell r="C827" t="str">
            <v>SEEBOARD</v>
          </cell>
          <cell r="D827" t="str">
            <v>EDF</v>
          </cell>
          <cell r="E827">
            <v>2</v>
          </cell>
          <cell r="F827" t="str">
            <v>Credit</v>
          </cell>
          <cell r="G827" t="str">
            <v>South West</v>
          </cell>
          <cell r="H827">
            <v>0</v>
          </cell>
        </row>
        <row r="828">
          <cell r="A828">
            <v>1998</v>
          </cell>
          <cell r="B828">
            <v>3</v>
          </cell>
          <cell r="C828" t="str">
            <v>SEEBOARD</v>
          </cell>
          <cell r="D828" t="str">
            <v>EDF</v>
          </cell>
          <cell r="E828">
            <v>2</v>
          </cell>
          <cell r="F828" t="str">
            <v>Direct Debit</v>
          </cell>
          <cell r="G828" t="str">
            <v>South West</v>
          </cell>
          <cell r="H828">
            <v>0</v>
          </cell>
        </row>
        <row r="829">
          <cell r="A829">
            <v>1998</v>
          </cell>
          <cell r="B829">
            <v>3</v>
          </cell>
          <cell r="C829" t="str">
            <v>SEEBOARD</v>
          </cell>
          <cell r="D829" t="str">
            <v>EDF</v>
          </cell>
          <cell r="E829">
            <v>2</v>
          </cell>
          <cell r="F829" t="str">
            <v>Prepayment</v>
          </cell>
          <cell r="G829" t="str">
            <v>South West</v>
          </cell>
          <cell r="H829">
            <v>0</v>
          </cell>
        </row>
        <row r="830">
          <cell r="A830">
            <v>1998</v>
          </cell>
          <cell r="B830">
            <v>3</v>
          </cell>
          <cell r="C830" t="str">
            <v>SEEBOARD</v>
          </cell>
          <cell r="D830" t="str">
            <v>EDF</v>
          </cell>
          <cell r="E830">
            <v>2</v>
          </cell>
          <cell r="F830" t="str">
            <v>All</v>
          </cell>
          <cell r="G830" t="str">
            <v>Southern</v>
          </cell>
          <cell r="H830">
            <v>0</v>
          </cell>
        </row>
        <row r="831">
          <cell r="A831">
            <v>1998</v>
          </cell>
          <cell r="B831">
            <v>3</v>
          </cell>
          <cell r="C831" t="str">
            <v>SEEBOARD</v>
          </cell>
          <cell r="D831" t="str">
            <v>EDF</v>
          </cell>
          <cell r="E831">
            <v>2</v>
          </cell>
          <cell r="F831" t="str">
            <v>Credit</v>
          </cell>
          <cell r="G831" t="str">
            <v>Southern</v>
          </cell>
          <cell r="H831">
            <v>0</v>
          </cell>
        </row>
        <row r="832">
          <cell r="A832">
            <v>1998</v>
          </cell>
          <cell r="B832">
            <v>3</v>
          </cell>
          <cell r="C832" t="str">
            <v>SEEBOARD</v>
          </cell>
          <cell r="D832" t="str">
            <v>EDF</v>
          </cell>
          <cell r="E832">
            <v>2</v>
          </cell>
          <cell r="F832" t="str">
            <v>Credit</v>
          </cell>
          <cell r="G832" t="str">
            <v>Southern</v>
          </cell>
          <cell r="H832">
            <v>0</v>
          </cell>
        </row>
        <row r="833">
          <cell r="A833">
            <v>1998</v>
          </cell>
          <cell r="B833">
            <v>3</v>
          </cell>
          <cell r="C833" t="str">
            <v>SEEBOARD</v>
          </cell>
          <cell r="D833" t="str">
            <v>EDF</v>
          </cell>
          <cell r="E833">
            <v>2</v>
          </cell>
          <cell r="F833" t="str">
            <v>Direct Debit</v>
          </cell>
          <cell r="G833" t="str">
            <v>Southern</v>
          </cell>
          <cell r="H833">
            <v>0</v>
          </cell>
        </row>
        <row r="834">
          <cell r="A834">
            <v>1998</v>
          </cell>
          <cell r="B834">
            <v>3</v>
          </cell>
          <cell r="C834" t="str">
            <v>SEEBOARD</v>
          </cell>
          <cell r="D834" t="str">
            <v>EDF</v>
          </cell>
          <cell r="E834">
            <v>2</v>
          </cell>
          <cell r="F834" t="str">
            <v>Prepayment</v>
          </cell>
          <cell r="G834" t="str">
            <v>Southern</v>
          </cell>
          <cell r="H834">
            <v>0</v>
          </cell>
        </row>
        <row r="835">
          <cell r="A835">
            <v>1998</v>
          </cell>
          <cell r="B835">
            <v>3</v>
          </cell>
          <cell r="C835" t="str">
            <v>SEEBOARD</v>
          </cell>
          <cell r="D835" t="str">
            <v>EDF</v>
          </cell>
          <cell r="E835">
            <v>2</v>
          </cell>
          <cell r="F835" t="str">
            <v>All</v>
          </cell>
          <cell r="G835" t="str">
            <v>Yorkshire</v>
          </cell>
          <cell r="H835">
            <v>0</v>
          </cell>
        </row>
        <row r="836">
          <cell r="A836">
            <v>1998</v>
          </cell>
          <cell r="B836">
            <v>3</v>
          </cell>
          <cell r="C836" t="str">
            <v>SEEBOARD</v>
          </cell>
          <cell r="D836" t="str">
            <v>EDF</v>
          </cell>
          <cell r="E836">
            <v>2</v>
          </cell>
          <cell r="F836" t="str">
            <v>Credit</v>
          </cell>
          <cell r="G836" t="str">
            <v>Yorkshire</v>
          </cell>
          <cell r="H836">
            <v>0</v>
          </cell>
        </row>
        <row r="837">
          <cell r="A837">
            <v>1998</v>
          </cell>
          <cell r="B837">
            <v>3</v>
          </cell>
          <cell r="C837" t="str">
            <v>SEEBOARD</v>
          </cell>
          <cell r="D837" t="str">
            <v>EDF</v>
          </cell>
          <cell r="E837">
            <v>2</v>
          </cell>
          <cell r="F837" t="str">
            <v>Credit</v>
          </cell>
          <cell r="G837" t="str">
            <v>Yorkshire</v>
          </cell>
          <cell r="H837">
            <v>0</v>
          </cell>
        </row>
        <row r="838">
          <cell r="A838">
            <v>1998</v>
          </cell>
          <cell r="B838">
            <v>3</v>
          </cell>
          <cell r="C838" t="str">
            <v>SEEBOARD</v>
          </cell>
          <cell r="D838" t="str">
            <v>EDF</v>
          </cell>
          <cell r="E838">
            <v>2</v>
          </cell>
          <cell r="F838" t="str">
            <v>Direct Debit</v>
          </cell>
          <cell r="G838" t="str">
            <v>Yorkshire</v>
          </cell>
          <cell r="H838">
            <v>0</v>
          </cell>
        </row>
        <row r="839">
          <cell r="A839">
            <v>1998</v>
          </cell>
          <cell r="B839">
            <v>3</v>
          </cell>
          <cell r="C839" t="str">
            <v>SEEBOARD</v>
          </cell>
          <cell r="D839" t="str">
            <v>EDF</v>
          </cell>
          <cell r="E839">
            <v>2</v>
          </cell>
          <cell r="F839" t="str">
            <v>Prepayment</v>
          </cell>
          <cell r="G839" t="str">
            <v>Yorkshire</v>
          </cell>
          <cell r="H839">
            <v>0</v>
          </cell>
        </row>
        <row r="840">
          <cell r="A840">
            <v>1998</v>
          </cell>
          <cell r="B840">
            <v>3</v>
          </cell>
          <cell r="C840" t="str">
            <v>South Western Electricity plc</v>
          </cell>
          <cell r="D840" t="str">
            <v>EDF</v>
          </cell>
          <cell r="E840">
            <v>2</v>
          </cell>
          <cell r="F840" t="str">
            <v>All</v>
          </cell>
          <cell r="G840" t="str">
            <v>East Anglia</v>
          </cell>
          <cell r="H840">
            <v>0</v>
          </cell>
        </row>
        <row r="841">
          <cell r="A841">
            <v>1998</v>
          </cell>
          <cell r="B841">
            <v>3</v>
          </cell>
          <cell r="C841" t="str">
            <v>South Western Electricity plc</v>
          </cell>
          <cell r="D841" t="str">
            <v>EDF</v>
          </cell>
          <cell r="E841">
            <v>2</v>
          </cell>
          <cell r="F841" t="str">
            <v>Credit</v>
          </cell>
          <cell r="G841" t="str">
            <v>East Anglia</v>
          </cell>
          <cell r="H841">
            <v>0</v>
          </cell>
        </row>
        <row r="842">
          <cell r="A842">
            <v>1998</v>
          </cell>
          <cell r="B842">
            <v>3</v>
          </cell>
          <cell r="C842" t="str">
            <v>South Western Electricity plc</v>
          </cell>
          <cell r="D842" t="str">
            <v>EDF</v>
          </cell>
          <cell r="E842">
            <v>2</v>
          </cell>
          <cell r="F842" t="str">
            <v>Credit</v>
          </cell>
          <cell r="G842" t="str">
            <v>East Anglia</v>
          </cell>
          <cell r="H842">
            <v>0</v>
          </cell>
        </row>
        <row r="843">
          <cell r="A843">
            <v>1998</v>
          </cell>
          <cell r="B843">
            <v>3</v>
          </cell>
          <cell r="C843" t="str">
            <v>South Western Electricity plc</v>
          </cell>
          <cell r="D843" t="str">
            <v>EDF</v>
          </cell>
          <cell r="E843">
            <v>2</v>
          </cell>
          <cell r="F843" t="str">
            <v>Direct Debit</v>
          </cell>
          <cell r="G843" t="str">
            <v>East Anglia</v>
          </cell>
          <cell r="H843">
            <v>0</v>
          </cell>
        </row>
        <row r="844">
          <cell r="A844">
            <v>1998</v>
          </cell>
          <cell r="B844">
            <v>3</v>
          </cell>
          <cell r="C844" t="str">
            <v>South Western Electricity plc</v>
          </cell>
          <cell r="D844" t="str">
            <v>EDF</v>
          </cell>
          <cell r="E844">
            <v>2</v>
          </cell>
          <cell r="F844" t="str">
            <v>Prepayment</v>
          </cell>
          <cell r="G844" t="str">
            <v>East Anglia</v>
          </cell>
          <cell r="H844">
            <v>0</v>
          </cell>
        </row>
        <row r="845">
          <cell r="A845">
            <v>1998</v>
          </cell>
          <cell r="B845">
            <v>3</v>
          </cell>
          <cell r="C845" t="str">
            <v>South Western Electricity plc</v>
          </cell>
          <cell r="D845" t="str">
            <v>EDF</v>
          </cell>
          <cell r="E845">
            <v>2</v>
          </cell>
          <cell r="F845" t="str">
            <v>All</v>
          </cell>
          <cell r="G845" t="str">
            <v>East Midlands</v>
          </cell>
          <cell r="H845">
            <v>0</v>
          </cell>
        </row>
        <row r="846">
          <cell r="A846">
            <v>1998</v>
          </cell>
          <cell r="B846">
            <v>3</v>
          </cell>
          <cell r="C846" t="str">
            <v>South Western Electricity plc</v>
          </cell>
          <cell r="D846" t="str">
            <v>EDF</v>
          </cell>
          <cell r="E846">
            <v>2</v>
          </cell>
          <cell r="F846" t="str">
            <v>Credit</v>
          </cell>
          <cell r="G846" t="str">
            <v>East Midlands</v>
          </cell>
          <cell r="H846">
            <v>0</v>
          </cell>
        </row>
        <row r="847">
          <cell r="A847">
            <v>1998</v>
          </cell>
          <cell r="B847">
            <v>3</v>
          </cell>
          <cell r="C847" t="str">
            <v>South Western Electricity plc</v>
          </cell>
          <cell r="D847" t="str">
            <v>EDF</v>
          </cell>
          <cell r="E847">
            <v>2</v>
          </cell>
          <cell r="F847" t="str">
            <v>Credit</v>
          </cell>
          <cell r="G847" t="str">
            <v>East Midlands</v>
          </cell>
          <cell r="H847">
            <v>0</v>
          </cell>
        </row>
        <row r="848">
          <cell r="A848">
            <v>1998</v>
          </cell>
          <cell r="B848">
            <v>3</v>
          </cell>
          <cell r="C848" t="str">
            <v>South Western Electricity plc</v>
          </cell>
          <cell r="D848" t="str">
            <v>EDF</v>
          </cell>
          <cell r="E848">
            <v>2</v>
          </cell>
          <cell r="F848" t="str">
            <v>Direct Debit</v>
          </cell>
          <cell r="G848" t="str">
            <v>East Midlands</v>
          </cell>
          <cell r="H848">
            <v>0</v>
          </cell>
        </row>
        <row r="849">
          <cell r="A849">
            <v>1998</v>
          </cell>
          <cell r="B849">
            <v>3</v>
          </cell>
          <cell r="C849" t="str">
            <v>South Western Electricity plc</v>
          </cell>
          <cell r="D849" t="str">
            <v>EDF</v>
          </cell>
          <cell r="E849">
            <v>2</v>
          </cell>
          <cell r="F849" t="str">
            <v>Prepayment</v>
          </cell>
          <cell r="G849" t="str">
            <v>East Midlands</v>
          </cell>
          <cell r="H849">
            <v>0</v>
          </cell>
        </row>
        <row r="850">
          <cell r="A850">
            <v>1998</v>
          </cell>
          <cell r="B850">
            <v>3</v>
          </cell>
          <cell r="C850" t="str">
            <v>South Western Electricity plc</v>
          </cell>
          <cell r="D850" t="str">
            <v>EDF</v>
          </cell>
          <cell r="E850">
            <v>2</v>
          </cell>
          <cell r="F850" t="str">
            <v>All</v>
          </cell>
          <cell r="G850" t="str">
            <v>London</v>
          </cell>
          <cell r="H850">
            <v>0</v>
          </cell>
        </row>
        <row r="851">
          <cell r="A851">
            <v>1998</v>
          </cell>
          <cell r="B851">
            <v>3</v>
          </cell>
          <cell r="C851" t="str">
            <v>South Western Electricity plc</v>
          </cell>
          <cell r="D851" t="str">
            <v>EDF</v>
          </cell>
          <cell r="E851">
            <v>2</v>
          </cell>
          <cell r="F851" t="str">
            <v>Credit</v>
          </cell>
          <cell r="G851" t="str">
            <v>London</v>
          </cell>
          <cell r="H851">
            <v>0</v>
          </cell>
        </row>
        <row r="852">
          <cell r="A852">
            <v>1998</v>
          </cell>
          <cell r="B852">
            <v>3</v>
          </cell>
          <cell r="C852" t="str">
            <v>South Western Electricity plc</v>
          </cell>
          <cell r="D852" t="str">
            <v>EDF</v>
          </cell>
          <cell r="E852">
            <v>2</v>
          </cell>
          <cell r="F852" t="str">
            <v>Credit</v>
          </cell>
          <cell r="G852" t="str">
            <v>London</v>
          </cell>
          <cell r="H852">
            <v>0</v>
          </cell>
        </row>
        <row r="853">
          <cell r="A853">
            <v>1998</v>
          </cell>
          <cell r="B853">
            <v>3</v>
          </cell>
          <cell r="C853" t="str">
            <v>South Western Electricity plc</v>
          </cell>
          <cell r="D853" t="str">
            <v>EDF</v>
          </cell>
          <cell r="E853">
            <v>2</v>
          </cell>
          <cell r="F853" t="str">
            <v>Direct Debit</v>
          </cell>
          <cell r="G853" t="str">
            <v>London</v>
          </cell>
          <cell r="H853">
            <v>0</v>
          </cell>
        </row>
        <row r="854">
          <cell r="A854">
            <v>1998</v>
          </cell>
          <cell r="B854">
            <v>3</v>
          </cell>
          <cell r="C854" t="str">
            <v>South Western Electricity plc</v>
          </cell>
          <cell r="D854" t="str">
            <v>EDF</v>
          </cell>
          <cell r="E854">
            <v>2</v>
          </cell>
          <cell r="F854" t="str">
            <v>Prepayment</v>
          </cell>
          <cell r="G854" t="str">
            <v>London</v>
          </cell>
          <cell r="H854">
            <v>0</v>
          </cell>
        </row>
        <row r="855">
          <cell r="A855">
            <v>1998</v>
          </cell>
          <cell r="B855">
            <v>3</v>
          </cell>
          <cell r="C855" t="str">
            <v>South Western Electricity plc</v>
          </cell>
          <cell r="D855" t="str">
            <v>EDF</v>
          </cell>
          <cell r="E855">
            <v>2</v>
          </cell>
          <cell r="F855" t="str">
            <v>All</v>
          </cell>
          <cell r="G855" t="str">
            <v>Midlands</v>
          </cell>
          <cell r="H855">
            <v>0</v>
          </cell>
        </row>
        <row r="856">
          <cell r="A856">
            <v>1998</v>
          </cell>
          <cell r="B856">
            <v>3</v>
          </cell>
          <cell r="C856" t="str">
            <v>South Western Electricity plc</v>
          </cell>
          <cell r="D856" t="str">
            <v>EDF</v>
          </cell>
          <cell r="E856">
            <v>2</v>
          </cell>
          <cell r="F856" t="str">
            <v>Credit</v>
          </cell>
          <cell r="G856" t="str">
            <v>Midlands</v>
          </cell>
          <cell r="H856">
            <v>0</v>
          </cell>
        </row>
        <row r="857">
          <cell r="A857">
            <v>1998</v>
          </cell>
          <cell r="B857">
            <v>3</v>
          </cell>
          <cell r="C857" t="str">
            <v>South Western Electricity plc</v>
          </cell>
          <cell r="D857" t="str">
            <v>EDF</v>
          </cell>
          <cell r="E857">
            <v>2</v>
          </cell>
          <cell r="F857" t="str">
            <v>Credit</v>
          </cell>
          <cell r="G857" t="str">
            <v>Midlands</v>
          </cell>
          <cell r="H857">
            <v>0</v>
          </cell>
        </row>
        <row r="858">
          <cell r="A858">
            <v>1998</v>
          </cell>
          <cell r="B858">
            <v>3</v>
          </cell>
          <cell r="C858" t="str">
            <v>South Western Electricity plc</v>
          </cell>
          <cell r="D858" t="str">
            <v>EDF</v>
          </cell>
          <cell r="E858">
            <v>2</v>
          </cell>
          <cell r="F858" t="str">
            <v>Direct Debit</v>
          </cell>
          <cell r="G858" t="str">
            <v>Midlands</v>
          </cell>
          <cell r="H858">
            <v>0</v>
          </cell>
        </row>
        <row r="859">
          <cell r="A859">
            <v>1998</v>
          </cell>
          <cell r="B859">
            <v>3</v>
          </cell>
          <cell r="C859" t="str">
            <v>South Western Electricity plc</v>
          </cell>
          <cell r="D859" t="str">
            <v>EDF</v>
          </cell>
          <cell r="E859">
            <v>2</v>
          </cell>
          <cell r="F859" t="str">
            <v>Prepayment</v>
          </cell>
          <cell r="G859" t="str">
            <v>Midlands</v>
          </cell>
          <cell r="H859">
            <v>0</v>
          </cell>
        </row>
        <row r="860">
          <cell r="A860">
            <v>1998</v>
          </cell>
          <cell r="B860">
            <v>3</v>
          </cell>
          <cell r="C860" t="str">
            <v>South Western Electricity plc</v>
          </cell>
          <cell r="D860" t="str">
            <v>EDF</v>
          </cell>
          <cell r="E860">
            <v>2</v>
          </cell>
          <cell r="F860" t="str">
            <v>All</v>
          </cell>
          <cell r="G860" t="str">
            <v>North East</v>
          </cell>
          <cell r="H860">
            <v>0</v>
          </cell>
        </row>
        <row r="861">
          <cell r="A861">
            <v>1998</v>
          </cell>
          <cell r="B861">
            <v>3</v>
          </cell>
          <cell r="C861" t="str">
            <v>South Western Electricity plc</v>
          </cell>
          <cell r="D861" t="str">
            <v>EDF</v>
          </cell>
          <cell r="E861">
            <v>2</v>
          </cell>
          <cell r="F861" t="str">
            <v>Credit</v>
          </cell>
          <cell r="G861" t="str">
            <v>North East</v>
          </cell>
          <cell r="H861">
            <v>0</v>
          </cell>
        </row>
        <row r="862">
          <cell r="A862">
            <v>1998</v>
          </cell>
          <cell r="B862">
            <v>3</v>
          </cell>
          <cell r="C862" t="str">
            <v>South Western Electricity plc</v>
          </cell>
          <cell r="D862" t="str">
            <v>EDF</v>
          </cell>
          <cell r="E862">
            <v>2</v>
          </cell>
          <cell r="F862" t="str">
            <v>Credit</v>
          </cell>
          <cell r="G862" t="str">
            <v>North East</v>
          </cell>
          <cell r="H862">
            <v>0</v>
          </cell>
        </row>
        <row r="863">
          <cell r="A863">
            <v>1998</v>
          </cell>
          <cell r="B863">
            <v>3</v>
          </cell>
          <cell r="C863" t="str">
            <v>South Western Electricity plc</v>
          </cell>
          <cell r="D863" t="str">
            <v>EDF</v>
          </cell>
          <cell r="E863">
            <v>2</v>
          </cell>
          <cell r="F863" t="str">
            <v>Direct Debit</v>
          </cell>
          <cell r="G863" t="str">
            <v>North East</v>
          </cell>
          <cell r="H863">
            <v>0</v>
          </cell>
        </row>
        <row r="864">
          <cell r="A864">
            <v>1998</v>
          </cell>
          <cell r="B864">
            <v>3</v>
          </cell>
          <cell r="C864" t="str">
            <v>South Western Electricity plc</v>
          </cell>
          <cell r="D864" t="str">
            <v>EDF</v>
          </cell>
          <cell r="E864">
            <v>2</v>
          </cell>
          <cell r="F864" t="str">
            <v>Prepayment</v>
          </cell>
          <cell r="G864" t="str">
            <v>North East</v>
          </cell>
          <cell r="H864">
            <v>0</v>
          </cell>
        </row>
        <row r="865">
          <cell r="A865">
            <v>1998</v>
          </cell>
          <cell r="B865">
            <v>3</v>
          </cell>
          <cell r="C865" t="str">
            <v>South Western Electricity plc</v>
          </cell>
          <cell r="D865" t="str">
            <v>EDF</v>
          </cell>
          <cell r="E865">
            <v>2</v>
          </cell>
          <cell r="F865" t="str">
            <v>All</v>
          </cell>
          <cell r="G865" t="str">
            <v>North Scotland</v>
          </cell>
          <cell r="H865">
            <v>0</v>
          </cell>
        </row>
        <row r="866">
          <cell r="A866">
            <v>1998</v>
          </cell>
          <cell r="B866">
            <v>3</v>
          </cell>
          <cell r="C866" t="str">
            <v>South Western Electricity plc</v>
          </cell>
          <cell r="D866" t="str">
            <v>EDF</v>
          </cell>
          <cell r="E866">
            <v>2</v>
          </cell>
          <cell r="F866" t="str">
            <v>Credit</v>
          </cell>
          <cell r="G866" t="str">
            <v>North Scotland</v>
          </cell>
          <cell r="H866">
            <v>0</v>
          </cell>
        </row>
        <row r="867">
          <cell r="A867">
            <v>1998</v>
          </cell>
          <cell r="B867">
            <v>3</v>
          </cell>
          <cell r="C867" t="str">
            <v>South Western Electricity plc</v>
          </cell>
          <cell r="D867" t="str">
            <v>EDF</v>
          </cell>
          <cell r="E867">
            <v>2</v>
          </cell>
          <cell r="F867" t="str">
            <v>Credit</v>
          </cell>
          <cell r="G867" t="str">
            <v>North Scotland</v>
          </cell>
          <cell r="H867">
            <v>0</v>
          </cell>
        </row>
        <row r="868">
          <cell r="A868">
            <v>1998</v>
          </cell>
          <cell r="B868">
            <v>3</v>
          </cell>
          <cell r="C868" t="str">
            <v>South Western Electricity plc</v>
          </cell>
          <cell r="D868" t="str">
            <v>EDF</v>
          </cell>
          <cell r="E868">
            <v>2</v>
          </cell>
          <cell r="F868" t="str">
            <v>Direct Debit</v>
          </cell>
          <cell r="G868" t="str">
            <v>North Scotland</v>
          </cell>
          <cell r="H868">
            <v>0</v>
          </cell>
        </row>
        <row r="869">
          <cell r="A869">
            <v>1998</v>
          </cell>
          <cell r="B869">
            <v>3</v>
          </cell>
          <cell r="C869" t="str">
            <v>South Western Electricity plc</v>
          </cell>
          <cell r="D869" t="str">
            <v>EDF</v>
          </cell>
          <cell r="E869">
            <v>2</v>
          </cell>
          <cell r="F869" t="str">
            <v>Prepayment</v>
          </cell>
          <cell r="G869" t="str">
            <v>North Scotland</v>
          </cell>
          <cell r="H869">
            <v>0</v>
          </cell>
        </row>
        <row r="870">
          <cell r="A870">
            <v>1998</v>
          </cell>
          <cell r="B870">
            <v>3</v>
          </cell>
          <cell r="C870" t="str">
            <v>South Western Electricity plc</v>
          </cell>
          <cell r="D870" t="str">
            <v>EDF</v>
          </cell>
          <cell r="E870">
            <v>2</v>
          </cell>
          <cell r="F870" t="str">
            <v>All</v>
          </cell>
          <cell r="G870" t="str">
            <v>North Wales &amp; Merseyside</v>
          </cell>
          <cell r="H870">
            <v>0</v>
          </cell>
        </row>
        <row r="871">
          <cell r="A871">
            <v>1998</v>
          </cell>
          <cell r="B871">
            <v>3</v>
          </cell>
          <cell r="C871" t="str">
            <v>South Western Electricity plc</v>
          </cell>
          <cell r="D871" t="str">
            <v>EDF</v>
          </cell>
          <cell r="E871">
            <v>2</v>
          </cell>
          <cell r="F871" t="str">
            <v>Credit</v>
          </cell>
          <cell r="G871" t="str">
            <v>North Wales &amp; Merseyside</v>
          </cell>
          <cell r="H871">
            <v>0</v>
          </cell>
        </row>
        <row r="872">
          <cell r="A872">
            <v>1998</v>
          </cell>
          <cell r="B872">
            <v>3</v>
          </cell>
          <cell r="C872" t="str">
            <v>South Western Electricity plc</v>
          </cell>
          <cell r="D872" t="str">
            <v>EDF</v>
          </cell>
          <cell r="E872">
            <v>2</v>
          </cell>
          <cell r="F872" t="str">
            <v>Credit</v>
          </cell>
          <cell r="G872" t="str">
            <v>North Wales &amp; Merseyside</v>
          </cell>
          <cell r="H872">
            <v>0</v>
          </cell>
        </row>
        <row r="873">
          <cell r="A873">
            <v>1998</v>
          </cell>
          <cell r="B873">
            <v>3</v>
          </cell>
          <cell r="C873" t="str">
            <v>South Western Electricity plc</v>
          </cell>
          <cell r="D873" t="str">
            <v>EDF</v>
          </cell>
          <cell r="E873">
            <v>2</v>
          </cell>
          <cell r="F873" t="str">
            <v>Direct Debit</v>
          </cell>
          <cell r="G873" t="str">
            <v>North Wales &amp; Merseyside</v>
          </cell>
          <cell r="H873">
            <v>0</v>
          </cell>
        </row>
        <row r="874">
          <cell r="A874">
            <v>1998</v>
          </cell>
          <cell r="B874">
            <v>3</v>
          </cell>
          <cell r="C874" t="str">
            <v>South Western Electricity plc</v>
          </cell>
          <cell r="D874" t="str">
            <v>EDF</v>
          </cell>
          <cell r="E874">
            <v>2</v>
          </cell>
          <cell r="F874" t="str">
            <v>Prepayment</v>
          </cell>
          <cell r="G874" t="str">
            <v>North Wales &amp; Merseyside</v>
          </cell>
          <cell r="H874">
            <v>0</v>
          </cell>
        </row>
        <row r="875">
          <cell r="A875">
            <v>1998</v>
          </cell>
          <cell r="B875">
            <v>3</v>
          </cell>
          <cell r="C875" t="str">
            <v>South Western Electricity plc</v>
          </cell>
          <cell r="D875" t="str">
            <v>EDF</v>
          </cell>
          <cell r="E875">
            <v>2</v>
          </cell>
          <cell r="F875" t="str">
            <v>All</v>
          </cell>
          <cell r="G875" t="str">
            <v>North West</v>
          </cell>
          <cell r="H875">
            <v>0</v>
          </cell>
        </row>
        <row r="876">
          <cell r="A876">
            <v>1998</v>
          </cell>
          <cell r="B876">
            <v>3</v>
          </cell>
          <cell r="C876" t="str">
            <v>South Western Electricity plc</v>
          </cell>
          <cell r="D876" t="str">
            <v>EDF</v>
          </cell>
          <cell r="E876">
            <v>2</v>
          </cell>
          <cell r="F876" t="str">
            <v>Credit</v>
          </cell>
          <cell r="G876" t="str">
            <v>North West</v>
          </cell>
          <cell r="H876">
            <v>0</v>
          </cell>
        </row>
        <row r="877">
          <cell r="A877">
            <v>1998</v>
          </cell>
          <cell r="B877">
            <v>3</v>
          </cell>
          <cell r="C877" t="str">
            <v>South Western Electricity plc</v>
          </cell>
          <cell r="D877" t="str">
            <v>EDF</v>
          </cell>
          <cell r="E877">
            <v>2</v>
          </cell>
          <cell r="F877" t="str">
            <v>Credit</v>
          </cell>
          <cell r="G877" t="str">
            <v>North West</v>
          </cell>
          <cell r="H877">
            <v>0</v>
          </cell>
        </row>
        <row r="878">
          <cell r="A878">
            <v>1998</v>
          </cell>
          <cell r="B878">
            <v>3</v>
          </cell>
          <cell r="C878" t="str">
            <v>South Western Electricity plc</v>
          </cell>
          <cell r="D878" t="str">
            <v>EDF</v>
          </cell>
          <cell r="E878">
            <v>2</v>
          </cell>
          <cell r="F878" t="str">
            <v>Direct Debit</v>
          </cell>
          <cell r="G878" t="str">
            <v>North West</v>
          </cell>
          <cell r="H878">
            <v>0</v>
          </cell>
        </row>
        <row r="879">
          <cell r="A879">
            <v>1998</v>
          </cell>
          <cell r="B879">
            <v>3</v>
          </cell>
          <cell r="C879" t="str">
            <v>South Western Electricity plc</v>
          </cell>
          <cell r="D879" t="str">
            <v>EDF</v>
          </cell>
          <cell r="E879">
            <v>2</v>
          </cell>
          <cell r="F879" t="str">
            <v>Prepayment</v>
          </cell>
          <cell r="G879" t="str">
            <v>North West</v>
          </cell>
          <cell r="H879">
            <v>0</v>
          </cell>
        </row>
        <row r="880">
          <cell r="A880">
            <v>1998</v>
          </cell>
          <cell r="B880">
            <v>3</v>
          </cell>
          <cell r="C880" t="str">
            <v>South Western Electricity plc</v>
          </cell>
          <cell r="D880" t="str">
            <v>EDF</v>
          </cell>
          <cell r="E880">
            <v>2</v>
          </cell>
          <cell r="F880" t="str">
            <v>All</v>
          </cell>
          <cell r="G880" t="str">
            <v>South East</v>
          </cell>
          <cell r="H880">
            <v>0</v>
          </cell>
        </row>
        <row r="881">
          <cell r="A881">
            <v>1998</v>
          </cell>
          <cell r="B881">
            <v>3</v>
          </cell>
          <cell r="C881" t="str">
            <v>South Western Electricity plc</v>
          </cell>
          <cell r="D881" t="str">
            <v>EDF</v>
          </cell>
          <cell r="E881">
            <v>2</v>
          </cell>
          <cell r="F881" t="str">
            <v>Credit</v>
          </cell>
          <cell r="G881" t="str">
            <v>South East</v>
          </cell>
          <cell r="H881">
            <v>0</v>
          </cell>
        </row>
        <row r="882">
          <cell r="A882">
            <v>1998</v>
          </cell>
          <cell r="B882">
            <v>3</v>
          </cell>
          <cell r="C882" t="str">
            <v>South Western Electricity plc</v>
          </cell>
          <cell r="D882" t="str">
            <v>EDF</v>
          </cell>
          <cell r="E882">
            <v>2</v>
          </cell>
          <cell r="F882" t="str">
            <v>Credit</v>
          </cell>
          <cell r="G882" t="str">
            <v>South East</v>
          </cell>
          <cell r="H882">
            <v>0</v>
          </cell>
        </row>
        <row r="883">
          <cell r="A883">
            <v>1998</v>
          </cell>
          <cell r="B883">
            <v>3</v>
          </cell>
          <cell r="C883" t="str">
            <v>South Western Electricity plc</v>
          </cell>
          <cell r="D883" t="str">
            <v>EDF</v>
          </cell>
          <cell r="E883">
            <v>2</v>
          </cell>
          <cell r="F883" t="str">
            <v>Direct Debit</v>
          </cell>
          <cell r="G883" t="str">
            <v>South East</v>
          </cell>
          <cell r="H883">
            <v>0</v>
          </cell>
        </row>
        <row r="884">
          <cell r="A884">
            <v>1998</v>
          </cell>
          <cell r="B884">
            <v>3</v>
          </cell>
          <cell r="C884" t="str">
            <v>South Western Electricity plc</v>
          </cell>
          <cell r="D884" t="str">
            <v>EDF</v>
          </cell>
          <cell r="E884">
            <v>2</v>
          </cell>
          <cell r="F884" t="str">
            <v>Prepayment</v>
          </cell>
          <cell r="G884" t="str">
            <v>South East</v>
          </cell>
          <cell r="H884">
            <v>0</v>
          </cell>
        </row>
        <row r="885">
          <cell r="A885">
            <v>1998</v>
          </cell>
          <cell r="B885">
            <v>3</v>
          </cell>
          <cell r="C885" t="str">
            <v>South Western Electricity plc</v>
          </cell>
          <cell r="D885" t="str">
            <v>EDF</v>
          </cell>
          <cell r="E885">
            <v>2</v>
          </cell>
          <cell r="F885" t="str">
            <v>All</v>
          </cell>
          <cell r="G885" t="str">
            <v>South Scotland</v>
          </cell>
          <cell r="H885">
            <v>0</v>
          </cell>
        </row>
        <row r="886">
          <cell r="A886">
            <v>1998</v>
          </cell>
          <cell r="B886">
            <v>3</v>
          </cell>
          <cell r="C886" t="str">
            <v>South Western Electricity plc</v>
          </cell>
          <cell r="D886" t="str">
            <v>EDF</v>
          </cell>
          <cell r="E886">
            <v>2</v>
          </cell>
          <cell r="F886" t="str">
            <v>Credit</v>
          </cell>
          <cell r="G886" t="str">
            <v>South Scotland</v>
          </cell>
          <cell r="H886">
            <v>0</v>
          </cell>
        </row>
        <row r="887">
          <cell r="A887">
            <v>1998</v>
          </cell>
          <cell r="B887">
            <v>3</v>
          </cell>
          <cell r="C887" t="str">
            <v>South Western Electricity plc</v>
          </cell>
          <cell r="D887" t="str">
            <v>EDF</v>
          </cell>
          <cell r="E887">
            <v>2</v>
          </cell>
          <cell r="F887" t="str">
            <v>Credit</v>
          </cell>
          <cell r="G887" t="str">
            <v>South Scotland</v>
          </cell>
          <cell r="H887">
            <v>0</v>
          </cell>
        </row>
        <row r="888">
          <cell r="A888">
            <v>1998</v>
          </cell>
          <cell r="B888">
            <v>3</v>
          </cell>
          <cell r="C888" t="str">
            <v>South Western Electricity plc</v>
          </cell>
          <cell r="D888" t="str">
            <v>EDF</v>
          </cell>
          <cell r="E888">
            <v>2</v>
          </cell>
          <cell r="F888" t="str">
            <v>Direct Debit</v>
          </cell>
          <cell r="G888" t="str">
            <v>South Scotland</v>
          </cell>
          <cell r="H888">
            <v>0</v>
          </cell>
        </row>
        <row r="889">
          <cell r="A889">
            <v>1998</v>
          </cell>
          <cell r="B889">
            <v>3</v>
          </cell>
          <cell r="C889" t="str">
            <v>South Western Electricity plc</v>
          </cell>
          <cell r="D889" t="str">
            <v>EDF</v>
          </cell>
          <cell r="E889">
            <v>2</v>
          </cell>
          <cell r="F889" t="str">
            <v>Prepayment</v>
          </cell>
          <cell r="G889" t="str">
            <v>South Scotland</v>
          </cell>
          <cell r="H889">
            <v>0</v>
          </cell>
        </row>
        <row r="890">
          <cell r="A890">
            <v>1998</v>
          </cell>
          <cell r="B890">
            <v>3</v>
          </cell>
          <cell r="C890" t="str">
            <v>South Western Electricity plc</v>
          </cell>
          <cell r="D890" t="str">
            <v>EDF</v>
          </cell>
          <cell r="E890">
            <v>2</v>
          </cell>
          <cell r="F890" t="str">
            <v>All</v>
          </cell>
          <cell r="G890" t="str">
            <v>South Wales</v>
          </cell>
          <cell r="H890">
            <v>0</v>
          </cell>
        </row>
        <row r="891">
          <cell r="A891">
            <v>1998</v>
          </cell>
          <cell r="B891">
            <v>3</v>
          </cell>
          <cell r="C891" t="str">
            <v>South Western Electricity plc</v>
          </cell>
          <cell r="D891" t="str">
            <v>EDF</v>
          </cell>
          <cell r="E891">
            <v>2</v>
          </cell>
          <cell r="F891" t="str">
            <v>Credit</v>
          </cell>
          <cell r="G891" t="str">
            <v>South Wales</v>
          </cell>
          <cell r="H891">
            <v>0</v>
          </cell>
        </row>
        <row r="892">
          <cell r="A892">
            <v>1998</v>
          </cell>
          <cell r="B892">
            <v>3</v>
          </cell>
          <cell r="C892" t="str">
            <v>South Western Electricity plc</v>
          </cell>
          <cell r="D892" t="str">
            <v>EDF</v>
          </cell>
          <cell r="E892">
            <v>2</v>
          </cell>
          <cell r="F892" t="str">
            <v>Credit</v>
          </cell>
          <cell r="G892" t="str">
            <v>South Wales</v>
          </cell>
          <cell r="H892">
            <v>0</v>
          </cell>
        </row>
        <row r="893">
          <cell r="A893">
            <v>1998</v>
          </cell>
          <cell r="B893">
            <v>3</v>
          </cell>
          <cell r="C893" t="str">
            <v>South Western Electricity plc</v>
          </cell>
          <cell r="D893" t="str">
            <v>EDF</v>
          </cell>
          <cell r="E893">
            <v>2</v>
          </cell>
          <cell r="F893" t="str">
            <v>Direct Debit</v>
          </cell>
          <cell r="G893" t="str">
            <v>South Wales</v>
          </cell>
          <cell r="H893">
            <v>0</v>
          </cell>
        </row>
        <row r="894">
          <cell r="A894">
            <v>1998</v>
          </cell>
          <cell r="B894">
            <v>3</v>
          </cell>
          <cell r="C894" t="str">
            <v>South Western Electricity plc</v>
          </cell>
          <cell r="D894" t="str">
            <v>EDF</v>
          </cell>
          <cell r="E894">
            <v>2</v>
          </cell>
          <cell r="F894" t="str">
            <v>Prepayment</v>
          </cell>
          <cell r="G894" t="str">
            <v>South Wales</v>
          </cell>
          <cell r="H894">
            <v>0</v>
          </cell>
        </row>
        <row r="895">
          <cell r="A895">
            <v>1998</v>
          </cell>
          <cell r="B895">
            <v>3</v>
          </cell>
          <cell r="C895" t="str">
            <v>South Western Electricity plc</v>
          </cell>
          <cell r="D895" t="str">
            <v>EDF</v>
          </cell>
          <cell r="E895">
            <v>1</v>
          </cell>
          <cell r="F895" t="str">
            <v>All</v>
          </cell>
          <cell r="G895" t="str">
            <v>South West</v>
          </cell>
          <cell r="H895">
            <v>1243172</v>
          </cell>
        </row>
        <row r="896">
          <cell r="A896">
            <v>1998</v>
          </cell>
          <cell r="B896">
            <v>3</v>
          </cell>
          <cell r="C896" t="str">
            <v>South Western Electricity plc</v>
          </cell>
          <cell r="D896" t="str">
            <v>EDF</v>
          </cell>
          <cell r="E896">
            <v>1</v>
          </cell>
          <cell r="F896" t="str">
            <v>Credit</v>
          </cell>
          <cell r="G896" t="str">
            <v>South West</v>
          </cell>
          <cell r="H896">
            <v>665416</v>
          </cell>
        </row>
        <row r="897">
          <cell r="A897">
            <v>1998</v>
          </cell>
          <cell r="B897">
            <v>3</v>
          </cell>
          <cell r="C897" t="str">
            <v>South Western Electricity plc</v>
          </cell>
          <cell r="D897" t="str">
            <v>EDF</v>
          </cell>
          <cell r="E897">
            <v>1</v>
          </cell>
          <cell r="F897" t="str">
            <v>Credit</v>
          </cell>
          <cell r="G897" t="str">
            <v>South West</v>
          </cell>
          <cell r="H897">
            <v>45696</v>
          </cell>
        </row>
        <row r="898">
          <cell r="A898">
            <v>1998</v>
          </cell>
          <cell r="B898">
            <v>3</v>
          </cell>
          <cell r="C898" t="str">
            <v>South Western Electricity plc</v>
          </cell>
          <cell r="D898" t="str">
            <v>EDF</v>
          </cell>
          <cell r="E898">
            <v>1</v>
          </cell>
          <cell r="F898" t="str">
            <v>Direct Debit</v>
          </cell>
          <cell r="G898" t="str">
            <v>South West</v>
          </cell>
          <cell r="H898">
            <v>333308</v>
          </cell>
        </row>
        <row r="899">
          <cell r="A899">
            <v>1998</v>
          </cell>
          <cell r="B899">
            <v>3</v>
          </cell>
          <cell r="C899" t="str">
            <v>South Western Electricity plc</v>
          </cell>
          <cell r="D899" t="str">
            <v>EDF</v>
          </cell>
          <cell r="E899">
            <v>1</v>
          </cell>
          <cell r="F899" t="str">
            <v>Prepayment</v>
          </cell>
          <cell r="G899" t="str">
            <v>South West</v>
          </cell>
          <cell r="H899">
            <v>198752</v>
          </cell>
        </row>
        <row r="900">
          <cell r="A900">
            <v>1998</v>
          </cell>
          <cell r="B900">
            <v>3</v>
          </cell>
          <cell r="C900" t="str">
            <v>South Western Electricity plc</v>
          </cell>
          <cell r="D900" t="str">
            <v>EDF</v>
          </cell>
          <cell r="E900">
            <v>2</v>
          </cell>
          <cell r="F900" t="str">
            <v>All</v>
          </cell>
          <cell r="G900" t="str">
            <v>Southern</v>
          </cell>
          <cell r="H900">
            <v>0</v>
          </cell>
        </row>
        <row r="901">
          <cell r="A901">
            <v>1998</v>
          </cell>
          <cell r="B901">
            <v>3</v>
          </cell>
          <cell r="C901" t="str">
            <v>South Western Electricity plc</v>
          </cell>
          <cell r="D901" t="str">
            <v>EDF</v>
          </cell>
          <cell r="E901">
            <v>2</v>
          </cell>
          <cell r="F901" t="str">
            <v>Credit</v>
          </cell>
          <cell r="G901" t="str">
            <v>Southern</v>
          </cell>
          <cell r="H901">
            <v>0</v>
          </cell>
        </row>
        <row r="902">
          <cell r="A902">
            <v>1998</v>
          </cell>
          <cell r="B902">
            <v>3</v>
          </cell>
          <cell r="C902" t="str">
            <v>South Western Electricity plc</v>
          </cell>
          <cell r="D902" t="str">
            <v>EDF</v>
          </cell>
          <cell r="E902">
            <v>2</v>
          </cell>
          <cell r="F902" t="str">
            <v>Credit</v>
          </cell>
          <cell r="G902" t="str">
            <v>Southern</v>
          </cell>
          <cell r="H902">
            <v>0</v>
          </cell>
        </row>
        <row r="903">
          <cell r="A903">
            <v>1998</v>
          </cell>
          <cell r="B903">
            <v>3</v>
          </cell>
          <cell r="C903" t="str">
            <v>South Western Electricity plc</v>
          </cell>
          <cell r="D903" t="str">
            <v>EDF</v>
          </cell>
          <cell r="E903">
            <v>2</v>
          </cell>
          <cell r="F903" t="str">
            <v>Direct Debit</v>
          </cell>
          <cell r="G903" t="str">
            <v>Southern</v>
          </cell>
          <cell r="H903">
            <v>0</v>
          </cell>
        </row>
        <row r="904">
          <cell r="A904">
            <v>1998</v>
          </cell>
          <cell r="B904">
            <v>3</v>
          </cell>
          <cell r="C904" t="str">
            <v>South Western Electricity plc</v>
          </cell>
          <cell r="D904" t="str">
            <v>EDF</v>
          </cell>
          <cell r="E904">
            <v>2</v>
          </cell>
          <cell r="F904" t="str">
            <v>Prepayment</v>
          </cell>
          <cell r="G904" t="str">
            <v>Southern</v>
          </cell>
          <cell r="H904">
            <v>0</v>
          </cell>
        </row>
        <row r="905">
          <cell r="A905">
            <v>1998</v>
          </cell>
          <cell r="B905">
            <v>3</v>
          </cell>
          <cell r="C905" t="str">
            <v>South Western Electricity plc</v>
          </cell>
          <cell r="D905" t="str">
            <v>EDF</v>
          </cell>
          <cell r="E905">
            <v>2</v>
          </cell>
          <cell r="F905" t="str">
            <v>All</v>
          </cell>
          <cell r="G905" t="str">
            <v>Yorkshire</v>
          </cell>
          <cell r="H905">
            <v>0</v>
          </cell>
        </row>
        <row r="906">
          <cell r="A906">
            <v>1998</v>
          </cell>
          <cell r="B906">
            <v>3</v>
          </cell>
          <cell r="C906" t="str">
            <v>South Western Electricity plc</v>
          </cell>
          <cell r="D906" t="str">
            <v>EDF</v>
          </cell>
          <cell r="E906">
            <v>2</v>
          </cell>
          <cell r="F906" t="str">
            <v>Credit</v>
          </cell>
          <cell r="G906" t="str">
            <v>Yorkshire</v>
          </cell>
          <cell r="H906">
            <v>0</v>
          </cell>
        </row>
        <row r="907">
          <cell r="A907">
            <v>1998</v>
          </cell>
          <cell r="B907">
            <v>3</v>
          </cell>
          <cell r="C907" t="str">
            <v>South Western Electricity plc</v>
          </cell>
          <cell r="D907" t="str">
            <v>EDF</v>
          </cell>
          <cell r="E907">
            <v>2</v>
          </cell>
          <cell r="F907" t="str">
            <v>Credit</v>
          </cell>
          <cell r="G907" t="str">
            <v>Yorkshire</v>
          </cell>
          <cell r="H907">
            <v>0</v>
          </cell>
        </row>
        <row r="908">
          <cell r="A908">
            <v>1998</v>
          </cell>
          <cell r="B908">
            <v>3</v>
          </cell>
          <cell r="C908" t="str">
            <v>South Western Electricity plc</v>
          </cell>
          <cell r="D908" t="str">
            <v>EDF</v>
          </cell>
          <cell r="E908">
            <v>2</v>
          </cell>
          <cell r="F908" t="str">
            <v>Direct Debit</v>
          </cell>
          <cell r="G908" t="str">
            <v>Yorkshire</v>
          </cell>
          <cell r="H908">
            <v>0</v>
          </cell>
        </row>
        <row r="909">
          <cell r="A909">
            <v>1998</v>
          </cell>
          <cell r="B909">
            <v>3</v>
          </cell>
          <cell r="C909" t="str">
            <v>South Western Electricity plc</v>
          </cell>
          <cell r="D909" t="str">
            <v>EDF</v>
          </cell>
          <cell r="E909">
            <v>2</v>
          </cell>
          <cell r="F909" t="str">
            <v>Prepayment</v>
          </cell>
          <cell r="G909" t="str">
            <v>Yorkshire</v>
          </cell>
          <cell r="H909">
            <v>0</v>
          </cell>
        </row>
        <row r="910">
          <cell r="A910">
            <v>1998</v>
          </cell>
          <cell r="B910">
            <v>3</v>
          </cell>
          <cell r="C910" t="str">
            <v>Southern Electric</v>
          </cell>
          <cell r="D910" t="str">
            <v>Scottish and Southern</v>
          </cell>
          <cell r="E910">
            <v>2</v>
          </cell>
          <cell r="F910" t="str">
            <v>All</v>
          </cell>
          <cell r="G910" t="str">
            <v>East Anglia</v>
          </cell>
          <cell r="H910">
            <v>0</v>
          </cell>
        </row>
        <row r="911">
          <cell r="A911">
            <v>1998</v>
          </cell>
          <cell r="B911">
            <v>3</v>
          </cell>
          <cell r="C911" t="str">
            <v>Southern Electric</v>
          </cell>
          <cell r="D911" t="str">
            <v>Scottish and Southern</v>
          </cell>
          <cell r="E911">
            <v>2</v>
          </cell>
          <cell r="F911" t="str">
            <v>Credit</v>
          </cell>
          <cell r="G911" t="str">
            <v>East Anglia</v>
          </cell>
          <cell r="H911">
            <v>0</v>
          </cell>
        </row>
        <row r="912">
          <cell r="A912">
            <v>1998</v>
          </cell>
          <cell r="B912">
            <v>3</v>
          </cell>
          <cell r="C912" t="str">
            <v>Southern Electric</v>
          </cell>
          <cell r="D912" t="str">
            <v>Scottish and Southern</v>
          </cell>
          <cell r="E912">
            <v>2</v>
          </cell>
          <cell r="F912" t="str">
            <v>Credit</v>
          </cell>
          <cell r="G912" t="str">
            <v>East Anglia</v>
          </cell>
          <cell r="H912">
            <v>0</v>
          </cell>
        </row>
        <row r="913">
          <cell r="A913">
            <v>1998</v>
          </cell>
          <cell r="B913">
            <v>3</v>
          </cell>
          <cell r="C913" t="str">
            <v>Southern Electric</v>
          </cell>
          <cell r="D913" t="str">
            <v>Scottish and Southern</v>
          </cell>
          <cell r="E913">
            <v>2</v>
          </cell>
          <cell r="F913" t="str">
            <v>Direct Debit</v>
          </cell>
          <cell r="G913" t="str">
            <v>East Anglia</v>
          </cell>
          <cell r="H913">
            <v>0</v>
          </cell>
        </row>
        <row r="914">
          <cell r="A914">
            <v>1998</v>
          </cell>
          <cell r="B914">
            <v>3</v>
          </cell>
          <cell r="C914" t="str">
            <v>Southern Electric</v>
          </cell>
          <cell r="D914" t="str">
            <v>Scottish and Southern</v>
          </cell>
          <cell r="E914">
            <v>2</v>
          </cell>
          <cell r="F914" t="str">
            <v>Prepayment</v>
          </cell>
          <cell r="G914" t="str">
            <v>East Anglia</v>
          </cell>
          <cell r="H914">
            <v>0</v>
          </cell>
        </row>
        <row r="915">
          <cell r="A915">
            <v>1998</v>
          </cell>
          <cell r="B915">
            <v>3</v>
          </cell>
          <cell r="C915" t="str">
            <v>Southern Electric</v>
          </cell>
          <cell r="D915" t="str">
            <v>Scottish and Southern</v>
          </cell>
          <cell r="E915">
            <v>2</v>
          </cell>
          <cell r="F915" t="str">
            <v>All</v>
          </cell>
          <cell r="G915" t="str">
            <v>East Midlands</v>
          </cell>
          <cell r="H915">
            <v>0</v>
          </cell>
        </row>
        <row r="916">
          <cell r="A916">
            <v>1998</v>
          </cell>
          <cell r="B916">
            <v>3</v>
          </cell>
          <cell r="C916" t="str">
            <v>Southern Electric</v>
          </cell>
          <cell r="D916" t="str">
            <v>Scottish and Southern</v>
          </cell>
          <cell r="E916">
            <v>2</v>
          </cell>
          <cell r="F916" t="str">
            <v>Credit</v>
          </cell>
          <cell r="G916" t="str">
            <v>East Midlands</v>
          </cell>
          <cell r="H916">
            <v>0</v>
          </cell>
        </row>
        <row r="917">
          <cell r="A917">
            <v>1998</v>
          </cell>
          <cell r="B917">
            <v>3</v>
          </cell>
          <cell r="C917" t="str">
            <v>Southern Electric</v>
          </cell>
          <cell r="D917" t="str">
            <v>Scottish and Southern</v>
          </cell>
          <cell r="E917">
            <v>2</v>
          </cell>
          <cell r="F917" t="str">
            <v>Credit</v>
          </cell>
          <cell r="G917" t="str">
            <v>East Midlands</v>
          </cell>
          <cell r="H917">
            <v>0</v>
          </cell>
        </row>
        <row r="918">
          <cell r="A918">
            <v>1998</v>
          </cell>
          <cell r="B918">
            <v>3</v>
          </cell>
          <cell r="C918" t="str">
            <v>Southern Electric</v>
          </cell>
          <cell r="D918" t="str">
            <v>Scottish and Southern</v>
          </cell>
          <cell r="E918">
            <v>2</v>
          </cell>
          <cell r="F918" t="str">
            <v>Direct Debit</v>
          </cell>
          <cell r="G918" t="str">
            <v>East Midlands</v>
          </cell>
          <cell r="H918">
            <v>0</v>
          </cell>
        </row>
        <row r="919">
          <cell r="A919">
            <v>1998</v>
          </cell>
          <cell r="B919">
            <v>3</v>
          </cell>
          <cell r="C919" t="str">
            <v>Southern Electric</v>
          </cell>
          <cell r="D919" t="str">
            <v>Scottish and Southern</v>
          </cell>
          <cell r="E919">
            <v>2</v>
          </cell>
          <cell r="F919" t="str">
            <v>Prepayment</v>
          </cell>
          <cell r="G919" t="str">
            <v>East Midlands</v>
          </cell>
          <cell r="H919">
            <v>0</v>
          </cell>
        </row>
        <row r="920">
          <cell r="A920">
            <v>1998</v>
          </cell>
          <cell r="B920">
            <v>3</v>
          </cell>
          <cell r="C920" t="str">
            <v>Southern Electric</v>
          </cell>
          <cell r="D920" t="str">
            <v>Scottish and Southern</v>
          </cell>
          <cell r="E920">
            <v>2</v>
          </cell>
          <cell r="F920" t="str">
            <v>All</v>
          </cell>
          <cell r="G920" t="str">
            <v>London</v>
          </cell>
          <cell r="H920">
            <v>0</v>
          </cell>
        </row>
        <row r="921">
          <cell r="A921">
            <v>1998</v>
          </cell>
          <cell r="B921">
            <v>3</v>
          </cell>
          <cell r="C921" t="str">
            <v>Southern Electric</v>
          </cell>
          <cell r="D921" t="str">
            <v>Scottish and Southern</v>
          </cell>
          <cell r="E921">
            <v>2</v>
          </cell>
          <cell r="F921" t="str">
            <v>Credit</v>
          </cell>
          <cell r="G921" t="str">
            <v>London</v>
          </cell>
          <cell r="H921">
            <v>0</v>
          </cell>
        </row>
        <row r="922">
          <cell r="A922">
            <v>1998</v>
          </cell>
          <cell r="B922">
            <v>3</v>
          </cell>
          <cell r="C922" t="str">
            <v>Southern Electric</v>
          </cell>
          <cell r="D922" t="str">
            <v>Scottish and Southern</v>
          </cell>
          <cell r="E922">
            <v>2</v>
          </cell>
          <cell r="F922" t="str">
            <v>Credit</v>
          </cell>
          <cell r="G922" t="str">
            <v>London</v>
          </cell>
          <cell r="H922">
            <v>0</v>
          </cell>
        </row>
        <row r="923">
          <cell r="A923">
            <v>1998</v>
          </cell>
          <cell r="B923">
            <v>3</v>
          </cell>
          <cell r="C923" t="str">
            <v>Southern Electric</v>
          </cell>
          <cell r="D923" t="str">
            <v>Scottish and Southern</v>
          </cell>
          <cell r="E923">
            <v>2</v>
          </cell>
          <cell r="F923" t="str">
            <v>Direct Debit</v>
          </cell>
          <cell r="G923" t="str">
            <v>London</v>
          </cell>
          <cell r="H923">
            <v>0</v>
          </cell>
        </row>
        <row r="924">
          <cell r="A924">
            <v>1998</v>
          </cell>
          <cell r="B924">
            <v>3</v>
          </cell>
          <cell r="C924" t="str">
            <v>Southern Electric</v>
          </cell>
          <cell r="D924" t="str">
            <v>Scottish and Southern</v>
          </cell>
          <cell r="E924">
            <v>2</v>
          </cell>
          <cell r="F924" t="str">
            <v>Prepayment</v>
          </cell>
          <cell r="G924" t="str">
            <v>London</v>
          </cell>
          <cell r="H924">
            <v>0</v>
          </cell>
        </row>
        <row r="925">
          <cell r="A925">
            <v>1998</v>
          </cell>
          <cell r="B925">
            <v>3</v>
          </cell>
          <cell r="C925" t="str">
            <v>Southern Electric</v>
          </cell>
          <cell r="D925" t="str">
            <v>Scottish and Southern</v>
          </cell>
          <cell r="E925">
            <v>2</v>
          </cell>
          <cell r="F925" t="str">
            <v>All</v>
          </cell>
          <cell r="G925" t="str">
            <v>Midlands</v>
          </cell>
          <cell r="H925">
            <v>0</v>
          </cell>
        </row>
        <row r="926">
          <cell r="A926">
            <v>1998</v>
          </cell>
          <cell r="B926">
            <v>3</v>
          </cell>
          <cell r="C926" t="str">
            <v>Southern Electric</v>
          </cell>
          <cell r="D926" t="str">
            <v>Scottish and Southern</v>
          </cell>
          <cell r="E926">
            <v>2</v>
          </cell>
          <cell r="F926" t="str">
            <v>Credit</v>
          </cell>
          <cell r="G926" t="str">
            <v>Midlands</v>
          </cell>
          <cell r="H926">
            <v>0</v>
          </cell>
        </row>
        <row r="927">
          <cell r="A927">
            <v>1998</v>
          </cell>
          <cell r="B927">
            <v>3</v>
          </cell>
          <cell r="C927" t="str">
            <v>Southern Electric</v>
          </cell>
          <cell r="D927" t="str">
            <v>Scottish and Southern</v>
          </cell>
          <cell r="E927">
            <v>2</v>
          </cell>
          <cell r="F927" t="str">
            <v>Credit</v>
          </cell>
          <cell r="G927" t="str">
            <v>Midlands</v>
          </cell>
          <cell r="H927">
            <v>0</v>
          </cell>
        </row>
        <row r="928">
          <cell r="A928">
            <v>1998</v>
          </cell>
          <cell r="B928">
            <v>3</v>
          </cell>
          <cell r="C928" t="str">
            <v>Southern Electric</v>
          </cell>
          <cell r="D928" t="str">
            <v>Scottish and Southern</v>
          </cell>
          <cell r="E928">
            <v>2</v>
          </cell>
          <cell r="F928" t="str">
            <v>Direct Debit</v>
          </cell>
          <cell r="G928" t="str">
            <v>Midlands</v>
          </cell>
          <cell r="H928">
            <v>0</v>
          </cell>
        </row>
        <row r="929">
          <cell r="A929">
            <v>1998</v>
          </cell>
          <cell r="B929">
            <v>3</v>
          </cell>
          <cell r="C929" t="str">
            <v>Southern Electric</v>
          </cell>
          <cell r="D929" t="str">
            <v>Scottish and Southern</v>
          </cell>
          <cell r="E929">
            <v>2</v>
          </cell>
          <cell r="F929" t="str">
            <v>Prepayment</v>
          </cell>
          <cell r="G929" t="str">
            <v>Midlands</v>
          </cell>
          <cell r="H929">
            <v>0</v>
          </cell>
        </row>
        <row r="930">
          <cell r="A930">
            <v>1998</v>
          </cell>
          <cell r="B930">
            <v>3</v>
          </cell>
          <cell r="C930" t="str">
            <v>Southern Electric</v>
          </cell>
          <cell r="D930" t="str">
            <v>Scottish and Southern</v>
          </cell>
          <cell r="E930">
            <v>2</v>
          </cell>
          <cell r="F930" t="str">
            <v>All</v>
          </cell>
          <cell r="G930" t="str">
            <v>North East</v>
          </cell>
          <cell r="H930">
            <v>0</v>
          </cell>
        </row>
        <row r="931">
          <cell r="A931">
            <v>1998</v>
          </cell>
          <cell r="B931">
            <v>3</v>
          </cell>
          <cell r="C931" t="str">
            <v>Southern Electric</v>
          </cell>
          <cell r="D931" t="str">
            <v>Scottish and Southern</v>
          </cell>
          <cell r="E931">
            <v>2</v>
          </cell>
          <cell r="F931" t="str">
            <v>Credit</v>
          </cell>
          <cell r="G931" t="str">
            <v>North East</v>
          </cell>
          <cell r="H931">
            <v>0</v>
          </cell>
        </row>
        <row r="932">
          <cell r="A932">
            <v>1998</v>
          </cell>
          <cell r="B932">
            <v>3</v>
          </cell>
          <cell r="C932" t="str">
            <v>Southern Electric</v>
          </cell>
          <cell r="D932" t="str">
            <v>Scottish and Southern</v>
          </cell>
          <cell r="E932">
            <v>2</v>
          </cell>
          <cell r="F932" t="str">
            <v>Credit</v>
          </cell>
          <cell r="G932" t="str">
            <v>North East</v>
          </cell>
          <cell r="H932">
            <v>0</v>
          </cell>
        </row>
        <row r="933">
          <cell r="A933">
            <v>1998</v>
          </cell>
          <cell r="B933">
            <v>3</v>
          </cell>
          <cell r="C933" t="str">
            <v>Southern Electric</v>
          </cell>
          <cell r="D933" t="str">
            <v>Scottish and Southern</v>
          </cell>
          <cell r="E933">
            <v>2</v>
          </cell>
          <cell r="F933" t="str">
            <v>Direct Debit</v>
          </cell>
          <cell r="G933" t="str">
            <v>North East</v>
          </cell>
          <cell r="H933">
            <v>0</v>
          </cell>
        </row>
        <row r="934">
          <cell r="A934">
            <v>1998</v>
          </cell>
          <cell r="B934">
            <v>3</v>
          </cell>
          <cell r="C934" t="str">
            <v>Southern Electric</v>
          </cell>
          <cell r="D934" t="str">
            <v>Scottish and Southern</v>
          </cell>
          <cell r="E934">
            <v>2</v>
          </cell>
          <cell r="F934" t="str">
            <v>Prepayment</v>
          </cell>
          <cell r="G934" t="str">
            <v>North East</v>
          </cell>
          <cell r="H934">
            <v>0</v>
          </cell>
        </row>
        <row r="935">
          <cell r="A935">
            <v>1998</v>
          </cell>
          <cell r="B935">
            <v>3</v>
          </cell>
          <cell r="C935" t="str">
            <v>Southern Electric</v>
          </cell>
          <cell r="D935" t="str">
            <v>Scottish and Southern</v>
          </cell>
          <cell r="E935">
            <v>2</v>
          </cell>
          <cell r="F935" t="str">
            <v>All</v>
          </cell>
          <cell r="G935" t="str">
            <v>North Scotland</v>
          </cell>
          <cell r="H935">
            <v>0</v>
          </cell>
        </row>
        <row r="936">
          <cell r="A936">
            <v>1998</v>
          </cell>
          <cell r="B936">
            <v>3</v>
          </cell>
          <cell r="C936" t="str">
            <v>Southern Electric</v>
          </cell>
          <cell r="D936" t="str">
            <v>Scottish and Southern</v>
          </cell>
          <cell r="E936">
            <v>2</v>
          </cell>
          <cell r="F936" t="str">
            <v>Credit</v>
          </cell>
          <cell r="G936" t="str">
            <v>North Scotland</v>
          </cell>
          <cell r="H936">
            <v>0</v>
          </cell>
        </row>
        <row r="937">
          <cell r="A937">
            <v>1998</v>
          </cell>
          <cell r="B937">
            <v>3</v>
          </cell>
          <cell r="C937" t="str">
            <v>Southern Electric</v>
          </cell>
          <cell r="D937" t="str">
            <v>Scottish and Southern</v>
          </cell>
          <cell r="E937">
            <v>2</v>
          </cell>
          <cell r="F937" t="str">
            <v>Credit</v>
          </cell>
          <cell r="G937" t="str">
            <v>North Scotland</v>
          </cell>
          <cell r="H937">
            <v>0</v>
          </cell>
        </row>
        <row r="938">
          <cell r="A938">
            <v>1998</v>
          </cell>
          <cell r="B938">
            <v>3</v>
          </cell>
          <cell r="C938" t="str">
            <v>Southern Electric</v>
          </cell>
          <cell r="D938" t="str">
            <v>Scottish and Southern</v>
          </cell>
          <cell r="E938">
            <v>2</v>
          </cell>
          <cell r="F938" t="str">
            <v>Direct Debit</v>
          </cell>
          <cell r="G938" t="str">
            <v>North Scotland</v>
          </cell>
          <cell r="H938">
            <v>0</v>
          </cell>
        </row>
        <row r="939">
          <cell r="A939">
            <v>1998</v>
          </cell>
          <cell r="B939">
            <v>3</v>
          </cell>
          <cell r="C939" t="str">
            <v>Southern Electric</v>
          </cell>
          <cell r="D939" t="str">
            <v>Scottish and Southern</v>
          </cell>
          <cell r="E939">
            <v>2</v>
          </cell>
          <cell r="F939" t="str">
            <v>Prepayment</v>
          </cell>
          <cell r="G939" t="str">
            <v>North Scotland</v>
          </cell>
          <cell r="H939">
            <v>0</v>
          </cell>
        </row>
        <row r="940">
          <cell r="A940">
            <v>1998</v>
          </cell>
          <cell r="B940">
            <v>3</v>
          </cell>
          <cell r="C940" t="str">
            <v>Southern Electric</v>
          </cell>
          <cell r="D940" t="str">
            <v>Scottish and Southern</v>
          </cell>
          <cell r="E940">
            <v>2</v>
          </cell>
          <cell r="F940" t="str">
            <v>All</v>
          </cell>
          <cell r="G940" t="str">
            <v>North Wales &amp; Merseyside</v>
          </cell>
          <cell r="H940">
            <v>0</v>
          </cell>
        </row>
        <row r="941">
          <cell r="A941">
            <v>1998</v>
          </cell>
          <cell r="B941">
            <v>3</v>
          </cell>
          <cell r="C941" t="str">
            <v>Southern Electric</v>
          </cell>
          <cell r="D941" t="str">
            <v>Scottish and Southern</v>
          </cell>
          <cell r="E941">
            <v>2</v>
          </cell>
          <cell r="F941" t="str">
            <v>Credit</v>
          </cell>
          <cell r="G941" t="str">
            <v>North Wales &amp; Merseyside</v>
          </cell>
          <cell r="H941">
            <v>0</v>
          </cell>
        </row>
        <row r="942">
          <cell r="A942">
            <v>1998</v>
          </cell>
          <cell r="B942">
            <v>3</v>
          </cell>
          <cell r="C942" t="str">
            <v>Southern Electric</v>
          </cell>
          <cell r="D942" t="str">
            <v>Scottish and Southern</v>
          </cell>
          <cell r="E942">
            <v>2</v>
          </cell>
          <cell r="F942" t="str">
            <v>Credit</v>
          </cell>
          <cell r="G942" t="str">
            <v>North Wales &amp; Merseyside</v>
          </cell>
          <cell r="H942">
            <v>0</v>
          </cell>
        </row>
        <row r="943">
          <cell r="A943">
            <v>1998</v>
          </cell>
          <cell r="B943">
            <v>3</v>
          </cell>
          <cell r="C943" t="str">
            <v>Southern Electric</v>
          </cell>
          <cell r="D943" t="str">
            <v>Scottish and Southern</v>
          </cell>
          <cell r="E943">
            <v>2</v>
          </cell>
          <cell r="F943" t="str">
            <v>Direct Debit</v>
          </cell>
          <cell r="G943" t="str">
            <v>North Wales &amp; Merseyside</v>
          </cell>
          <cell r="H943">
            <v>0</v>
          </cell>
        </row>
        <row r="944">
          <cell r="A944">
            <v>1998</v>
          </cell>
          <cell r="B944">
            <v>3</v>
          </cell>
          <cell r="C944" t="str">
            <v>Southern Electric</v>
          </cell>
          <cell r="D944" t="str">
            <v>Scottish and Southern</v>
          </cell>
          <cell r="E944">
            <v>2</v>
          </cell>
          <cell r="F944" t="str">
            <v>Prepayment</v>
          </cell>
          <cell r="G944" t="str">
            <v>North Wales &amp; Merseyside</v>
          </cell>
          <cell r="H944">
            <v>0</v>
          </cell>
        </row>
        <row r="945">
          <cell r="A945">
            <v>1998</v>
          </cell>
          <cell r="B945">
            <v>3</v>
          </cell>
          <cell r="C945" t="str">
            <v>Southern Electric</v>
          </cell>
          <cell r="D945" t="str">
            <v>Scottish and Southern</v>
          </cell>
          <cell r="E945">
            <v>2</v>
          </cell>
          <cell r="F945" t="str">
            <v>All</v>
          </cell>
          <cell r="G945" t="str">
            <v>North West</v>
          </cell>
          <cell r="H945">
            <v>0</v>
          </cell>
        </row>
        <row r="946">
          <cell r="A946">
            <v>1998</v>
          </cell>
          <cell r="B946">
            <v>3</v>
          </cell>
          <cell r="C946" t="str">
            <v>Southern Electric</v>
          </cell>
          <cell r="D946" t="str">
            <v>Scottish and Southern</v>
          </cell>
          <cell r="E946">
            <v>2</v>
          </cell>
          <cell r="F946" t="str">
            <v>Credit</v>
          </cell>
          <cell r="G946" t="str">
            <v>North West</v>
          </cell>
          <cell r="H946">
            <v>0</v>
          </cell>
        </row>
        <row r="947">
          <cell r="A947">
            <v>1998</v>
          </cell>
          <cell r="B947">
            <v>3</v>
          </cell>
          <cell r="C947" t="str">
            <v>Southern Electric</v>
          </cell>
          <cell r="D947" t="str">
            <v>Scottish and Southern</v>
          </cell>
          <cell r="E947">
            <v>2</v>
          </cell>
          <cell r="F947" t="str">
            <v>Credit</v>
          </cell>
          <cell r="G947" t="str">
            <v>North West</v>
          </cell>
          <cell r="H947">
            <v>0</v>
          </cell>
        </row>
        <row r="948">
          <cell r="A948">
            <v>1998</v>
          </cell>
          <cell r="B948">
            <v>3</v>
          </cell>
          <cell r="C948" t="str">
            <v>Southern Electric</v>
          </cell>
          <cell r="D948" t="str">
            <v>Scottish and Southern</v>
          </cell>
          <cell r="E948">
            <v>2</v>
          </cell>
          <cell r="F948" t="str">
            <v>Direct Debit</v>
          </cell>
          <cell r="G948" t="str">
            <v>North West</v>
          </cell>
          <cell r="H948">
            <v>0</v>
          </cell>
        </row>
        <row r="949">
          <cell r="A949">
            <v>1998</v>
          </cell>
          <cell r="B949">
            <v>3</v>
          </cell>
          <cell r="C949" t="str">
            <v>Southern Electric</v>
          </cell>
          <cell r="D949" t="str">
            <v>Scottish and Southern</v>
          </cell>
          <cell r="E949">
            <v>2</v>
          </cell>
          <cell r="F949" t="str">
            <v>Prepayment</v>
          </cell>
          <cell r="G949" t="str">
            <v>North West</v>
          </cell>
          <cell r="H949">
            <v>0</v>
          </cell>
        </row>
        <row r="950">
          <cell r="A950">
            <v>1998</v>
          </cell>
          <cell r="B950">
            <v>3</v>
          </cell>
          <cell r="C950" t="str">
            <v>Southern Electric</v>
          </cell>
          <cell r="D950" t="str">
            <v>Scottish and Southern</v>
          </cell>
          <cell r="E950">
            <v>2</v>
          </cell>
          <cell r="F950" t="str">
            <v>All</v>
          </cell>
          <cell r="G950" t="str">
            <v>South East</v>
          </cell>
          <cell r="H950">
            <v>0</v>
          </cell>
        </row>
        <row r="951">
          <cell r="A951">
            <v>1998</v>
          </cell>
          <cell r="B951">
            <v>3</v>
          </cell>
          <cell r="C951" t="str">
            <v>Southern Electric</v>
          </cell>
          <cell r="D951" t="str">
            <v>Scottish and Southern</v>
          </cell>
          <cell r="E951">
            <v>2</v>
          </cell>
          <cell r="F951" t="str">
            <v>Credit</v>
          </cell>
          <cell r="G951" t="str">
            <v>South East</v>
          </cell>
          <cell r="H951">
            <v>0</v>
          </cell>
        </row>
        <row r="952">
          <cell r="A952">
            <v>1998</v>
          </cell>
          <cell r="B952">
            <v>3</v>
          </cell>
          <cell r="C952" t="str">
            <v>Southern Electric</v>
          </cell>
          <cell r="D952" t="str">
            <v>Scottish and Southern</v>
          </cell>
          <cell r="E952">
            <v>2</v>
          </cell>
          <cell r="F952" t="str">
            <v>Credit</v>
          </cell>
          <cell r="G952" t="str">
            <v>South East</v>
          </cell>
          <cell r="H952">
            <v>0</v>
          </cell>
        </row>
        <row r="953">
          <cell r="A953">
            <v>1998</v>
          </cell>
          <cell r="B953">
            <v>3</v>
          </cell>
          <cell r="C953" t="str">
            <v>Southern Electric</v>
          </cell>
          <cell r="D953" t="str">
            <v>Scottish and Southern</v>
          </cell>
          <cell r="E953">
            <v>2</v>
          </cell>
          <cell r="F953" t="str">
            <v>Direct Debit</v>
          </cell>
          <cell r="G953" t="str">
            <v>South East</v>
          </cell>
          <cell r="H953">
            <v>0</v>
          </cell>
        </row>
        <row r="954">
          <cell r="A954">
            <v>1998</v>
          </cell>
          <cell r="B954">
            <v>3</v>
          </cell>
          <cell r="C954" t="str">
            <v>Southern Electric</v>
          </cell>
          <cell r="D954" t="str">
            <v>Scottish and Southern</v>
          </cell>
          <cell r="E954">
            <v>2</v>
          </cell>
          <cell r="F954" t="str">
            <v>Prepayment</v>
          </cell>
          <cell r="G954" t="str">
            <v>South East</v>
          </cell>
          <cell r="H954">
            <v>0</v>
          </cell>
        </row>
        <row r="955">
          <cell r="A955">
            <v>1998</v>
          </cell>
          <cell r="B955">
            <v>3</v>
          </cell>
          <cell r="C955" t="str">
            <v>Southern Electric</v>
          </cell>
          <cell r="D955" t="str">
            <v>Scottish and Southern</v>
          </cell>
          <cell r="E955">
            <v>2</v>
          </cell>
          <cell r="F955" t="str">
            <v>All</v>
          </cell>
          <cell r="G955" t="str">
            <v>South Scotland</v>
          </cell>
          <cell r="H955">
            <v>0</v>
          </cell>
        </row>
        <row r="956">
          <cell r="A956">
            <v>1998</v>
          </cell>
          <cell r="B956">
            <v>3</v>
          </cell>
          <cell r="C956" t="str">
            <v>Southern Electric</v>
          </cell>
          <cell r="D956" t="str">
            <v>Scottish and Southern</v>
          </cell>
          <cell r="E956">
            <v>2</v>
          </cell>
          <cell r="F956" t="str">
            <v>Credit</v>
          </cell>
          <cell r="G956" t="str">
            <v>South Scotland</v>
          </cell>
          <cell r="H956">
            <v>0</v>
          </cell>
        </row>
        <row r="957">
          <cell r="A957">
            <v>1998</v>
          </cell>
          <cell r="B957">
            <v>3</v>
          </cell>
          <cell r="C957" t="str">
            <v>Southern Electric</v>
          </cell>
          <cell r="D957" t="str">
            <v>Scottish and Southern</v>
          </cell>
          <cell r="E957">
            <v>2</v>
          </cell>
          <cell r="F957" t="str">
            <v>Credit</v>
          </cell>
          <cell r="G957" t="str">
            <v>South Scotland</v>
          </cell>
          <cell r="H957">
            <v>0</v>
          </cell>
        </row>
        <row r="958">
          <cell r="A958">
            <v>1998</v>
          </cell>
          <cell r="B958">
            <v>3</v>
          </cell>
          <cell r="C958" t="str">
            <v>Southern Electric</v>
          </cell>
          <cell r="D958" t="str">
            <v>Scottish and Southern</v>
          </cell>
          <cell r="E958">
            <v>2</v>
          </cell>
          <cell r="F958" t="str">
            <v>Direct Debit</v>
          </cell>
          <cell r="G958" t="str">
            <v>South Scotland</v>
          </cell>
          <cell r="H958">
            <v>0</v>
          </cell>
        </row>
        <row r="959">
          <cell r="A959">
            <v>1998</v>
          </cell>
          <cell r="B959">
            <v>3</v>
          </cell>
          <cell r="C959" t="str">
            <v>Southern Electric</v>
          </cell>
          <cell r="D959" t="str">
            <v>Scottish and Southern</v>
          </cell>
          <cell r="E959">
            <v>2</v>
          </cell>
          <cell r="F959" t="str">
            <v>Prepayment</v>
          </cell>
          <cell r="G959" t="str">
            <v>South Scotland</v>
          </cell>
          <cell r="H959">
            <v>0</v>
          </cell>
        </row>
        <row r="960">
          <cell r="A960">
            <v>1998</v>
          </cell>
          <cell r="B960">
            <v>3</v>
          </cell>
          <cell r="C960" t="str">
            <v>Southern Electric</v>
          </cell>
          <cell r="D960" t="str">
            <v>Scottish and Southern</v>
          </cell>
          <cell r="E960">
            <v>2</v>
          </cell>
          <cell r="F960" t="str">
            <v>All</v>
          </cell>
          <cell r="G960" t="str">
            <v>South Wales</v>
          </cell>
          <cell r="H960">
            <v>0</v>
          </cell>
        </row>
        <row r="961">
          <cell r="A961">
            <v>1998</v>
          </cell>
          <cell r="B961">
            <v>3</v>
          </cell>
          <cell r="C961" t="str">
            <v>Southern Electric</v>
          </cell>
          <cell r="D961" t="str">
            <v>Scottish and Southern</v>
          </cell>
          <cell r="E961">
            <v>2</v>
          </cell>
          <cell r="F961" t="str">
            <v>Credit</v>
          </cell>
          <cell r="G961" t="str">
            <v>South Wales</v>
          </cell>
          <cell r="H961">
            <v>0</v>
          </cell>
        </row>
        <row r="962">
          <cell r="A962">
            <v>1998</v>
          </cell>
          <cell r="B962">
            <v>3</v>
          </cell>
          <cell r="C962" t="str">
            <v>Southern Electric</v>
          </cell>
          <cell r="D962" t="str">
            <v>Scottish and Southern</v>
          </cell>
          <cell r="E962">
            <v>2</v>
          </cell>
          <cell r="F962" t="str">
            <v>Credit</v>
          </cell>
          <cell r="G962" t="str">
            <v>South Wales</v>
          </cell>
          <cell r="H962">
            <v>0</v>
          </cell>
        </row>
        <row r="963">
          <cell r="A963">
            <v>1998</v>
          </cell>
          <cell r="B963">
            <v>3</v>
          </cell>
          <cell r="C963" t="str">
            <v>Southern Electric</v>
          </cell>
          <cell r="D963" t="str">
            <v>Scottish and Southern</v>
          </cell>
          <cell r="E963">
            <v>2</v>
          </cell>
          <cell r="F963" t="str">
            <v>Direct Debit</v>
          </cell>
          <cell r="G963" t="str">
            <v>South Wales</v>
          </cell>
          <cell r="H963">
            <v>0</v>
          </cell>
        </row>
        <row r="964">
          <cell r="A964">
            <v>1998</v>
          </cell>
          <cell r="B964">
            <v>3</v>
          </cell>
          <cell r="C964" t="str">
            <v>Southern Electric</v>
          </cell>
          <cell r="D964" t="str">
            <v>Scottish and Southern</v>
          </cell>
          <cell r="E964">
            <v>2</v>
          </cell>
          <cell r="F964" t="str">
            <v>Prepayment</v>
          </cell>
          <cell r="G964" t="str">
            <v>South Wales</v>
          </cell>
          <cell r="H964">
            <v>0</v>
          </cell>
        </row>
        <row r="965">
          <cell r="A965">
            <v>1998</v>
          </cell>
          <cell r="B965">
            <v>3</v>
          </cell>
          <cell r="C965" t="str">
            <v>Southern Electric</v>
          </cell>
          <cell r="D965" t="str">
            <v>Scottish and Southern</v>
          </cell>
          <cell r="E965">
            <v>2</v>
          </cell>
          <cell r="F965" t="str">
            <v>All</v>
          </cell>
          <cell r="G965" t="str">
            <v>South West</v>
          </cell>
          <cell r="H965">
            <v>0</v>
          </cell>
        </row>
        <row r="966">
          <cell r="A966">
            <v>1998</v>
          </cell>
          <cell r="B966">
            <v>3</v>
          </cell>
          <cell r="C966" t="str">
            <v>Southern Electric</v>
          </cell>
          <cell r="D966" t="str">
            <v>Scottish and Southern</v>
          </cell>
          <cell r="E966">
            <v>2</v>
          </cell>
          <cell r="F966" t="str">
            <v>Credit</v>
          </cell>
          <cell r="G966" t="str">
            <v>South West</v>
          </cell>
          <cell r="H966">
            <v>0</v>
          </cell>
        </row>
        <row r="967">
          <cell r="A967">
            <v>1998</v>
          </cell>
          <cell r="B967">
            <v>3</v>
          </cell>
          <cell r="C967" t="str">
            <v>Southern Electric</v>
          </cell>
          <cell r="D967" t="str">
            <v>Scottish and Southern</v>
          </cell>
          <cell r="E967">
            <v>2</v>
          </cell>
          <cell r="F967" t="str">
            <v>Credit</v>
          </cell>
          <cell r="G967" t="str">
            <v>South West</v>
          </cell>
          <cell r="H967">
            <v>0</v>
          </cell>
        </row>
        <row r="968">
          <cell r="A968">
            <v>1998</v>
          </cell>
          <cell r="B968">
            <v>3</v>
          </cell>
          <cell r="C968" t="str">
            <v>Southern Electric</v>
          </cell>
          <cell r="D968" t="str">
            <v>Scottish and Southern</v>
          </cell>
          <cell r="E968">
            <v>2</v>
          </cell>
          <cell r="F968" t="str">
            <v>Direct Debit</v>
          </cell>
          <cell r="G968" t="str">
            <v>South West</v>
          </cell>
          <cell r="H968">
            <v>0</v>
          </cell>
        </row>
        <row r="969">
          <cell r="A969">
            <v>1998</v>
          </cell>
          <cell r="B969">
            <v>3</v>
          </cell>
          <cell r="C969" t="str">
            <v>Southern Electric</v>
          </cell>
          <cell r="D969" t="str">
            <v>Scottish and Southern</v>
          </cell>
          <cell r="E969">
            <v>2</v>
          </cell>
          <cell r="F969" t="str">
            <v>Prepayment</v>
          </cell>
          <cell r="G969" t="str">
            <v>South West</v>
          </cell>
          <cell r="H969">
            <v>0</v>
          </cell>
        </row>
        <row r="970">
          <cell r="A970">
            <v>1998</v>
          </cell>
          <cell r="B970">
            <v>3</v>
          </cell>
          <cell r="C970" t="str">
            <v>Southern Electric</v>
          </cell>
          <cell r="D970" t="str">
            <v>Scottish and Southern</v>
          </cell>
          <cell r="E970">
            <v>1</v>
          </cell>
          <cell r="F970" t="str">
            <v>All</v>
          </cell>
          <cell r="G970" t="str">
            <v>Southern</v>
          </cell>
          <cell r="H970">
            <v>2491939</v>
          </cell>
        </row>
        <row r="971">
          <cell r="A971">
            <v>1998</v>
          </cell>
          <cell r="B971">
            <v>3</v>
          </cell>
          <cell r="C971" t="str">
            <v>Southern Electric</v>
          </cell>
          <cell r="D971" t="str">
            <v>Scottish and Southern</v>
          </cell>
          <cell r="E971">
            <v>1</v>
          </cell>
          <cell r="F971" t="str">
            <v>Credit</v>
          </cell>
          <cell r="G971" t="str">
            <v>Southern</v>
          </cell>
          <cell r="H971">
            <v>1222682</v>
          </cell>
        </row>
        <row r="972">
          <cell r="A972">
            <v>1998</v>
          </cell>
          <cell r="B972">
            <v>3</v>
          </cell>
          <cell r="C972" t="str">
            <v>Southern Electric</v>
          </cell>
          <cell r="D972" t="str">
            <v>Scottish and Southern</v>
          </cell>
          <cell r="E972">
            <v>1</v>
          </cell>
          <cell r="F972" t="str">
            <v>Credit</v>
          </cell>
          <cell r="G972" t="str">
            <v>Southern</v>
          </cell>
          <cell r="H972">
            <v>0</v>
          </cell>
        </row>
        <row r="973">
          <cell r="A973">
            <v>1998</v>
          </cell>
          <cell r="B973">
            <v>3</v>
          </cell>
          <cell r="C973" t="str">
            <v>Southern Electric</v>
          </cell>
          <cell r="D973" t="str">
            <v>Scottish and Southern</v>
          </cell>
          <cell r="E973">
            <v>1</v>
          </cell>
          <cell r="F973" t="str">
            <v>Direct Debit</v>
          </cell>
          <cell r="G973" t="str">
            <v>Southern</v>
          </cell>
          <cell r="H973">
            <v>964918</v>
          </cell>
        </row>
        <row r="974">
          <cell r="A974">
            <v>1998</v>
          </cell>
          <cell r="B974">
            <v>3</v>
          </cell>
          <cell r="C974" t="str">
            <v>Southern Electric</v>
          </cell>
          <cell r="D974" t="str">
            <v>Scottish and Southern</v>
          </cell>
          <cell r="E974">
            <v>1</v>
          </cell>
          <cell r="F974" t="str">
            <v>Prepayment</v>
          </cell>
          <cell r="G974" t="str">
            <v>Southern</v>
          </cell>
          <cell r="H974">
            <v>304339</v>
          </cell>
        </row>
        <row r="975">
          <cell r="A975">
            <v>1998</v>
          </cell>
          <cell r="B975">
            <v>3</v>
          </cell>
          <cell r="C975" t="str">
            <v>Southern Electric</v>
          </cell>
          <cell r="D975" t="str">
            <v>Scottish and Southern</v>
          </cell>
          <cell r="E975">
            <v>2</v>
          </cell>
          <cell r="F975" t="str">
            <v>All</v>
          </cell>
          <cell r="G975" t="str">
            <v>Yorkshire</v>
          </cell>
          <cell r="H975">
            <v>0</v>
          </cell>
        </row>
        <row r="976">
          <cell r="A976">
            <v>1998</v>
          </cell>
          <cell r="B976">
            <v>3</v>
          </cell>
          <cell r="C976" t="str">
            <v>Southern Electric</v>
          </cell>
          <cell r="D976" t="str">
            <v>Scottish and Southern</v>
          </cell>
          <cell r="E976">
            <v>2</v>
          </cell>
          <cell r="F976" t="str">
            <v>Credit</v>
          </cell>
          <cell r="G976" t="str">
            <v>Yorkshire</v>
          </cell>
          <cell r="H976">
            <v>0</v>
          </cell>
        </row>
        <row r="977">
          <cell r="A977">
            <v>1998</v>
          </cell>
          <cell r="B977">
            <v>3</v>
          </cell>
          <cell r="C977" t="str">
            <v>Southern Electric</v>
          </cell>
          <cell r="D977" t="str">
            <v>Scottish and Southern</v>
          </cell>
          <cell r="E977">
            <v>2</v>
          </cell>
          <cell r="F977" t="str">
            <v>Credit</v>
          </cell>
          <cell r="G977" t="str">
            <v>Yorkshire</v>
          </cell>
          <cell r="H977">
            <v>0</v>
          </cell>
        </row>
        <row r="978">
          <cell r="A978">
            <v>1998</v>
          </cell>
          <cell r="B978">
            <v>3</v>
          </cell>
          <cell r="C978" t="str">
            <v>Southern Electric</v>
          </cell>
          <cell r="D978" t="str">
            <v>Scottish and Southern</v>
          </cell>
          <cell r="E978">
            <v>2</v>
          </cell>
          <cell r="F978" t="str">
            <v>Direct Debit</v>
          </cell>
          <cell r="G978" t="str">
            <v>Yorkshire</v>
          </cell>
          <cell r="H978">
            <v>0</v>
          </cell>
        </row>
        <row r="979">
          <cell r="A979">
            <v>1998</v>
          </cell>
          <cell r="B979">
            <v>3</v>
          </cell>
          <cell r="C979" t="str">
            <v>Southern Electric</v>
          </cell>
          <cell r="D979" t="str">
            <v>Scottish and Southern</v>
          </cell>
          <cell r="E979">
            <v>2</v>
          </cell>
          <cell r="F979" t="str">
            <v>Prepayment</v>
          </cell>
          <cell r="G979" t="str">
            <v>Yorkshire</v>
          </cell>
          <cell r="H979">
            <v>0</v>
          </cell>
        </row>
        <row r="980">
          <cell r="A980">
            <v>1998</v>
          </cell>
          <cell r="B980">
            <v>3</v>
          </cell>
          <cell r="C980" t="str">
            <v>SWALEC</v>
          </cell>
          <cell r="D980" t="str">
            <v>Scottish and Southern</v>
          </cell>
          <cell r="E980">
            <v>2</v>
          </cell>
          <cell r="F980" t="str">
            <v>All</v>
          </cell>
          <cell r="G980" t="str">
            <v>East Anglia</v>
          </cell>
          <cell r="H980">
            <v>0</v>
          </cell>
        </row>
        <row r="981">
          <cell r="A981">
            <v>1998</v>
          </cell>
          <cell r="B981">
            <v>3</v>
          </cell>
          <cell r="C981" t="str">
            <v>SWALEC</v>
          </cell>
          <cell r="D981" t="str">
            <v>Scottish and Southern</v>
          </cell>
          <cell r="E981">
            <v>2</v>
          </cell>
          <cell r="F981" t="str">
            <v>Credit</v>
          </cell>
          <cell r="G981" t="str">
            <v>East Anglia</v>
          </cell>
          <cell r="H981">
            <v>0</v>
          </cell>
        </row>
        <row r="982">
          <cell r="A982">
            <v>1998</v>
          </cell>
          <cell r="B982">
            <v>3</v>
          </cell>
          <cell r="C982" t="str">
            <v>SWALEC</v>
          </cell>
          <cell r="D982" t="str">
            <v>Scottish and Southern</v>
          </cell>
          <cell r="E982">
            <v>2</v>
          </cell>
          <cell r="F982" t="str">
            <v>Credit</v>
          </cell>
          <cell r="G982" t="str">
            <v>East Anglia</v>
          </cell>
          <cell r="H982">
            <v>0</v>
          </cell>
        </row>
        <row r="983">
          <cell r="A983">
            <v>1998</v>
          </cell>
          <cell r="B983">
            <v>3</v>
          </cell>
          <cell r="C983" t="str">
            <v>SWALEC</v>
          </cell>
          <cell r="D983" t="str">
            <v>Scottish and Southern</v>
          </cell>
          <cell r="E983">
            <v>2</v>
          </cell>
          <cell r="F983" t="str">
            <v>Direct Debit</v>
          </cell>
          <cell r="G983" t="str">
            <v>East Anglia</v>
          </cell>
          <cell r="H983">
            <v>0</v>
          </cell>
        </row>
        <row r="984">
          <cell r="A984">
            <v>1998</v>
          </cell>
          <cell r="B984">
            <v>3</v>
          </cell>
          <cell r="C984" t="str">
            <v>SWALEC</v>
          </cell>
          <cell r="D984" t="str">
            <v>Scottish and Southern</v>
          </cell>
          <cell r="E984">
            <v>2</v>
          </cell>
          <cell r="F984" t="str">
            <v>Prepayment</v>
          </cell>
          <cell r="G984" t="str">
            <v>East Anglia</v>
          </cell>
          <cell r="H984">
            <v>0</v>
          </cell>
        </row>
        <row r="985">
          <cell r="A985">
            <v>1998</v>
          </cell>
          <cell r="B985">
            <v>3</v>
          </cell>
          <cell r="C985" t="str">
            <v>SWALEC</v>
          </cell>
          <cell r="D985" t="str">
            <v>Scottish and Southern</v>
          </cell>
          <cell r="E985">
            <v>2</v>
          </cell>
          <cell r="F985" t="str">
            <v>All</v>
          </cell>
          <cell r="G985" t="str">
            <v>East Midlands</v>
          </cell>
          <cell r="H985">
            <v>0</v>
          </cell>
        </row>
        <row r="986">
          <cell r="A986">
            <v>1998</v>
          </cell>
          <cell r="B986">
            <v>3</v>
          </cell>
          <cell r="C986" t="str">
            <v>SWALEC</v>
          </cell>
          <cell r="D986" t="str">
            <v>Scottish and Southern</v>
          </cell>
          <cell r="E986">
            <v>2</v>
          </cell>
          <cell r="F986" t="str">
            <v>Credit</v>
          </cell>
          <cell r="G986" t="str">
            <v>East Midlands</v>
          </cell>
          <cell r="H986">
            <v>0</v>
          </cell>
        </row>
        <row r="987">
          <cell r="A987">
            <v>1998</v>
          </cell>
          <cell r="B987">
            <v>3</v>
          </cell>
          <cell r="C987" t="str">
            <v>SWALEC</v>
          </cell>
          <cell r="D987" t="str">
            <v>Scottish and Southern</v>
          </cell>
          <cell r="E987">
            <v>2</v>
          </cell>
          <cell r="F987" t="str">
            <v>Credit</v>
          </cell>
          <cell r="G987" t="str">
            <v>East Midlands</v>
          </cell>
          <cell r="H987">
            <v>0</v>
          </cell>
        </row>
        <row r="988">
          <cell r="A988">
            <v>1998</v>
          </cell>
          <cell r="B988">
            <v>3</v>
          </cell>
          <cell r="C988" t="str">
            <v>SWALEC</v>
          </cell>
          <cell r="D988" t="str">
            <v>Scottish and Southern</v>
          </cell>
          <cell r="E988">
            <v>2</v>
          </cell>
          <cell r="F988" t="str">
            <v>Direct Debit</v>
          </cell>
          <cell r="G988" t="str">
            <v>East Midlands</v>
          </cell>
          <cell r="H988">
            <v>0</v>
          </cell>
        </row>
        <row r="989">
          <cell r="A989">
            <v>1998</v>
          </cell>
          <cell r="B989">
            <v>3</v>
          </cell>
          <cell r="C989" t="str">
            <v>SWALEC</v>
          </cell>
          <cell r="D989" t="str">
            <v>Scottish and Southern</v>
          </cell>
          <cell r="E989">
            <v>2</v>
          </cell>
          <cell r="F989" t="str">
            <v>Prepayment</v>
          </cell>
          <cell r="G989" t="str">
            <v>East Midlands</v>
          </cell>
          <cell r="H989">
            <v>0</v>
          </cell>
        </row>
        <row r="990">
          <cell r="A990">
            <v>1998</v>
          </cell>
          <cell r="B990">
            <v>3</v>
          </cell>
          <cell r="C990" t="str">
            <v>SWALEC</v>
          </cell>
          <cell r="D990" t="str">
            <v>Scottish and Southern</v>
          </cell>
          <cell r="E990">
            <v>2</v>
          </cell>
          <cell r="F990" t="str">
            <v>All</v>
          </cell>
          <cell r="G990" t="str">
            <v>London</v>
          </cell>
          <cell r="H990">
            <v>0</v>
          </cell>
        </row>
        <row r="991">
          <cell r="A991">
            <v>1998</v>
          </cell>
          <cell r="B991">
            <v>3</v>
          </cell>
          <cell r="C991" t="str">
            <v>SWALEC</v>
          </cell>
          <cell r="D991" t="str">
            <v>Scottish and Southern</v>
          </cell>
          <cell r="E991">
            <v>2</v>
          </cell>
          <cell r="F991" t="str">
            <v>Credit</v>
          </cell>
          <cell r="G991" t="str">
            <v>London</v>
          </cell>
          <cell r="H991">
            <v>0</v>
          </cell>
        </row>
        <row r="992">
          <cell r="A992">
            <v>1998</v>
          </cell>
          <cell r="B992">
            <v>3</v>
          </cell>
          <cell r="C992" t="str">
            <v>SWALEC</v>
          </cell>
          <cell r="D992" t="str">
            <v>Scottish and Southern</v>
          </cell>
          <cell r="E992">
            <v>2</v>
          </cell>
          <cell r="F992" t="str">
            <v>Credit</v>
          </cell>
          <cell r="G992" t="str">
            <v>London</v>
          </cell>
          <cell r="H992">
            <v>0</v>
          </cell>
        </row>
        <row r="993">
          <cell r="A993">
            <v>1998</v>
          </cell>
          <cell r="B993">
            <v>3</v>
          </cell>
          <cell r="C993" t="str">
            <v>SWALEC</v>
          </cell>
          <cell r="D993" t="str">
            <v>Scottish and Southern</v>
          </cell>
          <cell r="E993">
            <v>2</v>
          </cell>
          <cell r="F993" t="str">
            <v>Direct Debit</v>
          </cell>
          <cell r="G993" t="str">
            <v>London</v>
          </cell>
          <cell r="H993">
            <v>0</v>
          </cell>
        </row>
        <row r="994">
          <cell r="A994">
            <v>1998</v>
          </cell>
          <cell r="B994">
            <v>3</v>
          </cell>
          <cell r="C994" t="str">
            <v>SWALEC</v>
          </cell>
          <cell r="D994" t="str">
            <v>Scottish and Southern</v>
          </cell>
          <cell r="E994">
            <v>2</v>
          </cell>
          <cell r="F994" t="str">
            <v>Prepayment</v>
          </cell>
          <cell r="G994" t="str">
            <v>London</v>
          </cell>
          <cell r="H994">
            <v>0</v>
          </cell>
        </row>
        <row r="995">
          <cell r="A995">
            <v>1998</v>
          </cell>
          <cell r="B995">
            <v>3</v>
          </cell>
          <cell r="C995" t="str">
            <v>SWALEC</v>
          </cell>
          <cell r="D995" t="str">
            <v>Scottish and Southern</v>
          </cell>
          <cell r="E995">
            <v>2</v>
          </cell>
          <cell r="F995" t="str">
            <v>All</v>
          </cell>
          <cell r="G995" t="str">
            <v>Midlands</v>
          </cell>
          <cell r="H995">
            <v>0</v>
          </cell>
        </row>
        <row r="996">
          <cell r="A996">
            <v>1998</v>
          </cell>
          <cell r="B996">
            <v>3</v>
          </cell>
          <cell r="C996" t="str">
            <v>SWALEC</v>
          </cell>
          <cell r="D996" t="str">
            <v>Scottish and Southern</v>
          </cell>
          <cell r="E996">
            <v>2</v>
          </cell>
          <cell r="F996" t="str">
            <v>Credit</v>
          </cell>
          <cell r="G996" t="str">
            <v>Midlands</v>
          </cell>
          <cell r="H996">
            <v>0</v>
          </cell>
        </row>
        <row r="997">
          <cell r="A997">
            <v>1998</v>
          </cell>
          <cell r="B997">
            <v>3</v>
          </cell>
          <cell r="C997" t="str">
            <v>SWALEC</v>
          </cell>
          <cell r="D997" t="str">
            <v>Scottish and Southern</v>
          </cell>
          <cell r="E997">
            <v>2</v>
          </cell>
          <cell r="F997" t="str">
            <v>Credit</v>
          </cell>
          <cell r="G997" t="str">
            <v>Midlands</v>
          </cell>
          <cell r="H997">
            <v>0</v>
          </cell>
        </row>
        <row r="998">
          <cell r="A998">
            <v>1998</v>
          </cell>
          <cell r="B998">
            <v>3</v>
          </cell>
          <cell r="C998" t="str">
            <v>SWALEC</v>
          </cell>
          <cell r="D998" t="str">
            <v>Scottish and Southern</v>
          </cell>
          <cell r="E998">
            <v>2</v>
          </cell>
          <cell r="F998" t="str">
            <v>Direct Debit</v>
          </cell>
          <cell r="G998" t="str">
            <v>Midlands</v>
          </cell>
          <cell r="H998">
            <v>0</v>
          </cell>
        </row>
        <row r="999">
          <cell r="A999">
            <v>1998</v>
          </cell>
          <cell r="B999">
            <v>3</v>
          </cell>
          <cell r="C999" t="str">
            <v>SWALEC</v>
          </cell>
          <cell r="D999" t="str">
            <v>Scottish and Southern</v>
          </cell>
          <cell r="E999">
            <v>2</v>
          </cell>
          <cell r="F999" t="str">
            <v>Prepayment</v>
          </cell>
          <cell r="G999" t="str">
            <v>Midlands</v>
          </cell>
          <cell r="H999">
            <v>0</v>
          </cell>
        </row>
        <row r="1000">
          <cell r="A1000">
            <v>1998</v>
          </cell>
          <cell r="B1000">
            <v>3</v>
          </cell>
          <cell r="C1000" t="str">
            <v>SWALEC</v>
          </cell>
          <cell r="D1000" t="str">
            <v>Scottish and Southern</v>
          </cell>
          <cell r="E1000">
            <v>2</v>
          </cell>
          <cell r="F1000" t="str">
            <v>All</v>
          </cell>
          <cell r="G1000" t="str">
            <v>North East</v>
          </cell>
          <cell r="H1000">
            <v>0</v>
          </cell>
        </row>
        <row r="1001">
          <cell r="A1001">
            <v>1998</v>
          </cell>
          <cell r="B1001">
            <v>3</v>
          </cell>
          <cell r="C1001" t="str">
            <v>SWALEC</v>
          </cell>
          <cell r="D1001" t="str">
            <v>Scottish and Southern</v>
          </cell>
          <cell r="E1001">
            <v>2</v>
          </cell>
          <cell r="F1001" t="str">
            <v>Credit</v>
          </cell>
          <cell r="G1001" t="str">
            <v>North East</v>
          </cell>
          <cell r="H1001">
            <v>0</v>
          </cell>
        </row>
        <row r="1002">
          <cell r="A1002">
            <v>1998</v>
          </cell>
          <cell r="B1002">
            <v>3</v>
          </cell>
          <cell r="C1002" t="str">
            <v>SWALEC</v>
          </cell>
          <cell r="D1002" t="str">
            <v>Scottish and Southern</v>
          </cell>
          <cell r="E1002">
            <v>2</v>
          </cell>
          <cell r="F1002" t="str">
            <v>Credit</v>
          </cell>
          <cell r="G1002" t="str">
            <v>North East</v>
          </cell>
          <cell r="H1002">
            <v>0</v>
          </cell>
        </row>
        <row r="1003">
          <cell r="A1003">
            <v>1998</v>
          </cell>
          <cell r="B1003">
            <v>3</v>
          </cell>
          <cell r="C1003" t="str">
            <v>SWALEC</v>
          </cell>
          <cell r="D1003" t="str">
            <v>Scottish and Southern</v>
          </cell>
          <cell r="E1003">
            <v>2</v>
          </cell>
          <cell r="F1003" t="str">
            <v>Direct Debit</v>
          </cell>
          <cell r="G1003" t="str">
            <v>North East</v>
          </cell>
          <cell r="H1003">
            <v>0</v>
          </cell>
        </row>
        <row r="1004">
          <cell r="A1004">
            <v>1998</v>
          </cell>
          <cell r="B1004">
            <v>3</v>
          </cell>
          <cell r="C1004" t="str">
            <v>SWALEC</v>
          </cell>
          <cell r="D1004" t="str">
            <v>Scottish and Southern</v>
          </cell>
          <cell r="E1004">
            <v>2</v>
          </cell>
          <cell r="F1004" t="str">
            <v>Prepayment</v>
          </cell>
          <cell r="G1004" t="str">
            <v>North East</v>
          </cell>
          <cell r="H1004">
            <v>0</v>
          </cell>
        </row>
        <row r="1005">
          <cell r="A1005">
            <v>1998</v>
          </cell>
          <cell r="B1005">
            <v>3</v>
          </cell>
          <cell r="C1005" t="str">
            <v>SWALEC</v>
          </cell>
          <cell r="D1005" t="str">
            <v>Scottish and Southern</v>
          </cell>
          <cell r="E1005">
            <v>2</v>
          </cell>
          <cell r="F1005" t="str">
            <v>All</v>
          </cell>
          <cell r="G1005" t="str">
            <v>North Scotland</v>
          </cell>
          <cell r="H1005">
            <v>0</v>
          </cell>
        </row>
        <row r="1006">
          <cell r="A1006">
            <v>1998</v>
          </cell>
          <cell r="B1006">
            <v>3</v>
          </cell>
          <cell r="C1006" t="str">
            <v>SWALEC</v>
          </cell>
          <cell r="D1006" t="str">
            <v>Scottish and Southern</v>
          </cell>
          <cell r="E1006">
            <v>2</v>
          </cell>
          <cell r="F1006" t="str">
            <v>Credit</v>
          </cell>
          <cell r="G1006" t="str">
            <v>North Scotland</v>
          </cell>
          <cell r="H1006">
            <v>0</v>
          </cell>
        </row>
        <row r="1007">
          <cell r="A1007">
            <v>1998</v>
          </cell>
          <cell r="B1007">
            <v>3</v>
          </cell>
          <cell r="C1007" t="str">
            <v>SWALEC</v>
          </cell>
          <cell r="D1007" t="str">
            <v>Scottish and Southern</v>
          </cell>
          <cell r="E1007">
            <v>2</v>
          </cell>
          <cell r="F1007" t="str">
            <v>Credit</v>
          </cell>
          <cell r="G1007" t="str">
            <v>North Scotland</v>
          </cell>
          <cell r="H1007">
            <v>0</v>
          </cell>
        </row>
        <row r="1008">
          <cell r="A1008">
            <v>1998</v>
          </cell>
          <cell r="B1008">
            <v>3</v>
          </cell>
          <cell r="C1008" t="str">
            <v>SWALEC</v>
          </cell>
          <cell r="D1008" t="str">
            <v>Scottish and Southern</v>
          </cell>
          <cell r="E1008">
            <v>2</v>
          </cell>
          <cell r="F1008" t="str">
            <v>Direct Debit</v>
          </cell>
          <cell r="G1008" t="str">
            <v>North Scotland</v>
          </cell>
          <cell r="H1008">
            <v>0</v>
          </cell>
        </row>
        <row r="1009">
          <cell r="A1009">
            <v>1998</v>
          </cell>
          <cell r="B1009">
            <v>3</v>
          </cell>
          <cell r="C1009" t="str">
            <v>SWALEC</v>
          </cell>
          <cell r="D1009" t="str">
            <v>Scottish and Southern</v>
          </cell>
          <cell r="E1009">
            <v>2</v>
          </cell>
          <cell r="F1009" t="str">
            <v>Prepayment</v>
          </cell>
          <cell r="G1009" t="str">
            <v>North Scotland</v>
          </cell>
          <cell r="H1009">
            <v>0</v>
          </cell>
        </row>
        <row r="1010">
          <cell r="A1010">
            <v>1998</v>
          </cell>
          <cell r="B1010">
            <v>3</v>
          </cell>
          <cell r="C1010" t="str">
            <v>SWALEC</v>
          </cell>
          <cell r="D1010" t="str">
            <v>Scottish and Southern</v>
          </cell>
          <cell r="E1010">
            <v>2</v>
          </cell>
          <cell r="F1010" t="str">
            <v>All</v>
          </cell>
          <cell r="G1010" t="str">
            <v>North Wales &amp; Merseyside</v>
          </cell>
          <cell r="H1010">
            <v>0</v>
          </cell>
        </row>
        <row r="1011">
          <cell r="A1011">
            <v>1998</v>
          </cell>
          <cell r="B1011">
            <v>3</v>
          </cell>
          <cell r="C1011" t="str">
            <v>SWALEC</v>
          </cell>
          <cell r="D1011" t="str">
            <v>Scottish and Southern</v>
          </cell>
          <cell r="E1011">
            <v>2</v>
          </cell>
          <cell r="F1011" t="str">
            <v>Credit</v>
          </cell>
          <cell r="G1011" t="str">
            <v>North Wales &amp; Merseyside</v>
          </cell>
          <cell r="H1011">
            <v>0</v>
          </cell>
        </row>
        <row r="1012">
          <cell r="A1012">
            <v>1998</v>
          </cell>
          <cell r="B1012">
            <v>3</v>
          </cell>
          <cell r="C1012" t="str">
            <v>SWALEC</v>
          </cell>
          <cell r="D1012" t="str">
            <v>Scottish and Southern</v>
          </cell>
          <cell r="E1012">
            <v>2</v>
          </cell>
          <cell r="F1012" t="str">
            <v>Credit</v>
          </cell>
          <cell r="G1012" t="str">
            <v>North Wales &amp; Merseyside</v>
          </cell>
          <cell r="H1012">
            <v>0</v>
          </cell>
        </row>
        <row r="1013">
          <cell r="A1013">
            <v>1998</v>
          </cell>
          <cell r="B1013">
            <v>3</v>
          </cell>
          <cell r="C1013" t="str">
            <v>SWALEC</v>
          </cell>
          <cell r="D1013" t="str">
            <v>Scottish and Southern</v>
          </cell>
          <cell r="E1013">
            <v>2</v>
          </cell>
          <cell r="F1013" t="str">
            <v>Direct Debit</v>
          </cell>
          <cell r="G1013" t="str">
            <v>North Wales &amp; Merseyside</v>
          </cell>
          <cell r="H1013">
            <v>0</v>
          </cell>
        </row>
        <row r="1014">
          <cell r="A1014">
            <v>1998</v>
          </cell>
          <cell r="B1014">
            <v>3</v>
          </cell>
          <cell r="C1014" t="str">
            <v>SWALEC</v>
          </cell>
          <cell r="D1014" t="str">
            <v>Scottish and Southern</v>
          </cell>
          <cell r="E1014">
            <v>2</v>
          </cell>
          <cell r="F1014" t="str">
            <v>Prepayment</v>
          </cell>
          <cell r="G1014" t="str">
            <v>North Wales &amp; Merseyside</v>
          </cell>
          <cell r="H1014">
            <v>0</v>
          </cell>
        </row>
        <row r="1015">
          <cell r="A1015">
            <v>1998</v>
          </cell>
          <cell r="B1015">
            <v>3</v>
          </cell>
          <cell r="C1015" t="str">
            <v>SWALEC</v>
          </cell>
          <cell r="D1015" t="str">
            <v>Scottish and Southern</v>
          </cell>
          <cell r="E1015">
            <v>2</v>
          </cell>
          <cell r="F1015" t="str">
            <v>All</v>
          </cell>
          <cell r="G1015" t="str">
            <v>North West</v>
          </cell>
          <cell r="H1015">
            <v>0</v>
          </cell>
        </row>
        <row r="1016">
          <cell r="A1016">
            <v>1998</v>
          </cell>
          <cell r="B1016">
            <v>3</v>
          </cell>
          <cell r="C1016" t="str">
            <v>SWALEC</v>
          </cell>
          <cell r="D1016" t="str">
            <v>Scottish and Southern</v>
          </cell>
          <cell r="E1016">
            <v>2</v>
          </cell>
          <cell r="F1016" t="str">
            <v>Credit</v>
          </cell>
          <cell r="G1016" t="str">
            <v>North West</v>
          </cell>
          <cell r="H1016">
            <v>0</v>
          </cell>
        </row>
        <row r="1017">
          <cell r="A1017">
            <v>1998</v>
          </cell>
          <cell r="B1017">
            <v>3</v>
          </cell>
          <cell r="C1017" t="str">
            <v>SWALEC</v>
          </cell>
          <cell r="D1017" t="str">
            <v>Scottish and Southern</v>
          </cell>
          <cell r="E1017">
            <v>2</v>
          </cell>
          <cell r="F1017" t="str">
            <v>Credit</v>
          </cell>
          <cell r="G1017" t="str">
            <v>North West</v>
          </cell>
          <cell r="H1017">
            <v>0</v>
          </cell>
        </row>
        <row r="1018">
          <cell r="A1018">
            <v>1998</v>
          </cell>
          <cell r="B1018">
            <v>3</v>
          </cell>
          <cell r="C1018" t="str">
            <v>SWALEC</v>
          </cell>
          <cell r="D1018" t="str">
            <v>Scottish and Southern</v>
          </cell>
          <cell r="E1018">
            <v>2</v>
          </cell>
          <cell r="F1018" t="str">
            <v>Direct Debit</v>
          </cell>
          <cell r="G1018" t="str">
            <v>North West</v>
          </cell>
          <cell r="H1018">
            <v>0</v>
          </cell>
        </row>
        <row r="1019">
          <cell r="A1019">
            <v>1998</v>
          </cell>
          <cell r="B1019">
            <v>3</v>
          </cell>
          <cell r="C1019" t="str">
            <v>SWALEC</v>
          </cell>
          <cell r="D1019" t="str">
            <v>Scottish and Southern</v>
          </cell>
          <cell r="E1019">
            <v>2</v>
          </cell>
          <cell r="F1019" t="str">
            <v>Prepayment</v>
          </cell>
          <cell r="G1019" t="str">
            <v>North West</v>
          </cell>
          <cell r="H1019">
            <v>0</v>
          </cell>
        </row>
        <row r="1020">
          <cell r="A1020">
            <v>1998</v>
          </cell>
          <cell r="B1020">
            <v>3</v>
          </cell>
          <cell r="C1020" t="str">
            <v>SWALEC</v>
          </cell>
          <cell r="D1020" t="str">
            <v>Scottish and Southern</v>
          </cell>
          <cell r="E1020">
            <v>2</v>
          </cell>
          <cell r="F1020" t="str">
            <v>All</v>
          </cell>
          <cell r="G1020" t="str">
            <v>South East</v>
          </cell>
          <cell r="H1020">
            <v>0</v>
          </cell>
        </row>
        <row r="1021">
          <cell r="A1021">
            <v>1998</v>
          </cell>
          <cell r="B1021">
            <v>3</v>
          </cell>
          <cell r="C1021" t="str">
            <v>SWALEC</v>
          </cell>
          <cell r="D1021" t="str">
            <v>Scottish and Southern</v>
          </cell>
          <cell r="E1021">
            <v>2</v>
          </cell>
          <cell r="F1021" t="str">
            <v>Credit</v>
          </cell>
          <cell r="G1021" t="str">
            <v>South East</v>
          </cell>
          <cell r="H1021">
            <v>0</v>
          </cell>
        </row>
        <row r="1022">
          <cell r="A1022">
            <v>1998</v>
          </cell>
          <cell r="B1022">
            <v>3</v>
          </cell>
          <cell r="C1022" t="str">
            <v>SWALEC</v>
          </cell>
          <cell r="D1022" t="str">
            <v>Scottish and Southern</v>
          </cell>
          <cell r="E1022">
            <v>2</v>
          </cell>
          <cell r="F1022" t="str">
            <v>Credit</v>
          </cell>
          <cell r="G1022" t="str">
            <v>South East</v>
          </cell>
          <cell r="H1022">
            <v>0</v>
          </cell>
        </row>
        <row r="1023">
          <cell r="A1023">
            <v>1998</v>
          </cell>
          <cell r="B1023">
            <v>3</v>
          </cell>
          <cell r="C1023" t="str">
            <v>SWALEC</v>
          </cell>
          <cell r="D1023" t="str">
            <v>Scottish and Southern</v>
          </cell>
          <cell r="E1023">
            <v>2</v>
          </cell>
          <cell r="F1023" t="str">
            <v>Direct Debit</v>
          </cell>
          <cell r="G1023" t="str">
            <v>South East</v>
          </cell>
          <cell r="H1023">
            <v>0</v>
          </cell>
        </row>
        <row r="1024">
          <cell r="A1024">
            <v>1998</v>
          </cell>
          <cell r="B1024">
            <v>3</v>
          </cell>
          <cell r="C1024" t="str">
            <v>SWALEC</v>
          </cell>
          <cell r="D1024" t="str">
            <v>Scottish and Southern</v>
          </cell>
          <cell r="E1024">
            <v>2</v>
          </cell>
          <cell r="F1024" t="str">
            <v>Prepayment</v>
          </cell>
          <cell r="G1024" t="str">
            <v>South East</v>
          </cell>
          <cell r="H1024">
            <v>0</v>
          </cell>
        </row>
        <row r="1025">
          <cell r="A1025">
            <v>1998</v>
          </cell>
          <cell r="B1025">
            <v>3</v>
          </cell>
          <cell r="C1025" t="str">
            <v>SWALEC</v>
          </cell>
          <cell r="D1025" t="str">
            <v>Scottish and Southern</v>
          </cell>
          <cell r="E1025">
            <v>2</v>
          </cell>
          <cell r="F1025" t="str">
            <v>All</v>
          </cell>
          <cell r="G1025" t="str">
            <v>South Scotland</v>
          </cell>
          <cell r="H1025">
            <v>0</v>
          </cell>
        </row>
        <row r="1026">
          <cell r="A1026">
            <v>1998</v>
          </cell>
          <cell r="B1026">
            <v>3</v>
          </cell>
          <cell r="C1026" t="str">
            <v>SWALEC</v>
          </cell>
          <cell r="D1026" t="str">
            <v>Scottish and Southern</v>
          </cell>
          <cell r="E1026">
            <v>2</v>
          </cell>
          <cell r="F1026" t="str">
            <v>Credit</v>
          </cell>
          <cell r="G1026" t="str">
            <v>South Scotland</v>
          </cell>
          <cell r="H1026">
            <v>0</v>
          </cell>
        </row>
        <row r="1027">
          <cell r="A1027">
            <v>1998</v>
          </cell>
          <cell r="B1027">
            <v>3</v>
          </cell>
          <cell r="C1027" t="str">
            <v>SWALEC</v>
          </cell>
          <cell r="D1027" t="str">
            <v>Scottish and Southern</v>
          </cell>
          <cell r="E1027">
            <v>2</v>
          </cell>
          <cell r="F1027" t="str">
            <v>Credit</v>
          </cell>
          <cell r="G1027" t="str">
            <v>South Scotland</v>
          </cell>
          <cell r="H1027">
            <v>0</v>
          </cell>
        </row>
        <row r="1028">
          <cell r="A1028">
            <v>1998</v>
          </cell>
          <cell r="B1028">
            <v>3</v>
          </cell>
          <cell r="C1028" t="str">
            <v>SWALEC</v>
          </cell>
          <cell r="D1028" t="str">
            <v>Scottish and Southern</v>
          </cell>
          <cell r="E1028">
            <v>2</v>
          </cell>
          <cell r="F1028" t="str">
            <v>Direct Debit</v>
          </cell>
          <cell r="G1028" t="str">
            <v>South Scotland</v>
          </cell>
          <cell r="H1028">
            <v>0</v>
          </cell>
        </row>
        <row r="1029">
          <cell r="A1029">
            <v>1998</v>
          </cell>
          <cell r="B1029">
            <v>3</v>
          </cell>
          <cell r="C1029" t="str">
            <v>SWALEC</v>
          </cell>
          <cell r="D1029" t="str">
            <v>Scottish and Southern</v>
          </cell>
          <cell r="E1029">
            <v>2</v>
          </cell>
          <cell r="F1029" t="str">
            <v>Prepayment</v>
          </cell>
          <cell r="G1029" t="str">
            <v>South Scotland</v>
          </cell>
          <cell r="H1029">
            <v>0</v>
          </cell>
        </row>
        <row r="1030">
          <cell r="A1030">
            <v>1998</v>
          </cell>
          <cell r="B1030">
            <v>3</v>
          </cell>
          <cell r="C1030" t="str">
            <v>SWALEC</v>
          </cell>
          <cell r="D1030" t="str">
            <v>Scottish and Southern</v>
          </cell>
          <cell r="E1030">
            <v>1</v>
          </cell>
          <cell r="F1030" t="str">
            <v>All</v>
          </cell>
          <cell r="G1030" t="str">
            <v>South Wales</v>
          </cell>
          <cell r="H1030">
            <v>887541</v>
          </cell>
        </row>
        <row r="1031">
          <cell r="A1031">
            <v>1998</v>
          </cell>
          <cell r="B1031">
            <v>3</v>
          </cell>
          <cell r="C1031" t="str">
            <v>SWALEC</v>
          </cell>
          <cell r="D1031" t="str">
            <v>Scottish and Southern</v>
          </cell>
          <cell r="E1031">
            <v>1</v>
          </cell>
          <cell r="F1031" t="str">
            <v>Credit</v>
          </cell>
          <cell r="G1031" t="str">
            <v>South Wales</v>
          </cell>
          <cell r="H1031">
            <v>463080</v>
          </cell>
        </row>
        <row r="1032">
          <cell r="A1032">
            <v>1998</v>
          </cell>
          <cell r="B1032">
            <v>3</v>
          </cell>
          <cell r="C1032" t="str">
            <v>SWALEC</v>
          </cell>
          <cell r="D1032" t="str">
            <v>Scottish and Southern</v>
          </cell>
          <cell r="E1032">
            <v>1</v>
          </cell>
          <cell r="F1032" t="str">
            <v>Credit</v>
          </cell>
          <cell r="G1032" t="str">
            <v>South Wales</v>
          </cell>
          <cell r="H1032">
            <v>631</v>
          </cell>
        </row>
        <row r="1033">
          <cell r="A1033">
            <v>1998</v>
          </cell>
          <cell r="B1033">
            <v>3</v>
          </cell>
          <cell r="C1033" t="str">
            <v>SWALEC</v>
          </cell>
          <cell r="D1033" t="str">
            <v>Scottish and Southern</v>
          </cell>
          <cell r="E1033">
            <v>1</v>
          </cell>
          <cell r="F1033" t="str">
            <v>Direct Debit</v>
          </cell>
          <cell r="G1033" t="str">
            <v>South Wales</v>
          </cell>
          <cell r="H1033">
            <v>263184</v>
          </cell>
        </row>
        <row r="1034">
          <cell r="A1034">
            <v>1998</v>
          </cell>
          <cell r="B1034">
            <v>3</v>
          </cell>
          <cell r="C1034" t="str">
            <v>SWALEC</v>
          </cell>
          <cell r="D1034" t="str">
            <v>Scottish and Southern</v>
          </cell>
          <cell r="E1034">
            <v>1</v>
          </cell>
          <cell r="F1034" t="str">
            <v>Prepayment</v>
          </cell>
          <cell r="G1034" t="str">
            <v>South Wales</v>
          </cell>
          <cell r="H1034">
            <v>160646</v>
          </cell>
        </row>
        <row r="1035">
          <cell r="A1035">
            <v>1998</v>
          </cell>
          <cell r="B1035">
            <v>3</v>
          </cell>
          <cell r="C1035" t="str">
            <v>SWALEC</v>
          </cell>
          <cell r="D1035" t="str">
            <v>Scottish and Southern</v>
          </cell>
          <cell r="E1035">
            <v>2</v>
          </cell>
          <cell r="F1035" t="str">
            <v>All</v>
          </cell>
          <cell r="G1035" t="str">
            <v>South West</v>
          </cell>
          <cell r="H1035">
            <v>0</v>
          </cell>
        </row>
        <row r="1036">
          <cell r="A1036">
            <v>1998</v>
          </cell>
          <cell r="B1036">
            <v>3</v>
          </cell>
          <cell r="C1036" t="str">
            <v>SWALEC</v>
          </cell>
          <cell r="D1036" t="str">
            <v>Scottish and Southern</v>
          </cell>
          <cell r="E1036">
            <v>2</v>
          </cell>
          <cell r="F1036" t="str">
            <v>Credit</v>
          </cell>
          <cell r="G1036" t="str">
            <v>South West</v>
          </cell>
          <cell r="H1036">
            <v>0</v>
          </cell>
        </row>
        <row r="1037">
          <cell r="A1037">
            <v>1998</v>
          </cell>
          <cell r="B1037">
            <v>3</v>
          </cell>
          <cell r="C1037" t="str">
            <v>SWALEC</v>
          </cell>
          <cell r="D1037" t="str">
            <v>Scottish and Southern</v>
          </cell>
          <cell r="E1037">
            <v>2</v>
          </cell>
          <cell r="F1037" t="str">
            <v>Credit</v>
          </cell>
          <cell r="G1037" t="str">
            <v>South West</v>
          </cell>
          <cell r="H1037">
            <v>0</v>
          </cell>
        </row>
        <row r="1038">
          <cell r="A1038">
            <v>1998</v>
          </cell>
          <cell r="B1038">
            <v>3</v>
          </cell>
          <cell r="C1038" t="str">
            <v>SWALEC</v>
          </cell>
          <cell r="D1038" t="str">
            <v>Scottish and Southern</v>
          </cell>
          <cell r="E1038">
            <v>2</v>
          </cell>
          <cell r="F1038" t="str">
            <v>Direct Debit</v>
          </cell>
          <cell r="G1038" t="str">
            <v>South West</v>
          </cell>
          <cell r="H1038">
            <v>0</v>
          </cell>
        </row>
        <row r="1039">
          <cell r="A1039">
            <v>1998</v>
          </cell>
          <cell r="B1039">
            <v>3</v>
          </cell>
          <cell r="C1039" t="str">
            <v>SWALEC</v>
          </cell>
          <cell r="D1039" t="str">
            <v>Scottish and Southern</v>
          </cell>
          <cell r="E1039">
            <v>2</v>
          </cell>
          <cell r="F1039" t="str">
            <v>Prepayment</v>
          </cell>
          <cell r="G1039" t="str">
            <v>South West</v>
          </cell>
          <cell r="H1039">
            <v>0</v>
          </cell>
        </row>
        <row r="1040">
          <cell r="A1040">
            <v>1998</v>
          </cell>
          <cell r="B1040">
            <v>3</v>
          </cell>
          <cell r="C1040" t="str">
            <v>SWALEC</v>
          </cell>
          <cell r="D1040" t="str">
            <v>Scottish and Southern</v>
          </cell>
          <cell r="E1040">
            <v>2</v>
          </cell>
          <cell r="F1040" t="str">
            <v>All</v>
          </cell>
          <cell r="G1040" t="str">
            <v>Southern</v>
          </cell>
          <cell r="H1040">
            <v>0</v>
          </cell>
        </row>
        <row r="1041">
          <cell r="A1041">
            <v>1998</v>
          </cell>
          <cell r="B1041">
            <v>3</v>
          </cell>
          <cell r="C1041" t="str">
            <v>SWALEC</v>
          </cell>
          <cell r="D1041" t="str">
            <v>Scottish and Southern</v>
          </cell>
          <cell r="E1041">
            <v>2</v>
          </cell>
          <cell r="F1041" t="str">
            <v>Credit</v>
          </cell>
          <cell r="G1041" t="str">
            <v>Southern</v>
          </cell>
          <cell r="H1041">
            <v>0</v>
          </cell>
        </row>
        <row r="1042">
          <cell r="A1042">
            <v>1998</v>
          </cell>
          <cell r="B1042">
            <v>3</v>
          </cell>
          <cell r="C1042" t="str">
            <v>SWALEC</v>
          </cell>
          <cell r="D1042" t="str">
            <v>Scottish and Southern</v>
          </cell>
          <cell r="E1042">
            <v>2</v>
          </cell>
          <cell r="F1042" t="str">
            <v>Credit</v>
          </cell>
          <cell r="G1042" t="str">
            <v>Southern</v>
          </cell>
          <cell r="H1042">
            <v>0</v>
          </cell>
        </row>
        <row r="1043">
          <cell r="A1043">
            <v>1998</v>
          </cell>
          <cell r="B1043">
            <v>3</v>
          </cell>
          <cell r="C1043" t="str">
            <v>SWALEC</v>
          </cell>
          <cell r="D1043" t="str">
            <v>Scottish and Southern</v>
          </cell>
          <cell r="E1043">
            <v>2</v>
          </cell>
          <cell r="F1043" t="str">
            <v>Direct Debit</v>
          </cell>
          <cell r="G1043" t="str">
            <v>Southern</v>
          </cell>
          <cell r="H1043">
            <v>0</v>
          </cell>
        </row>
        <row r="1044">
          <cell r="A1044">
            <v>1998</v>
          </cell>
          <cell r="B1044">
            <v>3</v>
          </cell>
          <cell r="C1044" t="str">
            <v>SWALEC</v>
          </cell>
          <cell r="D1044" t="str">
            <v>Scottish and Southern</v>
          </cell>
          <cell r="E1044">
            <v>2</v>
          </cell>
          <cell r="F1044" t="str">
            <v>Prepayment</v>
          </cell>
          <cell r="G1044" t="str">
            <v>Southern</v>
          </cell>
          <cell r="H1044">
            <v>0</v>
          </cell>
        </row>
        <row r="1045">
          <cell r="A1045">
            <v>1998</v>
          </cell>
          <cell r="B1045">
            <v>3</v>
          </cell>
          <cell r="C1045" t="str">
            <v>SWALEC</v>
          </cell>
          <cell r="D1045" t="str">
            <v>Scottish and Southern</v>
          </cell>
          <cell r="E1045">
            <v>2</v>
          </cell>
          <cell r="F1045" t="str">
            <v>All</v>
          </cell>
          <cell r="G1045" t="str">
            <v>Yorkshire</v>
          </cell>
          <cell r="H1045">
            <v>0</v>
          </cell>
        </row>
        <row r="1046">
          <cell r="A1046">
            <v>1998</v>
          </cell>
          <cell r="B1046">
            <v>3</v>
          </cell>
          <cell r="C1046" t="str">
            <v>SWALEC</v>
          </cell>
          <cell r="D1046" t="str">
            <v>Scottish and Southern</v>
          </cell>
          <cell r="E1046">
            <v>2</v>
          </cell>
          <cell r="F1046" t="str">
            <v>Credit</v>
          </cell>
          <cell r="G1046" t="str">
            <v>Yorkshire</v>
          </cell>
          <cell r="H1046">
            <v>0</v>
          </cell>
        </row>
        <row r="1047">
          <cell r="A1047">
            <v>1998</v>
          </cell>
          <cell r="B1047">
            <v>3</v>
          </cell>
          <cell r="C1047" t="str">
            <v>SWALEC</v>
          </cell>
          <cell r="D1047" t="str">
            <v>Scottish and Southern</v>
          </cell>
          <cell r="E1047">
            <v>2</v>
          </cell>
          <cell r="F1047" t="str">
            <v>Credit</v>
          </cell>
          <cell r="G1047" t="str">
            <v>Yorkshire</v>
          </cell>
          <cell r="H1047">
            <v>0</v>
          </cell>
        </row>
        <row r="1048">
          <cell r="A1048">
            <v>1998</v>
          </cell>
          <cell r="B1048">
            <v>3</v>
          </cell>
          <cell r="C1048" t="str">
            <v>SWALEC</v>
          </cell>
          <cell r="D1048" t="str">
            <v>Scottish and Southern</v>
          </cell>
          <cell r="E1048">
            <v>2</v>
          </cell>
          <cell r="F1048" t="str">
            <v>Direct Debit</v>
          </cell>
          <cell r="G1048" t="str">
            <v>Yorkshire</v>
          </cell>
          <cell r="H1048">
            <v>0</v>
          </cell>
        </row>
        <row r="1049">
          <cell r="A1049">
            <v>1998</v>
          </cell>
          <cell r="B1049">
            <v>3</v>
          </cell>
          <cell r="C1049" t="str">
            <v>SWALEC</v>
          </cell>
          <cell r="D1049" t="str">
            <v>Scottish and Southern</v>
          </cell>
          <cell r="E1049">
            <v>2</v>
          </cell>
          <cell r="F1049" t="str">
            <v>Prepayment</v>
          </cell>
          <cell r="G1049" t="str">
            <v>Yorkshire</v>
          </cell>
          <cell r="H1049">
            <v>0</v>
          </cell>
        </row>
        <row r="1050">
          <cell r="A1050">
            <v>1998</v>
          </cell>
          <cell r="B1050">
            <v>3</v>
          </cell>
          <cell r="C1050" t="str">
            <v>Yorkshire Electricity</v>
          </cell>
          <cell r="D1050" t="str">
            <v>nPower</v>
          </cell>
          <cell r="E1050">
            <v>2</v>
          </cell>
          <cell r="F1050" t="str">
            <v>All</v>
          </cell>
          <cell r="G1050" t="str">
            <v>East Anglia</v>
          </cell>
          <cell r="H1050">
            <v>0</v>
          </cell>
        </row>
        <row r="1051">
          <cell r="A1051">
            <v>1998</v>
          </cell>
          <cell r="B1051">
            <v>3</v>
          </cell>
          <cell r="C1051" t="str">
            <v>Yorkshire Electricity</v>
          </cell>
          <cell r="D1051" t="str">
            <v>nPower</v>
          </cell>
          <cell r="E1051">
            <v>2</v>
          </cell>
          <cell r="F1051" t="str">
            <v>Credit</v>
          </cell>
          <cell r="G1051" t="str">
            <v>East Anglia</v>
          </cell>
          <cell r="H1051">
            <v>0</v>
          </cell>
        </row>
        <row r="1052">
          <cell r="A1052">
            <v>1998</v>
          </cell>
          <cell r="B1052">
            <v>3</v>
          </cell>
          <cell r="C1052" t="str">
            <v>Yorkshire Electricity</v>
          </cell>
          <cell r="D1052" t="str">
            <v>nPower</v>
          </cell>
          <cell r="E1052">
            <v>2</v>
          </cell>
          <cell r="F1052" t="str">
            <v>Credit</v>
          </cell>
          <cell r="G1052" t="str">
            <v>East Anglia</v>
          </cell>
          <cell r="H1052">
            <v>0</v>
          </cell>
        </row>
        <row r="1053">
          <cell r="A1053">
            <v>1998</v>
          </cell>
          <cell r="B1053">
            <v>3</v>
          </cell>
          <cell r="C1053" t="str">
            <v>Yorkshire Electricity</v>
          </cell>
          <cell r="D1053" t="str">
            <v>nPower</v>
          </cell>
          <cell r="E1053">
            <v>2</v>
          </cell>
          <cell r="F1053" t="str">
            <v>Direct Debit</v>
          </cell>
          <cell r="G1053" t="str">
            <v>East Anglia</v>
          </cell>
          <cell r="H1053">
            <v>0</v>
          </cell>
        </row>
        <row r="1054">
          <cell r="A1054">
            <v>1998</v>
          </cell>
          <cell r="B1054">
            <v>3</v>
          </cell>
          <cell r="C1054" t="str">
            <v>Yorkshire Electricity</v>
          </cell>
          <cell r="D1054" t="str">
            <v>nPower</v>
          </cell>
          <cell r="E1054">
            <v>2</v>
          </cell>
          <cell r="F1054" t="str">
            <v>Prepayment</v>
          </cell>
          <cell r="G1054" t="str">
            <v>East Anglia</v>
          </cell>
          <cell r="H1054">
            <v>0</v>
          </cell>
        </row>
        <row r="1055">
          <cell r="A1055">
            <v>1998</v>
          </cell>
          <cell r="B1055">
            <v>3</v>
          </cell>
          <cell r="C1055" t="str">
            <v>Yorkshire Electricity</v>
          </cell>
          <cell r="D1055" t="str">
            <v>nPower</v>
          </cell>
          <cell r="E1055">
            <v>2</v>
          </cell>
          <cell r="F1055" t="str">
            <v>All</v>
          </cell>
          <cell r="G1055" t="str">
            <v>East Midlands</v>
          </cell>
          <cell r="H1055">
            <v>0</v>
          </cell>
        </row>
        <row r="1056">
          <cell r="A1056">
            <v>1998</v>
          </cell>
          <cell r="B1056">
            <v>3</v>
          </cell>
          <cell r="C1056" t="str">
            <v>Yorkshire Electricity</v>
          </cell>
          <cell r="D1056" t="str">
            <v>nPower</v>
          </cell>
          <cell r="E1056">
            <v>2</v>
          </cell>
          <cell r="F1056" t="str">
            <v>Credit</v>
          </cell>
          <cell r="G1056" t="str">
            <v>East Midlands</v>
          </cell>
          <cell r="H1056">
            <v>0</v>
          </cell>
        </row>
        <row r="1057">
          <cell r="A1057">
            <v>1998</v>
          </cell>
          <cell r="B1057">
            <v>3</v>
          </cell>
          <cell r="C1057" t="str">
            <v>Yorkshire Electricity</v>
          </cell>
          <cell r="D1057" t="str">
            <v>nPower</v>
          </cell>
          <cell r="E1057">
            <v>2</v>
          </cell>
          <cell r="F1057" t="str">
            <v>Credit</v>
          </cell>
          <cell r="G1057" t="str">
            <v>East Midlands</v>
          </cell>
          <cell r="H1057">
            <v>0</v>
          </cell>
        </row>
        <row r="1058">
          <cell r="A1058">
            <v>1998</v>
          </cell>
          <cell r="B1058">
            <v>3</v>
          </cell>
          <cell r="C1058" t="str">
            <v>Yorkshire Electricity</v>
          </cell>
          <cell r="D1058" t="str">
            <v>nPower</v>
          </cell>
          <cell r="E1058">
            <v>2</v>
          </cell>
          <cell r="F1058" t="str">
            <v>Direct Debit</v>
          </cell>
          <cell r="G1058" t="str">
            <v>East Midlands</v>
          </cell>
          <cell r="H1058">
            <v>0</v>
          </cell>
        </row>
        <row r="1059">
          <cell r="A1059">
            <v>1998</v>
          </cell>
          <cell r="B1059">
            <v>3</v>
          </cell>
          <cell r="C1059" t="str">
            <v>Yorkshire Electricity</v>
          </cell>
          <cell r="D1059" t="str">
            <v>nPower</v>
          </cell>
          <cell r="E1059">
            <v>2</v>
          </cell>
          <cell r="F1059" t="str">
            <v>Prepayment</v>
          </cell>
          <cell r="G1059" t="str">
            <v>East Midlands</v>
          </cell>
          <cell r="H1059">
            <v>0</v>
          </cell>
        </row>
        <row r="1060">
          <cell r="A1060">
            <v>1998</v>
          </cell>
          <cell r="B1060">
            <v>3</v>
          </cell>
          <cell r="C1060" t="str">
            <v>Yorkshire Electricity</v>
          </cell>
          <cell r="D1060" t="str">
            <v>nPower</v>
          </cell>
          <cell r="E1060">
            <v>2</v>
          </cell>
          <cell r="F1060" t="str">
            <v>All</v>
          </cell>
          <cell r="G1060" t="str">
            <v>London</v>
          </cell>
          <cell r="H1060">
            <v>0</v>
          </cell>
        </row>
        <row r="1061">
          <cell r="A1061">
            <v>1998</v>
          </cell>
          <cell r="B1061">
            <v>3</v>
          </cell>
          <cell r="C1061" t="str">
            <v>Yorkshire Electricity</v>
          </cell>
          <cell r="D1061" t="str">
            <v>nPower</v>
          </cell>
          <cell r="E1061">
            <v>2</v>
          </cell>
          <cell r="F1061" t="str">
            <v>Credit</v>
          </cell>
          <cell r="G1061" t="str">
            <v>London</v>
          </cell>
          <cell r="H1061">
            <v>0</v>
          </cell>
        </row>
        <row r="1062">
          <cell r="A1062">
            <v>1998</v>
          </cell>
          <cell r="B1062">
            <v>3</v>
          </cell>
          <cell r="C1062" t="str">
            <v>Yorkshire Electricity</v>
          </cell>
          <cell r="D1062" t="str">
            <v>nPower</v>
          </cell>
          <cell r="E1062">
            <v>2</v>
          </cell>
          <cell r="F1062" t="str">
            <v>Credit</v>
          </cell>
          <cell r="G1062" t="str">
            <v>London</v>
          </cell>
          <cell r="H1062">
            <v>0</v>
          </cell>
        </row>
        <row r="1063">
          <cell r="A1063">
            <v>1998</v>
          </cell>
          <cell r="B1063">
            <v>3</v>
          </cell>
          <cell r="C1063" t="str">
            <v>Yorkshire Electricity</v>
          </cell>
          <cell r="D1063" t="str">
            <v>nPower</v>
          </cell>
          <cell r="E1063">
            <v>2</v>
          </cell>
          <cell r="F1063" t="str">
            <v>Direct Debit</v>
          </cell>
          <cell r="G1063" t="str">
            <v>London</v>
          </cell>
          <cell r="H1063">
            <v>0</v>
          </cell>
        </row>
        <row r="1064">
          <cell r="A1064">
            <v>1998</v>
          </cell>
          <cell r="B1064">
            <v>3</v>
          </cell>
          <cell r="C1064" t="str">
            <v>Yorkshire Electricity</v>
          </cell>
          <cell r="D1064" t="str">
            <v>nPower</v>
          </cell>
          <cell r="E1064">
            <v>2</v>
          </cell>
          <cell r="F1064" t="str">
            <v>Prepayment</v>
          </cell>
          <cell r="G1064" t="str">
            <v>London</v>
          </cell>
          <cell r="H1064">
            <v>0</v>
          </cell>
        </row>
        <row r="1065">
          <cell r="A1065">
            <v>1998</v>
          </cell>
          <cell r="B1065">
            <v>3</v>
          </cell>
          <cell r="C1065" t="str">
            <v>Yorkshire Electricity</v>
          </cell>
          <cell r="D1065" t="str">
            <v>nPower</v>
          </cell>
          <cell r="E1065">
            <v>2</v>
          </cell>
          <cell r="F1065" t="str">
            <v>All</v>
          </cell>
          <cell r="G1065" t="str">
            <v>Midlands</v>
          </cell>
          <cell r="H1065">
            <v>0</v>
          </cell>
        </row>
        <row r="1066">
          <cell r="A1066">
            <v>1998</v>
          </cell>
          <cell r="B1066">
            <v>3</v>
          </cell>
          <cell r="C1066" t="str">
            <v>Yorkshire Electricity</v>
          </cell>
          <cell r="D1066" t="str">
            <v>nPower</v>
          </cell>
          <cell r="E1066">
            <v>2</v>
          </cell>
          <cell r="F1066" t="str">
            <v>Credit</v>
          </cell>
          <cell r="G1066" t="str">
            <v>Midlands</v>
          </cell>
          <cell r="H1066">
            <v>0</v>
          </cell>
        </row>
        <row r="1067">
          <cell r="A1067">
            <v>1998</v>
          </cell>
          <cell r="B1067">
            <v>3</v>
          </cell>
          <cell r="C1067" t="str">
            <v>Yorkshire Electricity</v>
          </cell>
          <cell r="D1067" t="str">
            <v>nPower</v>
          </cell>
          <cell r="E1067">
            <v>2</v>
          </cell>
          <cell r="F1067" t="str">
            <v>Credit</v>
          </cell>
          <cell r="G1067" t="str">
            <v>Midlands</v>
          </cell>
          <cell r="H1067">
            <v>0</v>
          </cell>
        </row>
        <row r="1068">
          <cell r="A1068">
            <v>1998</v>
          </cell>
          <cell r="B1068">
            <v>3</v>
          </cell>
          <cell r="C1068" t="str">
            <v>Yorkshire Electricity</v>
          </cell>
          <cell r="D1068" t="str">
            <v>nPower</v>
          </cell>
          <cell r="E1068">
            <v>2</v>
          </cell>
          <cell r="F1068" t="str">
            <v>Direct Debit</v>
          </cell>
          <cell r="G1068" t="str">
            <v>Midlands</v>
          </cell>
          <cell r="H1068">
            <v>0</v>
          </cell>
        </row>
        <row r="1069">
          <cell r="A1069">
            <v>1998</v>
          </cell>
          <cell r="B1069">
            <v>3</v>
          </cell>
          <cell r="C1069" t="str">
            <v>Yorkshire Electricity</v>
          </cell>
          <cell r="D1069" t="str">
            <v>nPower</v>
          </cell>
          <cell r="E1069">
            <v>2</v>
          </cell>
          <cell r="F1069" t="str">
            <v>Prepayment</v>
          </cell>
          <cell r="G1069" t="str">
            <v>Midlands</v>
          </cell>
          <cell r="H1069">
            <v>0</v>
          </cell>
        </row>
        <row r="1070">
          <cell r="A1070">
            <v>1998</v>
          </cell>
          <cell r="B1070">
            <v>3</v>
          </cell>
          <cell r="C1070" t="str">
            <v>Yorkshire Electricity</v>
          </cell>
          <cell r="D1070" t="str">
            <v>nPower</v>
          </cell>
          <cell r="E1070">
            <v>2</v>
          </cell>
          <cell r="F1070" t="str">
            <v>All</v>
          </cell>
          <cell r="G1070" t="str">
            <v>North East</v>
          </cell>
          <cell r="H1070">
            <v>0</v>
          </cell>
        </row>
        <row r="1071">
          <cell r="A1071">
            <v>1998</v>
          </cell>
          <cell r="B1071">
            <v>3</v>
          </cell>
          <cell r="C1071" t="str">
            <v>Yorkshire Electricity</v>
          </cell>
          <cell r="D1071" t="str">
            <v>nPower</v>
          </cell>
          <cell r="E1071">
            <v>2</v>
          </cell>
          <cell r="F1071" t="str">
            <v>Credit</v>
          </cell>
          <cell r="G1071" t="str">
            <v>North East</v>
          </cell>
          <cell r="H1071">
            <v>0</v>
          </cell>
        </row>
        <row r="1072">
          <cell r="A1072">
            <v>1998</v>
          </cell>
          <cell r="B1072">
            <v>3</v>
          </cell>
          <cell r="C1072" t="str">
            <v>Yorkshire Electricity</v>
          </cell>
          <cell r="D1072" t="str">
            <v>nPower</v>
          </cell>
          <cell r="E1072">
            <v>2</v>
          </cell>
          <cell r="F1072" t="str">
            <v>Credit</v>
          </cell>
          <cell r="G1072" t="str">
            <v>North East</v>
          </cell>
          <cell r="H1072">
            <v>0</v>
          </cell>
        </row>
        <row r="1073">
          <cell r="A1073">
            <v>1998</v>
          </cell>
          <cell r="B1073">
            <v>3</v>
          </cell>
          <cell r="C1073" t="str">
            <v>Yorkshire Electricity</v>
          </cell>
          <cell r="D1073" t="str">
            <v>nPower</v>
          </cell>
          <cell r="E1073">
            <v>2</v>
          </cell>
          <cell r="F1073" t="str">
            <v>Direct Debit</v>
          </cell>
          <cell r="G1073" t="str">
            <v>North East</v>
          </cell>
          <cell r="H1073">
            <v>0</v>
          </cell>
        </row>
        <row r="1074">
          <cell r="A1074">
            <v>1998</v>
          </cell>
          <cell r="B1074">
            <v>3</v>
          </cell>
          <cell r="C1074" t="str">
            <v>Yorkshire Electricity</v>
          </cell>
          <cell r="D1074" t="str">
            <v>nPower</v>
          </cell>
          <cell r="E1074">
            <v>2</v>
          </cell>
          <cell r="F1074" t="str">
            <v>Prepayment</v>
          </cell>
          <cell r="G1074" t="str">
            <v>North East</v>
          </cell>
          <cell r="H1074">
            <v>0</v>
          </cell>
        </row>
        <row r="1075">
          <cell r="A1075">
            <v>1998</v>
          </cell>
          <cell r="B1075">
            <v>3</v>
          </cell>
          <cell r="C1075" t="str">
            <v>Yorkshire Electricity</v>
          </cell>
          <cell r="D1075" t="str">
            <v>nPower</v>
          </cell>
          <cell r="E1075">
            <v>2</v>
          </cell>
          <cell r="F1075" t="str">
            <v>All</v>
          </cell>
          <cell r="G1075" t="str">
            <v>North Scotland</v>
          </cell>
          <cell r="H1075">
            <v>0</v>
          </cell>
        </row>
        <row r="1076">
          <cell r="A1076">
            <v>1998</v>
          </cell>
          <cell r="B1076">
            <v>3</v>
          </cell>
          <cell r="C1076" t="str">
            <v>Yorkshire Electricity</v>
          </cell>
          <cell r="D1076" t="str">
            <v>nPower</v>
          </cell>
          <cell r="E1076">
            <v>2</v>
          </cell>
          <cell r="F1076" t="str">
            <v>Credit</v>
          </cell>
          <cell r="G1076" t="str">
            <v>North Scotland</v>
          </cell>
          <cell r="H1076">
            <v>0</v>
          </cell>
        </row>
        <row r="1077">
          <cell r="A1077">
            <v>1998</v>
          </cell>
          <cell r="B1077">
            <v>3</v>
          </cell>
          <cell r="C1077" t="str">
            <v>Yorkshire Electricity</v>
          </cell>
          <cell r="D1077" t="str">
            <v>nPower</v>
          </cell>
          <cell r="E1077">
            <v>2</v>
          </cell>
          <cell r="F1077" t="str">
            <v>Credit</v>
          </cell>
          <cell r="G1077" t="str">
            <v>North Scotland</v>
          </cell>
          <cell r="H1077">
            <v>0</v>
          </cell>
        </row>
        <row r="1078">
          <cell r="A1078">
            <v>1998</v>
          </cell>
          <cell r="B1078">
            <v>3</v>
          </cell>
          <cell r="C1078" t="str">
            <v>Yorkshire Electricity</v>
          </cell>
          <cell r="D1078" t="str">
            <v>nPower</v>
          </cell>
          <cell r="E1078">
            <v>2</v>
          </cell>
          <cell r="F1078" t="str">
            <v>Direct Debit</v>
          </cell>
          <cell r="G1078" t="str">
            <v>North Scotland</v>
          </cell>
          <cell r="H1078">
            <v>0</v>
          </cell>
        </row>
        <row r="1079">
          <cell r="A1079">
            <v>1998</v>
          </cell>
          <cell r="B1079">
            <v>3</v>
          </cell>
          <cell r="C1079" t="str">
            <v>Yorkshire Electricity</v>
          </cell>
          <cell r="D1079" t="str">
            <v>nPower</v>
          </cell>
          <cell r="E1079">
            <v>2</v>
          </cell>
          <cell r="F1079" t="str">
            <v>Prepayment</v>
          </cell>
          <cell r="G1079" t="str">
            <v>North Scotland</v>
          </cell>
          <cell r="H1079">
            <v>0</v>
          </cell>
        </row>
        <row r="1080">
          <cell r="A1080">
            <v>1998</v>
          </cell>
          <cell r="B1080">
            <v>3</v>
          </cell>
          <cell r="C1080" t="str">
            <v>Yorkshire Electricity</v>
          </cell>
          <cell r="D1080" t="str">
            <v>nPower</v>
          </cell>
          <cell r="E1080">
            <v>2</v>
          </cell>
          <cell r="F1080" t="str">
            <v>All</v>
          </cell>
          <cell r="G1080" t="str">
            <v>North Wales &amp; Merseyside</v>
          </cell>
          <cell r="H1080">
            <v>0</v>
          </cell>
        </row>
        <row r="1081">
          <cell r="A1081">
            <v>1998</v>
          </cell>
          <cell r="B1081">
            <v>3</v>
          </cell>
          <cell r="C1081" t="str">
            <v>Yorkshire Electricity</v>
          </cell>
          <cell r="D1081" t="str">
            <v>nPower</v>
          </cell>
          <cell r="E1081">
            <v>2</v>
          </cell>
          <cell r="F1081" t="str">
            <v>Credit</v>
          </cell>
          <cell r="G1081" t="str">
            <v>North Wales &amp; Merseyside</v>
          </cell>
          <cell r="H1081">
            <v>0</v>
          </cell>
        </row>
        <row r="1082">
          <cell r="A1082">
            <v>1998</v>
          </cell>
          <cell r="B1082">
            <v>3</v>
          </cell>
          <cell r="C1082" t="str">
            <v>Yorkshire Electricity</v>
          </cell>
          <cell r="D1082" t="str">
            <v>nPower</v>
          </cell>
          <cell r="E1082">
            <v>2</v>
          </cell>
          <cell r="F1082" t="str">
            <v>Credit</v>
          </cell>
          <cell r="G1082" t="str">
            <v>North Wales &amp; Merseyside</v>
          </cell>
          <cell r="H1082">
            <v>0</v>
          </cell>
        </row>
        <row r="1083">
          <cell r="A1083">
            <v>1998</v>
          </cell>
          <cell r="B1083">
            <v>3</v>
          </cell>
          <cell r="C1083" t="str">
            <v>Yorkshire Electricity</v>
          </cell>
          <cell r="D1083" t="str">
            <v>nPower</v>
          </cell>
          <cell r="E1083">
            <v>2</v>
          </cell>
          <cell r="F1083" t="str">
            <v>Direct Debit</v>
          </cell>
          <cell r="G1083" t="str">
            <v>North Wales &amp; Merseyside</v>
          </cell>
          <cell r="H1083">
            <v>0</v>
          </cell>
        </row>
        <row r="1084">
          <cell r="A1084">
            <v>1998</v>
          </cell>
          <cell r="B1084">
            <v>3</v>
          </cell>
          <cell r="C1084" t="str">
            <v>Yorkshire Electricity</v>
          </cell>
          <cell r="D1084" t="str">
            <v>nPower</v>
          </cell>
          <cell r="E1084">
            <v>2</v>
          </cell>
          <cell r="F1084" t="str">
            <v>Prepayment</v>
          </cell>
          <cell r="G1084" t="str">
            <v>North Wales &amp; Merseyside</v>
          </cell>
          <cell r="H1084">
            <v>0</v>
          </cell>
        </row>
        <row r="1085">
          <cell r="A1085">
            <v>1998</v>
          </cell>
          <cell r="B1085">
            <v>3</v>
          </cell>
          <cell r="C1085" t="str">
            <v>Yorkshire Electricity</v>
          </cell>
          <cell r="D1085" t="str">
            <v>nPower</v>
          </cell>
          <cell r="E1085">
            <v>2</v>
          </cell>
          <cell r="F1085" t="str">
            <v>All</v>
          </cell>
          <cell r="G1085" t="str">
            <v>North West</v>
          </cell>
          <cell r="H1085">
            <v>0</v>
          </cell>
        </row>
        <row r="1086">
          <cell r="A1086">
            <v>1998</v>
          </cell>
          <cell r="B1086">
            <v>3</v>
          </cell>
          <cell r="C1086" t="str">
            <v>Yorkshire Electricity</v>
          </cell>
          <cell r="D1086" t="str">
            <v>nPower</v>
          </cell>
          <cell r="E1086">
            <v>2</v>
          </cell>
          <cell r="F1086" t="str">
            <v>Credit</v>
          </cell>
          <cell r="G1086" t="str">
            <v>North West</v>
          </cell>
          <cell r="H1086">
            <v>0</v>
          </cell>
        </row>
        <row r="1087">
          <cell r="A1087">
            <v>1998</v>
          </cell>
          <cell r="B1087">
            <v>3</v>
          </cell>
          <cell r="C1087" t="str">
            <v>Yorkshire Electricity</v>
          </cell>
          <cell r="D1087" t="str">
            <v>nPower</v>
          </cell>
          <cell r="E1087">
            <v>2</v>
          </cell>
          <cell r="F1087" t="str">
            <v>Credit</v>
          </cell>
          <cell r="G1087" t="str">
            <v>North West</v>
          </cell>
          <cell r="H1087">
            <v>0</v>
          </cell>
        </row>
        <row r="1088">
          <cell r="A1088">
            <v>1998</v>
          </cell>
          <cell r="B1088">
            <v>3</v>
          </cell>
          <cell r="C1088" t="str">
            <v>Yorkshire Electricity</v>
          </cell>
          <cell r="D1088" t="str">
            <v>nPower</v>
          </cell>
          <cell r="E1088">
            <v>2</v>
          </cell>
          <cell r="F1088" t="str">
            <v>Direct Debit</v>
          </cell>
          <cell r="G1088" t="str">
            <v>North West</v>
          </cell>
          <cell r="H1088">
            <v>0</v>
          </cell>
        </row>
        <row r="1089">
          <cell r="A1089">
            <v>1998</v>
          </cell>
          <cell r="B1089">
            <v>3</v>
          </cell>
          <cell r="C1089" t="str">
            <v>Yorkshire Electricity</v>
          </cell>
          <cell r="D1089" t="str">
            <v>nPower</v>
          </cell>
          <cell r="E1089">
            <v>2</v>
          </cell>
          <cell r="F1089" t="str">
            <v>Prepayment</v>
          </cell>
          <cell r="G1089" t="str">
            <v>North West</v>
          </cell>
          <cell r="H1089">
            <v>0</v>
          </cell>
        </row>
        <row r="1090">
          <cell r="A1090">
            <v>1998</v>
          </cell>
          <cell r="B1090">
            <v>3</v>
          </cell>
          <cell r="C1090" t="str">
            <v>Yorkshire Electricity</v>
          </cell>
          <cell r="D1090" t="str">
            <v>nPower</v>
          </cell>
          <cell r="E1090">
            <v>2</v>
          </cell>
          <cell r="F1090" t="str">
            <v>All</v>
          </cell>
          <cell r="G1090" t="str">
            <v>South East</v>
          </cell>
          <cell r="H1090">
            <v>0</v>
          </cell>
        </row>
        <row r="1091">
          <cell r="A1091">
            <v>1998</v>
          </cell>
          <cell r="B1091">
            <v>3</v>
          </cell>
          <cell r="C1091" t="str">
            <v>Yorkshire Electricity</v>
          </cell>
          <cell r="D1091" t="str">
            <v>nPower</v>
          </cell>
          <cell r="E1091">
            <v>2</v>
          </cell>
          <cell r="F1091" t="str">
            <v>Credit</v>
          </cell>
          <cell r="G1091" t="str">
            <v>South East</v>
          </cell>
          <cell r="H1091">
            <v>0</v>
          </cell>
        </row>
        <row r="1092">
          <cell r="A1092">
            <v>1998</v>
          </cell>
          <cell r="B1092">
            <v>3</v>
          </cell>
          <cell r="C1092" t="str">
            <v>Yorkshire Electricity</v>
          </cell>
          <cell r="D1092" t="str">
            <v>nPower</v>
          </cell>
          <cell r="E1092">
            <v>2</v>
          </cell>
          <cell r="F1092" t="str">
            <v>Credit</v>
          </cell>
          <cell r="G1092" t="str">
            <v>South East</v>
          </cell>
          <cell r="H1092">
            <v>0</v>
          </cell>
        </row>
        <row r="1093">
          <cell r="A1093">
            <v>1998</v>
          </cell>
          <cell r="B1093">
            <v>3</v>
          </cell>
          <cell r="C1093" t="str">
            <v>Yorkshire Electricity</v>
          </cell>
          <cell r="D1093" t="str">
            <v>nPower</v>
          </cell>
          <cell r="E1093">
            <v>2</v>
          </cell>
          <cell r="F1093" t="str">
            <v>Direct Debit</v>
          </cell>
          <cell r="G1093" t="str">
            <v>South East</v>
          </cell>
          <cell r="H1093">
            <v>0</v>
          </cell>
        </row>
        <row r="1094">
          <cell r="A1094">
            <v>1998</v>
          </cell>
          <cell r="B1094">
            <v>3</v>
          </cell>
          <cell r="C1094" t="str">
            <v>Yorkshire Electricity</v>
          </cell>
          <cell r="D1094" t="str">
            <v>nPower</v>
          </cell>
          <cell r="E1094">
            <v>2</v>
          </cell>
          <cell r="F1094" t="str">
            <v>Prepayment</v>
          </cell>
          <cell r="G1094" t="str">
            <v>South East</v>
          </cell>
          <cell r="H1094">
            <v>0</v>
          </cell>
        </row>
        <row r="1095">
          <cell r="A1095">
            <v>1998</v>
          </cell>
          <cell r="B1095">
            <v>3</v>
          </cell>
          <cell r="C1095" t="str">
            <v>Yorkshire Electricity</v>
          </cell>
          <cell r="D1095" t="str">
            <v>nPower</v>
          </cell>
          <cell r="E1095">
            <v>2</v>
          </cell>
          <cell r="F1095" t="str">
            <v>All</v>
          </cell>
          <cell r="G1095" t="str">
            <v>South Scotland</v>
          </cell>
          <cell r="H1095">
            <v>0</v>
          </cell>
        </row>
        <row r="1096">
          <cell r="A1096">
            <v>1998</v>
          </cell>
          <cell r="B1096">
            <v>3</v>
          </cell>
          <cell r="C1096" t="str">
            <v>Yorkshire Electricity</v>
          </cell>
          <cell r="D1096" t="str">
            <v>nPower</v>
          </cell>
          <cell r="E1096">
            <v>2</v>
          </cell>
          <cell r="F1096" t="str">
            <v>Credit</v>
          </cell>
          <cell r="G1096" t="str">
            <v>South Scotland</v>
          </cell>
          <cell r="H1096">
            <v>0</v>
          </cell>
        </row>
        <row r="1097">
          <cell r="A1097">
            <v>1998</v>
          </cell>
          <cell r="B1097">
            <v>3</v>
          </cell>
          <cell r="C1097" t="str">
            <v>Yorkshire Electricity</v>
          </cell>
          <cell r="D1097" t="str">
            <v>nPower</v>
          </cell>
          <cell r="E1097">
            <v>2</v>
          </cell>
          <cell r="F1097" t="str">
            <v>Credit</v>
          </cell>
          <cell r="G1097" t="str">
            <v>South Scotland</v>
          </cell>
          <cell r="H1097">
            <v>0</v>
          </cell>
        </row>
        <row r="1098">
          <cell r="A1098">
            <v>1998</v>
          </cell>
          <cell r="B1098">
            <v>3</v>
          </cell>
          <cell r="C1098" t="str">
            <v>Yorkshire Electricity</v>
          </cell>
          <cell r="D1098" t="str">
            <v>nPower</v>
          </cell>
          <cell r="E1098">
            <v>2</v>
          </cell>
          <cell r="F1098" t="str">
            <v>Direct Debit</v>
          </cell>
          <cell r="G1098" t="str">
            <v>South Scotland</v>
          </cell>
          <cell r="H1098">
            <v>0</v>
          </cell>
        </row>
        <row r="1099">
          <cell r="A1099">
            <v>1998</v>
          </cell>
          <cell r="B1099">
            <v>3</v>
          </cell>
          <cell r="C1099" t="str">
            <v>Yorkshire Electricity</v>
          </cell>
          <cell r="D1099" t="str">
            <v>nPower</v>
          </cell>
          <cell r="E1099">
            <v>2</v>
          </cell>
          <cell r="F1099" t="str">
            <v>Prepayment</v>
          </cell>
          <cell r="G1099" t="str">
            <v>South Scotland</v>
          </cell>
          <cell r="H1099">
            <v>0</v>
          </cell>
        </row>
        <row r="1100">
          <cell r="A1100">
            <v>1998</v>
          </cell>
          <cell r="B1100">
            <v>3</v>
          </cell>
          <cell r="C1100" t="str">
            <v>Yorkshire Electricity</v>
          </cell>
          <cell r="D1100" t="str">
            <v>nPower</v>
          </cell>
          <cell r="E1100">
            <v>2</v>
          </cell>
          <cell r="F1100" t="str">
            <v>All</v>
          </cell>
          <cell r="G1100" t="str">
            <v>South Wales</v>
          </cell>
          <cell r="H1100">
            <v>0</v>
          </cell>
        </row>
        <row r="1101">
          <cell r="A1101">
            <v>1998</v>
          </cell>
          <cell r="B1101">
            <v>3</v>
          </cell>
          <cell r="C1101" t="str">
            <v>Yorkshire Electricity</v>
          </cell>
          <cell r="D1101" t="str">
            <v>nPower</v>
          </cell>
          <cell r="E1101">
            <v>2</v>
          </cell>
          <cell r="F1101" t="str">
            <v>Credit</v>
          </cell>
          <cell r="G1101" t="str">
            <v>South Wales</v>
          </cell>
          <cell r="H1101">
            <v>0</v>
          </cell>
        </row>
        <row r="1102">
          <cell r="A1102">
            <v>1998</v>
          </cell>
          <cell r="B1102">
            <v>3</v>
          </cell>
          <cell r="C1102" t="str">
            <v>Yorkshire Electricity</v>
          </cell>
          <cell r="D1102" t="str">
            <v>nPower</v>
          </cell>
          <cell r="E1102">
            <v>2</v>
          </cell>
          <cell r="F1102" t="str">
            <v>Credit</v>
          </cell>
          <cell r="G1102" t="str">
            <v>South Wales</v>
          </cell>
          <cell r="H1102">
            <v>0</v>
          </cell>
        </row>
        <row r="1103">
          <cell r="A1103">
            <v>1998</v>
          </cell>
          <cell r="B1103">
            <v>3</v>
          </cell>
          <cell r="C1103" t="str">
            <v>Yorkshire Electricity</v>
          </cell>
          <cell r="D1103" t="str">
            <v>nPower</v>
          </cell>
          <cell r="E1103">
            <v>2</v>
          </cell>
          <cell r="F1103" t="str">
            <v>Direct Debit</v>
          </cell>
          <cell r="G1103" t="str">
            <v>South Wales</v>
          </cell>
          <cell r="H1103">
            <v>0</v>
          </cell>
        </row>
        <row r="1104">
          <cell r="A1104">
            <v>1998</v>
          </cell>
          <cell r="B1104">
            <v>3</v>
          </cell>
          <cell r="C1104" t="str">
            <v>Yorkshire Electricity</v>
          </cell>
          <cell r="D1104" t="str">
            <v>nPower</v>
          </cell>
          <cell r="E1104">
            <v>2</v>
          </cell>
          <cell r="F1104" t="str">
            <v>Prepayment</v>
          </cell>
          <cell r="G1104" t="str">
            <v>South Wales</v>
          </cell>
          <cell r="H1104">
            <v>0</v>
          </cell>
        </row>
        <row r="1105">
          <cell r="A1105">
            <v>1998</v>
          </cell>
          <cell r="B1105">
            <v>3</v>
          </cell>
          <cell r="C1105" t="str">
            <v>Yorkshire Electricity</v>
          </cell>
          <cell r="D1105" t="str">
            <v>nPower</v>
          </cell>
          <cell r="E1105">
            <v>2</v>
          </cell>
          <cell r="F1105" t="str">
            <v>All</v>
          </cell>
          <cell r="G1105" t="str">
            <v>South West</v>
          </cell>
          <cell r="H1105">
            <v>0</v>
          </cell>
        </row>
        <row r="1106">
          <cell r="A1106">
            <v>1998</v>
          </cell>
          <cell r="B1106">
            <v>3</v>
          </cell>
          <cell r="C1106" t="str">
            <v>Yorkshire Electricity</v>
          </cell>
          <cell r="D1106" t="str">
            <v>nPower</v>
          </cell>
          <cell r="E1106">
            <v>2</v>
          </cell>
          <cell r="F1106" t="str">
            <v>Credit</v>
          </cell>
          <cell r="G1106" t="str">
            <v>South West</v>
          </cell>
          <cell r="H1106">
            <v>0</v>
          </cell>
        </row>
        <row r="1107">
          <cell r="A1107">
            <v>1998</v>
          </cell>
          <cell r="B1107">
            <v>3</v>
          </cell>
          <cell r="C1107" t="str">
            <v>Yorkshire Electricity</v>
          </cell>
          <cell r="D1107" t="str">
            <v>nPower</v>
          </cell>
          <cell r="E1107">
            <v>2</v>
          </cell>
          <cell r="F1107" t="str">
            <v>Credit</v>
          </cell>
          <cell r="G1107" t="str">
            <v>South West</v>
          </cell>
          <cell r="H1107">
            <v>0</v>
          </cell>
        </row>
        <row r="1108">
          <cell r="A1108">
            <v>1998</v>
          </cell>
          <cell r="B1108">
            <v>3</v>
          </cell>
          <cell r="C1108" t="str">
            <v>Yorkshire Electricity</v>
          </cell>
          <cell r="D1108" t="str">
            <v>nPower</v>
          </cell>
          <cell r="E1108">
            <v>2</v>
          </cell>
          <cell r="F1108" t="str">
            <v>Direct Debit</v>
          </cell>
          <cell r="G1108" t="str">
            <v>South West</v>
          </cell>
          <cell r="H1108">
            <v>0</v>
          </cell>
        </row>
        <row r="1109">
          <cell r="A1109">
            <v>1998</v>
          </cell>
          <cell r="B1109">
            <v>3</v>
          </cell>
          <cell r="C1109" t="str">
            <v>Yorkshire Electricity</v>
          </cell>
          <cell r="D1109" t="str">
            <v>nPower</v>
          </cell>
          <cell r="E1109">
            <v>2</v>
          </cell>
          <cell r="F1109" t="str">
            <v>Prepayment</v>
          </cell>
          <cell r="G1109" t="str">
            <v>South West</v>
          </cell>
          <cell r="H1109">
            <v>0</v>
          </cell>
        </row>
        <row r="1110">
          <cell r="A1110">
            <v>1998</v>
          </cell>
          <cell r="B1110">
            <v>3</v>
          </cell>
          <cell r="C1110" t="str">
            <v>Yorkshire Electricity</v>
          </cell>
          <cell r="D1110" t="str">
            <v>nPower</v>
          </cell>
          <cell r="E1110">
            <v>2</v>
          </cell>
          <cell r="F1110" t="str">
            <v>All</v>
          </cell>
          <cell r="G1110" t="str">
            <v>Southern</v>
          </cell>
          <cell r="H1110">
            <v>0</v>
          </cell>
        </row>
        <row r="1111">
          <cell r="A1111">
            <v>1998</v>
          </cell>
          <cell r="B1111">
            <v>3</v>
          </cell>
          <cell r="C1111" t="str">
            <v>Yorkshire Electricity</v>
          </cell>
          <cell r="D1111" t="str">
            <v>nPower</v>
          </cell>
          <cell r="E1111">
            <v>2</v>
          </cell>
          <cell r="F1111" t="str">
            <v>Credit</v>
          </cell>
          <cell r="G1111" t="str">
            <v>Southern</v>
          </cell>
          <cell r="H1111">
            <v>0</v>
          </cell>
        </row>
        <row r="1112">
          <cell r="A1112">
            <v>1998</v>
          </cell>
          <cell r="B1112">
            <v>3</v>
          </cell>
          <cell r="C1112" t="str">
            <v>Yorkshire Electricity</v>
          </cell>
          <cell r="D1112" t="str">
            <v>nPower</v>
          </cell>
          <cell r="E1112">
            <v>2</v>
          </cell>
          <cell r="F1112" t="str">
            <v>Credit</v>
          </cell>
          <cell r="G1112" t="str">
            <v>Southern</v>
          </cell>
          <cell r="H1112">
            <v>0</v>
          </cell>
        </row>
        <row r="1113">
          <cell r="A1113">
            <v>1998</v>
          </cell>
          <cell r="B1113">
            <v>3</v>
          </cell>
          <cell r="C1113" t="str">
            <v>Yorkshire Electricity</v>
          </cell>
          <cell r="D1113" t="str">
            <v>nPower</v>
          </cell>
          <cell r="E1113">
            <v>2</v>
          </cell>
          <cell r="F1113" t="str">
            <v>Direct Debit</v>
          </cell>
          <cell r="G1113" t="str">
            <v>Southern</v>
          </cell>
          <cell r="H1113">
            <v>0</v>
          </cell>
        </row>
        <row r="1114">
          <cell r="A1114">
            <v>1998</v>
          </cell>
          <cell r="B1114">
            <v>3</v>
          </cell>
          <cell r="C1114" t="str">
            <v>Yorkshire Electricity</v>
          </cell>
          <cell r="D1114" t="str">
            <v>nPower</v>
          </cell>
          <cell r="E1114">
            <v>2</v>
          </cell>
          <cell r="F1114" t="str">
            <v>Prepayment</v>
          </cell>
          <cell r="G1114" t="str">
            <v>Southern</v>
          </cell>
          <cell r="H1114">
            <v>0</v>
          </cell>
        </row>
        <row r="1115">
          <cell r="A1115">
            <v>1998</v>
          </cell>
          <cell r="B1115">
            <v>3</v>
          </cell>
          <cell r="C1115" t="str">
            <v>Yorkshire Electricity</v>
          </cell>
          <cell r="D1115" t="str">
            <v>nPower</v>
          </cell>
          <cell r="E1115">
            <v>1</v>
          </cell>
          <cell r="F1115" t="str">
            <v>All</v>
          </cell>
          <cell r="G1115" t="str">
            <v>Yorkshire</v>
          </cell>
          <cell r="H1115">
            <v>1959755</v>
          </cell>
        </row>
        <row r="1116">
          <cell r="A1116">
            <v>1998</v>
          </cell>
          <cell r="B1116">
            <v>3</v>
          </cell>
          <cell r="C1116" t="str">
            <v>Yorkshire Electricity</v>
          </cell>
          <cell r="D1116" t="str">
            <v>nPower</v>
          </cell>
          <cell r="E1116">
            <v>1</v>
          </cell>
          <cell r="F1116" t="str">
            <v>Credit</v>
          </cell>
          <cell r="G1116" t="str">
            <v>Yorkshire</v>
          </cell>
          <cell r="H1116">
            <v>805588</v>
          </cell>
        </row>
        <row r="1117">
          <cell r="A1117">
            <v>1998</v>
          </cell>
          <cell r="B1117">
            <v>3</v>
          </cell>
          <cell r="C1117" t="str">
            <v>Yorkshire Electricity</v>
          </cell>
          <cell r="D1117" t="str">
            <v>nPower</v>
          </cell>
          <cell r="E1117">
            <v>1</v>
          </cell>
          <cell r="F1117" t="str">
            <v>Credit</v>
          </cell>
          <cell r="G1117" t="str">
            <v>Yorkshire</v>
          </cell>
          <cell r="H1117">
            <v>31403</v>
          </cell>
        </row>
        <row r="1118">
          <cell r="A1118">
            <v>1998</v>
          </cell>
          <cell r="B1118">
            <v>3</v>
          </cell>
          <cell r="C1118" t="str">
            <v>Yorkshire Electricity</v>
          </cell>
          <cell r="D1118" t="str">
            <v>nPower</v>
          </cell>
          <cell r="E1118">
            <v>1</v>
          </cell>
          <cell r="F1118" t="str">
            <v>Direct Debit</v>
          </cell>
          <cell r="G1118" t="str">
            <v>Yorkshire</v>
          </cell>
          <cell r="H1118">
            <v>861121</v>
          </cell>
        </row>
        <row r="1119">
          <cell r="A1119">
            <v>1998</v>
          </cell>
          <cell r="B1119">
            <v>3</v>
          </cell>
          <cell r="C1119" t="str">
            <v>Yorkshire Electricity</v>
          </cell>
          <cell r="D1119" t="str">
            <v>nPower</v>
          </cell>
          <cell r="E1119">
            <v>1</v>
          </cell>
          <cell r="F1119" t="str">
            <v>Prepayment</v>
          </cell>
          <cell r="G1119" t="str">
            <v>Yorkshire</v>
          </cell>
          <cell r="H1119">
            <v>261643</v>
          </cell>
        </row>
        <row r="1120">
          <cell r="A1120">
            <v>1998</v>
          </cell>
          <cell r="B1120">
            <v>4</v>
          </cell>
          <cell r="C1120" t="str">
            <v>British Gas</v>
          </cell>
          <cell r="D1120" t="str">
            <v>Centrica</v>
          </cell>
          <cell r="E1120">
            <v>2</v>
          </cell>
          <cell r="F1120" t="str">
            <v>All</v>
          </cell>
          <cell r="G1120" t="str">
            <v>East Anglia</v>
          </cell>
          <cell r="H1120">
            <v>10505</v>
          </cell>
        </row>
        <row r="1121">
          <cell r="A1121">
            <v>1998</v>
          </cell>
          <cell r="B1121">
            <v>4</v>
          </cell>
          <cell r="C1121" t="str">
            <v>British Gas</v>
          </cell>
          <cell r="D1121" t="str">
            <v>Centrica</v>
          </cell>
          <cell r="E1121">
            <v>2</v>
          </cell>
          <cell r="F1121" t="str">
            <v>Credit</v>
          </cell>
          <cell r="G1121" t="str">
            <v>East Anglia</v>
          </cell>
          <cell r="H1121">
            <v>4581</v>
          </cell>
        </row>
        <row r="1122">
          <cell r="A1122">
            <v>1998</v>
          </cell>
          <cell r="B1122">
            <v>4</v>
          </cell>
          <cell r="C1122" t="str">
            <v>British Gas</v>
          </cell>
          <cell r="D1122" t="str">
            <v>Centrica</v>
          </cell>
          <cell r="E1122">
            <v>2</v>
          </cell>
          <cell r="F1122" t="str">
            <v>Credit</v>
          </cell>
          <cell r="G1122" t="str">
            <v>East Anglia</v>
          </cell>
          <cell r="H1122">
            <v>0</v>
          </cell>
        </row>
        <row r="1123">
          <cell r="A1123">
            <v>1998</v>
          </cell>
          <cell r="B1123">
            <v>4</v>
          </cell>
          <cell r="C1123" t="str">
            <v>British Gas</v>
          </cell>
          <cell r="D1123" t="str">
            <v>Centrica</v>
          </cell>
          <cell r="E1123">
            <v>2</v>
          </cell>
          <cell r="F1123" t="str">
            <v>Direct Debit</v>
          </cell>
          <cell r="G1123" t="str">
            <v>East Anglia</v>
          </cell>
          <cell r="H1123">
            <v>5778</v>
          </cell>
        </row>
        <row r="1124">
          <cell r="A1124">
            <v>1998</v>
          </cell>
          <cell r="B1124">
            <v>4</v>
          </cell>
          <cell r="C1124" t="str">
            <v>British Gas</v>
          </cell>
          <cell r="D1124" t="str">
            <v>Centrica</v>
          </cell>
          <cell r="E1124">
            <v>2</v>
          </cell>
          <cell r="F1124" t="str">
            <v>Prepayment</v>
          </cell>
          <cell r="G1124" t="str">
            <v>East Anglia</v>
          </cell>
          <cell r="H1124">
            <v>146</v>
          </cell>
        </row>
        <row r="1125">
          <cell r="A1125">
            <v>1998</v>
          </cell>
          <cell r="B1125">
            <v>4</v>
          </cell>
          <cell r="C1125" t="str">
            <v>British Gas</v>
          </cell>
          <cell r="D1125" t="str">
            <v>Centrica</v>
          </cell>
          <cell r="E1125">
            <v>2</v>
          </cell>
          <cell r="F1125" t="str">
            <v>All</v>
          </cell>
          <cell r="G1125" t="str">
            <v>East Midlands</v>
          </cell>
          <cell r="H1125">
            <v>1</v>
          </cell>
        </row>
        <row r="1126">
          <cell r="A1126">
            <v>1998</v>
          </cell>
          <cell r="B1126">
            <v>4</v>
          </cell>
          <cell r="C1126" t="str">
            <v>British Gas</v>
          </cell>
          <cell r="D1126" t="str">
            <v>Centrica</v>
          </cell>
          <cell r="E1126">
            <v>2</v>
          </cell>
          <cell r="F1126" t="str">
            <v>Credit</v>
          </cell>
          <cell r="G1126" t="str">
            <v>East Midlands</v>
          </cell>
          <cell r="H1126">
            <v>0</v>
          </cell>
        </row>
        <row r="1127">
          <cell r="A1127">
            <v>1998</v>
          </cell>
          <cell r="B1127">
            <v>4</v>
          </cell>
          <cell r="C1127" t="str">
            <v>British Gas</v>
          </cell>
          <cell r="D1127" t="str">
            <v>Centrica</v>
          </cell>
          <cell r="E1127">
            <v>2</v>
          </cell>
          <cell r="F1127" t="str">
            <v>Credit</v>
          </cell>
          <cell r="G1127" t="str">
            <v>East Midlands</v>
          </cell>
          <cell r="H1127">
            <v>0</v>
          </cell>
        </row>
        <row r="1128">
          <cell r="A1128">
            <v>1998</v>
          </cell>
          <cell r="B1128">
            <v>4</v>
          </cell>
          <cell r="C1128" t="str">
            <v>British Gas</v>
          </cell>
          <cell r="D1128" t="str">
            <v>Centrica</v>
          </cell>
          <cell r="E1128">
            <v>2</v>
          </cell>
          <cell r="F1128" t="str">
            <v>Direct Debit</v>
          </cell>
          <cell r="G1128" t="str">
            <v>East Midlands</v>
          </cell>
          <cell r="H1128">
            <v>1</v>
          </cell>
        </row>
        <row r="1129">
          <cell r="A1129">
            <v>1998</v>
          </cell>
          <cell r="B1129">
            <v>4</v>
          </cell>
          <cell r="C1129" t="str">
            <v>British Gas</v>
          </cell>
          <cell r="D1129" t="str">
            <v>Centrica</v>
          </cell>
          <cell r="E1129">
            <v>2</v>
          </cell>
          <cell r="F1129" t="str">
            <v>Prepayment</v>
          </cell>
          <cell r="G1129" t="str">
            <v>East Midlands</v>
          </cell>
          <cell r="H1129">
            <v>0</v>
          </cell>
        </row>
        <row r="1130">
          <cell r="A1130">
            <v>1998</v>
          </cell>
          <cell r="B1130">
            <v>4</v>
          </cell>
          <cell r="C1130" t="str">
            <v>British Gas</v>
          </cell>
          <cell r="D1130" t="str">
            <v>Centrica</v>
          </cell>
          <cell r="E1130">
            <v>2</v>
          </cell>
          <cell r="F1130" t="str">
            <v>All</v>
          </cell>
          <cell r="G1130" t="str">
            <v>London</v>
          </cell>
          <cell r="H1130">
            <v>1237</v>
          </cell>
        </row>
        <row r="1131">
          <cell r="A1131">
            <v>1998</v>
          </cell>
          <cell r="B1131">
            <v>4</v>
          </cell>
          <cell r="C1131" t="str">
            <v>British Gas</v>
          </cell>
          <cell r="D1131" t="str">
            <v>Centrica</v>
          </cell>
          <cell r="E1131">
            <v>2</v>
          </cell>
          <cell r="F1131" t="str">
            <v>Credit</v>
          </cell>
          <cell r="G1131" t="str">
            <v>London</v>
          </cell>
          <cell r="H1131">
            <v>556</v>
          </cell>
        </row>
        <row r="1132">
          <cell r="A1132">
            <v>1998</v>
          </cell>
          <cell r="B1132">
            <v>4</v>
          </cell>
          <cell r="C1132" t="str">
            <v>British Gas</v>
          </cell>
          <cell r="D1132" t="str">
            <v>Centrica</v>
          </cell>
          <cell r="E1132">
            <v>2</v>
          </cell>
          <cell r="F1132" t="str">
            <v>Credit</v>
          </cell>
          <cell r="G1132" t="str">
            <v>London</v>
          </cell>
          <cell r="H1132">
            <v>0</v>
          </cell>
        </row>
        <row r="1133">
          <cell r="A1133">
            <v>1998</v>
          </cell>
          <cell r="B1133">
            <v>4</v>
          </cell>
          <cell r="C1133" t="str">
            <v>British Gas</v>
          </cell>
          <cell r="D1133" t="str">
            <v>Centrica</v>
          </cell>
          <cell r="E1133">
            <v>2</v>
          </cell>
          <cell r="F1133" t="str">
            <v>Direct Debit</v>
          </cell>
          <cell r="G1133" t="str">
            <v>London</v>
          </cell>
          <cell r="H1133">
            <v>679</v>
          </cell>
        </row>
        <row r="1134">
          <cell r="A1134">
            <v>1998</v>
          </cell>
          <cell r="B1134">
            <v>4</v>
          </cell>
          <cell r="C1134" t="str">
            <v>British Gas</v>
          </cell>
          <cell r="D1134" t="str">
            <v>Centrica</v>
          </cell>
          <cell r="E1134">
            <v>2</v>
          </cell>
          <cell r="F1134" t="str">
            <v>Prepayment</v>
          </cell>
          <cell r="G1134" t="str">
            <v>London</v>
          </cell>
          <cell r="H1134">
            <v>2</v>
          </cell>
        </row>
        <row r="1135">
          <cell r="A1135">
            <v>1998</v>
          </cell>
          <cell r="B1135">
            <v>4</v>
          </cell>
          <cell r="C1135" t="str">
            <v>British Gas</v>
          </cell>
          <cell r="D1135" t="str">
            <v>Centrica</v>
          </cell>
          <cell r="E1135">
            <v>2</v>
          </cell>
          <cell r="F1135" t="str">
            <v>All</v>
          </cell>
          <cell r="G1135" t="str">
            <v>Midlands</v>
          </cell>
          <cell r="H1135">
            <v>6036</v>
          </cell>
        </row>
        <row r="1136">
          <cell r="A1136">
            <v>1998</v>
          </cell>
          <cell r="B1136">
            <v>4</v>
          </cell>
          <cell r="C1136" t="str">
            <v>British Gas</v>
          </cell>
          <cell r="D1136" t="str">
            <v>Centrica</v>
          </cell>
          <cell r="E1136">
            <v>2</v>
          </cell>
          <cell r="F1136" t="str">
            <v>Credit</v>
          </cell>
          <cell r="G1136" t="str">
            <v>Midlands</v>
          </cell>
          <cell r="H1136">
            <v>2554</v>
          </cell>
        </row>
        <row r="1137">
          <cell r="A1137">
            <v>1998</v>
          </cell>
          <cell r="B1137">
            <v>4</v>
          </cell>
          <cell r="C1137" t="str">
            <v>British Gas</v>
          </cell>
          <cell r="D1137" t="str">
            <v>Centrica</v>
          </cell>
          <cell r="E1137">
            <v>2</v>
          </cell>
          <cell r="F1137" t="str">
            <v>Credit</v>
          </cell>
          <cell r="G1137" t="str">
            <v>Midlands</v>
          </cell>
          <cell r="H1137">
            <v>0</v>
          </cell>
        </row>
        <row r="1138">
          <cell r="A1138">
            <v>1998</v>
          </cell>
          <cell r="B1138">
            <v>4</v>
          </cell>
          <cell r="C1138" t="str">
            <v>British Gas</v>
          </cell>
          <cell r="D1138" t="str">
            <v>Centrica</v>
          </cell>
          <cell r="E1138">
            <v>2</v>
          </cell>
          <cell r="F1138" t="str">
            <v>Direct Debit</v>
          </cell>
          <cell r="G1138" t="str">
            <v>Midlands</v>
          </cell>
          <cell r="H1138">
            <v>3320</v>
          </cell>
        </row>
        <row r="1139">
          <cell r="A1139">
            <v>1998</v>
          </cell>
          <cell r="B1139">
            <v>4</v>
          </cell>
          <cell r="C1139" t="str">
            <v>British Gas</v>
          </cell>
          <cell r="D1139" t="str">
            <v>Centrica</v>
          </cell>
          <cell r="E1139">
            <v>2</v>
          </cell>
          <cell r="F1139" t="str">
            <v>Prepayment</v>
          </cell>
          <cell r="G1139" t="str">
            <v>Midlands</v>
          </cell>
          <cell r="H1139">
            <v>162</v>
          </cell>
        </row>
        <row r="1140">
          <cell r="A1140">
            <v>1998</v>
          </cell>
          <cell r="B1140">
            <v>4</v>
          </cell>
          <cell r="C1140" t="str">
            <v>British Gas</v>
          </cell>
          <cell r="D1140" t="str">
            <v>Centrica</v>
          </cell>
          <cell r="E1140">
            <v>2</v>
          </cell>
          <cell r="F1140" t="str">
            <v>All</v>
          </cell>
          <cell r="G1140" t="str">
            <v>North East</v>
          </cell>
          <cell r="H1140">
            <v>2233</v>
          </cell>
        </row>
        <row r="1141">
          <cell r="A1141">
            <v>1998</v>
          </cell>
          <cell r="B1141">
            <v>4</v>
          </cell>
          <cell r="C1141" t="str">
            <v>British Gas</v>
          </cell>
          <cell r="D1141" t="str">
            <v>Centrica</v>
          </cell>
          <cell r="E1141">
            <v>2</v>
          </cell>
          <cell r="F1141" t="str">
            <v>Credit</v>
          </cell>
          <cell r="G1141" t="str">
            <v>North East</v>
          </cell>
          <cell r="H1141">
            <v>974</v>
          </cell>
        </row>
        <row r="1142">
          <cell r="A1142">
            <v>1998</v>
          </cell>
          <cell r="B1142">
            <v>4</v>
          </cell>
          <cell r="C1142" t="str">
            <v>British Gas</v>
          </cell>
          <cell r="D1142" t="str">
            <v>Centrica</v>
          </cell>
          <cell r="E1142">
            <v>2</v>
          </cell>
          <cell r="F1142" t="str">
            <v>Credit</v>
          </cell>
          <cell r="G1142" t="str">
            <v>North East</v>
          </cell>
          <cell r="H1142">
            <v>0</v>
          </cell>
        </row>
        <row r="1143">
          <cell r="A1143">
            <v>1998</v>
          </cell>
          <cell r="B1143">
            <v>4</v>
          </cell>
          <cell r="C1143" t="str">
            <v>British Gas</v>
          </cell>
          <cell r="D1143" t="str">
            <v>Centrica</v>
          </cell>
          <cell r="E1143">
            <v>2</v>
          </cell>
          <cell r="F1143" t="str">
            <v>Direct Debit</v>
          </cell>
          <cell r="G1143" t="str">
            <v>North East</v>
          </cell>
          <cell r="H1143">
            <v>1228</v>
          </cell>
        </row>
        <row r="1144">
          <cell r="A1144">
            <v>1998</v>
          </cell>
          <cell r="B1144">
            <v>4</v>
          </cell>
          <cell r="C1144" t="str">
            <v>British Gas</v>
          </cell>
          <cell r="D1144" t="str">
            <v>Centrica</v>
          </cell>
          <cell r="E1144">
            <v>2</v>
          </cell>
          <cell r="F1144" t="str">
            <v>Prepayment</v>
          </cell>
          <cell r="G1144" t="str">
            <v>North East</v>
          </cell>
          <cell r="H1144">
            <v>31</v>
          </cell>
        </row>
        <row r="1145">
          <cell r="A1145">
            <v>1998</v>
          </cell>
          <cell r="B1145">
            <v>4</v>
          </cell>
          <cell r="C1145" t="str">
            <v>British Gas</v>
          </cell>
          <cell r="D1145" t="str">
            <v>Centrica</v>
          </cell>
          <cell r="E1145">
            <v>2</v>
          </cell>
          <cell r="F1145" t="str">
            <v>All</v>
          </cell>
          <cell r="G1145" t="str">
            <v>North Scotland</v>
          </cell>
          <cell r="H1145">
            <v>1513</v>
          </cell>
        </row>
        <row r="1146">
          <cell r="A1146">
            <v>1998</v>
          </cell>
          <cell r="B1146">
            <v>4</v>
          </cell>
          <cell r="C1146" t="str">
            <v>British Gas</v>
          </cell>
          <cell r="D1146" t="str">
            <v>Centrica</v>
          </cell>
          <cell r="E1146">
            <v>2</v>
          </cell>
          <cell r="F1146" t="str">
            <v>Credit</v>
          </cell>
          <cell r="G1146" t="str">
            <v>North Scotland</v>
          </cell>
          <cell r="H1146">
            <v>677</v>
          </cell>
        </row>
        <row r="1147">
          <cell r="A1147">
            <v>1998</v>
          </cell>
          <cell r="B1147">
            <v>4</v>
          </cell>
          <cell r="C1147" t="str">
            <v>British Gas</v>
          </cell>
          <cell r="D1147" t="str">
            <v>Centrica</v>
          </cell>
          <cell r="E1147">
            <v>2</v>
          </cell>
          <cell r="F1147" t="str">
            <v>Credit</v>
          </cell>
          <cell r="G1147" t="str">
            <v>North Scotland</v>
          </cell>
          <cell r="H1147">
            <v>0</v>
          </cell>
        </row>
        <row r="1148">
          <cell r="A1148">
            <v>1998</v>
          </cell>
          <cell r="B1148">
            <v>4</v>
          </cell>
          <cell r="C1148" t="str">
            <v>British Gas</v>
          </cell>
          <cell r="D1148" t="str">
            <v>Centrica</v>
          </cell>
          <cell r="E1148">
            <v>2</v>
          </cell>
          <cell r="F1148" t="str">
            <v>Direct Debit</v>
          </cell>
          <cell r="G1148" t="str">
            <v>North Scotland</v>
          </cell>
          <cell r="H1148">
            <v>827</v>
          </cell>
        </row>
        <row r="1149">
          <cell r="A1149">
            <v>1998</v>
          </cell>
          <cell r="B1149">
            <v>4</v>
          </cell>
          <cell r="C1149" t="str">
            <v>British Gas</v>
          </cell>
          <cell r="D1149" t="str">
            <v>Centrica</v>
          </cell>
          <cell r="E1149">
            <v>2</v>
          </cell>
          <cell r="F1149" t="str">
            <v>Prepayment</v>
          </cell>
          <cell r="G1149" t="str">
            <v>North Scotland</v>
          </cell>
          <cell r="H1149">
            <v>9</v>
          </cell>
        </row>
        <row r="1150">
          <cell r="A1150">
            <v>1998</v>
          </cell>
          <cell r="B1150">
            <v>4</v>
          </cell>
          <cell r="C1150" t="str">
            <v>British Gas</v>
          </cell>
          <cell r="D1150" t="str">
            <v>Centrica</v>
          </cell>
          <cell r="E1150">
            <v>2</v>
          </cell>
          <cell r="F1150" t="str">
            <v>All</v>
          </cell>
          <cell r="G1150" t="str">
            <v>North Wales &amp; Merseyside</v>
          </cell>
          <cell r="H1150">
            <v>5841</v>
          </cell>
        </row>
        <row r="1151">
          <cell r="A1151">
            <v>1998</v>
          </cell>
          <cell r="B1151">
            <v>4</v>
          </cell>
          <cell r="C1151" t="str">
            <v>British Gas</v>
          </cell>
          <cell r="D1151" t="str">
            <v>Centrica</v>
          </cell>
          <cell r="E1151">
            <v>2</v>
          </cell>
          <cell r="F1151" t="str">
            <v>Credit</v>
          </cell>
          <cell r="G1151" t="str">
            <v>North Wales &amp; Merseyside</v>
          </cell>
          <cell r="H1151">
            <v>2368</v>
          </cell>
        </row>
        <row r="1152">
          <cell r="A1152">
            <v>1998</v>
          </cell>
          <cell r="B1152">
            <v>4</v>
          </cell>
          <cell r="C1152" t="str">
            <v>British Gas</v>
          </cell>
          <cell r="D1152" t="str">
            <v>Centrica</v>
          </cell>
          <cell r="E1152">
            <v>2</v>
          </cell>
          <cell r="F1152" t="str">
            <v>Credit</v>
          </cell>
          <cell r="G1152" t="str">
            <v>North Wales &amp; Merseyside</v>
          </cell>
          <cell r="H1152">
            <v>0</v>
          </cell>
        </row>
        <row r="1153">
          <cell r="A1153">
            <v>1998</v>
          </cell>
          <cell r="B1153">
            <v>4</v>
          </cell>
          <cell r="C1153" t="str">
            <v>British Gas</v>
          </cell>
          <cell r="D1153" t="str">
            <v>Centrica</v>
          </cell>
          <cell r="E1153">
            <v>2</v>
          </cell>
          <cell r="F1153" t="str">
            <v>Direct Debit</v>
          </cell>
          <cell r="G1153" t="str">
            <v>North Wales &amp; Merseyside</v>
          </cell>
          <cell r="H1153">
            <v>3214</v>
          </cell>
        </row>
        <row r="1154">
          <cell r="A1154">
            <v>1998</v>
          </cell>
          <cell r="B1154">
            <v>4</v>
          </cell>
          <cell r="C1154" t="str">
            <v>British Gas</v>
          </cell>
          <cell r="D1154" t="str">
            <v>Centrica</v>
          </cell>
          <cell r="E1154">
            <v>2</v>
          </cell>
          <cell r="F1154" t="str">
            <v>Prepayment</v>
          </cell>
          <cell r="G1154" t="str">
            <v>North Wales &amp; Merseyside</v>
          </cell>
          <cell r="H1154">
            <v>259</v>
          </cell>
        </row>
        <row r="1155">
          <cell r="A1155">
            <v>1998</v>
          </cell>
          <cell r="B1155">
            <v>4</v>
          </cell>
          <cell r="C1155" t="str">
            <v>British Gas</v>
          </cell>
          <cell r="D1155" t="str">
            <v>Centrica</v>
          </cell>
          <cell r="E1155">
            <v>2</v>
          </cell>
          <cell r="F1155" t="str">
            <v>All</v>
          </cell>
          <cell r="G1155" t="str">
            <v>North West</v>
          </cell>
          <cell r="H1155">
            <v>4578</v>
          </cell>
        </row>
        <row r="1156">
          <cell r="A1156">
            <v>1998</v>
          </cell>
          <cell r="B1156">
            <v>4</v>
          </cell>
          <cell r="C1156" t="str">
            <v>British Gas</v>
          </cell>
          <cell r="D1156" t="str">
            <v>Centrica</v>
          </cell>
          <cell r="E1156">
            <v>2</v>
          </cell>
          <cell r="F1156" t="str">
            <v>Credit</v>
          </cell>
          <cell r="G1156" t="str">
            <v>North West</v>
          </cell>
          <cell r="H1156">
            <v>2056</v>
          </cell>
        </row>
        <row r="1157">
          <cell r="A1157">
            <v>1998</v>
          </cell>
          <cell r="B1157">
            <v>4</v>
          </cell>
          <cell r="C1157" t="str">
            <v>British Gas</v>
          </cell>
          <cell r="D1157" t="str">
            <v>Centrica</v>
          </cell>
          <cell r="E1157">
            <v>2</v>
          </cell>
          <cell r="F1157" t="str">
            <v>Credit</v>
          </cell>
          <cell r="G1157" t="str">
            <v>North West</v>
          </cell>
          <cell r="H1157">
            <v>0</v>
          </cell>
        </row>
        <row r="1158">
          <cell r="A1158">
            <v>1998</v>
          </cell>
          <cell r="B1158">
            <v>4</v>
          </cell>
          <cell r="C1158" t="str">
            <v>British Gas</v>
          </cell>
          <cell r="D1158" t="str">
            <v>Centrica</v>
          </cell>
          <cell r="E1158">
            <v>2</v>
          </cell>
          <cell r="F1158" t="str">
            <v>Direct Debit</v>
          </cell>
          <cell r="G1158" t="str">
            <v>North West</v>
          </cell>
          <cell r="H1158">
            <v>2513</v>
          </cell>
        </row>
        <row r="1159">
          <cell r="A1159">
            <v>1998</v>
          </cell>
          <cell r="B1159">
            <v>4</v>
          </cell>
          <cell r="C1159" t="str">
            <v>British Gas</v>
          </cell>
          <cell r="D1159" t="str">
            <v>Centrica</v>
          </cell>
          <cell r="E1159">
            <v>2</v>
          </cell>
          <cell r="F1159" t="str">
            <v>Prepayment</v>
          </cell>
          <cell r="G1159" t="str">
            <v>North West</v>
          </cell>
          <cell r="H1159">
            <v>9</v>
          </cell>
        </row>
        <row r="1160">
          <cell r="A1160">
            <v>1998</v>
          </cell>
          <cell r="B1160">
            <v>4</v>
          </cell>
          <cell r="C1160" t="str">
            <v>British Gas</v>
          </cell>
          <cell r="D1160" t="str">
            <v>Centrica</v>
          </cell>
          <cell r="E1160">
            <v>2</v>
          </cell>
          <cell r="F1160" t="str">
            <v>All</v>
          </cell>
          <cell r="G1160" t="str">
            <v>South East</v>
          </cell>
          <cell r="H1160">
            <v>3731</v>
          </cell>
        </row>
        <row r="1161">
          <cell r="A1161">
            <v>1998</v>
          </cell>
          <cell r="B1161">
            <v>4</v>
          </cell>
          <cell r="C1161" t="str">
            <v>British Gas</v>
          </cell>
          <cell r="D1161" t="str">
            <v>Centrica</v>
          </cell>
          <cell r="E1161">
            <v>2</v>
          </cell>
          <cell r="F1161" t="str">
            <v>Credit</v>
          </cell>
          <cell r="G1161" t="str">
            <v>South East</v>
          </cell>
          <cell r="H1161">
            <v>1672</v>
          </cell>
        </row>
        <row r="1162">
          <cell r="A1162">
            <v>1998</v>
          </cell>
          <cell r="B1162">
            <v>4</v>
          </cell>
          <cell r="C1162" t="str">
            <v>British Gas</v>
          </cell>
          <cell r="D1162" t="str">
            <v>Centrica</v>
          </cell>
          <cell r="E1162">
            <v>2</v>
          </cell>
          <cell r="F1162" t="str">
            <v>Credit</v>
          </cell>
          <cell r="G1162" t="str">
            <v>South East</v>
          </cell>
          <cell r="H1162">
            <v>0</v>
          </cell>
        </row>
        <row r="1163">
          <cell r="A1163">
            <v>1998</v>
          </cell>
          <cell r="B1163">
            <v>4</v>
          </cell>
          <cell r="C1163" t="str">
            <v>British Gas</v>
          </cell>
          <cell r="D1163" t="str">
            <v>Centrica</v>
          </cell>
          <cell r="E1163">
            <v>2</v>
          </cell>
          <cell r="F1163" t="str">
            <v>Direct Debit</v>
          </cell>
          <cell r="G1163" t="str">
            <v>South East</v>
          </cell>
          <cell r="H1163">
            <v>2043</v>
          </cell>
        </row>
        <row r="1164">
          <cell r="A1164">
            <v>1998</v>
          </cell>
          <cell r="B1164">
            <v>4</v>
          </cell>
          <cell r="C1164" t="str">
            <v>British Gas</v>
          </cell>
          <cell r="D1164" t="str">
            <v>Centrica</v>
          </cell>
          <cell r="E1164">
            <v>2</v>
          </cell>
          <cell r="F1164" t="str">
            <v>Prepayment</v>
          </cell>
          <cell r="G1164" t="str">
            <v>South East</v>
          </cell>
          <cell r="H1164">
            <v>16</v>
          </cell>
        </row>
        <row r="1165">
          <cell r="A1165">
            <v>1998</v>
          </cell>
          <cell r="B1165">
            <v>4</v>
          </cell>
          <cell r="C1165" t="str">
            <v>British Gas</v>
          </cell>
          <cell r="D1165" t="str">
            <v>Centrica</v>
          </cell>
          <cell r="E1165">
            <v>2</v>
          </cell>
          <cell r="F1165" t="str">
            <v>All</v>
          </cell>
          <cell r="G1165" t="str">
            <v>South Scotland</v>
          </cell>
          <cell r="H1165">
            <v>9256</v>
          </cell>
        </row>
        <row r="1166">
          <cell r="A1166">
            <v>1998</v>
          </cell>
          <cell r="B1166">
            <v>4</v>
          </cell>
          <cell r="C1166" t="str">
            <v>British Gas</v>
          </cell>
          <cell r="D1166" t="str">
            <v>Centrica</v>
          </cell>
          <cell r="E1166">
            <v>2</v>
          </cell>
          <cell r="F1166" t="str">
            <v>Credit</v>
          </cell>
          <cell r="G1166" t="str">
            <v>South Scotland</v>
          </cell>
          <cell r="H1166">
            <v>2865</v>
          </cell>
        </row>
        <row r="1167">
          <cell r="A1167">
            <v>1998</v>
          </cell>
          <cell r="B1167">
            <v>4</v>
          </cell>
          <cell r="C1167" t="str">
            <v>British Gas</v>
          </cell>
          <cell r="D1167" t="str">
            <v>Centrica</v>
          </cell>
          <cell r="E1167">
            <v>2</v>
          </cell>
          <cell r="F1167" t="str">
            <v>Credit</v>
          </cell>
          <cell r="G1167" t="str">
            <v>South Scotland</v>
          </cell>
          <cell r="H1167">
            <v>0</v>
          </cell>
        </row>
        <row r="1168">
          <cell r="A1168">
            <v>1998</v>
          </cell>
          <cell r="B1168">
            <v>4</v>
          </cell>
          <cell r="C1168" t="str">
            <v>British Gas</v>
          </cell>
          <cell r="D1168" t="str">
            <v>Centrica</v>
          </cell>
          <cell r="E1168">
            <v>2</v>
          </cell>
          <cell r="F1168" t="str">
            <v>Direct Debit</v>
          </cell>
          <cell r="G1168" t="str">
            <v>South Scotland</v>
          </cell>
          <cell r="H1168">
            <v>5111</v>
          </cell>
        </row>
        <row r="1169">
          <cell r="A1169">
            <v>1998</v>
          </cell>
          <cell r="B1169">
            <v>4</v>
          </cell>
          <cell r="C1169" t="str">
            <v>British Gas</v>
          </cell>
          <cell r="D1169" t="str">
            <v>Centrica</v>
          </cell>
          <cell r="E1169">
            <v>2</v>
          </cell>
          <cell r="F1169" t="str">
            <v>Prepayment</v>
          </cell>
          <cell r="G1169" t="str">
            <v>South Scotland</v>
          </cell>
          <cell r="H1169">
            <v>1280</v>
          </cell>
        </row>
        <row r="1170">
          <cell r="A1170">
            <v>1998</v>
          </cell>
          <cell r="B1170">
            <v>4</v>
          </cell>
          <cell r="C1170" t="str">
            <v>British Gas</v>
          </cell>
          <cell r="D1170" t="str">
            <v>Centrica</v>
          </cell>
          <cell r="E1170">
            <v>2</v>
          </cell>
          <cell r="F1170" t="str">
            <v>All</v>
          </cell>
          <cell r="G1170" t="str">
            <v>South Wales</v>
          </cell>
          <cell r="H1170">
            <v>0</v>
          </cell>
        </row>
        <row r="1171">
          <cell r="A1171">
            <v>1998</v>
          </cell>
          <cell r="B1171">
            <v>4</v>
          </cell>
          <cell r="C1171" t="str">
            <v>British Gas</v>
          </cell>
          <cell r="D1171" t="str">
            <v>Centrica</v>
          </cell>
          <cell r="E1171">
            <v>2</v>
          </cell>
          <cell r="F1171" t="str">
            <v>Credit</v>
          </cell>
          <cell r="G1171" t="str">
            <v>South Wales</v>
          </cell>
          <cell r="H1171">
            <v>0</v>
          </cell>
        </row>
        <row r="1172">
          <cell r="A1172">
            <v>1998</v>
          </cell>
          <cell r="B1172">
            <v>4</v>
          </cell>
          <cell r="C1172" t="str">
            <v>British Gas</v>
          </cell>
          <cell r="D1172" t="str">
            <v>Centrica</v>
          </cell>
          <cell r="E1172">
            <v>2</v>
          </cell>
          <cell r="F1172" t="str">
            <v>Credit</v>
          </cell>
          <cell r="G1172" t="str">
            <v>South Wales</v>
          </cell>
          <cell r="H1172">
            <v>0</v>
          </cell>
        </row>
        <row r="1173">
          <cell r="A1173">
            <v>1998</v>
          </cell>
          <cell r="B1173">
            <v>4</v>
          </cell>
          <cell r="C1173" t="str">
            <v>British Gas</v>
          </cell>
          <cell r="D1173" t="str">
            <v>Centrica</v>
          </cell>
          <cell r="E1173">
            <v>2</v>
          </cell>
          <cell r="F1173" t="str">
            <v>Direct Debit</v>
          </cell>
          <cell r="G1173" t="str">
            <v>South Wales</v>
          </cell>
          <cell r="H1173">
            <v>0</v>
          </cell>
        </row>
        <row r="1174">
          <cell r="A1174">
            <v>1998</v>
          </cell>
          <cell r="B1174">
            <v>4</v>
          </cell>
          <cell r="C1174" t="str">
            <v>British Gas</v>
          </cell>
          <cell r="D1174" t="str">
            <v>Centrica</v>
          </cell>
          <cell r="E1174">
            <v>2</v>
          </cell>
          <cell r="F1174" t="str">
            <v>Prepayment</v>
          </cell>
          <cell r="G1174" t="str">
            <v>South Wales</v>
          </cell>
          <cell r="H1174">
            <v>0</v>
          </cell>
        </row>
        <row r="1175">
          <cell r="A1175">
            <v>1998</v>
          </cell>
          <cell r="B1175">
            <v>4</v>
          </cell>
          <cell r="C1175" t="str">
            <v>British Gas</v>
          </cell>
          <cell r="D1175" t="str">
            <v>Centrica</v>
          </cell>
          <cell r="E1175">
            <v>2</v>
          </cell>
          <cell r="F1175" t="str">
            <v>All</v>
          </cell>
          <cell r="G1175" t="str">
            <v>South West</v>
          </cell>
          <cell r="H1175">
            <v>1322</v>
          </cell>
        </row>
        <row r="1176">
          <cell r="A1176">
            <v>1998</v>
          </cell>
          <cell r="B1176">
            <v>4</v>
          </cell>
          <cell r="C1176" t="str">
            <v>British Gas</v>
          </cell>
          <cell r="D1176" t="str">
            <v>Centrica</v>
          </cell>
          <cell r="E1176">
            <v>2</v>
          </cell>
          <cell r="F1176" t="str">
            <v>Credit</v>
          </cell>
          <cell r="G1176" t="str">
            <v>South West</v>
          </cell>
          <cell r="H1176">
            <v>593</v>
          </cell>
        </row>
        <row r="1177">
          <cell r="A1177">
            <v>1998</v>
          </cell>
          <cell r="B1177">
            <v>4</v>
          </cell>
          <cell r="C1177" t="str">
            <v>British Gas</v>
          </cell>
          <cell r="D1177" t="str">
            <v>Centrica</v>
          </cell>
          <cell r="E1177">
            <v>2</v>
          </cell>
          <cell r="F1177" t="str">
            <v>Credit</v>
          </cell>
          <cell r="G1177" t="str">
            <v>South West</v>
          </cell>
          <cell r="H1177">
            <v>0</v>
          </cell>
        </row>
        <row r="1178">
          <cell r="A1178">
            <v>1998</v>
          </cell>
          <cell r="B1178">
            <v>4</v>
          </cell>
          <cell r="C1178" t="str">
            <v>British Gas</v>
          </cell>
          <cell r="D1178" t="str">
            <v>Centrica</v>
          </cell>
          <cell r="E1178">
            <v>2</v>
          </cell>
          <cell r="F1178" t="str">
            <v>Direct Debit</v>
          </cell>
          <cell r="G1178" t="str">
            <v>South West</v>
          </cell>
          <cell r="H1178">
            <v>725</v>
          </cell>
        </row>
        <row r="1179">
          <cell r="A1179">
            <v>1998</v>
          </cell>
          <cell r="B1179">
            <v>4</v>
          </cell>
          <cell r="C1179" t="str">
            <v>British Gas</v>
          </cell>
          <cell r="D1179" t="str">
            <v>Centrica</v>
          </cell>
          <cell r="E1179">
            <v>2</v>
          </cell>
          <cell r="F1179" t="str">
            <v>Prepayment</v>
          </cell>
          <cell r="G1179" t="str">
            <v>South West</v>
          </cell>
          <cell r="H1179">
            <v>4</v>
          </cell>
        </row>
        <row r="1180">
          <cell r="A1180">
            <v>1998</v>
          </cell>
          <cell r="B1180">
            <v>4</v>
          </cell>
          <cell r="C1180" t="str">
            <v>British Gas</v>
          </cell>
          <cell r="D1180" t="str">
            <v>Centrica</v>
          </cell>
          <cell r="E1180">
            <v>2</v>
          </cell>
          <cell r="F1180" t="str">
            <v>All</v>
          </cell>
          <cell r="G1180" t="str">
            <v>Southern</v>
          </cell>
          <cell r="H1180">
            <v>2</v>
          </cell>
        </row>
        <row r="1181">
          <cell r="A1181">
            <v>1998</v>
          </cell>
          <cell r="B1181">
            <v>4</v>
          </cell>
          <cell r="C1181" t="str">
            <v>British Gas</v>
          </cell>
          <cell r="D1181" t="str">
            <v>Centrica</v>
          </cell>
          <cell r="E1181">
            <v>2</v>
          </cell>
          <cell r="F1181" t="str">
            <v>Credit</v>
          </cell>
          <cell r="G1181" t="str">
            <v>Southern</v>
          </cell>
          <cell r="H1181">
            <v>1</v>
          </cell>
        </row>
        <row r="1182">
          <cell r="A1182">
            <v>1998</v>
          </cell>
          <cell r="B1182">
            <v>4</v>
          </cell>
          <cell r="C1182" t="str">
            <v>British Gas</v>
          </cell>
          <cell r="D1182" t="str">
            <v>Centrica</v>
          </cell>
          <cell r="E1182">
            <v>2</v>
          </cell>
          <cell r="F1182" t="str">
            <v>Credit</v>
          </cell>
          <cell r="G1182" t="str">
            <v>Southern</v>
          </cell>
          <cell r="H1182">
            <v>0</v>
          </cell>
        </row>
        <row r="1183">
          <cell r="A1183">
            <v>1998</v>
          </cell>
          <cell r="B1183">
            <v>4</v>
          </cell>
          <cell r="C1183" t="str">
            <v>British Gas</v>
          </cell>
          <cell r="D1183" t="str">
            <v>Centrica</v>
          </cell>
          <cell r="E1183">
            <v>2</v>
          </cell>
          <cell r="F1183" t="str">
            <v>Direct Debit</v>
          </cell>
          <cell r="G1183" t="str">
            <v>Southern</v>
          </cell>
          <cell r="H1183">
            <v>1</v>
          </cell>
        </row>
        <row r="1184">
          <cell r="A1184">
            <v>1998</v>
          </cell>
          <cell r="B1184">
            <v>4</v>
          </cell>
          <cell r="C1184" t="str">
            <v>British Gas</v>
          </cell>
          <cell r="D1184" t="str">
            <v>Centrica</v>
          </cell>
          <cell r="E1184">
            <v>2</v>
          </cell>
          <cell r="F1184" t="str">
            <v>Prepayment</v>
          </cell>
          <cell r="G1184" t="str">
            <v>Southern</v>
          </cell>
          <cell r="H1184">
            <v>0</v>
          </cell>
        </row>
        <row r="1185">
          <cell r="A1185">
            <v>1998</v>
          </cell>
          <cell r="B1185">
            <v>4</v>
          </cell>
          <cell r="C1185" t="str">
            <v>British Gas</v>
          </cell>
          <cell r="D1185" t="str">
            <v>Centrica</v>
          </cell>
          <cell r="E1185">
            <v>2</v>
          </cell>
          <cell r="F1185" t="str">
            <v>All</v>
          </cell>
          <cell r="G1185" t="str">
            <v>Yorkshire</v>
          </cell>
          <cell r="H1185">
            <v>5427</v>
          </cell>
        </row>
        <row r="1186">
          <cell r="A1186">
            <v>1998</v>
          </cell>
          <cell r="B1186">
            <v>4</v>
          </cell>
          <cell r="C1186" t="str">
            <v>British Gas</v>
          </cell>
          <cell r="D1186" t="str">
            <v>Centrica</v>
          </cell>
          <cell r="E1186">
            <v>2</v>
          </cell>
          <cell r="F1186" t="str">
            <v>Credit</v>
          </cell>
          <cell r="G1186" t="str">
            <v>Yorkshire</v>
          </cell>
          <cell r="H1186">
            <v>2378</v>
          </cell>
        </row>
        <row r="1187">
          <cell r="A1187">
            <v>1998</v>
          </cell>
          <cell r="B1187">
            <v>4</v>
          </cell>
          <cell r="C1187" t="str">
            <v>British Gas</v>
          </cell>
          <cell r="D1187" t="str">
            <v>Centrica</v>
          </cell>
          <cell r="E1187">
            <v>2</v>
          </cell>
          <cell r="F1187" t="str">
            <v>Credit</v>
          </cell>
          <cell r="G1187" t="str">
            <v>Yorkshire</v>
          </cell>
          <cell r="H1187">
            <v>0</v>
          </cell>
        </row>
        <row r="1188">
          <cell r="A1188">
            <v>1998</v>
          </cell>
          <cell r="B1188">
            <v>4</v>
          </cell>
          <cell r="C1188" t="str">
            <v>British Gas</v>
          </cell>
          <cell r="D1188" t="str">
            <v>Centrica</v>
          </cell>
          <cell r="E1188">
            <v>2</v>
          </cell>
          <cell r="F1188" t="str">
            <v>Direct Debit</v>
          </cell>
          <cell r="G1188" t="str">
            <v>Yorkshire</v>
          </cell>
          <cell r="H1188">
            <v>2985</v>
          </cell>
        </row>
        <row r="1189">
          <cell r="A1189">
            <v>1998</v>
          </cell>
          <cell r="B1189">
            <v>4</v>
          </cell>
          <cell r="C1189" t="str">
            <v>British Gas</v>
          </cell>
          <cell r="D1189" t="str">
            <v>Centrica</v>
          </cell>
          <cell r="E1189">
            <v>2</v>
          </cell>
          <cell r="F1189" t="str">
            <v>Prepayment</v>
          </cell>
          <cell r="G1189" t="str">
            <v>Yorkshire</v>
          </cell>
          <cell r="H1189">
            <v>64</v>
          </cell>
        </row>
        <row r="1190">
          <cell r="A1190">
            <v>1998</v>
          </cell>
          <cell r="B1190">
            <v>4</v>
          </cell>
          <cell r="C1190" t="str">
            <v>Eastern Electricity</v>
          </cell>
          <cell r="D1190" t="str">
            <v>Powergen</v>
          </cell>
          <cell r="E1190">
            <v>1</v>
          </cell>
          <cell r="F1190" t="str">
            <v>All</v>
          </cell>
          <cell r="G1190" t="str">
            <v>East Anglia</v>
          </cell>
          <cell r="H1190">
            <v>2896902</v>
          </cell>
        </row>
        <row r="1191">
          <cell r="A1191">
            <v>1998</v>
          </cell>
          <cell r="B1191">
            <v>4</v>
          </cell>
          <cell r="C1191" t="str">
            <v>Eastern Electricity</v>
          </cell>
          <cell r="D1191" t="str">
            <v>Powergen</v>
          </cell>
          <cell r="E1191">
            <v>1</v>
          </cell>
          <cell r="F1191" t="str">
            <v>Credit</v>
          </cell>
          <cell r="G1191" t="str">
            <v>East Anglia</v>
          </cell>
          <cell r="H1191">
            <v>1482180</v>
          </cell>
        </row>
        <row r="1192">
          <cell r="A1192">
            <v>1998</v>
          </cell>
          <cell r="B1192">
            <v>4</v>
          </cell>
          <cell r="C1192" t="str">
            <v>Eastern Electricity</v>
          </cell>
          <cell r="D1192" t="str">
            <v>Powergen</v>
          </cell>
          <cell r="E1192">
            <v>1</v>
          </cell>
          <cell r="F1192" t="str">
            <v>Credit</v>
          </cell>
          <cell r="G1192" t="str">
            <v>East Anglia</v>
          </cell>
          <cell r="H1192">
            <v>65603</v>
          </cell>
        </row>
        <row r="1193">
          <cell r="A1193">
            <v>1998</v>
          </cell>
          <cell r="B1193">
            <v>4</v>
          </cell>
          <cell r="C1193" t="str">
            <v>Eastern Electricity</v>
          </cell>
          <cell r="D1193" t="str">
            <v>Powergen</v>
          </cell>
          <cell r="E1193">
            <v>1</v>
          </cell>
          <cell r="F1193" t="str">
            <v>Direct Debit</v>
          </cell>
          <cell r="G1193" t="str">
            <v>East Anglia</v>
          </cell>
          <cell r="H1193">
            <v>1010327</v>
          </cell>
        </row>
        <row r="1194">
          <cell r="A1194">
            <v>1998</v>
          </cell>
          <cell r="B1194">
            <v>4</v>
          </cell>
          <cell r="C1194" t="str">
            <v>Eastern Electricity</v>
          </cell>
          <cell r="D1194" t="str">
            <v>Powergen</v>
          </cell>
          <cell r="E1194">
            <v>1</v>
          </cell>
          <cell r="F1194" t="str">
            <v>Prepayment</v>
          </cell>
          <cell r="G1194" t="str">
            <v>East Anglia</v>
          </cell>
          <cell r="H1194">
            <v>338792</v>
          </cell>
        </row>
        <row r="1195">
          <cell r="A1195">
            <v>1998</v>
          </cell>
          <cell r="B1195">
            <v>4</v>
          </cell>
          <cell r="C1195" t="str">
            <v>Eastern Electricity</v>
          </cell>
          <cell r="D1195" t="str">
            <v>Powergen</v>
          </cell>
          <cell r="E1195">
            <v>2</v>
          </cell>
          <cell r="F1195" t="str">
            <v>All</v>
          </cell>
          <cell r="G1195" t="str">
            <v>East Midlands</v>
          </cell>
          <cell r="H1195">
            <v>0</v>
          </cell>
        </row>
        <row r="1196">
          <cell r="A1196">
            <v>1998</v>
          </cell>
          <cell r="B1196">
            <v>4</v>
          </cell>
          <cell r="C1196" t="str">
            <v>Eastern Electricity</v>
          </cell>
          <cell r="D1196" t="str">
            <v>Powergen</v>
          </cell>
          <cell r="E1196">
            <v>2</v>
          </cell>
          <cell r="F1196" t="str">
            <v>Credit</v>
          </cell>
          <cell r="G1196" t="str">
            <v>East Midlands</v>
          </cell>
          <cell r="H1196">
            <v>0</v>
          </cell>
        </row>
        <row r="1197">
          <cell r="A1197">
            <v>1998</v>
          </cell>
          <cell r="B1197">
            <v>4</v>
          </cell>
          <cell r="C1197" t="str">
            <v>Eastern Electricity</v>
          </cell>
          <cell r="D1197" t="str">
            <v>Powergen</v>
          </cell>
          <cell r="E1197">
            <v>2</v>
          </cell>
          <cell r="F1197" t="str">
            <v>Credit</v>
          </cell>
          <cell r="G1197" t="str">
            <v>East Midlands</v>
          </cell>
          <cell r="H1197">
            <v>0</v>
          </cell>
        </row>
        <row r="1198">
          <cell r="A1198">
            <v>1998</v>
          </cell>
          <cell r="B1198">
            <v>4</v>
          </cell>
          <cell r="C1198" t="str">
            <v>Eastern Electricity</v>
          </cell>
          <cell r="D1198" t="str">
            <v>Powergen</v>
          </cell>
          <cell r="E1198">
            <v>2</v>
          </cell>
          <cell r="F1198" t="str">
            <v>Direct Debit</v>
          </cell>
          <cell r="G1198" t="str">
            <v>East Midlands</v>
          </cell>
          <cell r="H1198">
            <v>0</v>
          </cell>
        </row>
        <row r="1199">
          <cell r="A1199">
            <v>1998</v>
          </cell>
          <cell r="B1199">
            <v>4</v>
          </cell>
          <cell r="C1199" t="str">
            <v>Eastern Electricity</v>
          </cell>
          <cell r="D1199" t="str">
            <v>Powergen</v>
          </cell>
          <cell r="E1199">
            <v>2</v>
          </cell>
          <cell r="F1199" t="str">
            <v>Prepayment</v>
          </cell>
          <cell r="G1199" t="str">
            <v>East Midlands</v>
          </cell>
          <cell r="H1199">
            <v>0</v>
          </cell>
        </row>
        <row r="1200">
          <cell r="A1200">
            <v>1998</v>
          </cell>
          <cell r="B1200">
            <v>4</v>
          </cell>
          <cell r="C1200" t="str">
            <v>Eastern Electricity</v>
          </cell>
          <cell r="D1200" t="str">
            <v>Powergen</v>
          </cell>
          <cell r="E1200">
            <v>2</v>
          </cell>
          <cell r="F1200" t="str">
            <v>All</v>
          </cell>
          <cell r="G1200" t="str">
            <v>London</v>
          </cell>
          <cell r="H1200">
            <v>0</v>
          </cell>
        </row>
        <row r="1201">
          <cell r="A1201">
            <v>1998</v>
          </cell>
          <cell r="B1201">
            <v>4</v>
          </cell>
          <cell r="C1201" t="str">
            <v>Eastern Electricity</v>
          </cell>
          <cell r="D1201" t="str">
            <v>Powergen</v>
          </cell>
          <cell r="E1201">
            <v>2</v>
          </cell>
          <cell r="F1201" t="str">
            <v>Credit</v>
          </cell>
          <cell r="G1201" t="str">
            <v>London</v>
          </cell>
          <cell r="H1201">
            <v>0</v>
          </cell>
        </row>
        <row r="1202">
          <cell r="A1202">
            <v>1998</v>
          </cell>
          <cell r="B1202">
            <v>4</v>
          </cell>
          <cell r="C1202" t="str">
            <v>Eastern Electricity</v>
          </cell>
          <cell r="D1202" t="str">
            <v>Powergen</v>
          </cell>
          <cell r="E1202">
            <v>2</v>
          </cell>
          <cell r="F1202" t="str">
            <v>Credit</v>
          </cell>
          <cell r="G1202" t="str">
            <v>London</v>
          </cell>
          <cell r="H1202">
            <v>0</v>
          </cell>
        </row>
        <row r="1203">
          <cell r="A1203">
            <v>1998</v>
          </cell>
          <cell r="B1203">
            <v>4</v>
          </cell>
          <cell r="C1203" t="str">
            <v>Eastern Electricity</v>
          </cell>
          <cell r="D1203" t="str">
            <v>Powergen</v>
          </cell>
          <cell r="E1203">
            <v>2</v>
          </cell>
          <cell r="F1203" t="str">
            <v>Direct Debit</v>
          </cell>
          <cell r="G1203" t="str">
            <v>London</v>
          </cell>
          <cell r="H1203">
            <v>0</v>
          </cell>
        </row>
        <row r="1204">
          <cell r="A1204">
            <v>1998</v>
          </cell>
          <cell r="B1204">
            <v>4</v>
          </cell>
          <cell r="C1204" t="str">
            <v>Eastern Electricity</v>
          </cell>
          <cell r="D1204" t="str">
            <v>Powergen</v>
          </cell>
          <cell r="E1204">
            <v>2</v>
          </cell>
          <cell r="F1204" t="str">
            <v>Prepayment</v>
          </cell>
          <cell r="G1204" t="str">
            <v>London</v>
          </cell>
          <cell r="H1204">
            <v>0</v>
          </cell>
        </row>
        <row r="1205">
          <cell r="A1205">
            <v>1998</v>
          </cell>
          <cell r="B1205">
            <v>4</v>
          </cell>
          <cell r="C1205" t="str">
            <v>Eastern Electricity</v>
          </cell>
          <cell r="D1205" t="str">
            <v>Powergen</v>
          </cell>
          <cell r="E1205">
            <v>2</v>
          </cell>
          <cell r="F1205" t="str">
            <v>All</v>
          </cell>
          <cell r="G1205" t="str">
            <v>Midlands</v>
          </cell>
          <cell r="H1205">
            <v>0</v>
          </cell>
        </row>
        <row r="1206">
          <cell r="A1206">
            <v>1998</v>
          </cell>
          <cell r="B1206">
            <v>4</v>
          </cell>
          <cell r="C1206" t="str">
            <v>Eastern Electricity</v>
          </cell>
          <cell r="D1206" t="str">
            <v>Powergen</v>
          </cell>
          <cell r="E1206">
            <v>2</v>
          </cell>
          <cell r="F1206" t="str">
            <v>Credit</v>
          </cell>
          <cell r="G1206" t="str">
            <v>Midlands</v>
          </cell>
          <cell r="H1206">
            <v>0</v>
          </cell>
        </row>
        <row r="1207">
          <cell r="A1207">
            <v>1998</v>
          </cell>
          <cell r="B1207">
            <v>4</v>
          </cell>
          <cell r="C1207" t="str">
            <v>Eastern Electricity</v>
          </cell>
          <cell r="D1207" t="str">
            <v>Powergen</v>
          </cell>
          <cell r="E1207">
            <v>2</v>
          </cell>
          <cell r="F1207" t="str">
            <v>Credit</v>
          </cell>
          <cell r="G1207" t="str">
            <v>Midlands</v>
          </cell>
          <cell r="H1207">
            <v>0</v>
          </cell>
        </row>
        <row r="1208">
          <cell r="A1208">
            <v>1998</v>
          </cell>
          <cell r="B1208">
            <v>4</v>
          </cell>
          <cell r="C1208" t="str">
            <v>Eastern Electricity</v>
          </cell>
          <cell r="D1208" t="str">
            <v>Powergen</v>
          </cell>
          <cell r="E1208">
            <v>2</v>
          </cell>
          <cell r="F1208" t="str">
            <v>Direct Debit</v>
          </cell>
          <cell r="G1208" t="str">
            <v>Midlands</v>
          </cell>
          <cell r="H1208">
            <v>0</v>
          </cell>
        </row>
        <row r="1209">
          <cell r="A1209">
            <v>1998</v>
          </cell>
          <cell r="B1209">
            <v>4</v>
          </cell>
          <cell r="C1209" t="str">
            <v>Eastern Electricity</v>
          </cell>
          <cell r="D1209" t="str">
            <v>Powergen</v>
          </cell>
          <cell r="E1209">
            <v>2</v>
          </cell>
          <cell r="F1209" t="str">
            <v>Prepayment</v>
          </cell>
          <cell r="G1209" t="str">
            <v>Midlands</v>
          </cell>
          <cell r="H1209">
            <v>0</v>
          </cell>
        </row>
        <row r="1210">
          <cell r="A1210">
            <v>1998</v>
          </cell>
          <cell r="B1210">
            <v>4</v>
          </cell>
          <cell r="C1210" t="str">
            <v>Eastern Electricity</v>
          </cell>
          <cell r="D1210" t="str">
            <v>Powergen</v>
          </cell>
          <cell r="E1210">
            <v>2</v>
          </cell>
          <cell r="F1210" t="str">
            <v>All</v>
          </cell>
          <cell r="G1210" t="str">
            <v>North East</v>
          </cell>
          <cell r="H1210">
            <v>0</v>
          </cell>
        </row>
        <row r="1211">
          <cell r="A1211">
            <v>1998</v>
          </cell>
          <cell r="B1211">
            <v>4</v>
          </cell>
          <cell r="C1211" t="str">
            <v>Eastern Electricity</v>
          </cell>
          <cell r="D1211" t="str">
            <v>Powergen</v>
          </cell>
          <cell r="E1211">
            <v>2</v>
          </cell>
          <cell r="F1211" t="str">
            <v>Credit</v>
          </cell>
          <cell r="G1211" t="str">
            <v>North East</v>
          </cell>
          <cell r="H1211">
            <v>0</v>
          </cell>
        </row>
        <row r="1212">
          <cell r="A1212">
            <v>1998</v>
          </cell>
          <cell r="B1212">
            <v>4</v>
          </cell>
          <cell r="C1212" t="str">
            <v>Eastern Electricity</v>
          </cell>
          <cell r="D1212" t="str">
            <v>Powergen</v>
          </cell>
          <cell r="E1212">
            <v>2</v>
          </cell>
          <cell r="F1212" t="str">
            <v>Credit</v>
          </cell>
          <cell r="G1212" t="str">
            <v>North East</v>
          </cell>
          <cell r="H1212">
            <v>0</v>
          </cell>
        </row>
        <row r="1213">
          <cell r="A1213">
            <v>1998</v>
          </cell>
          <cell r="B1213">
            <v>4</v>
          </cell>
          <cell r="C1213" t="str">
            <v>Eastern Electricity</v>
          </cell>
          <cell r="D1213" t="str">
            <v>Powergen</v>
          </cell>
          <cell r="E1213">
            <v>2</v>
          </cell>
          <cell r="F1213" t="str">
            <v>Direct Debit</v>
          </cell>
          <cell r="G1213" t="str">
            <v>North East</v>
          </cell>
          <cell r="H1213">
            <v>0</v>
          </cell>
        </row>
        <row r="1214">
          <cell r="A1214">
            <v>1998</v>
          </cell>
          <cell r="B1214">
            <v>4</v>
          </cell>
          <cell r="C1214" t="str">
            <v>Eastern Electricity</v>
          </cell>
          <cell r="D1214" t="str">
            <v>Powergen</v>
          </cell>
          <cell r="E1214">
            <v>2</v>
          </cell>
          <cell r="F1214" t="str">
            <v>Prepayment</v>
          </cell>
          <cell r="G1214" t="str">
            <v>North East</v>
          </cell>
          <cell r="H1214">
            <v>0</v>
          </cell>
        </row>
        <row r="1215">
          <cell r="A1215">
            <v>1998</v>
          </cell>
          <cell r="B1215">
            <v>4</v>
          </cell>
          <cell r="C1215" t="str">
            <v>Eastern Electricity</v>
          </cell>
          <cell r="D1215" t="str">
            <v>Powergen</v>
          </cell>
          <cell r="E1215">
            <v>2</v>
          </cell>
          <cell r="F1215" t="str">
            <v>All</v>
          </cell>
          <cell r="G1215" t="str">
            <v>North Scotland</v>
          </cell>
          <cell r="H1215">
            <v>0</v>
          </cell>
        </row>
        <row r="1216">
          <cell r="A1216">
            <v>1998</v>
          </cell>
          <cell r="B1216">
            <v>4</v>
          </cell>
          <cell r="C1216" t="str">
            <v>Eastern Electricity</v>
          </cell>
          <cell r="D1216" t="str">
            <v>Powergen</v>
          </cell>
          <cell r="E1216">
            <v>2</v>
          </cell>
          <cell r="F1216" t="str">
            <v>Credit</v>
          </cell>
          <cell r="G1216" t="str">
            <v>North Scotland</v>
          </cell>
          <cell r="H1216">
            <v>0</v>
          </cell>
        </row>
        <row r="1217">
          <cell r="A1217">
            <v>1998</v>
          </cell>
          <cell r="B1217">
            <v>4</v>
          </cell>
          <cell r="C1217" t="str">
            <v>Eastern Electricity</v>
          </cell>
          <cell r="D1217" t="str">
            <v>Powergen</v>
          </cell>
          <cell r="E1217">
            <v>2</v>
          </cell>
          <cell r="F1217" t="str">
            <v>Credit</v>
          </cell>
          <cell r="G1217" t="str">
            <v>North Scotland</v>
          </cell>
          <cell r="H1217">
            <v>0</v>
          </cell>
        </row>
        <row r="1218">
          <cell r="A1218">
            <v>1998</v>
          </cell>
          <cell r="B1218">
            <v>4</v>
          </cell>
          <cell r="C1218" t="str">
            <v>Eastern Electricity</v>
          </cell>
          <cell r="D1218" t="str">
            <v>Powergen</v>
          </cell>
          <cell r="E1218">
            <v>2</v>
          </cell>
          <cell r="F1218" t="str">
            <v>Direct Debit</v>
          </cell>
          <cell r="G1218" t="str">
            <v>North Scotland</v>
          </cell>
          <cell r="H1218">
            <v>0</v>
          </cell>
        </row>
        <row r="1219">
          <cell r="A1219">
            <v>1998</v>
          </cell>
          <cell r="B1219">
            <v>4</v>
          </cell>
          <cell r="C1219" t="str">
            <v>Eastern Electricity</v>
          </cell>
          <cell r="D1219" t="str">
            <v>Powergen</v>
          </cell>
          <cell r="E1219">
            <v>2</v>
          </cell>
          <cell r="F1219" t="str">
            <v>Prepayment</v>
          </cell>
          <cell r="G1219" t="str">
            <v>North Scotland</v>
          </cell>
          <cell r="H1219">
            <v>0</v>
          </cell>
        </row>
        <row r="1220">
          <cell r="A1220">
            <v>1998</v>
          </cell>
          <cell r="B1220">
            <v>4</v>
          </cell>
          <cell r="C1220" t="str">
            <v>Eastern Electricity</v>
          </cell>
          <cell r="D1220" t="str">
            <v>Powergen</v>
          </cell>
          <cell r="E1220">
            <v>2</v>
          </cell>
          <cell r="F1220" t="str">
            <v>All</v>
          </cell>
          <cell r="G1220" t="str">
            <v>North Wales &amp; Merseyside</v>
          </cell>
          <cell r="H1220">
            <v>0</v>
          </cell>
        </row>
        <row r="1221">
          <cell r="A1221">
            <v>1998</v>
          </cell>
          <cell r="B1221">
            <v>4</v>
          </cell>
          <cell r="C1221" t="str">
            <v>Eastern Electricity</v>
          </cell>
          <cell r="D1221" t="str">
            <v>Powergen</v>
          </cell>
          <cell r="E1221">
            <v>2</v>
          </cell>
          <cell r="F1221" t="str">
            <v>Credit</v>
          </cell>
          <cell r="G1221" t="str">
            <v>North Wales &amp; Merseyside</v>
          </cell>
          <cell r="H1221">
            <v>0</v>
          </cell>
        </row>
        <row r="1222">
          <cell r="A1222">
            <v>1998</v>
          </cell>
          <cell r="B1222">
            <v>4</v>
          </cell>
          <cell r="C1222" t="str">
            <v>Eastern Electricity</v>
          </cell>
          <cell r="D1222" t="str">
            <v>Powergen</v>
          </cell>
          <cell r="E1222">
            <v>2</v>
          </cell>
          <cell r="F1222" t="str">
            <v>Credit</v>
          </cell>
          <cell r="G1222" t="str">
            <v>North Wales &amp; Merseyside</v>
          </cell>
          <cell r="H1222">
            <v>0</v>
          </cell>
        </row>
        <row r="1223">
          <cell r="A1223">
            <v>1998</v>
          </cell>
          <cell r="B1223">
            <v>4</v>
          </cell>
          <cell r="C1223" t="str">
            <v>Eastern Electricity</v>
          </cell>
          <cell r="D1223" t="str">
            <v>Powergen</v>
          </cell>
          <cell r="E1223">
            <v>2</v>
          </cell>
          <cell r="F1223" t="str">
            <v>Direct Debit</v>
          </cell>
          <cell r="G1223" t="str">
            <v>North Wales &amp; Merseyside</v>
          </cell>
          <cell r="H1223">
            <v>0</v>
          </cell>
        </row>
        <row r="1224">
          <cell r="A1224">
            <v>1998</v>
          </cell>
          <cell r="B1224">
            <v>4</v>
          </cell>
          <cell r="C1224" t="str">
            <v>Eastern Electricity</v>
          </cell>
          <cell r="D1224" t="str">
            <v>Powergen</v>
          </cell>
          <cell r="E1224">
            <v>2</v>
          </cell>
          <cell r="F1224" t="str">
            <v>Prepayment</v>
          </cell>
          <cell r="G1224" t="str">
            <v>North Wales &amp; Merseyside</v>
          </cell>
          <cell r="H1224">
            <v>0</v>
          </cell>
        </row>
        <row r="1225">
          <cell r="A1225">
            <v>1998</v>
          </cell>
          <cell r="B1225">
            <v>4</v>
          </cell>
          <cell r="C1225" t="str">
            <v>Eastern Electricity</v>
          </cell>
          <cell r="D1225" t="str">
            <v>Powergen</v>
          </cell>
          <cell r="E1225">
            <v>2</v>
          </cell>
          <cell r="F1225" t="str">
            <v>All</v>
          </cell>
          <cell r="G1225" t="str">
            <v>North West</v>
          </cell>
          <cell r="H1225">
            <v>0</v>
          </cell>
        </row>
        <row r="1226">
          <cell r="A1226">
            <v>1998</v>
          </cell>
          <cell r="B1226">
            <v>4</v>
          </cell>
          <cell r="C1226" t="str">
            <v>Eastern Electricity</v>
          </cell>
          <cell r="D1226" t="str">
            <v>Powergen</v>
          </cell>
          <cell r="E1226">
            <v>2</v>
          </cell>
          <cell r="F1226" t="str">
            <v>Credit</v>
          </cell>
          <cell r="G1226" t="str">
            <v>North West</v>
          </cell>
          <cell r="H1226">
            <v>0</v>
          </cell>
        </row>
        <row r="1227">
          <cell r="A1227">
            <v>1998</v>
          </cell>
          <cell r="B1227">
            <v>4</v>
          </cell>
          <cell r="C1227" t="str">
            <v>Eastern Electricity</v>
          </cell>
          <cell r="D1227" t="str">
            <v>Powergen</v>
          </cell>
          <cell r="E1227">
            <v>2</v>
          </cell>
          <cell r="F1227" t="str">
            <v>Credit</v>
          </cell>
          <cell r="G1227" t="str">
            <v>North West</v>
          </cell>
          <cell r="H1227">
            <v>0</v>
          </cell>
        </row>
        <row r="1228">
          <cell r="A1228">
            <v>1998</v>
          </cell>
          <cell r="B1228">
            <v>4</v>
          </cell>
          <cell r="C1228" t="str">
            <v>Eastern Electricity</v>
          </cell>
          <cell r="D1228" t="str">
            <v>Powergen</v>
          </cell>
          <cell r="E1228">
            <v>2</v>
          </cell>
          <cell r="F1228" t="str">
            <v>Direct Debit</v>
          </cell>
          <cell r="G1228" t="str">
            <v>North West</v>
          </cell>
          <cell r="H1228">
            <v>0</v>
          </cell>
        </row>
        <row r="1229">
          <cell r="A1229">
            <v>1998</v>
          </cell>
          <cell r="B1229">
            <v>4</v>
          </cell>
          <cell r="C1229" t="str">
            <v>Eastern Electricity</v>
          </cell>
          <cell r="D1229" t="str">
            <v>Powergen</v>
          </cell>
          <cell r="E1229">
            <v>2</v>
          </cell>
          <cell r="F1229" t="str">
            <v>Prepayment</v>
          </cell>
          <cell r="G1229" t="str">
            <v>North West</v>
          </cell>
          <cell r="H1229">
            <v>0</v>
          </cell>
        </row>
        <row r="1230">
          <cell r="A1230">
            <v>1998</v>
          </cell>
          <cell r="B1230">
            <v>4</v>
          </cell>
          <cell r="C1230" t="str">
            <v>Eastern Electricity</v>
          </cell>
          <cell r="D1230" t="str">
            <v>Powergen</v>
          </cell>
          <cell r="E1230">
            <v>2</v>
          </cell>
          <cell r="F1230" t="str">
            <v>All</v>
          </cell>
          <cell r="G1230" t="str">
            <v>South East</v>
          </cell>
          <cell r="H1230">
            <v>0</v>
          </cell>
        </row>
        <row r="1231">
          <cell r="A1231">
            <v>1998</v>
          </cell>
          <cell r="B1231">
            <v>4</v>
          </cell>
          <cell r="C1231" t="str">
            <v>Eastern Electricity</v>
          </cell>
          <cell r="D1231" t="str">
            <v>Powergen</v>
          </cell>
          <cell r="E1231">
            <v>2</v>
          </cell>
          <cell r="F1231" t="str">
            <v>Credit</v>
          </cell>
          <cell r="G1231" t="str">
            <v>South East</v>
          </cell>
          <cell r="H1231">
            <v>0</v>
          </cell>
        </row>
        <row r="1232">
          <cell r="A1232">
            <v>1998</v>
          </cell>
          <cell r="B1232">
            <v>4</v>
          </cell>
          <cell r="C1232" t="str">
            <v>Eastern Electricity</v>
          </cell>
          <cell r="D1232" t="str">
            <v>Powergen</v>
          </cell>
          <cell r="E1232">
            <v>2</v>
          </cell>
          <cell r="F1232" t="str">
            <v>Credit</v>
          </cell>
          <cell r="G1232" t="str">
            <v>South East</v>
          </cell>
          <cell r="H1232">
            <v>0</v>
          </cell>
        </row>
        <row r="1233">
          <cell r="A1233">
            <v>1998</v>
          </cell>
          <cell r="B1233">
            <v>4</v>
          </cell>
          <cell r="C1233" t="str">
            <v>Eastern Electricity</v>
          </cell>
          <cell r="D1233" t="str">
            <v>Powergen</v>
          </cell>
          <cell r="E1233">
            <v>2</v>
          </cell>
          <cell r="F1233" t="str">
            <v>Direct Debit</v>
          </cell>
          <cell r="G1233" t="str">
            <v>South East</v>
          </cell>
          <cell r="H1233">
            <v>0</v>
          </cell>
        </row>
        <row r="1234">
          <cell r="A1234">
            <v>1998</v>
          </cell>
          <cell r="B1234">
            <v>4</v>
          </cell>
          <cell r="C1234" t="str">
            <v>Eastern Electricity</v>
          </cell>
          <cell r="D1234" t="str">
            <v>Powergen</v>
          </cell>
          <cell r="E1234">
            <v>2</v>
          </cell>
          <cell r="F1234" t="str">
            <v>Prepayment</v>
          </cell>
          <cell r="G1234" t="str">
            <v>South East</v>
          </cell>
          <cell r="H1234">
            <v>0</v>
          </cell>
        </row>
        <row r="1235">
          <cell r="A1235">
            <v>1998</v>
          </cell>
          <cell r="B1235">
            <v>4</v>
          </cell>
          <cell r="C1235" t="str">
            <v>Eastern Electricity</v>
          </cell>
          <cell r="D1235" t="str">
            <v>Powergen</v>
          </cell>
          <cell r="E1235">
            <v>2</v>
          </cell>
          <cell r="F1235" t="str">
            <v>All</v>
          </cell>
          <cell r="G1235" t="str">
            <v>South Scotland</v>
          </cell>
          <cell r="H1235">
            <v>0</v>
          </cell>
        </row>
        <row r="1236">
          <cell r="A1236">
            <v>1998</v>
          </cell>
          <cell r="B1236">
            <v>4</v>
          </cell>
          <cell r="C1236" t="str">
            <v>Eastern Electricity</v>
          </cell>
          <cell r="D1236" t="str">
            <v>Powergen</v>
          </cell>
          <cell r="E1236">
            <v>2</v>
          </cell>
          <cell r="F1236" t="str">
            <v>Credit</v>
          </cell>
          <cell r="G1236" t="str">
            <v>South Scotland</v>
          </cell>
          <cell r="H1236">
            <v>0</v>
          </cell>
        </row>
        <row r="1237">
          <cell r="A1237">
            <v>1998</v>
          </cell>
          <cell r="B1237">
            <v>4</v>
          </cell>
          <cell r="C1237" t="str">
            <v>Eastern Electricity</v>
          </cell>
          <cell r="D1237" t="str">
            <v>Powergen</v>
          </cell>
          <cell r="E1237">
            <v>2</v>
          </cell>
          <cell r="F1237" t="str">
            <v>Credit</v>
          </cell>
          <cell r="G1237" t="str">
            <v>South Scotland</v>
          </cell>
          <cell r="H1237">
            <v>0</v>
          </cell>
        </row>
        <row r="1238">
          <cell r="A1238">
            <v>1998</v>
          </cell>
          <cell r="B1238">
            <v>4</v>
          </cell>
          <cell r="C1238" t="str">
            <v>Eastern Electricity</v>
          </cell>
          <cell r="D1238" t="str">
            <v>Powergen</v>
          </cell>
          <cell r="E1238">
            <v>2</v>
          </cell>
          <cell r="F1238" t="str">
            <v>Direct Debit</v>
          </cell>
          <cell r="G1238" t="str">
            <v>South Scotland</v>
          </cell>
          <cell r="H1238">
            <v>0</v>
          </cell>
        </row>
        <row r="1239">
          <cell r="A1239">
            <v>1998</v>
          </cell>
          <cell r="B1239">
            <v>4</v>
          </cell>
          <cell r="C1239" t="str">
            <v>Eastern Electricity</v>
          </cell>
          <cell r="D1239" t="str">
            <v>Powergen</v>
          </cell>
          <cell r="E1239">
            <v>2</v>
          </cell>
          <cell r="F1239" t="str">
            <v>Prepayment</v>
          </cell>
          <cell r="G1239" t="str">
            <v>South Scotland</v>
          </cell>
          <cell r="H1239">
            <v>0</v>
          </cell>
        </row>
        <row r="1240">
          <cell r="A1240">
            <v>1998</v>
          </cell>
          <cell r="B1240">
            <v>4</v>
          </cell>
          <cell r="C1240" t="str">
            <v>Eastern Electricity</v>
          </cell>
          <cell r="D1240" t="str">
            <v>Powergen</v>
          </cell>
          <cell r="E1240">
            <v>2</v>
          </cell>
          <cell r="F1240" t="str">
            <v>All</v>
          </cell>
          <cell r="G1240" t="str">
            <v>South Wales</v>
          </cell>
          <cell r="H1240">
            <v>0</v>
          </cell>
        </row>
        <row r="1241">
          <cell r="A1241">
            <v>1998</v>
          </cell>
          <cell r="B1241">
            <v>4</v>
          </cell>
          <cell r="C1241" t="str">
            <v>Eastern Electricity</v>
          </cell>
          <cell r="D1241" t="str">
            <v>Powergen</v>
          </cell>
          <cell r="E1241">
            <v>2</v>
          </cell>
          <cell r="F1241" t="str">
            <v>Credit</v>
          </cell>
          <cell r="G1241" t="str">
            <v>South Wales</v>
          </cell>
          <cell r="H1241">
            <v>0</v>
          </cell>
        </row>
        <row r="1242">
          <cell r="A1242">
            <v>1998</v>
          </cell>
          <cell r="B1242">
            <v>4</v>
          </cell>
          <cell r="C1242" t="str">
            <v>Eastern Electricity</v>
          </cell>
          <cell r="D1242" t="str">
            <v>Powergen</v>
          </cell>
          <cell r="E1242">
            <v>2</v>
          </cell>
          <cell r="F1242" t="str">
            <v>Credit</v>
          </cell>
          <cell r="G1242" t="str">
            <v>South Wales</v>
          </cell>
          <cell r="H1242">
            <v>0</v>
          </cell>
        </row>
        <row r="1243">
          <cell r="A1243">
            <v>1998</v>
          </cell>
          <cell r="B1243">
            <v>4</v>
          </cell>
          <cell r="C1243" t="str">
            <v>Eastern Electricity</v>
          </cell>
          <cell r="D1243" t="str">
            <v>Powergen</v>
          </cell>
          <cell r="E1243">
            <v>2</v>
          </cell>
          <cell r="F1243" t="str">
            <v>Direct Debit</v>
          </cell>
          <cell r="G1243" t="str">
            <v>South Wales</v>
          </cell>
          <cell r="H1243">
            <v>0</v>
          </cell>
        </row>
        <row r="1244">
          <cell r="A1244">
            <v>1998</v>
          </cell>
          <cell r="B1244">
            <v>4</v>
          </cell>
          <cell r="C1244" t="str">
            <v>Eastern Electricity</v>
          </cell>
          <cell r="D1244" t="str">
            <v>Powergen</v>
          </cell>
          <cell r="E1244">
            <v>2</v>
          </cell>
          <cell r="F1244" t="str">
            <v>Prepayment</v>
          </cell>
          <cell r="G1244" t="str">
            <v>South Wales</v>
          </cell>
          <cell r="H1244">
            <v>0</v>
          </cell>
        </row>
        <row r="1245">
          <cell r="A1245">
            <v>1998</v>
          </cell>
          <cell r="B1245">
            <v>4</v>
          </cell>
          <cell r="C1245" t="str">
            <v>Eastern Electricity</v>
          </cell>
          <cell r="D1245" t="str">
            <v>Powergen</v>
          </cell>
          <cell r="E1245">
            <v>2</v>
          </cell>
          <cell r="F1245" t="str">
            <v>All</v>
          </cell>
          <cell r="G1245" t="str">
            <v>South West</v>
          </cell>
          <cell r="H1245">
            <v>0</v>
          </cell>
        </row>
        <row r="1246">
          <cell r="A1246">
            <v>1998</v>
          </cell>
          <cell r="B1246">
            <v>4</v>
          </cell>
          <cell r="C1246" t="str">
            <v>Eastern Electricity</v>
          </cell>
          <cell r="D1246" t="str">
            <v>Powergen</v>
          </cell>
          <cell r="E1246">
            <v>2</v>
          </cell>
          <cell r="F1246" t="str">
            <v>Credit</v>
          </cell>
          <cell r="G1246" t="str">
            <v>South West</v>
          </cell>
          <cell r="H1246">
            <v>0</v>
          </cell>
        </row>
        <row r="1247">
          <cell r="A1247">
            <v>1998</v>
          </cell>
          <cell r="B1247">
            <v>4</v>
          </cell>
          <cell r="C1247" t="str">
            <v>Eastern Electricity</v>
          </cell>
          <cell r="D1247" t="str">
            <v>Powergen</v>
          </cell>
          <cell r="E1247">
            <v>2</v>
          </cell>
          <cell r="F1247" t="str">
            <v>Credit</v>
          </cell>
          <cell r="G1247" t="str">
            <v>South West</v>
          </cell>
          <cell r="H1247">
            <v>0</v>
          </cell>
        </row>
        <row r="1248">
          <cell r="A1248">
            <v>1998</v>
          </cell>
          <cell r="B1248">
            <v>4</v>
          </cell>
          <cell r="C1248" t="str">
            <v>Eastern Electricity</v>
          </cell>
          <cell r="D1248" t="str">
            <v>Powergen</v>
          </cell>
          <cell r="E1248">
            <v>2</v>
          </cell>
          <cell r="F1248" t="str">
            <v>Direct Debit</v>
          </cell>
          <cell r="G1248" t="str">
            <v>South West</v>
          </cell>
          <cell r="H1248">
            <v>0</v>
          </cell>
        </row>
        <row r="1249">
          <cell r="A1249">
            <v>1998</v>
          </cell>
          <cell r="B1249">
            <v>4</v>
          </cell>
          <cell r="C1249" t="str">
            <v>Eastern Electricity</v>
          </cell>
          <cell r="D1249" t="str">
            <v>Powergen</v>
          </cell>
          <cell r="E1249">
            <v>2</v>
          </cell>
          <cell r="F1249" t="str">
            <v>Prepayment</v>
          </cell>
          <cell r="G1249" t="str">
            <v>South West</v>
          </cell>
          <cell r="H1249">
            <v>0</v>
          </cell>
        </row>
        <row r="1250">
          <cell r="A1250">
            <v>1998</v>
          </cell>
          <cell r="B1250">
            <v>4</v>
          </cell>
          <cell r="C1250" t="str">
            <v>Eastern Electricity</v>
          </cell>
          <cell r="D1250" t="str">
            <v>Powergen</v>
          </cell>
          <cell r="E1250">
            <v>2</v>
          </cell>
          <cell r="F1250" t="str">
            <v>All</v>
          </cell>
          <cell r="G1250" t="str">
            <v>Southern</v>
          </cell>
          <cell r="H1250">
            <v>0</v>
          </cell>
        </row>
        <row r="1251">
          <cell r="A1251">
            <v>1998</v>
          </cell>
          <cell r="B1251">
            <v>4</v>
          </cell>
          <cell r="C1251" t="str">
            <v>Eastern Electricity</v>
          </cell>
          <cell r="D1251" t="str">
            <v>Powergen</v>
          </cell>
          <cell r="E1251">
            <v>2</v>
          </cell>
          <cell r="F1251" t="str">
            <v>Credit</v>
          </cell>
          <cell r="G1251" t="str">
            <v>Southern</v>
          </cell>
          <cell r="H1251">
            <v>0</v>
          </cell>
        </row>
        <row r="1252">
          <cell r="A1252">
            <v>1998</v>
          </cell>
          <cell r="B1252">
            <v>4</v>
          </cell>
          <cell r="C1252" t="str">
            <v>Eastern Electricity</v>
          </cell>
          <cell r="D1252" t="str">
            <v>Powergen</v>
          </cell>
          <cell r="E1252">
            <v>2</v>
          </cell>
          <cell r="F1252" t="str">
            <v>Credit</v>
          </cell>
          <cell r="G1252" t="str">
            <v>Southern</v>
          </cell>
          <cell r="H1252">
            <v>0</v>
          </cell>
        </row>
        <row r="1253">
          <cell r="A1253">
            <v>1998</v>
          </cell>
          <cell r="B1253">
            <v>4</v>
          </cell>
          <cell r="C1253" t="str">
            <v>Eastern Electricity</v>
          </cell>
          <cell r="D1253" t="str">
            <v>Powergen</v>
          </cell>
          <cell r="E1253">
            <v>2</v>
          </cell>
          <cell r="F1253" t="str">
            <v>Direct Debit</v>
          </cell>
          <cell r="G1253" t="str">
            <v>Southern</v>
          </cell>
          <cell r="H1253">
            <v>0</v>
          </cell>
        </row>
        <row r="1254">
          <cell r="A1254">
            <v>1998</v>
          </cell>
          <cell r="B1254">
            <v>4</v>
          </cell>
          <cell r="C1254" t="str">
            <v>Eastern Electricity</v>
          </cell>
          <cell r="D1254" t="str">
            <v>Powergen</v>
          </cell>
          <cell r="E1254">
            <v>2</v>
          </cell>
          <cell r="F1254" t="str">
            <v>Prepayment</v>
          </cell>
          <cell r="G1254" t="str">
            <v>Southern</v>
          </cell>
          <cell r="H1254">
            <v>0</v>
          </cell>
        </row>
        <row r="1255">
          <cell r="A1255">
            <v>1998</v>
          </cell>
          <cell r="B1255">
            <v>4</v>
          </cell>
          <cell r="C1255" t="str">
            <v>Eastern Electricity</v>
          </cell>
          <cell r="D1255" t="str">
            <v>Powergen</v>
          </cell>
          <cell r="E1255">
            <v>2</v>
          </cell>
          <cell r="F1255" t="str">
            <v>All</v>
          </cell>
          <cell r="G1255" t="str">
            <v>Yorkshire</v>
          </cell>
          <cell r="H1255">
            <v>0</v>
          </cell>
        </row>
        <row r="1256">
          <cell r="A1256">
            <v>1998</v>
          </cell>
          <cell r="B1256">
            <v>4</v>
          </cell>
          <cell r="C1256" t="str">
            <v>Eastern Electricity</v>
          </cell>
          <cell r="D1256" t="str">
            <v>Powergen</v>
          </cell>
          <cell r="E1256">
            <v>2</v>
          </cell>
          <cell r="F1256" t="str">
            <v>Credit</v>
          </cell>
          <cell r="G1256" t="str">
            <v>Yorkshire</v>
          </cell>
          <cell r="H1256">
            <v>0</v>
          </cell>
        </row>
        <row r="1257">
          <cell r="A1257">
            <v>1998</v>
          </cell>
          <cell r="B1257">
            <v>4</v>
          </cell>
          <cell r="C1257" t="str">
            <v>Eastern Electricity</v>
          </cell>
          <cell r="D1257" t="str">
            <v>Powergen</v>
          </cell>
          <cell r="E1257">
            <v>2</v>
          </cell>
          <cell r="F1257" t="str">
            <v>Credit</v>
          </cell>
          <cell r="G1257" t="str">
            <v>Yorkshire</v>
          </cell>
          <cell r="H1257">
            <v>0</v>
          </cell>
        </row>
        <row r="1258">
          <cell r="A1258">
            <v>1998</v>
          </cell>
          <cell r="B1258">
            <v>4</v>
          </cell>
          <cell r="C1258" t="str">
            <v>Eastern Electricity</v>
          </cell>
          <cell r="D1258" t="str">
            <v>Powergen</v>
          </cell>
          <cell r="E1258">
            <v>2</v>
          </cell>
          <cell r="F1258" t="str">
            <v>Direct Debit</v>
          </cell>
          <cell r="G1258" t="str">
            <v>Yorkshire</v>
          </cell>
          <cell r="H1258">
            <v>0</v>
          </cell>
        </row>
        <row r="1259">
          <cell r="A1259">
            <v>1998</v>
          </cell>
          <cell r="B1259">
            <v>4</v>
          </cell>
          <cell r="C1259" t="str">
            <v>Eastern Electricity</v>
          </cell>
          <cell r="D1259" t="str">
            <v>Powergen</v>
          </cell>
          <cell r="E1259">
            <v>2</v>
          </cell>
          <cell r="F1259" t="str">
            <v>Prepayment</v>
          </cell>
          <cell r="G1259" t="str">
            <v>Yorkshire</v>
          </cell>
          <cell r="H1259">
            <v>0</v>
          </cell>
        </row>
        <row r="1260">
          <cell r="A1260">
            <v>1998</v>
          </cell>
          <cell r="B1260">
            <v>4</v>
          </cell>
          <cell r="C1260" t="str">
            <v>Independent Energy</v>
          </cell>
          <cell r="D1260" t="str">
            <v>nPower</v>
          </cell>
          <cell r="E1260">
            <v>2</v>
          </cell>
          <cell r="F1260" t="str">
            <v>All</v>
          </cell>
          <cell r="G1260" t="str">
            <v>East Anglia</v>
          </cell>
          <cell r="H1260">
            <v>0</v>
          </cell>
        </row>
        <row r="1261">
          <cell r="A1261">
            <v>1998</v>
          </cell>
          <cell r="B1261">
            <v>4</v>
          </cell>
          <cell r="C1261" t="str">
            <v>Independent Energy</v>
          </cell>
          <cell r="D1261" t="str">
            <v>nPower</v>
          </cell>
          <cell r="E1261">
            <v>2</v>
          </cell>
          <cell r="F1261" t="str">
            <v>Credit</v>
          </cell>
          <cell r="G1261" t="str">
            <v>East Anglia</v>
          </cell>
          <cell r="H1261">
            <v>0</v>
          </cell>
        </row>
        <row r="1262">
          <cell r="A1262">
            <v>1998</v>
          </cell>
          <cell r="B1262">
            <v>4</v>
          </cell>
          <cell r="C1262" t="str">
            <v>Independent Energy</v>
          </cell>
          <cell r="D1262" t="str">
            <v>nPower</v>
          </cell>
          <cell r="E1262">
            <v>2</v>
          </cell>
          <cell r="F1262" t="str">
            <v>Credit</v>
          </cell>
          <cell r="G1262" t="str">
            <v>East Anglia</v>
          </cell>
          <cell r="H1262">
            <v>0</v>
          </cell>
        </row>
        <row r="1263">
          <cell r="A1263">
            <v>1998</v>
          </cell>
          <cell r="B1263">
            <v>4</v>
          </cell>
          <cell r="C1263" t="str">
            <v>Independent Energy</v>
          </cell>
          <cell r="D1263" t="str">
            <v>nPower</v>
          </cell>
          <cell r="E1263">
            <v>2</v>
          </cell>
          <cell r="F1263" t="str">
            <v>Direct Debit</v>
          </cell>
          <cell r="G1263" t="str">
            <v>East Anglia</v>
          </cell>
          <cell r="H1263">
            <v>0</v>
          </cell>
        </row>
        <row r="1264">
          <cell r="A1264">
            <v>1998</v>
          </cell>
          <cell r="B1264">
            <v>4</v>
          </cell>
          <cell r="C1264" t="str">
            <v>Independent Energy</v>
          </cell>
          <cell r="D1264" t="str">
            <v>nPower</v>
          </cell>
          <cell r="E1264">
            <v>2</v>
          </cell>
          <cell r="F1264" t="str">
            <v>Prepayment</v>
          </cell>
          <cell r="G1264" t="str">
            <v>East Anglia</v>
          </cell>
          <cell r="H1264">
            <v>0</v>
          </cell>
        </row>
        <row r="1265">
          <cell r="A1265">
            <v>1998</v>
          </cell>
          <cell r="B1265">
            <v>4</v>
          </cell>
          <cell r="C1265" t="str">
            <v>Independent Energy</v>
          </cell>
          <cell r="D1265" t="str">
            <v>nPower</v>
          </cell>
          <cell r="E1265">
            <v>2</v>
          </cell>
          <cell r="F1265" t="str">
            <v>All</v>
          </cell>
          <cell r="G1265" t="str">
            <v>East Midlands</v>
          </cell>
          <cell r="H1265">
            <v>0</v>
          </cell>
        </row>
        <row r="1266">
          <cell r="A1266">
            <v>1998</v>
          </cell>
          <cell r="B1266">
            <v>4</v>
          </cell>
          <cell r="C1266" t="str">
            <v>Independent Energy</v>
          </cell>
          <cell r="D1266" t="str">
            <v>nPower</v>
          </cell>
          <cell r="E1266">
            <v>2</v>
          </cell>
          <cell r="F1266" t="str">
            <v>Credit</v>
          </cell>
          <cell r="G1266" t="str">
            <v>East Midlands</v>
          </cell>
          <cell r="H1266">
            <v>0</v>
          </cell>
        </row>
        <row r="1267">
          <cell r="A1267">
            <v>1998</v>
          </cell>
          <cell r="B1267">
            <v>4</v>
          </cell>
          <cell r="C1267" t="str">
            <v>Independent Energy</v>
          </cell>
          <cell r="D1267" t="str">
            <v>nPower</v>
          </cell>
          <cell r="E1267">
            <v>2</v>
          </cell>
          <cell r="F1267" t="str">
            <v>Credit</v>
          </cell>
          <cell r="G1267" t="str">
            <v>East Midlands</v>
          </cell>
          <cell r="H1267">
            <v>0</v>
          </cell>
        </row>
        <row r="1268">
          <cell r="A1268">
            <v>1998</v>
          </cell>
          <cell r="B1268">
            <v>4</v>
          </cell>
          <cell r="C1268" t="str">
            <v>Independent Energy</v>
          </cell>
          <cell r="D1268" t="str">
            <v>nPower</v>
          </cell>
          <cell r="E1268">
            <v>2</v>
          </cell>
          <cell r="F1268" t="str">
            <v>Direct Debit</v>
          </cell>
          <cell r="G1268" t="str">
            <v>East Midlands</v>
          </cell>
          <cell r="H1268">
            <v>0</v>
          </cell>
        </row>
        <row r="1269">
          <cell r="A1269">
            <v>1998</v>
          </cell>
          <cell r="B1269">
            <v>4</v>
          </cell>
          <cell r="C1269" t="str">
            <v>Independent Energy</v>
          </cell>
          <cell r="D1269" t="str">
            <v>nPower</v>
          </cell>
          <cell r="E1269">
            <v>2</v>
          </cell>
          <cell r="F1269" t="str">
            <v>Prepayment</v>
          </cell>
          <cell r="G1269" t="str">
            <v>East Midlands</v>
          </cell>
          <cell r="H1269">
            <v>0</v>
          </cell>
        </row>
        <row r="1270">
          <cell r="A1270">
            <v>1998</v>
          </cell>
          <cell r="B1270">
            <v>4</v>
          </cell>
          <cell r="C1270" t="str">
            <v>Independent Energy</v>
          </cell>
          <cell r="D1270" t="str">
            <v>nPower</v>
          </cell>
          <cell r="E1270">
            <v>2</v>
          </cell>
          <cell r="F1270" t="str">
            <v>All</v>
          </cell>
          <cell r="G1270" t="str">
            <v>London</v>
          </cell>
          <cell r="H1270">
            <v>0</v>
          </cell>
        </row>
        <row r="1271">
          <cell r="A1271">
            <v>1998</v>
          </cell>
          <cell r="B1271">
            <v>4</v>
          </cell>
          <cell r="C1271" t="str">
            <v>Independent Energy</v>
          </cell>
          <cell r="D1271" t="str">
            <v>nPower</v>
          </cell>
          <cell r="E1271">
            <v>2</v>
          </cell>
          <cell r="F1271" t="str">
            <v>Credit</v>
          </cell>
          <cell r="G1271" t="str">
            <v>London</v>
          </cell>
          <cell r="H1271">
            <v>0</v>
          </cell>
        </row>
        <row r="1272">
          <cell r="A1272">
            <v>1998</v>
          </cell>
          <cell r="B1272">
            <v>4</v>
          </cell>
          <cell r="C1272" t="str">
            <v>Independent Energy</v>
          </cell>
          <cell r="D1272" t="str">
            <v>nPower</v>
          </cell>
          <cell r="E1272">
            <v>2</v>
          </cell>
          <cell r="F1272" t="str">
            <v>Credit</v>
          </cell>
          <cell r="G1272" t="str">
            <v>London</v>
          </cell>
          <cell r="H1272">
            <v>0</v>
          </cell>
        </row>
        <row r="1273">
          <cell r="A1273">
            <v>1998</v>
          </cell>
          <cell r="B1273">
            <v>4</v>
          </cell>
          <cell r="C1273" t="str">
            <v>Independent Energy</v>
          </cell>
          <cell r="D1273" t="str">
            <v>nPower</v>
          </cell>
          <cell r="E1273">
            <v>2</v>
          </cell>
          <cell r="F1273" t="str">
            <v>Direct Debit</v>
          </cell>
          <cell r="G1273" t="str">
            <v>London</v>
          </cell>
          <cell r="H1273">
            <v>0</v>
          </cell>
        </row>
        <row r="1274">
          <cell r="A1274">
            <v>1998</v>
          </cell>
          <cell r="B1274">
            <v>4</v>
          </cell>
          <cell r="C1274" t="str">
            <v>Independent Energy</v>
          </cell>
          <cell r="D1274" t="str">
            <v>nPower</v>
          </cell>
          <cell r="E1274">
            <v>2</v>
          </cell>
          <cell r="F1274" t="str">
            <v>Prepayment</v>
          </cell>
          <cell r="G1274" t="str">
            <v>London</v>
          </cell>
          <cell r="H1274">
            <v>0</v>
          </cell>
        </row>
        <row r="1275">
          <cell r="A1275">
            <v>1998</v>
          </cell>
          <cell r="B1275">
            <v>4</v>
          </cell>
          <cell r="C1275" t="str">
            <v>Independent Energy</v>
          </cell>
          <cell r="D1275" t="str">
            <v>nPower</v>
          </cell>
          <cell r="E1275">
            <v>2</v>
          </cell>
          <cell r="F1275" t="str">
            <v>All</v>
          </cell>
          <cell r="G1275" t="str">
            <v>Midlands</v>
          </cell>
          <cell r="H1275">
            <v>0</v>
          </cell>
        </row>
        <row r="1276">
          <cell r="A1276">
            <v>1998</v>
          </cell>
          <cell r="B1276">
            <v>4</v>
          </cell>
          <cell r="C1276" t="str">
            <v>Independent Energy</v>
          </cell>
          <cell r="D1276" t="str">
            <v>nPower</v>
          </cell>
          <cell r="E1276">
            <v>2</v>
          </cell>
          <cell r="F1276" t="str">
            <v>Credit</v>
          </cell>
          <cell r="G1276" t="str">
            <v>Midlands</v>
          </cell>
          <cell r="H1276">
            <v>0</v>
          </cell>
        </row>
        <row r="1277">
          <cell r="A1277">
            <v>1998</v>
          </cell>
          <cell r="B1277">
            <v>4</v>
          </cell>
          <cell r="C1277" t="str">
            <v>Independent Energy</v>
          </cell>
          <cell r="D1277" t="str">
            <v>nPower</v>
          </cell>
          <cell r="E1277">
            <v>2</v>
          </cell>
          <cell r="F1277" t="str">
            <v>Credit</v>
          </cell>
          <cell r="G1277" t="str">
            <v>Midlands</v>
          </cell>
          <cell r="H1277">
            <v>0</v>
          </cell>
        </row>
        <row r="1278">
          <cell r="A1278">
            <v>1998</v>
          </cell>
          <cell r="B1278">
            <v>4</v>
          </cell>
          <cell r="C1278" t="str">
            <v>Independent Energy</v>
          </cell>
          <cell r="D1278" t="str">
            <v>nPower</v>
          </cell>
          <cell r="E1278">
            <v>2</v>
          </cell>
          <cell r="F1278" t="str">
            <v>Direct Debit</v>
          </cell>
          <cell r="G1278" t="str">
            <v>Midlands</v>
          </cell>
          <cell r="H1278">
            <v>0</v>
          </cell>
        </row>
        <row r="1279">
          <cell r="A1279">
            <v>1998</v>
          </cell>
          <cell r="B1279">
            <v>4</v>
          </cell>
          <cell r="C1279" t="str">
            <v>Independent Energy</v>
          </cell>
          <cell r="D1279" t="str">
            <v>nPower</v>
          </cell>
          <cell r="E1279">
            <v>2</v>
          </cell>
          <cell r="F1279" t="str">
            <v>Prepayment</v>
          </cell>
          <cell r="G1279" t="str">
            <v>Midlands</v>
          </cell>
          <cell r="H1279">
            <v>0</v>
          </cell>
        </row>
        <row r="1280">
          <cell r="A1280">
            <v>1998</v>
          </cell>
          <cell r="B1280">
            <v>4</v>
          </cell>
          <cell r="C1280" t="str">
            <v>Independent Energy</v>
          </cell>
          <cell r="D1280" t="str">
            <v>nPower</v>
          </cell>
          <cell r="E1280">
            <v>2</v>
          </cell>
          <cell r="F1280" t="str">
            <v>All</v>
          </cell>
          <cell r="G1280" t="str">
            <v>North East</v>
          </cell>
          <cell r="H1280">
            <v>0</v>
          </cell>
        </row>
        <row r="1281">
          <cell r="A1281">
            <v>1998</v>
          </cell>
          <cell r="B1281">
            <v>4</v>
          </cell>
          <cell r="C1281" t="str">
            <v>Independent Energy</v>
          </cell>
          <cell r="D1281" t="str">
            <v>nPower</v>
          </cell>
          <cell r="E1281">
            <v>2</v>
          </cell>
          <cell r="F1281" t="str">
            <v>Credit</v>
          </cell>
          <cell r="G1281" t="str">
            <v>North East</v>
          </cell>
          <cell r="H1281">
            <v>0</v>
          </cell>
        </row>
        <row r="1282">
          <cell r="A1282">
            <v>1998</v>
          </cell>
          <cell r="B1282">
            <v>4</v>
          </cell>
          <cell r="C1282" t="str">
            <v>Independent Energy</v>
          </cell>
          <cell r="D1282" t="str">
            <v>nPower</v>
          </cell>
          <cell r="E1282">
            <v>2</v>
          </cell>
          <cell r="F1282" t="str">
            <v>Credit</v>
          </cell>
          <cell r="G1282" t="str">
            <v>North East</v>
          </cell>
          <cell r="H1282">
            <v>0</v>
          </cell>
        </row>
        <row r="1283">
          <cell r="A1283">
            <v>1998</v>
          </cell>
          <cell r="B1283">
            <v>4</v>
          </cell>
          <cell r="C1283" t="str">
            <v>Independent Energy</v>
          </cell>
          <cell r="D1283" t="str">
            <v>nPower</v>
          </cell>
          <cell r="E1283">
            <v>2</v>
          </cell>
          <cell r="F1283" t="str">
            <v>Direct Debit</v>
          </cell>
          <cell r="G1283" t="str">
            <v>North East</v>
          </cell>
          <cell r="H1283">
            <v>0</v>
          </cell>
        </row>
        <row r="1284">
          <cell r="A1284">
            <v>1998</v>
          </cell>
          <cell r="B1284">
            <v>4</v>
          </cell>
          <cell r="C1284" t="str">
            <v>Independent Energy</v>
          </cell>
          <cell r="D1284" t="str">
            <v>nPower</v>
          </cell>
          <cell r="E1284">
            <v>2</v>
          </cell>
          <cell r="F1284" t="str">
            <v>Prepayment</v>
          </cell>
          <cell r="G1284" t="str">
            <v>North East</v>
          </cell>
          <cell r="H1284">
            <v>0</v>
          </cell>
        </row>
        <row r="1285">
          <cell r="A1285">
            <v>1998</v>
          </cell>
          <cell r="B1285">
            <v>4</v>
          </cell>
          <cell r="C1285" t="str">
            <v>Independent Energy</v>
          </cell>
          <cell r="D1285" t="str">
            <v>nPower</v>
          </cell>
          <cell r="E1285">
            <v>2</v>
          </cell>
          <cell r="F1285" t="str">
            <v>All</v>
          </cell>
          <cell r="G1285" t="str">
            <v>North Scotland</v>
          </cell>
          <cell r="H1285">
            <v>0</v>
          </cell>
        </row>
        <row r="1286">
          <cell r="A1286">
            <v>1998</v>
          </cell>
          <cell r="B1286">
            <v>4</v>
          </cell>
          <cell r="C1286" t="str">
            <v>Independent Energy</v>
          </cell>
          <cell r="D1286" t="str">
            <v>nPower</v>
          </cell>
          <cell r="E1286">
            <v>2</v>
          </cell>
          <cell r="F1286" t="str">
            <v>Credit</v>
          </cell>
          <cell r="G1286" t="str">
            <v>North Scotland</v>
          </cell>
          <cell r="H1286">
            <v>0</v>
          </cell>
        </row>
        <row r="1287">
          <cell r="A1287">
            <v>1998</v>
          </cell>
          <cell r="B1287">
            <v>4</v>
          </cell>
          <cell r="C1287" t="str">
            <v>Independent Energy</v>
          </cell>
          <cell r="D1287" t="str">
            <v>nPower</v>
          </cell>
          <cell r="E1287">
            <v>2</v>
          </cell>
          <cell r="F1287" t="str">
            <v>Credit</v>
          </cell>
          <cell r="G1287" t="str">
            <v>North Scotland</v>
          </cell>
          <cell r="H1287">
            <v>0</v>
          </cell>
        </row>
        <row r="1288">
          <cell r="A1288">
            <v>1998</v>
          </cell>
          <cell r="B1288">
            <v>4</v>
          </cell>
          <cell r="C1288" t="str">
            <v>Independent Energy</v>
          </cell>
          <cell r="D1288" t="str">
            <v>nPower</v>
          </cell>
          <cell r="E1288">
            <v>2</v>
          </cell>
          <cell r="F1288" t="str">
            <v>Direct Debit</v>
          </cell>
          <cell r="G1288" t="str">
            <v>North Scotland</v>
          </cell>
          <cell r="H1288">
            <v>0</v>
          </cell>
        </row>
        <row r="1289">
          <cell r="A1289">
            <v>1998</v>
          </cell>
          <cell r="B1289">
            <v>4</v>
          </cell>
          <cell r="C1289" t="str">
            <v>Independent Energy</v>
          </cell>
          <cell r="D1289" t="str">
            <v>nPower</v>
          </cell>
          <cell r="E1289">
            <v>2</v>
          </cell>
          <cell r="F1289" t="str">
            <v>Prepayment</v>
          </cell>
          <cell r="G1289" t="str">
            <v>North Scotland</v>
          </cell>
          <cell r="H1289">
            <v>0</v>
          </cell>
        </row>
        <row r="1290">
          <cell r="A1290">
            <v>1998</v>
          </cell>
          <cell r="B1290">
            <v>4</v>
          </cell>
          <cell r="C1290" t="str">
            <v>Independent Energy</v>
          </cell>
          <cell r="D1290" t="str">
            <v>nPower</v>
          </cell>
          <cell r="E1290">
            <v>2</v>
          </cell>
          <cell r="F1290" t="str">
            <v>All</v>
          </cell>
          <cell r="G1290" t="str">
            <v>North Wales &amp; Merseyside</v>
          </cell>
          <cell r="H1290">
            <v>0</v>
          </cell>
        </row>
        <row r="1291">
          <cell r="A1291">
            <v>1998</v>
          </cell>
          <cell r="B1291">
            <v>4</v>
          </cell>
          <cell r="C1291" t="str">
            <v>Independent Energy</v>
          </cell>
          <cell r="D1291" t="str">
            <v>nPower</v>
          </cell>
          <cell r="E1291">
            <v>2</v>
          </cell>
          <cell r="F1291" t="str">
            <v>Credit</v>
          </cell>
          <cell r="G1291" t="str">
            <v>North Wales &amp; Merseyside</v>
          </cell>
          <cell r="H1291">
            <v>0</v>
          </cell>
        </row>
        <row r="1292">
          <cell r="A1292">
            <v>1998</v>
          </cell>
          <cell r="B1292">
            <v>4</v>
          </cell>
          <cell r="C1292" t="str">
            <v>Independent Energy</v>
          </cell>
          <cell r="D1292" t="str">
            <v>nPower</v>
          </cell>
          <cell r="E1292">
            <v>2</v>
          </cell>
          <cell r="F1292" t="str">
            <v>Credit</v>
          </cell>
          <cell r="G1292" t="str">
            <v>North Wales &amp; Merseyside</v>
          </cell>
          <cell r="H1292">
            <v>0</v>
          </cell>
        </row>
        <row r="1293">
          <cell r="A1293">
            <v>1998</v>
          </cell>
          <cell r="B1293">
            <v>4</v>
          </cell>
          <cell r="C1293" t="str">
            <v>Independent Energy</v>
          </cell>
          <cell r="D1293" t="str">
            <v>nPower</v>
          </cell>
          <cell r="E1293">
            <v>2</v>
          </cell>
          <cell r="F1293" t="str">
            <v>Direct Debit</v>
          </cell>
          <cell r="G1293" t="str">
            <v>North Wales &amp; Merseyside</v>
          </cell>
          <cell r="H1293">
            <v>0</v>
          </cell>
        </row>
        <row r="1294">
          <cell r="A1294">
            <v>1998</v>
          </cell>
          <cell r="B1294">
            <v>4</v>
          </cell>
          <cell r="C1294" t="str">
            <v>Independent Energy</v>
          </cell>
          <cell r="D1294" t="str">
            <v>nPower</v>
          </cell>
          <cell r="E1294">
            <v>2</v>
          </cell>
          <cell r="F1294" t="str">
            <v>Prepayment</v>
          </cell>
          <cell r="G1294" t="str">
            <v>North Wales &amp; Merseyside</v>
          </cell>
          <cell r="H1294">
            <v>0</v>
          </cell>
        </row>
        <row r="1295">
          <cell r="A1295">
            <v>1998</v>
          </cell>
          <cell r="B1295">
            <v>4</v>
          </cell>
          <cell r="C1295" t="str">
            <v>Independent Energy</v>
          </cell>
          <cell r="D1295" t="str">
            <v>nPower</v>
          </cell>
          <cell r="E1295">
            <v>2</v>
          </cell>
          <cell r="F1295" t="str">
            <v>All</v>
          </cell>
          <cell r="G1295" t="str">
            <v>North West</v>
          </cell>
          <cell r="H1295">
            <v>0</v>
          </cell>
        </row>
        <row r="1296">
          <cell r="A1296">
            <v>1998</v>
          </cell>
          <cell r="B1296">
            <v>4</v>
          </cell>
          <cell r="C1296" t="str">
            <v>Independent Energy</v>
          </cell>
          <cell r="D1296" t="str">
            <v>nPower</v>
          </cell>
          <cell r="E1296">
            <v>2</v>
          </cell>
          <cell r="F1296" t="str">
            <v>Credit</v>
          </cell>
          <cell r="G1296" t="str">
            <v>North West</v>
          </cell>
          <cell r="H1296">
            <v>0</v>
          </cell>
        </row>
        <row r="1297">
          <cell r="A1297">
            <v>1998</v>
          </cell>
          <cell r="B1297">
            <v>4</v>
          </cell>
          <cell r="C1297" t="str">
            <v>Independent Energy</v>
          </cell>
          <cell r="D1297" t="str">
            <v>nPower</v>
          </cell>
          <cell r="E1297">
            <v>2</v>
          </cell>
          <cell r="F1297" t="str">
            <v>Credit</v>
          </cell>
          <cell r="G1297" t="str">
            <v>North West</v>
          </cell>
          <cell r="H1297">
            <v>0</v>
          </cell>
        </row>
        <row r="1298">
          <cell r="A1298">
            <v>1998</v>
          </cell>
          <cell r="B1298">
            <v>4</v>
          </cell>
          <cell r="C1298" t="str">
            <v>Independent Energy</v>
          </cell>
          <cell r="D1298" t="str">
            <v>nPower</v>
          </cell>
          <cell r="E1298">
            <v>2</v>
          </cell>
          <cell r="F1298" t="str">
            <v>Direct Debit</v>
          </cell>
          <cell r="G1298" t="str">
            <v>North West</v>
          </cell>
          <cell r="H1298">
            <v>0</v>
          </cell>
        </row>
        <row r="1299">
          <cell r="A1299">
            <v>1998</v>
          </cell>
          <cell r="B1299">
            <v>4</v>
          </cell>
          <cell r="C1299" t="str">
            <v>Independent Energy</v>
          </cell>
          <cell r="D1299" t="str">
            <v>nPower</v>
          </cell>
          <cell r="E1299">
            <v>2</v>
          </cell>
          <cell r="F1299" t="str">
            <v>Prepayment</v>
          </cell>
          <cell r="G1299" t="str">
            <v>North West</v>
          </cell>
          <cell r="H1299">
            <v>0</v>
          </cell>
        </row>
        <row r="1300">
          <cell r="A1300">
            <v>1998</v>
          </cell>
          <cell r="B1300">
            <v>4</v>
          </cell>
          <cell r="C1300" t="str">
            <v>Independent Energy</v>
          </cell>
          <cell r="D1300" t="str">
            <v>nPower</v>
          </cell>
          <cell r="E1300">
            <v>2</v>
          </cell>
          <cell r="F1300" t="str">
            <v>All</v>
          </cell>
          <cell r="G1300" t="str">
            <v>South East</v>
          </cell>
          <cell r="H1300">
            <v>0</v>
          </cell>
        </row>
        <row r="1301">
          <cell r="A1301">
            <v>1998</v>
          </cell>
          <cell r="B1301">
            <v>4</v>
          </cell>
          <cell r="C1301" t="str">
            <v>Independent Energy</v>
          </cell>
          <cell r="D1301" t="str">
            <v>nPower</v>
          </cell>
          <cell r="E1301">
            <v>2</v>
          </cell>
          <cell r="F1301" t="str">
            <v>Credit</v>
          </cell>
          <cell r="G1301" t="str">
            <v>South East</v>
          </cell>
          <cell r="H1301">
            <v>0</v>
          </cell>
        </row>
        <row r="1302">
          <cell r="A1302">
            <v>1998</v>
          </cell>
          <cell r="B1302">
            <v>4</v>
          </cell>
          <cell r="C1302" t="str">
            <v>Independent Energy</v>
          </cell>
          <cell r="D1302" t="str">
            <v>nPower</v>
          </cell>
          <cell r="E1302">
            <v>2</v>
          </cell>
          <cell r="F1302" t="str">
            <v>Credit</v>
          </cell>
          <cell r="G1302" t="str">
            <v>South East</v>
          </cell>
          <cell r="H1302">
            <v>0</v>
          </cell>
        </row>
        <row r="1303">
          <cell r="A1303">
            <v>1998</v>
          </cell>
          <cell r="B1303">
            <v>4</v>
          </cell>
          <cell r="C1303" t="str">
            <v>Independent Energy</v>
          </cell>
          <cell r="D1303" t="str">
            <v>nPower</v>
          </cell>
          <cell r="E1303">
            <v>2</v>
          </cell>
          <cell r="F1303" t="str">
            <v>Direct Debit</v>
          </cell>
          <cell r="G1303" t="str">
            <v>South East</v>
          </cell>
          <cell r="H1303">
            <v>0</v>
          </cell>
        </row>
        <row r="1304">
          <cell r="A1304">
            <v>1998</v>
          </cell>
          <cell r="B1304">
            <v>4</v>
          </cell>
          <cell r="C1304" t="str">
            <v>Independent Energy</v>
          </cell>
          <cell r="D1304" t="str">
            <v>nPower</v>
          </cell>
          <cell r="E1304">
            <v>2</v>
          </cell>
          <cell r="F1304" t="str">
            <v>Prepayment</v>
          </cell>
          <cell r="G1304" t="str">
            <v>South East</v>
          </cell>
          <cell r="H1304">
            <v>0</v>
          </cell>
        </row>
        <row r="1305">
          <cell r="A1305">
            <v>1998</v>
          </cell>
          <cell r="B1305">
            <v>4</v>
          </cell>
          <cell r="C1305" t="str">
            <v>Independent Energy</v>
          </cell>
          <cell r="D1305" t="str">
            <v>nPower</v>
          </cell>
          <cell r="E1305">
            <v>2</v>
          </cell>
          <cell r="F1305" t="str">
            <v>All</v>
          </cell>
          <cell r="G1305" t="str">
            <v>South Scotland</v>
          </cell>
          <cell r="H1305">
            <v>0</v>
          </cell>
        </row>
        <row r="1306">
          <cell r="A1306">
            <v>1998</v>
          </cell>
          <cell r="B1306">
            <v>4</v>
          </cell>
          <cell r="C1306" t="str">
            <v>Independent Energy</v>
          </cell>
          <cell r="D1306" t="str">
            <v>nPower</v>
          </cell>
          <cell r="E1306">
            <v>2</v>
          </cell>
          <cell r="F1306" t="str">
            <v>Credit</v>
          </cell>
          <cell r="G1306" t="str">
            <v>South Scotland</v>
          </cell>
          <cell r="H1306">
            <v>0</v>
          </cell>
        </row>
        <row r="1307">
          <cell r="A1307">
            <v>1998</v>
          </cell>
          <cell r="B1307">
            <v>4</v>
          </cell>
          <cell r="C1307" t="str">
            <v>Independent Energy</v>
          </cell>
          <cell r="D1307" t="str">
            <v>nPower</v>
          </cell>
          <cell r="E1307">
            <v>2</v>
          </cell>
          <cell r="F1307" t="str">
            <v>Credit</v>
          </cell>
          <cell r="G1307" t="str">
            <v>South Scotland</v>
          </cell>
          <cell r="H1307">
            <v>0</v>
          </cell>
        </row>
        <row r="1308">
          <cell r="A1308">
            <v>1998</v>
          </cell>
          <cell r="B1308">
            <v>4</v>
          </cell>
          <cell r="C1308" t="str">
            <v>Independent Energy</v>
          </cell>
          <cell r="D1308" t="str">
            <v>nPower</v>
          </cell>
          <cell r="E1308">
            <v>2</v>
          </cell>
          <cell r="F1308" t="str">
            <v>Direct Debit</v>
          </cell>
          <cell r="G1308" t="str">
            <v>South Scotland</v>
          </cell>
          <cell r="H1308">
            <v>0</v>
          </cell>
        </row>
        <row r="1309">
          <cell r="A1309">
            <v>1998</v>
          </cell>
          <cell r="B1309">
            <v>4</v>
          </cell>
          <cell r="C1309" t="str">
            <v>Independent Energy</v>
          </cell>
          <cell r="D1309" t="str">
            <v>nPower</v>
          </cell>
          <cell r="E1309">
            <v>2</v>
          </cell>
          <cell r="F1309" t="str">
            <v>Prepayment</v>
          </cell>
          <cell r="G1309" t="str">
            <v>South Scotland</v>
          </cell>
          <cell r="H1309">
            <v>0</v>
          </cell>
        </row>
        <row r="1310">
          <cell r="A1310">
            <v>1998</v>
          </cell>
          <cell r="B1310">
            <v>4</v>
          </cell>
          <cell r="C1310" t="str">
            <v>Independent Energy</v>
          </cell>
          <cell r="D1310" t="str">
            <v>nPower</v>
          </cell>
          <cell r="E1310">
            <v>2</v>
          </cell>
          <cell r="F1310" t="str">
            <v>All</v>
          </cell>
          <cell r="G1310" t="str">
            <v>South Wales</v>
          </cell>
          <cell r="H1310">
            <v>0</v>
          </cell>
        </row>
        <row r="1311">
          <cell r="A1311">
            <v>1998</v>
          </cell>
          <cell r="B1311">
            <v>4</v>
          </cell>
          <cell r="C1311" t="str">
            <v>Independent Energy</v>
          </cell>
          <cell r="D1311" t="str">
            <v>nPower</v>
          </cell>
          <cell r="E1311">
            <v>2</v>
          </cell>
          <cell r="F1311" t="str">
            <v>Credit</v>
          </cell>
          <cell r="G1311" t="str">
            <v>South Wales</v>
          </cell>
          <cell r="H1311">
            <v>0</v>
          </cell>
        </row>
        <row r="1312">
          <cell r="A1312">
            <v>1998</v>
          </cell>
          <cell r="B1312">
            <v>4</v>
          </cell>
          <cell r="C1312" t="str">
            <v>Independent Energy</v>
          </cell>
          <cell r="D1312" t="str">
            <v>nPower</v>
          </cell>
          <cell r="E1312">
            <v>2</v>
          </cell>
          <cell r="F1312" t="str">
            <v>Credit</v>
          </cell>
          <cell r="G1312" t="str">
            <v>South Wales</v>
          </cell>
          <cell r="H1312">
            <v>0</v>
          </cell>
        </row>
        <row r="1313">
          <cell r="A1313">
            <v>1998</v>
          </cell>
          <cell r="B1313">
            <v>4</v>
          </cell>
          <cell r="C1313" t="str">
            <v>Independent Energy</v>
          </cell>
          <cell r="D1313" t="str">
            <v>nPower</v>
          </cell>
          <cell r="E1313">
            <v>2</v>
          </cell>
          <cell r="F1313" t="str">
            <v>Direct Debit</v>
          </cell>
          <cell r="G1313" t="str">
            <v>South Wales</v>
          </cell>
          <cell r="H1313">
            <v>0</v>
          </cell>
        </row>
        <row r="1314">
          <cell r="A1314">
            <v>1998</v>
          </cell>
          <cell r="B1314">
            <v>4</v>
          </cell>
          <cell r="C1314" t="str">
            <v>Independent Energy</v>
          </cell>
          <cell r="D1314" t="str">
            <v>nPower</v>
          </cell>
          <cell r="E1314">
            <v>2</v>
          </cell>
          <cell r="F1314" t="str">
            <v>Prepayment</v>
          </cell>
          <cell r="G1314" t="str">
            <v>South Wales</v>
          </cell>
          <cell r="H1314">
            <v>0</v>
          </cell>
        </row>
        <row r="1315">
          <cell r="A1315">
            <v>1998</v>
          </cell>
          <cell r="B1315">
            <v>4</v>
          </cell>
          <cell r="C1315" t="str">
            <v>Independent Energy</v>
          </cell>
          <cell r="D1315" t="str">
            <v>nPower</v>
          </cell>
          <cell r="E1315">
            <v>2</v>
          </cell>
          <cell r="F1315" t="str">
            <v>All</v>
          </cell>
          <cell r="G1315" t="str">
            <v>South West</v>
          </cell>
          <cell r="H1315">
            <v>0</v>
          </cell>
        </row>
        <row r="1316">
          <cell r="A1316">
            <v>1998</v>
          </cell>
          <cell r="B1316">
            <v>4</v>
          </cell>
          <cell r="C1316" t="str">
            <v>Independent Energy</v>
          </cell>
          <cell r="D1316" t="str">
            <v>nPower</v>
          </cell>
          <cell r="E1316">
            <v>2</v>
          </cell>
          <cell r="F1316" t="str">
            <v>Credit</v>
          </cell>
          <cell r="G1316" t="str">
            <v>South West</v>
          </cell>
          <cell r="H1316">
            <v>0</v>
          </cell>
        </row>
        <row r="1317">
          <cell r="A1317">
            <v>1998</v>
          </cell>
          <cell r="B1317">
            <v>4</v>
          </cell>
          <cell r="C1317" t="str">
            <v>Independent Energy</v>
          </cell>
          <cell r="D1317" t="str">
            <v>nPower</v>
          </cell>
          <cell r="E1317">
            <v>2</v>
          </cell>
          <cell r="F1317" t="str">
            <v>Credit</v>
          </cell>
          <cell r="G1317" t="str">
            <v>South West</v>
          </cell>
          <cell r="H1317">
            <v>0</v>
          </cell>
        </row>
        <row r="1318">
          <cell r="A1318">
            <v>1998</v>
          </cell>
          <cell r="B1318">
            <v>4</v>
          </cell>
          <cell r="C1318" t="str">
            <v>Independent Energy</v>
          </cell>
          <cell r="D1318" t="str">
            <v>nPower</v>
          </cell>
          <cell r="E1318">
            <v>2</v>
          </cell>
          <cell r="F1318" t="str">
            <v>Direct Debit</v>
          </cell>
          <cell r="G1318" t="str">
            <v>South West</v>
          </cell>
          <cell r="H1318">
            <v>0</v>
          </cell>
        </row>
        <row r="1319">
          <cell r="A1319">
            <v>1998</v>
          </cell>
          <cell r="B1319">
            <v>4</v>
          </cell>
          <cell r="C1319" t="str">
            <v>Independent Energy</v>
          </cell>
          <cell r="D1319" t="str">
            <v>nPower</v>
          </cell>
          <cell r="E1319">
            <v>2</v>
          </cell>
          <cell r="F1319" t="str">
            <v>Prepayment</v>
          </cell>
          <cell r="G1319" t="str">
            <v>South West</v>
          </cell>
          <cell r="H1319">
            <v>0</v>
          </cell>
        </row>
        <row r="1320">
          <cell r="A1320">
            <v>1998</v>
          </cell>
          <cell r="B1320">
            <v>4</v>
          </cell>
          <cell r="C1320" t="str">
            <v>Independent Energy</v>
          </cell>
          <cell r="D1320" t="str">
            <v>nPower</v>
          </cell>
          <cell r="E1320">
            <v>2</v>
          </cell>
          <cell r="F1320" t="str">
            <v>All</v>
          </cell>
          <cell r="G1320" t="str">
            <v>Southern</v>
          </cell>
          <cell r="H1320">
            <v>0</v>
          </cell>
        </row>
        <row r="1321">
          <cell r="A1321">
            <v>1998</v>
          </cell>
          <cell r="B1321">
            <v>4</v>
          </cell>
          <cell r="C1321" t="str">
            <v>Independent Energy</v>
          </cell>
          <cell r="D1321" t="str">
            <v>nPower</v>
          </cell>
          <cell r="E1321">
            <v>2</v>
          </cell>
          <cell r="F1321" t="str">
            <v>Credit</v>
          </cell>
          <cell r="G1321" t="str">
            <v>Southern</v>
          </cell>
          <cell r="H1321">
            <v>0</v>
          </cell>
        </row>
        <row r="1322">
          <cell r="A1322">
            <v>1998</v>
          </cell>
          <cell r="B1322">
            <v>4</v>
          </cell>
          <cell r="C1322" t="str">
            <v>Independent Energy</v>
          </cell>
          <cell r="D1322" t="str">
            <v>nPower</v>
          </cell>
          <cell r="E1322">
            <v>2</v>
          </cell>
          <cell r="F1322" t="str">
            <v>Credit</v>
          </cell>
          <cell r="G1322" t="str">
            <v>Southern</v>
          </cell>
          <cell r="H1322">
            <v>0</v>
          </cell>
        </row>
        <row r="1323">
          <cell r="A1323">
            <v>1998</v>
          </cell>
          <cell r="B1323">
            <v>4</v>
          </cell>
          <cell r="C1323" t="str">
            <v>Independent Energy</v>
          </cell>
          <cell r="D1323" t="str">
            <v>nPower</v>
          </cell>
          <cell r="E1323">
            <v>2</v>
          </cell>
          <cell r="F1323" t="str">
            <v>Direct Debit</v>
          </cell>
          <cell r="G1323" t="str">
            <v>Southern</v>
          </cell>
          <cell r="H1323">
            <v>0</v>
          </cell>
        </row>
        <row r="1324">
          <cell r="A1324">
            <v>1998</v>
          </cell>
          <cell r="B1324">
            <v>4</v>
          </cell>
          <cell r="C1324" t="str">
            <v>Independent Energy</v>
          </cell>
          <cell r="D1324" t="str">
            <v>nPower</v>
          </cell>
          <cell r="E1324">
            <v>2</v>
          </cell>
          <cell r="F1324" t="str">
            <v>Prepayment</v>
          </cell>
          <cell r="G1324" t="str">
            <v>Southern</v>
          </cell>
          <cell r="H1324">
            <v>0</v>
          </cell>
        </row>
        <row r="1325">
          <cell r="A1325">
            <v>1998</v>
          </cell>
          <cell r="B1325">
            <v>4</v>
          </cell>
          <cell r="C1325" t="str">
            <v>Independent Energy</v>
          </cell>
          <cell r="D1325" t="str">
            <v>nPower</v>
          </cell>
          <cell r="E1325">
            <v>2</v>
          </cell>
          <cell r="F1325" t="str">
            <v>All</v>
          </cell>
          <cell r="G1325" t="str">
            <v>Yorkshire</v>
          </cell>
          <cell r="H1325">
            <v>0</v>
          </cell>
        </row>
        <row r="1326">
          <cell r="A1326">
            <v>1998</v>
          </cell>
          <cell r="B1326">
            <v>4</v>
          </cell>
          <cell r="C1326" t="str">
            <v>Independent Energy</v>
          </cell>
          <cell r="D1326" t="str">
            <v>nPower</v>
          </cell>
          <cell r="E1326">
            <v>2</v>
          </cell>
          <cell r="F1326" t="str">
            <v>Credit</v>
          </cell>
          <cell r="G1326" t="str">
            <v>Yorkshire</v>
          </cell>
          <cell r="H1326">
            <v>0</v>
          </cell>
        </row>
        <row r="1327">
          <cell r="A1327">
            <v>1998</v>
          </cell>
          <cell r="B1327">
            <v>4</v>
          </cell>
          <cell r="C1327" t="str">
            <v>Independent Energy</v>
          </cell>
          <cell r="D1327" t="str">
            <v>nPower</v>
          </cell>
          <cell r="E1327">
            <v>2</v>
          </cell>
          <cell r="F1327" t="str">
            <v>Credit</v>
          </cell>
          <cell r="G1327" t="str">
            <v>Yorkshire</v>
          </cell>
          <cell r="H1327">
            <v>0</v>
          </cell>
        </row>
        <row r="1328">
          <cell r="A1328">
            <v>1998</v>
          </cell>
          <cell r="B1328">
            <v>4</v>
          </cell>
          <cell r="C1328" t="str">
            <v>Independent Energy</v>
          </cell>
          <cell r="D1328" t="str">
            <v>nPower</v>
          </cell>
          <cell r="E1328">
            <v>2</v>
          </cell>
          <cell r="F1328" t="str">
            <v>Direct Debit</v>
          </cell>
          <cell r="G1328" t="str">
            <v>Yorkshire</v>
          </cell>
          <cell r="H1328">
            <v>0</v>
          </cell>
        </row>
        <row r="1329">
          <cell r="A1329">
            <v>1998</v>
          </cell>
          <cell r="B1329">
            <v>4</v>
          </cell>
          <cell r="C1329" t="str">
            <v>Independent Energy</v>
          </cell>
          <cell r="D1329" t="str">
            <v>nPower</v>
          </cell>
          <cell r="E1329">
            <v>2</v>
          </cell>
          <cell r="F1329" t="str">
            <v>Prepayment</v>
          </cell>
          <cell r="G1329" t="str">
            <v>Yorkshire</v>
          </cell>
          <cell r="H1329">
            <v>0</v>
          </cell>
        </row>
        <row r="1330">
          <cell r="A1330">
            <v>1998</v>
          </cell>
          <cell r="B1330">
            <v>4</v>
          </cell>
          <cell r="C1330" t="str">
            <v>London Electricity plc</v>
          </cell>
          <cell r="D1330" t="str">
            <v>EDF</v>
          </cell>
          <cell r="E1330">
            <v>2</v>
          </cell>
          <cell r="F1330" t="str">
            <v>All</v>
          </cell>
          <cell r="G1330" t="str">
            <v>East Anglia</v>
          </cell>
          <cell r="H1330">
            <v>0</v>
          </cell>
        </row>
        <row r="1331">
          <cell r="A1331">
            <v>1998</v>
          </cell>
          <cell r="B1331">
            <v>4</v>
          </cell>
          <cell r="C1331" t="str">
            <v>London Electricity plc</v>
          </cell>
          <cell r="D1331" t="str">
            <v>EDF</v>
          </cell>
          <cell r="E1331">
            <v>2</v>
          </cell>
          <cell r="F1331" t="str">
            <v>Credit</v>
          </cell>
          <cell r="G1331" t="str">
            <v>East Anglia</v>
          </cell>
          <cell r="H1331">
            <v>0</v>
          </cell>
        </row>
        <row r="1332">
          <cell r="A1332">
            <v>1998</v>
          </cell>
          <cell r="B1332">
            <v>4</v>
          </cell>
          <cell r="C1332" t="str">
            <v>London Electricity plc</v>
          </cell>
          <cell r="D1332" t="str">
            <v>EDF</v>
          </cell>
          <cell r="E1332">
            <v>2</v>
          </cell>
          <cell r="F1332" t="str">
            <v>Credit</v>
          </cell>
          <cell r="G1332" t="str">
            <v>East Anglia</v>
          </cell>
          <cell r="H1332">
            <v>0</v>
          </cell>
        </row>
        <row r="1333">
          <cell r="A1333">
            <v>1998</v>
          </cell>
          <cell r="B1333">
            <v>4</v>
          </cell>
          <cell r="C1333" t="str">
            <v>London Electricity plc</v>
          </cell>
          <cell r="D1333" t="str">
            <v>EDF</v>
          </cell>
          <cell r="E1333">
            <v>2</v>
          </cell>
          <cell r="F1333" t="str">
            <v>Direct Debit</v>
          </cell>
          <cell r="G1333" t="str">
            <v>East Anglia</v>
          </cell>
          <cell r="H1333">
            <v>0</v>
          </cell>
        </row>
        <row r="1334">
          <cell r="A1334">
            <v>1998</v>
          </cell>
          <cell r="B1334">
            <v>4</v>
          </cell>
          <cell r="C1334" t="str">
            <v>London Electricity plc</v>
          </cell>
          <cell r="D1334" t="str">
            <v>EDF</v>
          </cell>
          <cell r="E1334">
            <v>2</v>
          </cell>
          <cell r="F1334" t="str">
            <v>Prepayment</v>
          </cell>
          <cell r="G1334" t="str">
            <v>East Anglia</v>
          </cell>
          <cell r="H1334">
            <v>0</v>
          </cell>
        </row>
        <row r="1335">
          <cell r="A1335">
            <v>1998</v>
          </cell>
          <cell r="B1335">
            <v>4</v>
          </cell>
          <cell r="C1335" t="str">
            <v>London Electricity plc</v>
          </cell>
          <cell r="D1335" t="str">
            <v>EDF</v>
          </cell>
          <cell r="E1335">
            <v>2</v>
          </cell>
          <cell r="F1335" t="str">
            <v>All</v>
          </cell>
          <cell r="G1335" t="str">
            <v>East Midlands</v>
          </cell>
          <cell r="H1335">
            <v>0</v>
          </cell>
        </row>
        <row r="1336">
          <cell r="A1336">
            <v>1998</v>
          </cell>
          <cell r="B1336">
            <v>4</v>
          </cell>
          <cell r="C1336" t="str">
            <v>London Electricity plc</v>
          </cell>
          <cell r="D1336" t="str">
            <v>EDF</v>
          </cell>
          <cell r="E1336">
            <v>2</v>
          </cell>
          <cell r="F1336" t="str">
            <v>Credit</v>
          </cell>
          <cell r="G1336" t="str">
            <v>East Midlands</v>
          </cell>
          <cell r="H1336">
            <v>0</v>
          </cell>
        </row>
        <row r="1337">
          <cell r="A1337">
            <v>1998</v>
          </cell>
          <cell r="B1337">
            <v>4</v>
          </cell>
          <cell r="C1337" t="str">
            <v>London Electricity plc</v>
          </cell>
          <cell r="D1337" t="str">
            <v>EDF</v>
          </cell>
          <cell r="E1337">
            <v>2</v>
          </cell>
          <cell r="F1337" t="str">
            <v>Credit</v>
          </cell>
          <cell r="G1337" t="str">
            <v>East Midlands</v>
          </cell>
          <cell r="H1337">
            <v>0</v>
          </cell>
        </row>
        <row r="1338">
          <cell r="A1338">
            <v>1998</v>
          </cell>
          <cell r="B1338">
            <v>4</v>
          </cell>
          <cell r="C1338" t="str">
            <v>London Electricity plc</v>
          </cell>
          <cell r="D1338" t="str">
            <v>EDF</v>
          </cell>
          <cell r="E1338">
            <v>2</v>
          </cell>
          <cell r="F1338" t="str">
            <v>Direct Debit</v>
          </cell>
          <cell r="G1338" t="str">
            <v>East Midlands</v>
          </cell>
          <cell r="H1338">
            <v>0</v>
          </cell>
        </row>
        <row r="1339">
          <cell r="A1339">
            <v>1998</v>
          </cell>
          <cell r="B1339">
            <v>4</v>
          </cell>
          <cell r="C1339" t="str">
            <v>London Electricity plc</v>
          </cell>
          <cell r="D1339" t="str">
            <v>EDF</v>
          </cell>
          <cell r="E1339">
            <v>2</v>
          </cell>
          <cell r="F1339" t="str">
            <v>Prepayment</v>
          </cell>
          <cell r="G1339" t="str">
            <v>East Midlands</v>
          </cell>
          <cell r="H1339">
            <v>0</v>
          </cell>
        </row>
        <row r="1340">
          <cell r="A1340">
            <v>1998</v>
          </cell>
          <cell r="B1340">
            <v>4</v>
          </cell>
          <cell r="C1340" t="str">
            <v>London Electricity plc</v>
          </cell>
          <cell r="D1340" t="str">
            <v>EDF</v>
          </cell>
          <cell r="E1340">
            <v>1</v>
          </cell>
          <cell r="F1340" t="str">
            <v>All</v>
          </cell>
          <cell r="G1340" t="str">
            <v>London</v>
          </cell>
          <cell r="H1340">
            <v>1765957</v>
          </cell>
        </row>
        <row r="1341">
          <cell r="A1341">
            <v>1998</v>
          </cell>
          <cell r="B1341">
            <v>4</v>
          </cell>
          <cell r="C1341" t="str">
            <v>London Electricity plc</v>
          </cell>
          <cell r="D1341" t="str">
            <v>EDF</v>
          </cell>
          <cell r="E1341">
            <v>1</v>
          </cell>
          <cell r="F1341" t="str">
            <v>Credit</v>
          </cell>
          <cell r="G1341" t="str">
            <v>London</v>
          </cell>
          <cell r="H1341">
            <v>960122</v>
          </cell>
        </row>
        <row r="1342">
          <cell r="A1342">
            <v>1998</v>
          </cell>
          <cell r="B1342">
            <v>4</v>
          </cell>
          <cell r="C1342" t="str">
            <v>London Electricity plc</v>
          </cell>
          <cell r="D1342" t="str">
            <v>EDF</v>
          </cell>
          <cell r="E1342">
            <v>1</v>
          </cell>
          <cell r="F1342" t="str">
            <v>Credit</v>
          </cell>
          <cell r="G1342" t="str">
            <v>London</v>
          </cell>
          <cell r="H1342">
            <v>12716</v>
          </cell>
        </row>
        <row r="1343">
          <cell r="A1343">
            <v>1998</v>
          </cell>
          <cell r="B1343">
            <v>4</v>
          </cell>
          <cell r="C1343" t="str">
            <v>London Electricity plc</v>
          </cell>
          <cell r="D1343" t="str">
            <v>EDF</v>
          </cell>
          <cell r="E1343">
            <v>1</v>
          </cell>
          <cell r="F1343" t="str">
            <v>Direct Debit</v>
          </cell>
          <cell r="G1343" t="str">
            <v>London</v>
          </cell>
          <cell r="H1343">
            <v>403428</v>
          </cell>
        </row>
        <row r="1344">
          <cell r="A1344">
            <v>1998</v>
          </cell>
          <cell r="B1344">
            <v>4</v>
          </cell>
          <cell r="C1344" t="str">
            <v>London Electricity plc</v>
          </cell>
          <cell r="D1344" t="str">
            <v>EDF</v>
          </cell>
          <cell r="E1344">
            <v>1</v>
          </cell>
          <cell r="F1344" t="str">
            <v>Prepayment</v>
          </cell>
          <cell r="G1344" t="str">
            <v>London</v>
          </cell>
          <cell r="H1344">
            <v>389691</v>
          </cell>
        </row>
        <row r="1345">
          <cell r="A1345">
            <v>1998</v>
          </cell>
          <cell r="B1345">
            <v>4</v>
          </cell>
          <cell r="C1345" t="str">
            <v>London Electricity plc</v>
          </cell>
          <cell r="D1345" t="str">
            <v>EDF</v>
          </cell>
          <cell r="E1345">
            <v>2</v>
          </cell>
          <cell r="F1345" t="str">
            <v>All</v>
          </cell>
          <cell r="G1345" t="str">
            <v>Midlands</v>
          </cell>
          <cell r="H1345">
            <v>0</v>
          </cell>
        </row>
        <row r="1346">
          <cell r="A1346">
            <v>1998</v>
          </cell>
          <cell r="B1346">
            <v>4</v>
          </cell>
          <cell r="C1346" t="str">
            <v>London Electricity plc</v>
          </cell>
          <cell r="D1346" t="str">
            <v>EDF</v>
          </cell>
          <cell r="E1346">
            <v>2</v>
          </cell>
          <cell r="F1346" t="str">
            <v>Credit</v>
          </cell>
          <cell r="G1346" t="str">
            <v>Midlands</v>
          </cell>
          <cell r="H1346">
            <v>0</v>
          </cell>
        </row>
        <row r="1347">
          <cell r="A1347">
            <v>1998</v>
          </cell>
          <cell r="B1347">
            <v>4</v>
          </cell>
          <cell r="C1347" t="str">
            <v>London Electricity plc</v>
          </cell>
          <cell r="D1347" t="str">
            <v>EDF</v>
          </cell>
          <cell r="E1347">
            <v>2</v>
          </cell>
          <cell r="F1347" t="str">
            <v>Credit</v>
          </cell>
          <cell r="G1347" t="str">
            <v>Midlands</v>
          </cell>
          <cell r="H1347">
            <v>0</v>
          </cell>
        </row>
        <row r="1348">
          <cell r="A1348">
            <v>1998</v>
          </cell>
          <cell r="B1348">
            <v>4</v>
          </cell>
          <cell r="C1348" t="str">
            <v>London Electricity plc</v>
          </cell>
          <cell r="D1348" t="str">
            <v>EDF</v>
          </cell>
          <cell r="E1348">
            <v>2</v>
          </cell>
          <cell r="F1348" t="str">
            <v>Direct Debit</v>
          </cell>
          <cell r="G1348" t="str">
            <v>Midlands</v>
          </cell>
          <cell r="H1348">
            <v>0</v>
          </cell>
        </row>
        <row r="1349">
          <cell r="A1349">
            <v>1998</v>
          </cell>
          <cell r="B1349">
            <v>4</v>
          </cell>
          <cell r="C1349" t="str">
            <v>London Electricity plc</v>
          </cell>
          <cell r="D1349" t="str">
            <v>EDF</v>
          </cell>
          <cell r="E1349">
            <v>2</v>
          </cell>
          <cell r="F1349" t="str">
            <v>Prepayment</v>
          </cell>
          <cell r="G1349" t="str">
            <v>Midlands</v>
          </cell>
          <cell r="H1349">
            <v>0</v>
          </cell>
        </row>
        <row r="1350">
          <cell r="A1350">
            <v>1998</v>
          </cell>
          <cell r="B1350">
            <v>4</v>
          </cell>
          <cell r="C1350" t="str">
            <v>London Electricity plc</v>
          </cell>
          <cell r="D1350" t="str">
            <v>EDF</v>
          </cell>
          <cell r="E1350">
            <v>2</v>
          </cell>
          <cell r="F1350" t="str">
            <v>All</v>
          </cell>
          <cell r="G1350" t="str">
            <v>North East</v>
          </cell>
          <cell r="H1350">
            <v>0</v>
          </cell>
        </row>
        <row r="1351">
          <cell r="A1351">
            <v>1998</v>
          </cell>
          <cell r="B1351">
            <v>4</v>
          </cell>
          <cell r="C1351" t="str">
            <v>London Electricity plc</v>
          </cell>
          <cell r="D1351" t="str">
            <v>EDF</v>
          </cell>
          <cell r="E1351">
            <v>2</v>
          </cell>
          <cell r="F1351" t="str">
            <v>Credit</v>
          </cell>
          <cell r="G1351" t="str">
            <v>North East</v>
          </cell>
          <cell r="H1351">
            <v>0</v>
          </cell>
        </row>
        <row r="1352">
          <cell r="A1352">
            <v>1998</v>
          </cell>
          <cell r="B1352">
            <v>4</v>
          </cell>
          <cell r="C1352" t="str">
            <v>London Electricity plc</v>
          </cell>
          <cell r="D1352" t="str">
            <v>EDF</v>
          </cell>
          <cell r="E1352">
            <v>2</v>
          </cell>
          <cell r="F1352" t="str">
            <v>Credit</v>
          </cell>
          <cell r="G1352" t="str">
            <v>North East</v>
          </cell>
          <cell r="H1352">
            <v>0</v>
          </cell>
        </row>
        <row r="1353">
          <cell r="A1353">
            <v>1998</v>
          </cell>
          <cell r="B1353">
            <v>4</v>
          </cell>
          <cell r="C1353" t="str">
            <v>London Electricity plc</v>
          </cell>
          <cell r="D1353" t="str">
            <v>EDF</v>
          </cell>
          <cell r="E1353">
            <v>2</v>
          </cell>
          <cell r="F1353" t="str">
            <v>Direct Debit</v>
          </cell>
          <cell r="G1353" t="str">
            <v>North East</v>
          </cell>
          <cell r="H1353">
            <v>0</v>
          </cell>
        </row>
        <row r="1354">
          <cell r="A1354">
            <v>1998</v>
          </cell>
          <cell r="B1354">
            <v>4</v>
          </cell>
          <cell r="C1354" t="str">
            <v>London Electricity plc</v>
          </cell>
          <cell r="D1354" t="str">
            <v>EDF</v>
          </cell>
          <cell r="E1354">
            <v>2</v>
          </cell>
          <cell r="F1354" t="str">
            <v>Prepayment</v>
          </cell>
          <cell r="G1354" t="str">
            <v>North East</v>
          </cell>
          <cell r="H1354">
            <v>0</v>
          </cell>
        </row>
        <row r="1355">
          <cell r="A1355">
            <v>1998</v>
          </cell>
          <cell r="B1355">
            <v>4</v>
          </cell>
          <cell r="C1355" t="str">
            <v>London Electricity plc</v>
          </cell>
          <cell r="D1355" t="str">
            <v>EDF</v>
          </cell>
          <cell r="E1355">
            <v>2</v>
          </cell>
          <cell r="F1355" t="str">
            <v>All</v>
          </cell>
          <cell r="G1355" t="str">
            <v>North Scotland</v>
          </cell>
          <cell r="H1355">
            <v>0</v>
          </cell>
        </row>
        <row r="1356">
          <cell r="A1356">
            <v>1998</v>
          </cell>
          <cell r="B1356">
            <v>4</v>
          </cell>
          <cell r="C1356" t="str">
            <v>London Electricity plc</v>
          </cell>
          <cell r="D1356" t="str">
            <v>EDF</v>
          </cell>
          <cell r="E1356">
            <v>2</v>
          </cell>
          <cell r="F1356" t="str">
            <v>Credit</v>
          </cell>
          <cell r="G1356" t="str">
            <v>North Scotland</v>
          </cell>
          <cell r="H1356">
            <v>0</v>
          </cell>
        </row>
        <row r="1357">
          <cell r="A1357">
            <v>1998</v>
          </cell>
          <cell r="B1357">
            <v>4</v>
          </cell>
          <cell r="C1357" t="str">
            <v>London Electricity plc</v>
          </cell>
          <cell r="D1357" t="str">
            <v>EDF</v>
          </cell>
          <cell r="E1357">
            <v>2</v>
          </cell>
          <cell r="F1357" t="str">
            <v>Credit</v>
          </cell>
          <cell r="G1357" t="str">
            <v>North Scotland</v>
          </cell>
          <cell r="H1357">
            <v>0</v>
          </cell>
        </row>
        <row r="1358">
          <cell r="A1358">
            <v>1998</v>
          </cell>
          <cell r="B1358">
            <v>4</v>
          </cell>
          <cell r="C1358" t="str">
            <v>London Electricity plc</v>
          </cell>
          <cell r="D1358" t="str">
            <v>EDF</v>
          </cell>
          <cell r="E1358">
            <v>2</v>
          </cell>
          <cell r="F1358" t="str">
            <v>Direct Debit</v>
          </cell>
          <cell r="G1358" t="str">
            <v>North Scotland</v>
          </cell>
          <cell r="H1358">
            <v>0</v>
          </cell>
        </row>
        <row r="1359">
          <cell r="A1359">
            <v>1998</v>
          </cell>
          <cell r="B1359">
            <v>4</v>
          </cell>
          <cell r="C1359" t="str">
            <v>London Electricity plc</v>
          </cell>
          <cell r="D1359" t="str">
            <v>EDF</v>
          </cell>
          <cell r="E1359">
            <v>2</v>
          </cell>
          <cell r="F1359" t="str">
            <v>Prepayment</v>
          </cell>
          <cell r="G1359" t="str">
            <v>North Scotland</v>
          </cell>
          <cell r="H1359">
            <v>0</v>
          </cell>
        </row>
        <row r="1360">
          <cell r="A1360">
            <v>1998</v>
          </cell>
          <cell r="B1360">
            <v>4</v>
          </cell>
          <cell r="C1360" t="str">
            <v>London Electricity plc</v>
          </cell>
          <cell r="D1360" t="str">
            <v>EDF</v>
          </cell>
          <cell r="E1360">
            <v>2</v>
          </cell>
          <cell r="F1360" t="str">
            <v>All</v>
          </cell>
          <cell r="G1360" t="str">
            <v>North Wales &amp; Merseyside</v>
          </cell>
          <cell r="H1360">
            <v>0</v>
          </cell>
        </row>
        <row r="1361">
          <cell r="A1361">
            <v>1998</v>
          </cell>
          <cell r="B1361">
            <v>4</v>
          </cell>
          <cell r="C1361" t="str">
            <v>London Electricity plc</v>
          </cell>
          <cell r="D1361" t="str">
            <v>EDF</v>
          </cell>
          <cell r="E1361">
            <v>2</v>
          </cell>
          <cell r="F1361" t="str">
            <v>Credit</v>
          </cell>
          <cell r="G1361" t="str">
            <v>North Wales &amp; Merseyside</v>
          </cell>
          <cell r="H1361">
            <v>0</v>
          </cell>
        </row>
        <row r="1362">
          <cell r="A1362">
            <v>1998</v>
          </cell>
          <cell r="B1362">
            <v>4</v>
          </cell>
          <cell r="C1362" t="str">
            <v>London Electricity plc</v>
          </cell>
          <cell r="D1362" t="str">
            <v>EDF</v>
          </cell>
          <cell r="E1362">
            <v>2</v>
          </cell>
          <cell r="F1362" t="str">
            <v>Credit</v>
          </cell>
          <cell r="G1362" t="str">
            <v>North Wales &amp; Merseyside</v>
          </cell>
          <cell r="H1362">
            <v>0</v>
          </cell>
        </row>
        <row r="1363">
          <cell r="A1363">
            <v>1998</v>
          </cell>
          <cell r="B1363">
            <v>4</v>
          </cell>
          <cell r="C1363" t="str">
            <v>London Electricity plc</v>
          </cell>
          <cell r="D1363" t="str">
            <v>EDF</v>
          </cell>
          <cell r="E1363">
            <v>2</v>
          </cell>
          <cell r="F1363" t="str">
            <v>Direct Debit</v>
          </cell>
          <cell r="G1363" t="str">
            <v>North Wales &amp; Merseyside</v>
          </cell>
          <cell r="H1363">
            <v>0</v>
          </cell>
        </row>
        <row r="1364">
          <cell r="A1364">
            <v>1998</v>
          </cell>
          <cell r="B1364">
            <v>4</v>
          </cell>
          <cell r="C1364" t="str">
            <v>London Electricity plc</v>
          </cell>
          <cell r="D1364" t="str">
            <v>EDF</v>
          </cell>
          <cell r="E1364">
            <v>2</v>
          </cell>
          <cell r="F1364" t="str">
            <v>Prepayment</v>
          </cell>
          <cell r="G1364" t="str">
            <v>North Wales &amp; Merseyside</v>
          </cell>
          <cell r="H1364">
            <v>0</v>
          </cell>
        </row>
        <row r="1365">
          <cell r="A1365">
            <v>1998</v>
          </cell>
          <cell r="B1365">
            <v>4</v>
          </cell>
          <cell r="C1365" t="str">
            <v>London Electricity plc</v>
          </cell>
          <cell r="D1365" t="str">
            <v>EDF</v>
          </cell>
          <cell r="E1365">
            <v>2</v>
          </cell>
          <cell r="F1365" t="str">
            <v>All</v>
          </cell>
          <cell r="G1365" t="str">
            <v>North West</v>
          </cell>
          <cell r="H1365">
            <v>0</v>
          </cell>
        </row>
        <row r="1366">
          <cell r="A1366">
            <v>1998</v>
          </cell>
          <cell r="B1366">
            <v>4</v>
          </cell>
          <cell r="C1366" t="str">
            <v>London Electricity plc</v>
          </cell>
          <cell r="D1366" t="str">
            <v>EDF</v>
          </cell>
          <cell r="E1366">
            <v>2</v>
          </cell>
          <cell r="F1366" t="str">
            <v>Credit</v>
          </cell>
          <cell r="G1366" t="str">
            <v>North West</v>
          </cell>
          <cell r="H1366">
            <v>0</v>
          </cell>
        </row>
        <row r="1367">
          <cell r="A1367">
            <v>1998</v>
          </cell>
          <cell r="B1367">
            <v>4</v>
          </cell>
          <cell r="C1367" t="str">
            <v>London Electricity plc</v>
          </cell>
          <cell r="D1367" t="str">
            <v>EDF</v>
          </cell>
          <cell r="E1367">
            <v>2</v>
          </cell>
          <cell r="F1367" t="str">
            <v>Credit</v>
          </cell>
          <cell r="G1367" t="str">
            <v>North West</v>
          </cell>
          <cell r="H1367">
            <v>0</v>
          </cell>
        </row>
        <row r="1368">
          <cell r="A1368">
            <v>1998</v>
          </cell>
          <cell r="B1368">
            <v>4</v>
          </cell>
          <cell r="C1368" t="str">
            <v>London Electricity plc</v>
          </cell>
          <cell r="D1368" t="str">
            <v>EDF</v>
          </cell>
          <cell r="E1368">
            <v>2</v>
          </cell>
          <cell r="F1368" t="str">
            <v>Direct Debit</v>
          </cell>
          <cell r="G1368" t="str">
            <v>North West</v>
          </cell>
          <cell r="H1368">
            <v>0</v>
          </cell>
        </row>
        <row r="1369">
          <cell r="A1369">
            <v>1998</v>
          </cell>
          <cell r="B1369">
            <v>4</v>
          </cell>
          <cell r="C1369" t="str">
            <v>London Electricity plc</v>
          </cell>
          <cell r="D1369" t="str">
            <v>EDF</v>
          </cell>
          <cell r="E1369">
            <v>2</v>
          </cell>
          <cell r="F1369" t="str">
            <v>Prepayment</v>
          </cell>
          <cell r="G1369" t="str">
            <v>North West</v>
          </cell>
          <cell r="H1369">
            <v>0</v>
          </cell>
        </row>
        <row r="1370">
          <cell r="A1370">
            <v>1998</v>
          </cell>
          <cell r="B1370">
            <v>4</v>
          </cell>
          <cell r="C1370" t="str">
            <v>London Electricity plc</v>
          </cell>
          <cell r="D1370" t="str">
            <v>EDF</v>
          </cell>
          <cell r="E1370">
            <v>2</v>
          </cell>
          <cell r="F1370" t="str">
            <v>All</v>
          </cell>
          <cell r="G1370" t="str">
            <v>South East</v>
          </cell>
          <cell r="H1370">
            <v>0</v>
          </cell>
        </row>
        <row r="1371">
          <cell r="A1371">
            <v>1998</v>
          </cell>
          <cell r="B1371">
            <v>4</v>
          </cell>
          <cell r="C1371" t="str">
            <v>London Electricity plc</v>
          </cell>
          <cell r="D1371" t="str">
            <v>EDF</v>
          </cell>
          <cell r="E1371">
            <v>2</v>
          </cell>
          <cell r="F1371" t="str">
            <v>Credit</v>
          </cell>
          <cell r="G1371" t="str">
            <v>South East</v>
          </cell>
          <cell r="H1371">
            <v>0</v>
          </cell>
        </row>
        <row r="1372">
          <cell r="A1372">
            <v>1998</v>
          </cell>
          <cell r="B1372">
            <v>4</v>
          </cell>
          <cell r="C1372" t="str">
            <v>London Electricity plc</v>
          </cell>
          <cell r="D1372" t="str">
            <v>EDF</v>
          </cell>
          <cell r="E1372">
            <v>2</v>
          </cell>
          <cell r="F1372" t="str">
            <v>Credit</v>
          </cell>
          <cell r="G1372" t="str">
            <v>South East</v>
          </cell>
          <cell r="H1372">
            <v>0</v>
          </cell>
        </row>
        <row r="1373">
          <cell r="A1373">
            <v>1998</v>
          </cell>
          <cell r="B1373">
            <v>4</v>
          </cell>
          <cell r="C1373" t="str">
            <v>London Electricity plc</v>
          </cell>
          <cell r="D1373" t="str">
            <v>EDF</v>
          </cell>
          <cell r="E1373">
            <v>2</v>
          </cell>
          <cell r="F1373" t="str">
            <v>Direct Debit</v>
          </cell>
          <cell r="G1373" t="str">
            <v>South East</v>
          </cell>
          <cell r="H1373">
            <v>0</v>
          </cell>
        </row>
        <row r="1374">
          <cell r="A1374">
            <v>1998</v>
          </cell>
          <cell r="B1374">
            <v>4</v>
          </cell>
          <cell r="C1374" t="str">
            <v>London Electricity plc</v>
          </cell>
          <cell r="D1374" t="str">
            <v>EDF</v>
          </cell>
          <cell r="E1374">
            <v>2</v>
          </cell>
          <cell r="F1374" t="str">
            <v>Prepayment</v>
          </cell>
          <cell r="G1374" t="str">
            <v>South East</v>
          </cell>
          <cell r="H1374">
            <v>0</v>
          </cell>
        </row>
        <row r="1375">
          <cell r="A1375">
            <v>1998</v>
          </cell>
          <cell r="B1375">
            <v>4</v>
          </cell>
          <cell r="C1375" t="str">
            <v>London Electricity plc</v>
          </cell>
          <cell r="D1375" t="str">
            <v>EDF</v>
          </cell>
          <cell r="E1375">
            <v>2</v>
          </cell>
          <cell r="F1375" t="str">
            <v>All</v>
          </cell>
          <cell r="G1375" t="str">
            <v>South Scotland</v>
          </cell>
          <cell r="H1375">
            <v>0</v>
          </cell>
        </row>
        <row r="1376">
          <cell r="A1376">
            <v>1998</v>
          </cell>
          <cell r="B1376">
            <v>4</v>
          </cell>
          <cell r="C1376" t="str">
            <v>London Electricity plc</v>
          </cell>
          <cell r="D1376" t="str">
            <v>EDF</v>
          </cell>
          <cell r="E1376">
            <v>2</v>
          </cell>
          <cell r="F1376" t="str">
            <v>Credit</v>
          </cell>
          <cell r="G1376" t="str">
            <v>South Scotland</v>
          </cell>
          <cell r="H1376">
            <v>0</v>
          </cell>
        </row>
        <row r="1377">
          <cell r="A1377">
            <v>1998</v>
          </cell>
          <cell r="B1377">
            <v>4</v>
          </cell>
          <cell r="C1377" t="str">
            <v>London Electricity plc</v>
          </cell>
          <cell r="D1377" t="str">
            <v>EDF</v>
          </cell>
          <cell r="E1377">
            <v>2</v>
          </cell>
          <cell r="F1377" t="str">
            <v>Credit</v>
          </cell>
          <cell r="G1377" t="str">
            <v>South Scotland</v>
          </cell>
          <cell r="H1377">
            <v>0</v>
          </cell>
        </row>
        <row r="1378">
          <cell r="A1378">
            <v>1998</v>
          </cell>
          <cell r="B1378">
            <v>4</v>
          </cell>
          <cell r="C1378" t="str">
            <v>London Electricity plc</v>
          </cell>
          <cell r="D1378" t="str">
            <v>EDF</v>
          </cell>
          <cell r="E1378">
            <v>2</v>
          </cell>
          <cell r="F1378" t="str">
            <v>Direct Debit</v>
          </cell>
          <cell r="G1378" t="str">
            <v>South Scotland</v>
          </cell>
          <cell r="H1378">
            <v>0</v>
          </cell>
        </row>
        <row r="1379">
          <cell r="A1379">
            <v>1998</v>
          </cell>
          <cell r="B1379">
            <v>4</v>
          </cell>
          <cell r="C1379" t="str">
            <v>London Electricity plc</v>
          </cell>
          <cell r="D1379" t="str">
            <v>EDF</v>
          </cell>
          <cell r="E1379">
            <v>2</v>
          </cell>
          <cell r="F1379" t="str">
            <v>Prepayment</v>
          </cell>
          <cell r="G1379" t="str">
            <v>South Scotland</v>
          </cell>
          <cell r="H1379">
            <v>0</v>
          </cell>
        </row>
        <row r="1380">
          <cell r="A1380">
            <v>1998</v>
          </cell>
          <cell r="B1380">
            <v>4</v>
          </cell>
          <cell r="C1380" t="str">
            <v>London Electricity plc</v>
          </cell>
          <cell r="D1380" t="str">
            <v>EDF</v>
          </cell>
          <cell r="E1380">
            <v>2</v>
          </cell>
          <cell r="F1380" t="str">
            <v>All</v>
          </cell>
          <cell r="G1380" t="str">
            <v>South Wales</v>
          </cell>
          <cell r="H1380">
            <v>0</v>
          </cell>
        </row>
        <row r="1381">
          <cell r="A1381">
            <v>1998</v>
          </cell>
          <cell r="B1381">
            <v>4</v>
          </cell>
          <cell r="C1381" t="str">
            <v>London Electricity plc</v>
          </cell>
          <cell r="D1381" t="str">
            <v>EDF</v>
          </cell>
          <cell r="E1381">
            <v>2</v>
          </cell>
          <cell r="F1381" t="str">
            <v>Credit</v>
          </cell>
          <cell r="G1381" t="str">
            <v>South Wales</v>
          </cell>
          <cell r="H1381">
            <v>0</v>
          </cell>
        </row>
        <row r="1382">
          <cell r="A1382">
            <v>1998</v>
          </cell>
          <cell r="B1382">
            <v>4</v>
          </cell>
          <cell r="C1382" t="str">
            <v>London Electricity plc</v>
          </cell>
          <cell r="D1382" t="str">
            <v>EDF</v>
          </cell>
          <cell r="E1382">
            <v>2</v>
          </cell>
          <cell r="F1382" t="str">
            <v>Credit</v>
          </cell>
          <cell r="G1382" t="str">
            <v>South Wales</v>
          </cell>
          <cell r="H1382">
            <v>0</v>
          </cell>
        </row>
        <row r="1383">
          <cell r="A1383">
            <v>1998</v>
          </cell>
          <cell r="B1383">
            <v>4</v>
          </cell>
          <cell r="C1383" t="str">
            <v>London Electricity plc</v>
          </cell>
          <cell r="D1383" t="str">
            <v>EDF</v>
          </cell>
          <cell r="E1383">
            <v>2</v>
          </cell>
          <cell r="F1383" t="str">
            <v>Direct Debit</v>
          </cell>
          <cell r="G1383" t="str">
            <v>South Wales</v>
          </cell>
          <cell r="H1383">
            <v>0</v>
          </cell>
        </row>
        <row r="1384">
          <cell r="A1384">
            <v>1998</v>
          </cell>
          <cell r="B1384">
            <v>4</v>
          </cell>
          <cell r="C1384" t="str">
            <v>London Electricity plc</v>
          </cell>
          <cell r="D1384" t="str">
            <v>EDF</v>
          </cell>
          <cell r="E1384">
            <v>2</v>
          </cell>
          <cell r="F1384" t="str">
            <v>Prepayment</v>
          </cell>
          <cell r="G1384" t="str">
            <v>South Wales</v>
          </cell>
          <cell r="H1384">
            <v>0</v>
          </cell>
        </row>
        <row r="1385">
          <cell r="A1385">
            <v>1998</v>
          </cell>
          <cell r="B1385">
            <v>4</v>
          </cell>
          <cell r="C1385" t="str">
            <v>London Electricity plc</v>
          </cell>
          <cell r="D1385" t="str">
            <v>EDF</v>
          </cell>
          <cell r="E1385">
            <v>2</v>
          </cell>
          <cell r="F1385" t="str">
            <v>All</v>
          </cell>
          <cell r="G1385" t="str">
            <v>South West</v>
          </cell>
          <cell r="H1385">
            <v>0</v>
          </cell>
        </row>
        <row r="1386">
          <cell r="A1386">
            <v>1998</v>
          </cell>
          <cell r="B1386">
            <v>4</v>
          </cell>
          <cell r="C1386" t="str">
            <v>London Electricity plc</v>
          </cell>
          <cell r="D1386" t="str">
            <v>EDF</v>
          </cell>
          <cell r="E1386">
            <v>2</v>
          </cell>
          <cell r="F1386" t="str">
            <v>Credit</v>
          </cell>
          <cell r="G1386" t="str">
            <v>South West</v>
          </cell>
          <cell r="H1386">
            <v>0</v>
          </cell>
        </row>
        <row r="1387">
          <cell r="A1387">
            <v>1998</v>
          </cell>
          <cell r="B1387">
            <v>4</v>
          </cell>
          <cell r="C1387" t="str">
            <v>London Electricity plc</v>
          </cell>
          <cell r="D1387" t="str">
            <v>EDF</v>
          </cell>
          <cell r="E1387">
            <v>2</v>
          </cell>
          <cell r="F1387" t="str">
            <v>Credit</v>
          </cell>
          <cell r="G1387" t="str">
            <v>South West</v>
          </cell>
          <cell r="H1387">
            <v>0</v>
          </cell>
        </row>
        <row r="1388">
          <cell r="A1388">
            <v>1998</v>
          </cell>
          <cell r="B1388">
            <v>4</v>
          </cell>
          <cell r="C1388" t="str">
            <v>London Electricity plc</v>
          </cell>
          <cell r="D1388" t="str">
            <v>EDF</v>
          </cell>
          <cell r="E1388">
            <v>2</v>
          </cell>
          <cell r="F1388" t="str">
            <v>Direct Debit</v>
          </cell>
          <cell r="G1388" t="str">
            <v>South West</v>
          </cell>
          <cell r="H1388">
            <v>0</v>
          </cell>
        </row>
        <row r="1389">
          <cell r="A1389">
            <v>1998</v>
          </cell>
          <cell r="B1389">
            <v>4</v>
          </cell>
          <cell r="C1389" t="str">
            <v>London Electricity plc</v>
          </cell>
          <cell r="D1389" t="str">
            <v>EDF</v>
          </cell>
          <cell r="E1389">
            <v>2</v>
          </cell>
          <cell r="F1389" t="str">
            <v>Prepayment</v>
          </cell>
          <cell r="G1389" t="str">
            <v>South West</v>
          </cell>
          <cell r="H1389">
            <v>0</v>
          </cell>
        </row>
        <row r="1390">
          <cell r="A1390">
            <v>1998</v>
          </cell>
          <cell r="B1390">
            <v>4</v>
          </cell>
          <cell r="C1390" t="str">
            <v>London Electricity plc</v>
          </cell>
          <cell r="D1390" t="str">
            <v>EDF</v>
          </cell>
          <cell r="E1390">
            <v>2</v>
          </cell>
          <cell r="F1390" t="str">
            <v>All</v>
          </cell>
          <cell r="G1390" t="str">
            <v>Southern</v>
          </cell>
          <cell r="H1390">
            <v>0</v>
          </cell>
        </row>
        <row r="1391">
          <cell r="A1391">
            <v>1998</v>
          </cell>
          <cell r="B1391">
            <v>4</v>
          </cell>
          <cell r="C1391" t="str">
            <v>London Electricity plc</v>
          </cell>
          <cell r="D1391" t="str">
            <v>EDF</v>
          </cell>
          <cell r="E1391">
            <v>2</v>
          </cell>
          <cell r="F1391" t="str">
            <v>Credit</v>
          </cell>
          <cell r="G1391" t="str">
            <v>Southern</v>
          </cell>
          <cell r="H1391">
            <v>0</v>
          </cell>
        </row>
        <row r="1392">
          <cell r="A1392">
            <v>1998</v>
          </cell>
          <cell r="B1392">
            <v>4</v>
          </cell>
          <cell r="C1392" t="str">
            <v>London Electricity plc</v>
          </cell>
          <cell r="D1392" t="str">
            <v>EDF</v>
          </cell>
          <cell r="E1392">
            <v>2</v>
          </cell>
          <cell r="F1392" t="str">
            <v>Credit</v>
          </cell>
          <cell r="G1392" t="str">
            <v>Southern</v>
          </cell>
          <cell r="H1392">
            <v>0</v>
          </cell>
        </row>
        <row r="1393">
          <cell r="A1393">
            <v>1998</v>
          </cell>
          <cell r="B1393">
            <v>4</v>
          </cell>
          <cell r="C1393" t="str">
            <v>London Electricity plc</v>
          </cell>
          <cell r="D1393" t="str">
            <v>EDF</v>
          </cell>
          <cell r="E1393">
            <v>2</v>
          </cell>
          <cell r="F1393" t="str">
            <v>Direct Debit</v>
          </cell>
          <cell r="G1393" t="str">
            <v>Southern</v>
          </cell>
          <cell r="H1393">
            <v>0</v>
          </cell>
        </row>
        <row r="1394">
          <cell r="A1394">
            <v>1998</v>
          </cell>
          <cell r="B1394">
            <v>4</v>
          </cell>
          <cell r="C1394" t="str">
            <v>London Electricity plc</v>
          </cell>
          <cell r="D1394" t="str">
            <v>EDF</v>
          </cell>
          <cell r="E1394">
            <v>2</v>
          </cell>
          <cell r="F1394" t="str">
            <v>Prepayment</v>
          </cell>
          <cell r="G1394" t="str">
            <v>Southern</v>
          </cell>
          <cell r="H1394">
            <v>0</v>
          </cell>
        </row>
        <row r="1395">
          <cell r="A1395">
            <v>1998</v>
          </cell>
          <cell r="B1395">
            <v>4</v>
          </cell>
          <cell r="C1395" t="str">
            <v>London Electricity plc</v>
          </cell>
          <cell r="D1395" t="str">
            <v>EDF</v>
          </cell>
          <cell r="E1395">
            <v>2</v>
          </cell>
          <cell r="F1395" t="str">
            <v>All</v>
          </cell>
          <cell r="G1395" t="str">
            <v>Yorkshire</v>
          </cell>
          <cell r="H1395">
            <v>0</v>
          </cell>
        </row>
        <row r="1396">
          <cell r="A1396">
            <v>1998</v>
          </cell>
          <cell r="B1396">
            <v>4</v>
          </cell>
          <cell r="C1396" t="str">
            <v>London Electricity plc</v>
          </cell>
          <cell r="D1396" t="str">
            <v>EDF</v>
          </cell>
          <cell r="E1396">
            <v>2</v>
          </cell>
          <cell r="F1396" t="str">
            <v>Credit</v>
          </cell>
          <cell r="G1396" t="str">
            <v>Yorkshire</v>
          </cell>
          <cell r="H1396">
            <v>0</v>
          </cell>
        </row>
        <row r="1397">
          <cell r="A1397">
            <v>1998</v>
          </cell>
          <cell r="B1397">
            <v>4</v>
          </cell>
          <cell r="C1397" t="str">
            <v>London Electricity plc</v>
          </cell>
          <cell r="D1397" t="str">
            <v>EDF</v>
          </cell>
          <cell r="E1397">
            <v>2</v>
          </cell>
          <cell r="F1397" t="str">
            <v>Credit</v>
          </cell>
          <cell r="G1397" t="str">
            <v>Yorkshire</v>
          </cell>
          <cell r="H1397">
            <v>0</v>
          </cell>
        </row>
        <row r="1398">
          <cell r="A1398">
            <v>1998</v>
          </cell>
          <cell r="B1398">
            <v>4</v>
          </cell>
          <cell r="C1398" t="str">
            <v>London Electricity plc</v>
          </cell>
          <cell r="D1398" t="str">
            <v>EDF</v>
          </cell>
          <cell r="E1398">
            <v>2</v>
          </cell>
          <cell r="F1398" t="str">
            <v>Direct Debit</v>
          </cell>
          <cell r="G1398" t="str">
            <v>Yorkshire</v>
          </cell>
          <cell r="H1398">
            <v>0</v>
          </cell>
        </row>
        <row r="1399">
          <cell r="A1399">
            <v>1998</v>
          </cell>
          <cell r="B1399">
            <v>4</v>
          </cell>
          <cell r="C1399" t="str">
            <v>London Electricity plc</v>
          </cell>
          <cell r="D1399" t="str">
            <v>EDF</v>
          </cell>
          <cell r="E1399">
            <v>2</v>
          </cell>
          <cell r="F1399" t="str">
            <v>Prepayment</v>
          </cell>
          <cell r="G1399" t="str">
            <v>Yorkshire</v>
          </cell>
          <cell r="H1399">
            <v>0</v>
          </cell>
        </row>
        <row r="1400">
          <cell r="A1400">
            <v>1998</v>
          </cell>
          <cell r="B1400">
            <v>4</v>
          </cell>
          <cell r="C1400" t="str">
            <v>Manweb</v>
          </cell>
          <cell r="D1400" t="str">
            <v>Scottish Power</v>
          </cell>
          <cell r="E1400">
            <v>2</v>
          </cell>
          <cell r="F1400" t="str">
            <v>All</v>
          </cell>
          <cell r="G1400" t="str">
            <v>East Anglia</v>
          </cell>
          <cell r="H1400">
            <v>0</v>
          </cell>
        </row>
        <row r="1401">
          <cell r="A1401">
            <v>1998</v>
          </cell>
          <cell r="B1401">
            <v>4</v>
          </cell>
          <cell r="C1401" t="str">
            <v>Manweb</v>
          </cell>
          <cell r="D1401" t="str">
            <v>Scottish Power</v>
          </cell>
          <cell r="E1401">
            <v>2</v>
          </cell>
          <cell r="F1401" t="str">
            <v>Credit</v>
          </cell>
          <cell r="G1401" t="str">
            <v>East Anglia</v>
          </cell>
          <cell r="H1401">
            <v>0</v>
          </cell>
        </row>
        <row r="1402">
          <cell r="A1402">
            <v>1998</v>
          </cell>
          <cell r="B1402">
            <v>4</v>
          </cell>
          <cell r="C1402" t="str">
            <v>Manweb</v>
          </cell>
          <cell r="D1402" t="str">
            <v>Scottish Power</v>
          </cell>
          <cell r="E1402">
            <v>2</v>
          </cell>
          <cell r="F1402" t="str">
            <v>Credit</v>
          </cell>
          <cell r="G1402" t="str">
            <v>East Anglia</v>
          </cell>
          <cell r="H1402">
            <v>0</v>
          </cell>
        </row>
        <row r="1403">
          <cell r="A1403">
            <v>1998</v>
          </cell>
          <cell r="B1403">
            <v>4</v>
          </cell>
          <cell r="C1403" t="str">
            <v>Manweb</v>
          </cell>
          <cell r="D1403" t="str">
            <v>Scottish Power</v>
          </cell>
          <cell r="E1403">
            <v>2</v>
          </cell>
          <cell r="F1403" t="str">
            <v>Direct Debit</v>
          </cell>
          <cell r="G1403" t="str">
            <v>East Anglia</v>
          </cell>
          <cell r="H1403">
            <v>0</v>
          </cell>
        </row>
        <row r="1404">
          <cell r="A1404">
            <v>1998</v>
          </cell>
          <cell r="B1404">
            <v>4</v>
          </cell>
          <cell r="C1404" t="str">
            <v>Manweb</v>
          </cell>
          <cell r="D1404" t="str">
            <v>Scottish Power</v>
          </cell>
          <cell r="E1404">
            <v>2</v>
          </cell>
          <cell r="F1404" t="str">
            <v>Prepayment</v>
          </cell>
          <cell r="G1404" t="str">
            <v>East Anglia</v>
          </cell>
          <cell r="H1404">
            <v>0</v>
          </cell>
        </row>
        <row r="1405">
          <cell r="A1405">
            <v>1998</v>
          </cell>
          <cell r="B1405">
            <v>4</v>
          </cell>
          <cell r="C1405" t="str">
            <v>Manweb</v>
          </cell>
          <cell r="D1405" t="str">
            <v>Scottish Power</v>
          </cell>
          <cell r="E1405">
            <v>2</v>
          </cell>
          <cell r="F1405" t="str">
            <v>All</v>
          </cell>
          <cell r="G1405" t="str">
            <v>East Midlands</v>
          </cell>
          <cell r="H1405">
            <v>0</v>
          </cell>
        </row>
        <row r="1406">
          <cell r="A1406">
            <v>1998</v>
          </cell>
          <cell r="B1406">
            <v>4</v>
          </cell>
          <cell r="C1406" t="str">
            <v>Manweb</v>
          </cell>
          <cell r="D1406" t="str">
            <v>Scottish Power</v>
          </cell>
          <cell r="E1406">
            <v>2</v>
          </cell>
          <cell r="F1406" t="str">
            <v>Credit</v>
          </cell>
          <cell r="G1406" t="str">
            <v>East Midlands</v>
          </cell>
          <cell r="H1406">
            <v>0</v>
          </cell>
        </row>
        <row r="1407">
          <cell r="A1407">
            <v>1998</v>
          </cell>
          <cell r="B1407">
            <v>4</v>
          </cell>
          <cell r="C1407" t="str">
            <v>Manweb</v>
          </cell>
          <cell r="D1407" t="str">
            <v>Scottish Power</v>
          </cell>
          <cell r="E1407">
            <v>2</v>
          </cell>
          <cell r="F1407" t="str">
            <v>Credit</v>
          </cell>
          <cell r="G1407" t="str">
            <v>East Midlands</v>
          </cell>
          <cell r="H1407">
            <v>0</v>
          </cell>
        </row>
        <row r="1408">
          <cell r="A1408">
            <v>1998</v>
          </cell>
          <cell r="B1408">
            <v>4</v>
          </cell>
          <cell r="C1408" t="str">
            <v>Manweb</v>
          </cell>
          <cell r="D1408" t="str">
            <v>Scottish Power</v>
          </cell>
          <cell r="E1408">
            <v>2</v>
          </cell>
          <cell r="F1408" t="str">
            <v>Direct Debit</v>
          </cell>
          <cell r="G1408" t="str">
            <v>East Midlands</v>
          </cell>
          <cell r="H1408">
            <v>0</v>
          </cell>
        </row>
        <row r="1409">
          <cell r="A1409">
            <v>1998</v>
          </cell>
          <cell r="B1409">
            <v>4</v>
          </cell>
          <cell r="C1409" t="str">
            <v>Manweb</v>
          </cell>
          <cell r="D1409" t="str">
            <v>Scottish Power</v>
          </cell>
          <cell r="E1409">
            <v>2</v>
          </cell>
          <cell r="F1409" t="str">
            <v>Prepayment</v>
          </cell>
          <cell r="G1409" t="str">
            <v>East Midlands</v>
          </cell>
          <cell r="H1409">
            <v>0</v>
          </cell>
        </row>
        <row r="1410">
          <cell r="A1410">
            <v>1998</v>
          </cell>
          <cell r="B1410">
            <v>4</v>
          </cell>
          <cell r="C1410" t="str">
            <v>Manweb</v>
          </cell>
          <cell r="D1410" t="str">
            <v>Scottish Power</v>
          </cell>
          <cell r="E1410">
            <v>2</v>
          </cell>
          <cell r="F1410" t="str">
            <v>All</v>
          </cell>
          <cell r="G1410" t="str">
            <v>London</v>
          </cell>
          <cell r="H1410">
            <v>0</v>
          </cell>
        </row>
        <row r="1411">
          <cell r="A1411">
            <v>1998</v>
          </cell>
          <cell r="B1411">
            <v>4</v>
          </cell>
          <cell r="C1411" t="str">
            <v>Manweb</v>
          </cell>
          <cell r="D1411" t="str">
            <v>Scottish Power</v>
          </cell>
          <cell r="E1411">
            <v>2</v>
          </cell>
          <cell r="F1411" t="str">
            <v>Credit</v>
          </cell>
          <cell r="G1411" t="str">
            <v>London</v>
          </cell>
          <cell r="H1411">
            <v>0</v>
          </cell>
        </row>
        <row r="1412">
          <cell r="A1412">
            <v>1998</v>
          </cell>
          <cell r="B1412">
            <v>4</v>
          </cell>
          <cell r="C1412" t="str">
            <v>Manweb</v>
          </cell>
          <cell r="D1412" t="str">
            <v>Scottish Power</v>
          </cell>
          <cell r="E1412">
            <v>2</v>
          </cell>
          <cell r="F1412" t="str">
            <v>Credit</v>
          </cell>
          <cell r="G1412" t="str">
            <v>London</v>
          </cell>
          <cell r="H1412">
            <v>0</v>
          </cell>
        </row>
        <row r="1413">
          <cell r="A1413">
            <v>1998</v>
          </cell>
          <cell r="B1413">
            <v>4</v>
          </cell>
          <cell r="C1413" t="str">
            <v>Manweb</v>
          </cell>
          <cell r="D1413" t="str">
            <v>Scottish Power</v>
          </cell>
          <cell r="E1413">
            <v>2</v>
          </cell>
          <cell r="F1413" t="str">
            <v>Direct Debit</v>
          </cell>
          <cell r="G1413" t="str">
            <v>London</v>
          </cell>
          <cell r="H1413">
            <v>0</v>
          </cell>
        </row>
        <row r="1414">
          <cell r="A1414">
            <v>1998</v>
          </cell>
          <cell r="B1414">
            <v>4</v>
          </cell>
          <cell r="C1414" t="str">
            <v>Manweb</v>
          </cell>
          <cell r="D1414" t="str">
            <v>Scottish Power</v>
          </cell>
          <cell r="E1414">
            <v>2</v>
          </cell>
          <cell r="F1414" t="str">
            <v>Prepayment</v>
          </cell>
          <cell r="G1414" t="str">
            <v>London</v>
          </cell>
          <cell r="H1414">
            <v>0</v>
          </cell>
        </row>
        <row r="1415">
          <cell r="A1415">
            <v>1998</v>
          </cell>
          <cell r="B1415">
            <v>4</v>
          </cell>
          <cell r="C1415" t="str">
            <v>Manweb</v>
          </cell>
          <cell r="D1415" t="str">
            <v>Scottish Power</v>
          </cell>
          <cell r="E1415">
            <v>2</v>
          </cell>
          <cell r="F1415" t="str">
            <v>All</v>
          </cell>
          <cell r="G1415" t="str">
            <v>Midlands</v>
          </cell>
          <cell r="H1415">
            <v>0</v>
          </cell>
        </row>
        <row r="1416">
          <cell r="A1416">
            <v>1998</v>
          </cell>
          <cell r="B1416">
            <v>4</v>
          </cell>
          <cell r="C1416" t="str">
            <v>Manweb</v>
          </cell>
          <cell r="D1416" t="str">
            <v>Scottish Power</v>
          </cell>
          <cell r="E1416">
            <v>2</v>
          </cell>
          <cell r="F1416" t="str">
            <v>Credit</v>
          </cell>
          <cell r="G1416" t="str">
            <v>Midlands</v>
          </cell>
          <cell r="H1416">
            <v>0</v>
          </cell>
        </row>
        <row r="1417">
          <cell r="A1417">
            <v>1998</v>
          </cell>
          <cell r="B1417">
            <v>4</v>
          </cell>
          <cell r="C1417" t="str">
            <v>Manweb</v>
          </cell>
          <cell r="D1417" t="str">
            <v>Scottish Power</v>
          </cell>
          <cell r="E1417">
            <v>2</v>
          </cell>
          <cell r="F1417" t="str">
            <v>Credit</v>
          </cell>
          <cell r="G1417" t="str">
            <v>Midlands</v>
          </cell>
          <cell r="H1417">
            <v>0</v>
          </cell>
        </row>
        <row r="1418">
          <cell r="A1418">
            <v>1998</v>
          </cell>
          <cell r="B1418">
            <v>4</v>
          </cell>
          <cell r="C1418" t="str">
            <v>Manweb</v>
          </cell>
          <cell r="D1418" t="str">
            <v>Scottish Power</v>
          </cell>
          <cell r="E1418">
            <v>2</v>
          </cell>
          <cell r="F1418" t="str">
            <v>Direct Debit</v>
          </cell>
          <cell r="G1418" t="str">
            <v>Midlands</v>
          </cell>
          <cell r="H1418">
            <v>0</v>
          </cell>
        </row>
        <row r="1419">
          <cell r="A1419">
            <v>1998</v>
          </cell>
          <cell r="B1419">
            <v>4</v>
          </cell>
          <cell r="C1419" t="str">
            <v>Manweb</v>
          </cell>
          <cell r="D1419" t="str">
            <v>Scottish Power</v>
          </cell>
          <cell r="E1419">
            <v>2</v>
          </cell>
          <cell r="F1419" t="str">
            <v>Prepayment</v>
          </cell>
          <cell r="G1419" t="str">
            <v>Midlands</v>
          </cell>
          <cell r="H1419">
            <v>0</v>
          </cell>
        </row>
        <row r="1420">
          <cell r="A1420">
            <v>1998</v>
          </cell>
          <cell r="B1420">
            <v>4</v>
          </cell>
          <cell r="C1420" t="str">
            <v>Manweb</v>
          </cell>
          <cell r="D1420" t="str">
            <v>Scottish Power</v>
          </cell>
          <cell r="E1420">
            <v>2</v>
          </cell>
          <cell r="F1420" t="str">
            <v>All</v>
          </cell>
          <cell r="G1420" t="str">
            <v>North East</v>
          </cell>
          <cell r="H1420">
            <v>0</v>
          </cell>
        </row>
        <row r="1421">
          <cell r="A1421">
            <v>1998</v>
          </cell>
          <cell r="B1421">
            <v>4</v>
          </cell>
          <cell r="C1421" t="str">
            <v>Manweb</v>
          </cell>
          <cell r="D1421" t="str">
            <v>Scottish Power</v>
          </cell>
          <cell r="E1421">
            <v>2</v>
          </cell>
          <cell r="F1421" t="str">
            <v>Credit</v>
          </cell>
          <cell r="G1421" t="str">
            <v>North East</v>
          </cell>
          <cell r="H1421">
            <v>0</v>
          </cell>
        </row>
        <row r="1422">
          <cell r="A1422">
            <v>1998</v>
          </cell>
          <cell r="B1422">
            <v>4</v>
          </cell>
          <cell r="C1422" t="str">
            <v>Manweb</v>
          </cell>
          <cell r="D1422" t="str">
            <v>Scottish Power</v>
          </cell>
          <cell r="E1422">
            <v>2</v>
          </cell>
          <cell r="F1422" t="str">
            <v>Credit</v>
          </cell>
          <cell r="G1422" t="str">
            <v>North East</v>
          </cell>
          <cell r="H1422">
            <v>0</v>
          </cell>
        </row>
        <row r="1423">
          <cell r="A1423">
            <v>1998</v>
          </cell>
          <cell r="B1423">
            <v>4</v>
          </cell>
          <cell r="C1423" t="str">
            <v>Manweb</v>
          </cell>
          <cell r="D1423" t="str">
            <v>Scottish Power</v>
          </cell>
          <cell r="E1423">
            <v>2</v>
          </cell>
          <cell r="F1423" t="str">
            <v>Direct Debit</v>
          </cell>
          <cell r="G1423" t="str">
            <v>North East</v>
          </cell>
          <cell r="H1423">
            <v>0</v>
          </cell>
        </row>
        <row r="1424">
          <cell r="A1424">
            <v>1998</v>
          </cell>
          <cell r="B1424">
            <v>4</v>
          </cell>
          <cell r="C1424" t="str">
            <v>Manweb</v>
          </cell>
          <cell r="D1424" t="str">
            <v>Scottish Power</v>
          </cell>
          <cell r="E1424">
            <v>2</v>
          </cell>
          <cell r="F1424" t="str">
            <v>Prepayment</v>
          </cell>
          <cell r="G1424" t="str">
            <v>North East</v>
          </cell>
          <cell r="H1424">
            <v>0</v>
          </cell>
        </row>
        <row r="1425">
          <cell r="A1425">
            <v>1998</v>
          </cell>
          <cell r="B1425">
            <v>4</v>
          </cell>
          <cell r="C1425" t="str">
            <v>Manweb</v>
          </cell>
          <cell r="D1425" t="str">
            <v>Scottish Power</v>
          </cell>
          <cell r="E1425">
            <v>2</v>
          </cell>
          <cell r="F1425" t="str">
            <v>All</v>
          </cell>
          <cell r="G1425" t="str">
            <v>North Scotland</v>
          </cell>
          <cell r="H1425">
            <v>0</v>
          </cell>
        </row>
        <row r="1426">
          <cell r="A1426">
            <v>1998</v>
          </cell>
          <cell r="B1426">
            <v>4</v>
          </cell>
          <cell r="C1426" t="str">
            <v>Manweb</v>
          </cell>
          <cell r="D1426" t="str">
            <v>Scottish Power</v>
          </cell>
          <cell r="E1426">
            <v>2</v>
          </cell>
          <cell r="F1426" t="str">
            <v>Credit</v>
          </cell>
          <cell r="G1426" t="str">
            <v>North Scotland</v>
          </cell>
          <cell r="H1426">
            <v>0</v>
          </cell>
        </row>
        <row r="1427">
          <cell r="A1427">
            <v>1998</v>
          </cell>
          <cell r="B1427">
            <v>4</v>
          </cell>
          <cell r="C1427" t="str">
            <v>Manweb</v>
          </cell>
          <cell r="D1427" t="str">
            <v>Scottish Power</v>
          </cell>
          <cell r="E1427">
            <v>2</v>
          </cell>
          <cell r="F1427" t="str">
            <v>Credit</v>
          </cell>
          <cell r="G1427" t="str">
            <v>North Scotland</v>
          </cell>
          <cell r="H1427">
            <v>0</v>
          </cell>
        </row>
        <row r="1428">
          <cell r="A1428">
            <v>1998</v>
          </cell>
          <cell r="B1428">
            <v>4</v>
          </cell>
          <cell r="C1428" t="str">
            <v>Manweb</v>
          </cell>
          <cell r="D1428" t="str">
            <v>Scottish Power</v>
          </cell>
          <cell r="E1428">
            <v>2</v>
          </cell>
          <cell r="F1428" t="str">
            <v>Direct Debit</v>
          </cell>
          <cell r="G1428" t="str">
            <v>North Scotland</v>
          </cell>
          <cell r="H1428">
            <v>0</v>
          </cell>
        </row>
        <row r="1429">
          <cell r="A1429">
            <v>1998</v>
          </cell>
          <cell r="B1429">
            <v>4</v>
          </cell>
          <cell r="C1429" t="str">
            <v>Manweb</v>
          </cell>
          <cell r="D1429" t="str">
            <v>Scottish Power</v>
          </cell>
          <cell r="E1429">
            <v>2</v>
          </cell>
          <cell r="F1429" t="str">
            <v>Prepayment</v>
          </cell>
          <cell r="G1429" t="str">
            <v>North Scotland</v>
          </cell>
          <cell r="H1429">
            <v>0</v>
          </cell>
        </row>
        <row r="1430">
          <cell r="A1430">
            <v>1998</v>
          </cell>
          <cell r="B1430">
            <v>4</v>
          </cell>
          <cell r="C1430" t="str">
            <v>Manweb</v>
          </cell>
          <cell r="D1430" t="str">
            <v>Scottish Power</v>
          </cell>
          <cell r="E1430">
            <v>1</v>
          </cell>
          <cell r="F1430" t="str">
            <v>All</v>
          </cell>
          <cell r="G1430" t="str">
            <v>North Wales &amp; Merseyside</v>
          </cell>
          <cell r="H1430">
            <v>1201412</v>
          </cell>
        </row>
        <row r="1431">
          <cell r="A1431">
            <v>1998</v>
          </cell>
          <cell r="B1431">
            <v>4</v>
          </cell>
          <cell r="C1431" t="str">
            <v>Manweb</v>
          </cell>
          <cell r="D1431" t="str">
            <v>Scottish Power</v>
          </cell>
          <cell r="E1431">
            <v>1</v>
          </cell>
          <cell r="F1431" t="str">
            <v>Credit</v>
          </cell>
          <cell r="G1431" t="str">
            <v>North Wales &amp; Merseyside</v>
          </cell>
          <cell r="H1431">
            <v>561532</v>
          </cell>
        </row>
        <row r="1432">
          <cell r="A1432">
            <v>1998</v>
          </cell>
          <cell r="B1432">
            <v>4</v>
          </cell>
          <cell r="C1432" t="str">
            <v>Manweb</v>
          </cell>
          <cell r="D1432" t="str">
            <v>Scottish Power</v>
          </cell>
          <cell r="E1432">
            <v>1</v>
          </cell>
          <cell r="F1432" t="str">
            <v>Credit</v>
          </cell>
          <cell r="G1432" t="str">
            <v>North Wales &amp; Merseyside</v>
          </cell>
          <cell r="H1432">
            <v>0</v>
          </cell>
        </row>
        <row r="1433">
          <cell r="A1433">
            <v>1998</v>
          </cell>
          <cell r="B1433">
            <v>4</v>
          </cell>
          <cell r="C1433" t="str">
            <v>Manweb</v>
          </cell>
          <cell r="D1433" t="str">
            <v>Scottish Power</v>
          </cell>
          <cell r="E1433">
            <v>1</v>
          </cell>
          <cell r="F1433" t="str">
            <v>Direct Debit</v>
          </cell>
          <cell r="G1433" t="str">
            <v>North Wales &amp; Merseyside</v>
          </cell>
          <cell r="H1433">
            <v>351318</v>
          </cell>
        </row>
        <row r="1434">
          <cell r="A1434">
            <v>1998</v>
          </cell>
          <cell r="B1434">
            <v>4</v>
          </cell>
          <cell r="C1434" t="str">
            <v>Manweb</v>
          </cell>
          <cell r="D1434" t="str">
            <v>Scottish Power</v>
          </cell>
          <cell r="E1434">
            <v>1</v>
          </cell>
          <cell r="F1434" t="str">
            <v>Prepayment</v>
          </cell>
          <cell r="G1434" t="str">
            <v>North Wales &amp; Merseyside</v>
          </cell>
          <cell r="H1434">
            <v>288562</v>
          </cell>
        </row>
        <row r="1435">
          <cell r="A1435">
            <v>1998</v>
          </cell>
          <cell r="B1435">
            <v>4</v>
          </cell>
          <cell r="C1435" t="str">
            <v>Manweb</v>
          </cell>
          <cell r="D1435" t="str">
            <v>Scottish Power</v>
          </cell>
          <cell r="E1435">
            <v>2</v>
          </cell>
          <cell r="F1435" t="str">
            <v>All</v>
          </cell>
          <cell r="G1435" t="str">
            <v>North West</v>
          </cell>
          <cell r="H1435">
            <v>0</v>
          </cell>
        </row>
        <row r="1436">
          <cell r="A1436">
            <v>1998</v>
          </cell>
          <cell r="B1436">
            <v>4</v>
          </cell>
          <cell r="C1436" t="str">
            <v>Manweb</v>
          </cell>
          <cell r="D1436" t="str">
            <v>Scottish Power</v>
          </cell>
          <cell r="E1436">
            <v>2</v>
          </cell>
          <cell r="F1436" t="str">
            <v>Credit</v>
          </cell>
          <cell r="G1436" t="str">
            <v>North West</v>
          </cell>
          <cell r="H1436">
            <v>0</v>
          </cell>
        </row>
        <row r="1437">
          <cell r="A1437">
            <v>1998</v>
          </cell>
          <cell r="B1437">
            <v>4</v>
          </cell>
          <cell r="C1437" t="str">
            <v>Manweb</v>
          </cell>
          <cell r="D1437" t="str">
            <v>Scottish Power</v>
          </cell>
          <cell r="E1437">
            <v>2</v>
          </cell>
          <cell r="F1437" t="str">
            <v>Credit</v>
          </cell>
          <cell r="G1437" t="str">
            <v>North West</v>
          </cell>
          <cell r="H1437">
            <v>0</v>
          </cell>
        </row>
        <row r="1438">
          <cell r="A1438">
            <v>1998</v>
          </cell>
          <cell r="B1438">
            <v>4</v>
          </cell>
          <cell r="C1438" t="str">
            <v>Manweb</v>
          </cell>
          <cell r="D1438" t="str">
            <v>Scottish Power</v>
          </cell>
          <cell r="E1438">
            <v>2</v>
          </cell>
          <cell r="F1438" t="str">
            <v>Direct Debit</v>
          </cell>
          <cell r="G1438" t="str">
            <v>North West</v>
          </cell>
          <cell r="H1438">
            <v>0</v>
          </cell>
        </row>
        <row r="1439">
          <cell r="A1439">
            <v>1998</v>
          </cell>
          <cell r="B1439">
            <v>4</v>
          </cell>
          <cell r="C1439" t="str">
            <v>Manweb</v>
          </cell>
          <cell r="D1439" t="str">
            <v>Scottish Power</v>
          </cell>
          <cell r="E1439">
            <v>2</v>
          </cell>
          <cell r="F1439" t="str">
            <v>Prepayment</v>
          </cell>
          <cell r="G1439" t="str">
            <v>North West</v>
          </cell>
          <cell r="H1439">
            <v>0</v>
          </cell>
        </row>
        <row r="1440">
          <cell r="A1440">
            <v>1998</v>
          </cell>
          <cell r="B1440">
            <v>4</v>
          </cell>
          <cell r="C1440" t="str">
            <v>Manweb</v>
          </cell>
          <cell r="D1440" t="str">
            <v>Scottish Power</v>
          </cell>
          <cell r="E1440">
            <v>2</v>
          </cell>
          <cell r="F1440" t="str">
            <v>All</v>
          </cell>
          <cell r="G1440" t="str">
            <v>South East</v>
          </cell>
          <cell r="H1440">
            <v>0</v>
          </cell>
        </row>
        <row r="1441">
          <cell r="A1441">
            <v>1998</v>
          </cell>
          <cell r="B1441">
            <v>4</v>
          </cell>
          <cell r="C1441" t="str">
            <v>Manweb</v>
          </cell>
          <cell r="D1441" t="str">
            <v>Scottish Power</v>
          </cell>
          <cell r="E1441">
            <v>2</v>
          </cell>
          <cell r="F1441" t="str">
            <v>Credit</v>
          </cell>
          <cell r="G1441" t="str">
            <v>South East</v>
          </cell>
          <cell r="H1441">
            <v>0</v>
          </cell>
        </row>
        <row r="1442">
          <cell r="A1442">
            <v>1998</v>
          </cell>
          <cell r="B1442">
            <v>4</v>
          </cell>
          <cell r="C1442" t="str">
            <v>Manweb</v>
          </cell>
          <cell r="D1442" t="str">
            <v>Scottish Power</v>
          </cell>
          <cell r="E1442">
            <v>2</v>
          </cell>
          <cell r="F1442" t="str">
            <v>Credit</v>
          </cell>
          <cell r="G1442" t="str">
            <v>South East</v>
          </cell>
          <cell r="H1442">
            <v>0</v>
          </cell>
        </row>
        <row r="1443">
          <cell r="A1443">
            <v>1998</v>
          </cell>
          <cell r="B1443">
            <v>4</v>
          </cell>
          <cell r="C1443" t="str">
            <v>Manweb</v>
          </cell>
          <cell r="D1443" t="str">
            <v>Scottish Power</v>
          </cell>
          <cell r="E1443">
            <v>2</v>
          </cell>
          <cell r="F1443" t="str">
            <v>Direct Debit</v>
          </cell>
          <cell r="G1443" t="str">
            <v>South East</v>
          </cell>
          <cell r="H1443">
            <v>0</v>
          </cell>
        </row>
        <row r="1444">
          <cell r="A1444">
            <v>1998</v>
          </cell>
          <cell r="B1444">
            <v>4</v>
          </cell>
          <cell r="C1444" t="str">
            <v>Manweb</v>
          </cell>
          <cell r="D1444" t="str">
            <v>Scottish Power</v>
          </cell>
          <cell r="E1444">
            <v>2</v>
          </cell>
          <cell r="F1444" t="str">
            <v>Prepayment</v>
          </cell>
          <cell r="G1444" t="str">
            <v>South East</v>
          </cell>
          <cell r="H1444">
            <v>0</v>
          </cell>
        </row>
        <row r="1445">
          <cell r="A1445">
            <v>1998</v>
          </cell>
          <cell r="B1445">
            <v>4</v>
          </cell>
          <cell r="C1445" t="str">
            <v>Manweb</v>
          </cell>
          <cell r="D1445" t="str">
            <v>Scottish Power</v>
          </cell>
          <cell r="E1445">
            <v>2</v>
          </cell>
          <cell r="F1445" t="str">
            <v>All</v>
          </cell>
          <cell r="G1445" t="str">
            <v>South Scotland</v>
          </cell>
          <cell r="H1445">
            <v>0</v>
          </cell>
        </row>
        <row r="1446">
          <cell r="A1446">
            <v>1998</v>
          </cell>
          <cell r="B1446">
            <v>4</v>
          </cell>
          <cell r="C1446" t="str">
            <v>Manweb</v>
          </cell>
          <cell r="D1446" t="str">
            <v>Scottish Power</v>
          </cell>
          <cell r="E1446">
            <v>2</v>
          </cell>
          <cell r="F1446" t="str">
            <v>Credit</v>
          </cell>
          <cell r="G1446" t="str">
            <v>South Scotland</v>
          </cell>
          <cell r="H1446">
            <v>0</v>
          </cell>
        </row>
        <row r="1447">
          <cell r="A1447">
            <v>1998</v>
          </cell>
          <cell r="B1447">
            <v>4</v>
          </cell>
          <cell r="C1447" t="str">
            <v>Manweb</v>
          </cell>
          <cell r="D1447" t="str">
            <v>Scottish Power</v>
          </cell>
          <cell r="E1447">
            <v>2</v>
          </cell>
          <cell r="F1447" t="str">
            <v>Credit</v>
          </cell>
          <cell r="G1447" t="str">
            <v>South Scotland</v>
          </cell>
          <cell r="H1447">
            <v>0</v>
          </cell>
        </row>
        <row r="1448">
          <cell r="A1448">
            <v>1998</v>
          </cell>
          <cell r="B1448">
            <v>4</v>
          </cell>
          <cell r="C1448" t="str">
            <v>Manweb</v>
          </cell>
          <cell r="D1448" t="str">
            <v>Scottish Power</v>
          </cell>
          <cell r="E1448">
            <v>2</v>
          </cell>
          <cell r="F1448" t="str">
            <v>Direct Debit</v>
          </cell>
          <cell r="G1448" t="str">
            <v>South Scotland</v>
          </cell>
          <cell r="H1448">
            <v>0</v>
          </cell>
        </row>
        <row r="1449">
          <cell r="A1449">
            <v>1998</v>
          </cell>
          <cell r="B1449">
            <v>4</v>
          </cell>
          <cell r="C1449" t="str">
            <v>Manweb</v>
          </cell>
          <cell r="D1449" t="str">
            <v>Scottish Power</v>
          </cell>
          <cell r="E1449">
            <v>2</v>
          </cell>
          <cell r="F1449" t="str">
            <v>Prepayment</v>
          </cell>
          <cell r="G1449" t="str">
            <v>South Scotland</v>
          </cell>
          <cell r="H1449">
            <v>0</v>
          </cell>
        </row>
        <row r="1450">
          <cell r="A1450">
            <v>1998</v>
          </cell>
          <cell r="B1450">
            <v>4</v>
          </cell>
          <cell r="C1450" t="str">
            <v>Manweb</v>
          </cell>
          <cell r="D1450" t="str">
            <v>Scottish Power</v>
          </cell>
          <cell r="E1450">
            <v>2</v>
          </cell>
          <cell r="F1450" t="str">
            <v>All</v>
          </cell>
          <cell r="G1450" t="str">
            <v>South Wales</v>
          </cell>
          <cell r="H1450">
            <v>0</v>
          </cell>
        </row>
        <row r="1451">
          <cell r="A1451">
            <v>1998</v>
          </cell>
          <cell r="B1451">
            <v>4</v>
          </cell>
          <cell r="C1451" t="str">
            <v>Manweb</v>
          </cell>
          <cell r="D1451" t="str">
            <v>Scottish Power</v>
          </cell>
          <cell r="E1451">
            <v>2</v>
          </cell>
          <cell r="F1451" t="str">
            <v>Credit</v>
          </cell>
          <cell r="G1451" t="str">
            <v>South Wales</v>
          </cell>
          <cell r="H1451">
            <v>0</v>
          </cell>
        </row>
        <row r="1452">
          <cell r="A1452">
            <v>1998</v>
          </cell>
          <cell r="B1452">
            <v>4</v>
          </cell>
          <cell r="C1452" t="str">
            <v>Manweb</v>
          </cell>
          <cell r="D1452" t="str">
            <v>Scottish Power</v>
          </cell>
          <cell r="E1452">
            <v>2</v>
          </cell>
          <cell r="F1452" t="str">
            <v>Credit</v>
          </cell>
          <cell r="G1452" t="str">
            <v>South Wales</v>
          </cell>
          <cell r="H1452">
            <v>0</v>
          </cell>
        </row>
        <row r="1453">
          <cell r="A1453">
            <v>1998</v>
          </cell>
          <cell r="B1453">
            <v>4</v>
          </cell>
          <cell r="C1453" t="str">
            <v>Manweb</v>
          </cell>
          <cell r="D1453" t="str">
            <v>Scottish Power</v>
          </cell>
          <cell r="E1453">
            <v>2</v>
          </cell>
          <cell r="F1453" t="str">
            <v>Direct Debit</v>
          </cell>
          <cell r="G1453" t="str">
            <v>South Wales</v>
          </cell>
          <cell r="H1453">
            <v>0</v>
          </cell>
        </row>
        <row r="1454">
          <cell r="A1454">
            <v>1998</v>
          </cell>
          <cell r="B1454">
            <v>4</v>
          </cell>
          <cell r="C1454" t="str">
            <v>Manweb</v>
          </cell>
          <cell r="D1454" t="str">
            <v>Scottish Power</v>
          </cell>
          <cell r="E1454">
            <v>2</v>
          </cell>
          <cell r="F1454" t="str">
            <v>Prepayment</v>
          </cell>
          <cell r="G1454" t="str">
            <v>South Wales</v>
          </cell>
          <cell r="H1454">
            <v>0</v>
          </cell>
        </row>
        <row r="1455">
          <cell r="A1455">
            <v>1998</v>
          </cell>
          <cell r="B1455">
            <v>4</v>
          </cell>
          <cell r="C1455" t="str">
            <v>Manweb</v>
          </cell>
          <cell r="D1455" t="str">
            <v>Scottish Power</v>
          </cell>
          <cell r="E1455">
            <v>2</v>
          </cell>
          <cell r="F1455" t="str">
            <v>All</v>
          </cell>
          <cell r="G1455" t="str">
            <v>South West</v>
          </cell>
          <cell r="H1455">
            <v>0</v>
          </cell>
        </row>
        <row r="1456">
          <cell r="A1456">
            <v>1998</v>
          </cell>
          <cell r="B1456">
            <v>4</v>
          </cell>
          <cell r="C1456" t="str">
            <v>Manweb</v>
          </cell>
          <cell r="D1456" t="str">
            <v>Scottish Power</v>
          </cell>
          <cell r="E1456">
            <v>2</v>
          </cell>
          <cell r="F1456" t="str">
            <v>Credit</v>
          </cell>
          <cell r="G1456" t="str">
            <v>South West</v>
          </cell>
          <cell r="H1456">
            <v>0</v>
          </cell>
        </row>
        <row r="1457">
          <cell r="A1457">
            <v>1998</v>
          </cell>
          <cell r="B1457">
            <v>4</v>
          </cell>
          <cell r="C1457" t="str">
            <v>Manweb</v>
          </cell>
          <cell r="D1457" t="str">
            <v>Scottish Power</v>
          </cell>
          <cell r="E1457">
            <v>2</v>
          </cell>
          <cell r="F1457" t="str">
            <v>Credit</v>
          </cell>
          <cell r="G1457" t="str">
            <v>South West</v>
          </cell>
          <cell r="H1457">
            <v>0</v>
          </cell>
        </row>
        <row r="1458">
          <cell r="A1458">
            <v>1998</v>
          </cell>
          <cell r="B1458">
            <v>4</v>
          </cell>
          <cell r="C1458" t="str">
            <v>Manweb</v>
          </cell>
          <cell r="D1458" t="str">
            <v>Scottish Power</v>
          </cell>
          <cell r="E1458">
            <v>2</v>
          </cell>
          <cell r="F1458" t="str">
            <v>Direct Debit</v>
          </cell>
          <cell r="G1458" t="str">
            <v>South West</v>
          </cell>
          <cell r="H1458">
            <v>0</v>
          </cell>
        </row>
        <row r="1459">
          <cell r="A1459">
            <v>1998</v>
          </cell>
          <cell r="B1459">
            <v>4</v>
          </cell>
          <cell r="C1459" t="str">
            <v>Manweb</v>
          </cell>
          <cell r="D1459" t="str">
            <v>Scottish Power</v>
          </cell>
          <cell r="E1459">
            <v>2</v>
          </cell>
          <cell r="F1459" t="str">
            <v>Prepayment</v>
          </cell>
          <cell r="G1459" t="str">
            <v>South West</v>
          </cell>
          <cell r="H1459">
            <v>0</v>
          </cell>
        </row>
        <row r="1460">
          <cell r="A1460">
            <v>1998</v>
          </cell>
          <cell r="B1460">
            <v>4</v>
          </cell>
          <cell r="C1460" t="str">
            <v>Manweb</v>
          </cell>
          <cell r="D1460" t="str">
            <v>Scottish Power</v>
          </cell>
          <cell r="E1460">
            <v>2</v>
          </cell>
          <cell r="F1460" t="str">
            <v>All</v>
          </cell>
          <cell r="G1460" t="str">
            <v>Southern</v>
          </cell>
          <cell r="H1460">
            <v>0</v>
          </cell>
        </row>
        <row r="1461">
          <cell r="A1461">
            <v>1998</v>
          </cell>
          <cell r="B1461">
            <v>4</v>
          </cell>
          <cell r="C1461" t="str">
            <v>Manweb</v>
          </cell>
          <cell r="D1461" t="str">
            <v>Scottish Power</v>
          </cell>
          <cell r="E1461">
            <v>2</v>
          </cell>
          <cell r="F1461" t="str">
            <v>Credit</v>
          </cell>
          <cell r="G1461" t="str">
            <v>Southern</v>
          </cell>
          <cell r="H1461">
            <v>0</v>
          </cell>
        </row>
        <row r="1462">
          <cell r="A1462">
            <v>1998</v>
          </cell>
          <cell r="B1462">
            <v>4</v>
          </cell>
          <cell r="C1462" t="str">
            <v>Manweb</v>
          </cell>
          <cell r="D1462" t="str">
            <v>Scottish Power</v>
          </cell>
          <cell r="E1462">
            <v>2</v>
          </cell>
          <cell r="F1462" t="str">
            <v>Credit</v>
          </cell>
          <cell r="G1462" t="str">
            <v>Southern</v>
          </cell>
          <cell r="H1462">
            <v>0</v>
          </cell>
        </row>
        <row r="1463">
          <cell r="A1463">
            <v>1998</v>
          </cell>
          <cell r="B1463">
            <v>4</v>
          </cell>
          <cell r="C1463" t="str">
            <v>Manweb</v>
          </cell>
          <cell r="D1463" t="str">
            <v>Scottish Power</v>
          </cell>
          <cell r="E1463">
            <v>2</v>
          </cell>
          <cell r="F1463" t="str">
            <v>Direct Debit</v>
          </cell>
          <cell r="G1463" t="str">
            <v>Southern</v>
          </cell>
          <cell r="H1463">
            <v>0</v>
          </cell>
        </row>
        <row r="1464">
          <cell r="A1464">
            <v>1998</v>
          </cell>
          <cell r="B1464">
            <v>4</v>
          </cell>
          <cell r="C1464" t="str">
            <v>Manweb</v>
          </cell>
          <cell r="D1464" t="str">
            <v>Scottish Power</v>
          </cell>
          <cell r="E1464">
            <v>2</v>
          </cell>
          <cell r="F1464" t="str">
            <v>Prepayment</v>
          </cell>
          <cell r="G1464" t="str">
            <v>Southern</v>
          </cell>
          <cell r="H1464">
            <v>0</v>
          </cell>
        </row>
        <row r="1465">
          <cell r="A1465">
            <v>1998</v>
          </cell>
          <cell r="B1465">
            <v>4</v>
          </cell>
          <cell r="C1465" t="str">
            <v>Manweb</v>
          </cell>
          <cell r="D1465" t="str">
            <v>Scottish Power</v>
          </cell>
          <cell r="E1465">
            <v>2</v>
          </cell>
          <cell r="F1465" t="str">
            <v>All</v>
          </cell>
          <cell r="G1465" t="str">
            <v>Yorkshire</v>
          </cell>
          <cell r="H1465">
            <v>0</v>
          </cell>
        </row>
        <row r="1466">
          <cell r="A1466">
            <v>1998</v>
          </cell>
          <cell r="B1466">
            <v>4</v>
          </cell>
          <cell r="C1466" t="str">
            <v>Manweb</v>
          </cell>
          <cell r="D1466" t="str">
            <v>Scottish Power</v>
          </cell>
          <cell r="E1466">
            <v>2</v>
          </cell>
          <cell r="F1466" t="str">
            <v>Credit</v>
          </cell>
          <cell r="G1466" t="str">
            <v>Yorkshire</v>
          </cell>
          <cell r="H1466">
            <v>0</v>
          </cell>
        </row>
        <row r="1467">
          <cell r="A1467">
            <v>1998</v>
          </cell>
          <cell r="B1467">
            <v>4</v>
          </cell>
          <cell r="C1467" t="str">
            <v>Manweb</v>
          </cell>
          <cell r="D1467" t="str">
            <v>Scottish Power</v>
          </cell>
          <cell r="E1467">
            <v>2</v>
          </cell>
          <cell r="F1467" t="str">
            <v>Credit</v>
          </cell>
          <cell r="G1467" t="str">
            <v>Yorkshire</v>
          </cell>
          <cell r="H1467">
            <v>0</v>
          </cell>
        </row>
        <row r="1468">
          <cell r="A1468">
            <v>1998</v>
          </cell>
          <cell r="B1468">
            <v>4</v>
          </cell>
          <cell r="C1468" t="str">
            <v>Manweb</v>
          </cell>
          <cell r="D1468" t="str">
            <v>Scottish Power</v>
          </cell>
          <cell r="E1468">
            <v>2</v>
          </cell>
          <cell r="F1468" t="str">
            <v>Direct Debit</v>
          </cell>
          <cell r="G1468" t="str">
            <v>Yorkshire</v>
          </cell>
          <cell r="H1468">
            <v>0</v>
          </cell>
        </row>
        <row r="1469">
          <cell r="A1469">
            <v>1998</v>
          </cell>
          <cell r="B1469">
            <v>4</v>
          </cell>
          <cell r="C1469" t="str">
            <v>Manweb</v>
          </cell>
          <cell r="D1469" t="str">
            <v>Scottish Power</v>
          </cell>
          <cell r="E1469">
            <v>2</v>
          </cell>
          <cell r="F1469" t="str">
            <v>Prepayment</v>
          </cell>
          <cell r="G1469" t="str">
            <v>Yorkshire</v>
          </cell>
          <cell r="H1469">
            <v>0</v>
          </cell>
        </row>
        <row r="1470">
          <cell r="A1470">
            <v>1998</v>
          </cell>
          <cell r="B1470">
            <v>4</v>
          </cell>
          <cell r="C1470" t="str">
            <v>Northern Electric plc</v>
          </cell>
          <cell r="D1470" t="str">
            <v>nPower</v>
          </cell>
          <cell r="E1470">
            <v>2</v>
          </cell>
          <cell r="F1470" t="str">
            <v>All</v>
          </cell>
          <cell r="G1470" t="str">
            <v>East Anglia</v>
          </cell>
          <cell r="H1470">
            <v>0</v>
          </cell>
        </row>
        <row r="1471">
          <cell r="A1471">
            <v>1998</v>
          </cell>
          <cell r="B1471">
            <v>4</v>
          </cell>
          <cell r="C1471" t="str">
            <v>Northern Electric plc</v>
          </cell>
          <cell r="D1471" t="str">
            <v>nPower</v>
          </cell>
          <cell r="E1471">
            <v>2</v>
          </cell>
          <cell r="F1471" t="str">
            <v>Credit</v>
          </cell>
          <cell r="G1471" t="str">
            <v>East Anglia</v>
          </cell>
          <cell r="H1471">
            <v>0</v>
          </cell>
        </row>
        <row r="1472">
          <cell r="A1472">
            <v>1998</v>
          </cell>
          <cell r="B1472">
            <v>4</v>
          </cell>
          <cell r="C1472" t="str">
            <v>Northern Electric plc</v>
          </cell>
          <cell r="D1472" t="str">
            <v>nPower</v>
          </cell>
          <cell r="E1472">
            <v>2</v>
          </cell>
          <cell r="F1472" t="str">
            <v>Credit</v>
          </cell>
          <cell r="G1472" t="str">
            <v>East Anglia</v>
          </cell>
          <cell r="H1472">
            <v>0</v>
          </cell>
        </row>
        <row r="1473">
          <cell r="A1473">
            <v>1998</v>
          </cell>
          <cell r="B1473">
            <v>4</v>
          </cell>
          <cell r="C1473" t="str">
            <v>Northern Electric plc</v>
          </cell>
          <cell r="D1473" t="str">
            <v>nPower</v>
          </cell>
          <cell r="E1473">
            <v>2</v>
          </cell>
          <cell r="F1473" t="str">
            <v>Direct Debit</v>
          </cell>
          <cell r="G1473" t="str">
            <v>East Anglia</v>
          </cell>
          <cell r="H1473">
            <v>0</v>
          </cell>
        </row>
        <row r="1474">
          <cell r="A1474">
            <v>1998</v>
          </cell>
          <cell r="B1474">
            <v>4</v>
          </cell>
          <cell r="C1474" t="str">
            <v>Northern Electric plc</v>
          </cell>
          <cell r="D1474" t="str">
            <v>nPower</v>
          </cell>
          <cell r="E1474">
            <v>2</v>
          </cell>
          <cell r="F1474" t="str">
            <v>Prepayment</v>
          </cell>
          <cell r="G1474" t="str">
            <v>East Anglia</v>
          </cell>
          <cell r="H1474">
            <v>0</v>
          </cell>
        </row>
        <row r="1475">
          <cell r="A1475">
            <v>1998</v>
          </cell>
          <cell r="B1475">
            <v>4</v>
          </cell>
          <cell r="C1475" t="str">
            <v>Northern Electric plc</v>
          </cell>
          <cell r="D1475" t="str">
            <v>nPower</v>
          </cell>
          <cell r="E1475">
            <v>2</v>
          </cell>
          <cell r="F1475" t="str">
            <v>All</v>
          </cell>
          <cell r="G1475" t="str">
            <v>East Midlands</v>
          </cell>
          <cell r="H1475">
            <v>0</v>
          </cell>
        </row>
        <row r="1476">
          <cell r="A1476">
            <v>1998</v>
          </cell>
          <cell r="B1476">
            <v>4</v>
          </cell>
          <cell r="C1476" t="str">
            <v>Northern Electric plc</v>
          </cell>
          <cell r="D1476" t="str">
            <v>nPower</v>
          </cell>
          <cell r="E1476">
            <v>2</v>
          </cell>
          <cell r="F1476" t="str">
            <v>Credit</v>
          </cell>
          <cell r="G1476" t="str">
            <v>East Midlands</v>
          </cell>
          <cell r="H1476">
            <v>0</v>
          </cell>
        </row>
        <row r="1477">
          <cell r="A1477">
            <v>1998</v>
          </cell>
          <cell r="B1477">
            <v>4</v>
          </cell>
          <cell r="C1477" t="str">
            <v>Northern Electric plc</v>
          </cell>
          <cell r="D1477" t="str">
            <v>nPower</v>
          </cell>
          <cell r="E1477">
            <v>2</v>
          </cell>
          <cell r="F1477" t="str">
            <v>Credit</v>
          </cell>
          <cell r="G1477" t="str">
            <v>East Midlands</v>
          </cell>
          <cell r="H1477">
            <v>0</v>
          </cell>
        </row>
        <row r="1478">
          <cell r="A1478">
            <v>1998</v>
          </cell>
          <cell r="B1478">
            <v>4</v>
          </cell>
          <cell r="C1478" t="str">
            <v>Northern Electric plc</v>
          </cell>
          <cell r="D1478" t="str">
            <v>nPower</v>
          </cell>
          <cell r="E1478">
            <v>2</v>
          </cell>
          <cell r="F1478" t="str">
            <v>Direct Debit</v>
          </cell>
          <cell r="G1478" t="str">
            <v>East Midlands</v>
          </cell>
          <cell r="H1478">
            <v>0</v>
          </cell>
        </row>
        <row r="1479">
          <cell r="A1479">
            <v>1998</v>
          </cell>
          <cell r="B1479">
            <v>4</v>
          </cell>
          <cell r="C1479" t="str">
            <v>Northern Electric plc</v>
          </cell>
          <cell r="D1479" t="str">
            <v>nPower</v>
          </cell>
          <cell r="E1479">
            <v>2</v>
          </cell>
          <cell r="F1479" t="str">
            <v>Prepayment</v>
          </cell>
          <cell r="G1479" t="str">
            <v>East Midlands</v>
          </cell>
          <cell r="H1479">
            <v>0</v>
          </cell>
        </row>
        <row r="1480">
          <cell r="A1480">
            <v>1998</v>
          </cell>
          <cell r="B1480">
            <v>4</v>
          </cell>
          <cell r="C1480" t="str">
            <v>Northern Electric plc</v>
          </cell>
          <cell r="D1480" t="str">
            <v>nPower</v>
          </cell>
          <cell r="E1480">
            <v>2</v>
          </cell>
          <cell r="F1480" t="str">
            <v>All</v>
          </cell>
          <cell r="G1480" t="str">
            <v>London</v>
          </cell>
          <cell r="H1480">
            <v>0</v>
          </cell>
        </row>
        <row r="1481">
          <cell r="A1481">
            <v>1998</v>
          </cell>
          <cell r="B1481">
            <v>4</v>
          </cell>
          <cell r="C1481" t="str">
            <v>Northern Electric plc</v>
          </cell>
          <cell r="D1481" t="str">
            <v>nPower</v>
          </cell>
          <cell r="E1481">
            <v>2</v>
          </cell>
          <cell r="F1481" t="str">
            <v>Credit</v>
          </cell>
          <cell r="G1481" t="str">
            <v>London</v>
          </cell>
          <cell r="H1481">
            <v>0</v>
          </cell>
        </row>
        <row r="1482">
          <cell r="A1482">
            <v>1998</v>
          </cell>
          <cell r="B1482">
            <v>4</v>
          </cell>
          <cell r="C1482" t="str">
            <v>Northern Electric plc</v>
          </cell>
          <cell r="D1482" t="str">
            <v>nPower</v>
          </cell>
          <cell r="E1482">
            <v>2</v>
          </cell>
          <cell r="F1482" t="str">
            <v>Credit</v>
          </cell>
          <cell r="G1482" t="str">
            <v>London</v>
          </cell>
          <cell r="H1482">
            <v>0</v>
          </cell>
        </row>
        <row r="1483">
          <cell r="A1483">
            <v>1998</v>
          </cell>
          <cell r="B1483">
            <v>4</v>
          </cell>
          <cell r="C1483" t="str">
            <v>Northern Electric plc</v>
          </cell>
          <cell r="D1483" t="str">
            <v>nPower</v>
          </cell>
          <cell r="E1483">
            <v>2</v>
          </cell>
          <cell r="F1483" t="str">
            <v>Direct Debit</v>
          </cell>
          <cell r="G1483" t="str">
            <v>London</v>
          </cell>
          <cell r="H1483">
            <v>0</v>
          </cell>
        </row>
        <row r="1484">
          <cell r="A1484">
            <v>1998</v>
          </cell>
          <cell r="B1484">
            <v>4</v>
          </cell>
          <cell r="C1484" t="str">
            <v>Northern Electric plc</v>
          </cell>
          <cell r="D1484" t="str">
            <v>nPower</v>
          </cell>
          <cell r="E1484">
            <v>2</v>
          </cell>
          <cell r="F1484" t="str">
            <v>Prepayment</v>
          </cell>
          <cell r="G1484" t="str">
            <v>London</v>
          </cell>
          <cell r="H1484">
            <v>0</v>
          </cell>
        </row>
        <row r="1485">
          <cell r="A1485">
            <v>1998</v>
          </cell>
          <cell r="B1485">
            <v>4</v>
          </cell>
          <cell r="C1485" t="str">
            <v>Northern Electric plc</v>
          </cell>
          <cell r="D1485" t="str">
            <v>nPower</v>
          </cell>
          <cell r="E1485">
            <v>2</v>
          </cell>
          <cell r="F1485" t="str">
            <v>All</v>
          </cell>
          <cell r="G1485" t="str">
            <v>Midlands</v>
          </cell>
          <cell r="H1485">
            <v>0</v>
          </cell>
        </row>
        <row r="1486">
          <cell r="A1486">
            <v>1998</v>
          </cell>
          <cell r="B1486">
            <v>4</v>
          </cell>
          <cell r="C1486" t="str">
            <v>Northern Electric plc</v>
          </cell>
          <cell r="D1486" t="str">
            <v>nPower</v>
          </cell>
          <cell r="E1486">
            <v>2</v>
          </cell>
          <cell r="F1486" t="str">
            <v>Credit</v>
          </cell>
          <cell r="G1486" t="str">
            <v>Midlands</v>
          </cell>
          <cell r="H1486">
            <v>0</v>
          </cell>
        </row>
        <row r="1487">
          <cell r="A1487">
            <v>1998</v>
          </cell>
          <cell r="B1487">
            <v>4</v>
          </cell>
          <cell r="C1487" t="str">
            <v>Northern Electric plc</v>
          </cell>
          <cell r="D1487" t="str">
            <v>nPower</v>
          </cell>
          <cell r="E1487">
            <v>2</v>
          </cell>
          <cell r="F1487" t="str">
            <v>Credit</v>
          </cell>
          <cell r="G1487" t="str">
            <v>Midlands</v>
          </cell>
          <cell r="H1487">
            <v>0</v>
          </cell>
        </row>
        <row r="1488">
          <cell r="A1488">
            <v>1998</v>
          </cell>
          <cell r="B1488">
            <v>4</v>
          </cell>
          <cell r="C1488" t="str">
            <v>Northern Electric plc</v>
          </cell>
          <cell r="D1488" t="str">
            <v>nPower</v>
          </cell>
          <cell r="E1488">
            <v>2</v>
          </cell>
          <cell r="F1488" t="str">
            <v>Direct Debit</v>
          </cell>
          <cell r="G1488" t="str">
            <v>Midlands</v>
          </cell>
          <cell r="H1488">
            <v>0</v>
          </cell>
        </row>
        <row r="1489">
          <cell r="A1489">
            <v>1998</v>
          </cell>
          <cell r="B1489">
            <v>4</v>
          </cell>
          <cell r="C1489" t="str">
            <v>Northern Electric plc</v>
          </cell>
          <cell r="D1489" t="str">
            <v>nPower</v>
          </cell>
          <cell r="E1489">
            <v>2</v>
          </cell>
          <cell r="F1489" t="str">
            <v>Prepayment</v>
          </cell>
          <cell r="G1489" t="str">
            <v>Midlands</v>
          </cell>
          <cell r="H1489">
            <v>0</v>
          </cell>
        </row>
        <row r="1490">
          <cell r="A1490">
            <v>1998</v>
          </cell>
          <cell r="B1490">
            <v>4</v>
          </cell>
          <cell r="C1490" t="str">
            <v>Northern Electric plc</v>
          </cell>
          <cell r="D1490" t="str">
            <v>nPower</v>
          </cell>
          <cell r="E1490">
            <v>1</v>
          </cell>
          <cell r="F1490" t="str">
            <v>All</v>
          </cell>
          <cell r="G1490" t="str">
            <v>North East</v>
          </cell>
          <cell r="H1490">
            <v>1267289</v>
          </cell>
        </row>
        <row r="1491">
          <cell r="A1491">
            <v>1998</v>
          </cell>
          <cell r="B1491">
            <v>4</v>
          </cell>
          <cell r="C1491" t="str">
            <v>Northern Electric plc</v>
          </cell>
          <cell r="D1491" t="str">
            <v>nPower</v>
          </cell>
          <cell r="E1491">
            <v>1</v>
          </cell>
          <cell r="F1491" t="str">
            <v>Credit</v>
          </cell>
          <cell r="G1491" t="str">
            <v>North East</v>
          </cell>
          <cell r="H1491">
            <v>738691</v>
          </cell>
        </row>
        <row r="1492">
          <cell r="A1492">
            <v>1998</v>
          </cell>
          <cell r="B1492">
            <v>4</v>
          </cell>
          <cell r="C1492" t="str">
            <v>Northern Electric plc</v>
          </cell>
          <cell r="D1492" t="str">
            <v>nPower</v>
          </cell>
          <cell r="E1492">
            <v>1</v>
          </cell>
          <cell r="F1492" t="str">
            <v>Credit</v>
          </cell>
          <cell r="G1492" t="str">
            <v>North East</v>
          </cell>
          <cell r="H1492">
            <v>57209</v>
          </cell>
        </row>
        <row r="1493">
          <cell r="A1493">
            <v>1998</v>
          </cell>
          <cell r="B1493">
            <v>4</v>
          </cell>
          <cell r="C1493" t="str">
            <v>Northern Electric plc</v>
          </cell>
          <cell r="D1493" t="str">
            <v>nPower</v>
          </cell>
          <cell r="E1493">
            <v>1</v>
          </cell>
          <cell r="F1493" t="str">
            <v>Direct Debit</v>
          </cell>
          <cell r="G1493" t="str">
            <v>North East</v>
          </cell>
          <cell r="H1493">
            <v>328370</v>
          </cell>
        </row>
        <row r="1494">
          <cell r="A1494">
            <v>1998</v>
          </cell>
          <cell r="B1494">
            <v>4</v>
          </cell>
          <cell r="C1494" t="str">
            <v>Northern Electric plc</v>
          </cell>
          <cell r="D1494" t="str">
            <v>nPower</v>
          </cell>
          <cell r="E1494">
            <v>1</v>
          </cell>
          <cell r="F1494" t="str">
            <v>Prepayment</v>
          </cell>
          <cell r="G1494" t="str">
            <v>North East</v>
          </cell>
          <cell r="H1494">
            <v>143019</v>
          </cell>
        </row>
        <row r="1495">
          <cell r="A1495">
            <v>1998</v>
          </cell>
          <cell r="B1495">
            <v>4</v>
          </cell>
          <cell r="C1495" t="str">
            <v>Northern Electric plc</v>
          </cell>
          <cell r="D1495" t="str">
            <v>nPower</v>
          </cell>
          <cell r="E1495">
            <v>2</v>
          </cell>
          <cell r="F1495" t="str">
            <v>All</v>
          </cell>
          <cell r="G1495" t="str">
            <v>North Scotland</v>
          </cell>
          <cell r="H1495">
            <v>0</v>
          </cell>
        </row>
        <row r="1496">
          <cell r="A1496">
            <v>1998</v>
          </cell>
          <cell r="B1496">
            <v>4</v>
          </cell>
          <cell r="C1496" t="str">
            <v>Northern Electric plc</v>
          </cell>
          <cell r="D1496" t="str">
            <v>nPower</v>
          </cell>
          <cell r="E1496">
            <v>2</v>
          </cell>
          <cell r="F1496" t="str">
            <v>Credit</v>
          </cell>
          <cell r="G1496" t="str">
            <v>North Scotland</v>
          </cell>
          <cell r="H1496">
            <v>0</v>
          </cell>
        </row>
        <row r="1497">
          <cell r="A1497">
            <v>1998</v>
          </cell>
          <cell r="B1497">
            <v>4</v>
          </cell>
          <cell r="C1497" t="str">
            <v>Northern Electric plc</v>
          </cell>
          <cell r="D1497" t="str">
            <v>nPower</v>
          </cell>
          <cell r="E1497">
            <v>2</v>
          </cell>
          <cell r="F1497" t="str">
            <v>Credit</v>
          </cell>
          <cell r="G1497" t="str">
            <v>North Scotland</v>
          </cell>
          <cell r="H1497">
            <v>0</v>
          </cell>
        </row>
        <row r="1498">
          <cell r="A1498">
            <v>1998</v>
          </cell>
          <cell r="B1498">
            <v>4</v>
          </cell>
          <cell r="C1498" t="str">
            <v>Northern Electric plc</v>
          </cell>
          <cell r="D1498" t="str">
            <v>nPower</v>
          </cell>
          <cell r="E1498">
            <v>2</v>
          </cell>
          <cell r="F1498" t="str">
            <v>Direct Debit</v>
          </cell>
          <cell r="G1498" t="str">
            <v>North Scotland</v>
          </cell>
          <cell r="H1498">
            <v>0</v>
          </cell>
        </row>
        <row r="1499">
          <cell r="A1499">
            <v>1998</v>
          </cell>
          <cell r="B1499">
            <v>4</v>
          </cell>
          <cell r="C1499" t="str">
            <v>Northern Electric plc</v>
          </cell>
          <cell r="D1499" t="str">
            <v>nPower</v>
          </cell>
          <cell r="E1499">
            <v>2</v>
          </cell>
          <cell r="F1499" t="str">
            <v>Prepayment</v>
          </cell>
          <cell r="G1499" t="str">
            <v>North Scotland</v>
          </cell>
          <cell r="H1499">
            <v>0</v>
          </cell>
        </row>
        <row r="1500">
          <cell r="A1500">
            <v>1998</v>
          </cell>
          <cell r="B1500">
            <v>4</v>
          </cell>
          <cell r="C1500" t="str">
            <v>Northern Electric plc</v>
          </cell>
          <cell r="D1500" t="str">
            <v>nPower</v>
          </cell>
          <cell r="E1500">
            <v>2</v>
          </cell>
          <cell r="F1500" t="str">
            <v>All</v>
          </cell>
          <cell r="G1500" t="str">
            <v>North Wales &amp; Merseyside</v>
          </cell>
          <cell r="H1500">
            <v>0</v>
          </cell>
        </row>
        <row r="1501">
          <cell r="A1501">
            <v>1998</v>
          </cell>
          <cell r="B1501">
            <v>4</v>
          </cell>
          <cell r="C1501" t="str">
            <v>Northern Electric plc</v>
          </cell>
          <cell r="D1501" t="str">
            <v>nPower</v>
          </cell>
          <cell r="E1501">
            <v>2</v>
          </cell>
          <cell r="F1501" t="str">
            <v>Credit</v>
          </cell>
          <cell r="G1501" t="str">
            <v>North Wales &amp; Merseyside</v>
          </cell>
          <cell r="H1501">
            <v>0</v>
          </cell>
        </row>
        <row r="1502">
          <cell r="A1502">
            <v>1998</v>
          </cell>
          <cell r="B1502">
            <v>4</v>
          </cell>
          <cell r="C1502" t="str">
            <v>Northern Electric plc</v>
          </cell>
          <cell r="D1502" t="str">
            <v>nPower</v>
          </cell>
          <cell r="E1502">
            <v>2</v>
          </cell>
          <cell r="F1502" t="str">
            <v>Credit</v>
          </cell>
          <cell r="G1502" t="str">
            <v>North Wales &amp; Merseyside</v>
          </cell>
          <cell r="H1502">
            <v>0</v>
          </cell>
        </row>
        <row r="1503">
          <cell r="A1503">
            <v>1998</v>
          </cell>
          <cell r="B1503">
            <v>4</v>
          </cell>
          <cell r="C1503" t="str">
            <v>Northern Electric plc</v>
          </cell>
          <cell r="D1503" t="str">
            <v>nPower</v>
          </cell>
          <cell r="E1503">
            <v>2</v>
          </cell>
          <cell r="F1503" t="str">
            <v>Direct Debit</v>
          </cell>
          <cell r="G1503" t="str">
            <v>North Wales &amp; Merseyside</v>
          </cell>
          <cell r="H1503">
            <v>0</v>
          </cell>
        </row>
        <row r="1504">
          <cell r="A1504">
            <v>1998</v>
          </cell>
          <cell r="B1504">
            <v>4</v>
          </cell>
          <cell r="C1504" t="str">
            <v>Northern Electric plc</v>
          </cell>
          <cell r="D1504" t="str">
            <v>nPower</v>
          </cell>
          <cell r="E1504">
            <v>2</v>
          </cell>
          <cell r="F1504" t="str">
            <v>Prepayment</v>
          </cell>
          <cell r="G1504" t="str">
            <v>North Wales &amp; Merseyside</v>
          </cell>
          <cell r="H1504">
            <v>0</v>
          </cell>
        </row>
        <row r="1505">
          <cell r="A1505">
            <v>1998</v>
          </cell>
          <cell r="B1505">
            <v>4</v>
          </cell>
          <cell r="C1505" t="str">
            <v>Northern Electric plc</v>
          </cell>
          <cell r="D1505" t="str">
            <v>nPower</v>
          </cell>
          <cell r="E1505">
            <v>2</v>
          </cell>
          <cell r="F1505" t="str">
            <v>All</v>
          </cell>
          <cell r="G1505" t="str">
            <v>North West</v>
          </cell>
          <cell r="H1505">
            <v>0</v>
          </cell>
        </row>
        <row r="1506">
          <cell r="A1506">
            <v>1998</v>
          </cell>
          <cell r="B1506">
            <v>4</v>
          </cell>
          <cell r="C1506" t="str">
            <v>Northern Electric plc</v>
          </cell>
          <cell r="D1506" t="str">
            <v>nPower</v>
          </cell>
          <cell r="E1506">
            <v>2</v>
          </cell>
          <cell r="F1506" t="str">
            <v>Credit</v>
          </cell>
          <cell r="G1506" t="str">
            <v>North West</v>
          </cell>
          <cell r="H1506">
            <v>0</v>
          </cell>
        </row>
        <row r="1507">
          <cell r="A1507">
            <v>1998</v>
          </cell>
          <cell r="B1507">
            <v>4</v>
          </cell>
          <cell r="C1507" t="str">
            <v>Northern Electric plc</v>
          </cell>
          <cell r="D1507" t="str">
            <v>nPower</v>
          </cell>
          <cell r="E1507">
            <v>2</v>
          </cell>
          <cell r="F1507" t="str">
            <v>Credit</v>
          </cell>
          <cell r="G1507" t="str">
            <v>North West</v>
          </cell>
          <cell r="H1507">
            <v>0</v>
          </cell>
        </row>
        <row r="1508">
          <cell r="A1508">
            <v>1998</v>
          </cell>
          <cell r="B1508">
            <v>4</v>
          </cell>
          <cell r="C1508" t="str">
            <v>Northern Electric plc</v>
          </cell>
          <cell r="D1508" t="str">
            <v>nPower</v>
          </cell>
          <cell r="E1508">
            <v>2</v>
          </cell>
          <cell r="F1508" t="str">
            <v>Direct Debit</v>
          </cell>
          <cell r="G1508" t="str">
            <v>North West</v>
          </cell>
          <cell r="H1508">
            <v>0</v>
          </cell>
        </row>
        <row r="1509">
          <cell r="A1509">
            <v>1998</v>
          </cell>
          <cell r="B1509">
            <v>4</v>
          </cell>
          <cell r="C1509" t="str">
            <v>Northern Electric plc</v>
          </cell>
          <cell r="D1509" t="str">
            <v>nPower</v>
          </cell>
          <cell r="E1509">
            <v>2</v>
          </cell>
          <cell r="F1509" t="str">
            <v>Prepayment</v>
          </cell>
          <cell r="G1509" t="str">
            <v>North West</v>
          </cell>
          <cell r="H1509">
            <v>0</v>
          </cell>
        </row>
        <row r="1510">
          <cell r="A1510">
            <v>1998</v>
          </cell>
          <cell r="B1510">
            <v>4</v>
          </cell>
          <cell r="C1510" t="str">
            <v>Northern Electric plc</v>
          </cell>
          <cell r="D1510" t="str">
            <v>nPower</v>
          </cell>
          <cell r="E1510">
            <v>2</v>
          </cell>
          <cell r="F1510" t="str">
            <v>All</v>
          </cell>
          <cell r="G1510" t="str">
            <v>South East</v>
          </cell>
          <cell r="H1510">
            <v>0</v>
          </cell>
        </row>
        <row r="1511">
          <cell r="A1511">
            <v>1998</v>
          </cell>
          <cell r="B1511">
            <v>4</v>
          </cell>
          <cell r="C1511" t="str">
            <v>Northern Electric plc</v>
          </cell>
          <cell r="D1511" t="str">
            <v>nPower</v>
          </cell>
          <cell r="E1511">
            <v>2</v>
          </cell>
          <cell r="F1511" t="str">
            <v>Credit</v>
          </cell>
          <cell r="G1511" t="str">
            <v>South East</v>
          </cell>
          <cell r="H1511">
            <v>0</v>
          </cell>
        </row>
        <row r="1512">
          <cell r="A1512">
            <v>1998</v>
          </cell>
          <cell r="B1512">
            <v>4</v>
          </cell>
          <cell r="C1512" t="str">
            <v>Northern Electric plc</v>
          </cell>
          <cell r="D1512" t="str">
            <v>nPower</v>
          </cell>
          <cell r="E1512">
            <v>2</v>
          </cell>
          <cell r="F1512" t="str">
            <v>Credit</v>
          </cell>
          <cell r="G1512" t="str">
            <v>South East</v>
          </cell>
          <cell r="H1512">
            <v>0</v>
          </cell>
        </row>
        <row r="1513">
          <cell r="A1513">
            <v>1998</v>
          </cell>
          <cell r="B1513">
            <v>4</v>
          </cell>
          <cell r="C1513" t="str">
            <v>Northern Electric plc</v>
          </cell>
          <cell r="D1513" t="str">
            <v>nPower</v>
          </cell>
          <cell r="E1513">
            <v>2</v>
          </cell>
          <cell r="F1513" t="str">
            <v>Direct Debit</v>
          </cell>
          <cell r="G1513" t="str">
            <v>South East</v>
          </cell>
          <cell r="H1513">
            <v>0</v>
          </cell>
        </row>
        <row r="1514">
          <cell r="A1514">
            <v>1998</v>
          </cell>
          <cell r="B1514">
            <v>4</v>
          </cell>
          <cell r="C1514" t="str">
            <v>Northern Electric plc</v>
          </cell>
          <cell r="D1514" t="str">
            <v>nPower</v>
          </cell>
          <cell r="E1514">
            <v>2</v>
          </cell>
          <cell r="F1514" t="str">
            <v>Prepayment</v>
          </cell>
          <cell r="G1514" t="str">
            <v>South East</v>
          </cell>
          <cell r="H1514">
            <v>0</v>
          </cell>
        </row>
        <row r="1515">
          <cell r="A1515">
            <v>1998</v>
          </cell>
          <cell r="B1515">
            <v>4</v>
          </cell>
          <cell r="C1515" t="str">
            <v>Northern Electric plc</v>
          </cell>
          <cell r="D1515" t="str">
            <v>nPower</v>
          </cell>
          <cell r="E1515">
            <v>2</v>
          </cell>
          <cell r="F1515" t="str">
            <v>All</v>
          </cell>
          <cell r="G1515" t="str">
            <v>South Scotland</v>
          </cell>
          <cell r="H1515">
            <v>0</v>
          </cell>
        </row>
        <row r="1516">
          <cell r="A1516">
            <v>1998</v>
          </cell>
          <cell r="B1516">
            <v>4</v>
          </cell>
          <cell r="C1516" t="str">
            <v>Northern Electric plc</v>
          </cell>
          <cell r="D1516" t="str">
            <v>nPower</v>
          </cell>
          <cell r="E1516">
            <v>2</v>
          </cell>
          <cell r="F1516" t="str">
            <v>Credit</v>
          </cell>
          <cell r="G1516" t="str">
            <v>South Scotland</v>
          </cell>
          <cell r="H1516">
            <v>0</v>
          </cell>
        </row>
        <row r="1517">
          <cell r="A1517">
            <v>1998</v>
          </cell>
          <cell r="B1517">
            <v>4</v>
          </cell>
          <cell r="C1517" t="str">
            <v>Northern Electric plc</v>
          </cell>
          <cell r="D1517" t="str">
            <v>nPower</v>
          </cell>
          <cell r="E1517">
            <v>2</v>
          </cell>
          <cell r="F1517" t="str">
            <v>Credit</v>
          </cell>
          <cell r="G1517" t="str">
            <v>South Scotland</v>
          </cell>
          <cell r="H1517">
            <v>0</v>
          </cell>
        </row>
        <row r="1518">
          <cell r="A1518">
            <v>1998</v>
          </cell>
          <cell r="B1518">
            <v>4</v>
          </cell>
          <cell r="C1518" t="str">
            <v>Northern Electric plc</v>
          </cell>
          <cell r="D1518" t="str">
            <v>nPower</v>
          </cell>
          <cell r="E1518">
            <v>2</v>
          </cell>
          <cell r="F1518" t="str">
            <v>Direct Debit</v>
          </cell>
          <cell r="G1518" t="str">
            <v>South Scotland</v>
          </cell>
          <cell r="H1518">
            <v>0</v>
          </cell>
        </row>
        <row r="1519">
          <cell r="A1519">
            <v>1998</v>
          </cell>
          <cell r="B1519">
            <v>4</v>
          </cell>
          <cell r="C1519" t="str">
            <v>Northern Electric plc</v>
          </cell>
          <cell r="D1519" t="str">
            <v>nPower</v>
          </cell>
          <cell r="E1519">
            <v>2</v>
          </cell>
          <cell r="F1519" t="str">
            <v>Prepayment</v>
          </cell>
          <cell r="G1519" t="str">
            <v>South Scotland</v>
          </cell>
          <cell r="H1519">
            <v>0</v>
          </cell>
        </row>
        <row r="1520">
          <cell r="A1520">
            <v>1998</v>
          </cell>
          <cell r="B1520">
            <v>4</v>
          </cell>
          <cell r="C1520" t="str">
            <v>Northern Electric plc</v>
          </cell>
          <cell r="D1520" t="str">
            <v>nPower</v>
          </cell>
          <cell r="E1520">
            <v>2</v>
          </cell>
          <cell r="F1520" t="str">
            <v>All</v>
          </cell>
          <cell r="G1520" t="str">
            <v>South Wales</v>
          </cell>
          <cell r="H1520">
            <v>0</v>
          </cell>
        </row>
        <row r="1521">
          <cell r="A1521">
            <v>1998</v>
          </cell>
          <cell r="B1521">
            <v>4</v>
          </cell>
          <cell r="C1521" t="str">
            <v>Northern Electric plc</v>
          </cell>
          <cell r="D1521" t="str">
            <v>nPower</v>
          </cell>
          <cell r="E1521">
            <v>2</v>
          </cell>
          <cell r="F1521" t="str">
            <v>Credit</v>
          </cell>
          <cell r="G1521" t="str">
            <v>South Wales</v>
          </cell>
          <cell r="H1521">
            <v>0</v>
          </cell>
        </row>
        <row r="1522">
          <cell r="A1522">
            <v>1998</v>
          </cell>
          <cell r="B1522">
            <v>4</v>
          </cell>
          <cell r="C1522" t="str">
            <v>Northern Electric plc</v>
          </cell>
          <cell r="D1522" t="str">
            <v>nPower</v>
          </cell>
          <cell r="E1522">
            <v>2</v>
          </cell>
          <cell r="F1522" t="str">
            <v>Credit</v>
          </cell>
          <cell r="G1522" t="str">
            <v>South Wales</v>
          </cell>
          <cell r="H1522">
            <v>0</v>
          </cell>
        </row>
        <row r="1523">
          <cell r="A1523">
            <v>1998</v>
          </cell>
          <cell r="B1523">
            <v>4</v>
          </cell>
          <cell r="C1523" t="str">
            <v>Northern Electric plc</v>
          </cell>
          <cell r="D1523" t="str">
            <v>nPower</v>
          </cell>
          <cell r="E1523">
            <v>2</v>
          </cell>
          <cell r="F1523" t="str">
            <v>Direct Debit</v>
          </cell>
          <cell r="G1523" t="str">
            <v>South Wales</v>
          </cell>
          <cell r="H1523">
            <v>0</v>
          </cell>
        </row>
        <row r="1524">
          <cell r="A1524">
            <v>1998</v>
          </cell>
          <cell r="B1524">
            <v>4</v>
          </cell>
          <cell r="C1524" t="str">
            <v>Northern Electric plc</v>
          </cell>
          <cell r="D1524" t="str">
            <v>nPower</v>
          </cell>
          <cell r="E1524">
            <v>2</v>
          </cell>
          <cell r="F1524" t="str">
            <v>Prepayment</v>
          </cell>
          <cell r="G1524" t="str">
            <v>South Wales</v>
          </cell>
          <cell r="H1524">
            <v>0</v>
          </cell>
        </row>
        <row r="1525">
          <cell r="A1525">
            <v>1998</v>
          </cell>
          <cell r="B1525">
            <v>4</v>
          </cell>
          <cell r="C1525" t="str">
            <v>Northern Electric plc</v>
          </cell>
          <cell r="D1525" t="str">
            <v>nPower</v>
          </cell>
          <cell r="E1525">
            <v>2</v>
          </cell>
          <cell r="F1525" t="str">
            <v>All</v>
          </cell>
          <cell r="G1525" t="str">
            <v>South West</v>
          </cell>
          <cell r="H1525">
            <v>0</v>
          </cell>
        </row>
        <row r="1526">
          <cell r="A1526">
            <v>1998</v>
          </cell>
          <cell r="B1526">
            <v>4</v>
          </cell>
          <cell r="C1526" t="str">
            <v>Northern Electric plc</v>
          </cell>
          <cell r="D1526" t="str">
            <v>nPower</v>
          </cell>
          <cell r="E1526">
            <v>2</v>
          </cell>
          <cell r="F1526" t="str">
            <v>Credit</v>
          </cell>
          <cell r="G1526" t="str">
            <v>South West</v>
          </cell>
          <cell r="H1526">
            <v>0</v>
          </cell>
        </row>
        <row r="1527">
          <cell r="A1527">
            <v>1998</v>
          </cell>
          <cell r="B1527">
            <v>4</v>
          </cell>
          <cell r="C1527" t="str">
            <v>Northern Electric plc</v>
          </cell>
          <cell r="D1527" t="str">
            <v>nPower</v>
          </cell>
          <cell r="E1527">
            <v>2</v>
          </cell>
          <cell r="F1527" t="str">
            <v>Credit</v>
          </cell>
          <cell r="G1527" t="str">
            <v>South West</v>
          </cell>
          <cell r="H1527">
            <v>0</v>
          </cell>
        </row>
        <row r="1528">
          <cell r="A1528">
            <v>1998</v>
          </cell>
          <cell r="B1528">
            <v>4</v>
          </cell>
          <cell r="C1528" t="str">
            <v>Northern Electric plc</v>
          </cell>
          <cell r="D1528" t="str">
            <v>nPower</v>
          </cell>
          <cell r="E1528">
            <v>2</v>
          </cell>
          <cell r="F1528" t="str">
            <v>Direct Debit</v>
          </cell>
          <cell r="G1528" t="str">
            <v>South West</v>
          </cell>
          <cell r="H1528">
            <v>0</v>
          </cell>
        </row>
        <row r="1529">
          <cell r="A1529">
            <v>1998</v>
          </cell>
          <cell r="B1529">
            <v>4</v>
          </cell>
          <cell r="C1529" t="str">
            <v>Northern Electric plc</v>
          </cell>
          <cell r="D1529" t="str">
            <v>nPower</v>
          </cell>
          <cell r="E1529">
            <v>2</v>
          </cell>
          <cell r="F1529" t="str">
            <v>Prepayment</v>
          </cell>
          <cell r="G1529" t="str">
            <v>South West</v>
          </cell>
          <cell r="H1529">
            <v>0</v>
          </cell>
        </row>
        <row r="1530">
          <cell r="A1530">
            <v>1998</v>
          </cell>
          <cell r="B1530">
            <v>4</v>
          </cell>
          <cell r="C1530" t="str">
            <v>Northern Electric plc</v>
          </cell>
          <cell r="D1530" t="str">
            <v>nPower</v>
          </cell>
          <cell r="E1530">
            <v>2</v>
          </cell>
          <cell r="F1530" t="str">
            <v>All</v>
          </cell>
          <cell r="G1530" t="str">
            <v>Southern</v>
          </cell>
          <cell r="H1530">
            <v>0</v>
          </cell>
        </row>
        <row r="1531">
          <cell r="A1531">
            <v>1998</v>
          </cell>
          <cell r="B1531">
            <v>4</v>
          </cell>
          <cell r="C1531" t="str">
            <v>Northern Electric plc</v>
          </cell>
          <cell r="D1531" t="str">
            <v>nPower</v>
          </cell>
          <cell r="E1531">
            <v>2</v>
          </cell>
          <cell r="F1531" t="str">
            <v>Credit</v>
          </cell>
          <cell r="G1531" t="str">
            <v>Southern</v>
          </cell>
          <cell r="H1531">
            <v>0</v>
          </cell>
        </row>
        <row r="1532">
          <cell r="A1532">
            <v>1998</v>
          </cell>
          <cell r="B1532">
            <v>4</v>
          </cell>
          <cell r="C1532" t="str">
            <v>Northern Electric plc</v>
          </cell>
          <cell r="D1532" t="str">
            <v>nPower</v>
          </cell>
          <cell r="E1532">
            <v>2</v>
          </cell>
          <cell r="F1532" t="str">
            <v>Credit</v>
          </cell>
          <cell r="G1532" t="str">
            <v>Southern</v>
          </cell>
          <cell r="H1532">
            <v>0</v>
          </cell>
        </row>
        <row r="1533">
          <cell r="A1533">
            <v>1998</v>
          </cell>
          <cell r="B1533">
            <v>4</v>
          </cell>
          <cell r="C1533" t="str">
            <v>Northern Electric plc</v>
          </cell>
          <cell r="D1533" t="str">
            <v>nPower</v>
          </cell>
          <cell r="E1533">
            <v>2</v>
          </cell>
          <cell r="F1533" t="str">
            <v>Direct Debit</v>
          </cell>
          <cell r="G1533" t="str">
            <v>Southern</v>
          </cell>
          <cell r="H1533">
            <v>0</v>
          </cell>
        </row>
        <row r="1534">
          <cell r="A1534">
            <v>1998</v>
          </cell>
          <cell r="B1534">
            <v>4</v>
          </cell>
          <cell r="C1534" t="str">
            <v>Northern Electric plc</v>
          </cell>
          <cell r="D1534" t="str">
            <v>nPower</v>
          </cell>
          <cell r="E1534">
            <v>2</v>
          </cell>
          <cell r="F1534" t="str">
            <v>Prepayment</v>
          </cell>
          <cell r="G1534" t="str">
            <v>Southern</v>
          </cell>
          <cell r="H1534">
            <v>0</v>
          </cell>
        </row>
        <row r="1535">
          <cell r="A1535">
            <v>1998</v>
          </cell>
          <cell r="B1535">
            <v>4</v>
          </cell>
          <cell r="C1535" t="str">
            <v>Northern Electric plc</v>
          </cell>
          <cell r="D1535" t="str">
            <v>nPower</v>
          </cell>
          <cell r="E1535">
            <v>2</v>
          </cell>
          <cell r="F1535" t="str">
            <v>All</v>
          </cell>
          <cell r="G1535" t="str">
            <v>Yorkshire</v>
          </cell>
          <cell r="H1535">
            <v>0</v>
          </cell>
        </row>
        <row r="1536">
          <cell r="A1536">
            <v>1998</v>
          </cell>
          <cell r="B1536">
            <v>4</v>
          </cell>
          <cell r="C1536" t="str">
            <v>Northern Electric plc</v>
          </cell>
          <cell r="D1536" t="str">
            <v>nPower</v>
          </cell>
          <cell r="E1536">
            <v>2</v>
          </cell>
          <cell r="F1536" t="str">
            <v>Credit</v>
          </cell>
          <cell r="G1536" t="str">
            <v>Yorkshire</v>
          </cell>
          <cell r="H1536">
            <v>0</v>
          </cell>
        </row>
        <row r="1537">
          <cell r="A1537">
            <v>1998</v>
          </cell>
          <cell r="B1537">
            <v>4</v>
          </cell>
          <cell r="C1537" t="str">
            <v>Northern Electric plc</v>
          </cell>
          <cell r="D1537" t="str">
            <v>nPower</v>
          </cell>
          <cell r="E1537">
            <v>2</v>
          </cell>
          <cell r="F1537" t="str">
            <v>Credit</v>
          </cell>
          <cell r="G1537" t="str">
            <v>Yorkshire</v>
          </cell>
          <cell r="H1537">
            <v>0</v>
          </cell>
        </row>
        <row r="1538">
          <cell r="A1538">
            <v>1998</v>
          </cell>
          <cell r="B1538">
            <v>4</v>
          </cell>
          <cell r="C1538" t="str">
            <v>Northern Electric plc</v>
          </cell>
          <cell r="D1538" t="str">
            <v>nPower</v>
          </cell>
          <cell r="E1538">
            <v>2</v>
          </cell>
          <cell r="F1538" t="str">
            <v>Direct Debit</v>
          </cell>
          <cell r="G1538" t="str">
            <v>Yorkshire</v>
          </cell>
          <cell r="H1538">
            <v>0</v>
          </cell>
        </row>
        <row r="1539">
          <cell r="A1539">
            <v>1998</v>
          </cell>
          <cell r="B1539">
            <v>4</v>
          </cell>
          <cell r="C1539" t="str">
            <v>Northern Electric plc</v>
          </cell>
          <cell r="D1539" t="str">
            <v>nPower</v>
          </cell>
          <cell r="E1539">
            <v>2</v>
          </cell>
          <cell r="F1539" t="str">
            <v>Prepayment</v>
          </cell>
          <cell r="G1539" t="str">
            <v>Yorkshire</v>
          </cell>
          <cell r="H1539">
            <v>0</v>
          </cell>
        </row>
        <row r="1540">
          <cell r="A1540">
            <v>1998</v>
          </cell>
          <cell r="B1540">
            <v>4</v>
          </cell>
          <cell r="C1540" t="str">
            <v>NORWEB</v>
          </cell>
          <cell r="D1540" t="str">
            <v>Powergen</v>
          </cell>
          <cell r="E1540">
            <v>2</v>
          </cell>
          <cell r="F1540" t="str">
            <v>All</v>
          </cell>
          <cell r="G1540" t="str">
            <v>East Anglia</v>
          </cell>
          <cell r="H1540">
            <v>309</v>
          </cell>
        </row>
        <row r="1541">
          <cell r="A1541">
            <v>1998</v>
          </cell>
          <cell r="B1541">
            <v>4</v>
          </cell>
          <cell r="C1541" t="str">
            <v>NORWEB</v>
          </cell>
          <cell r="D1541" t="str">
            <v>Powergen</v>
          </cell>
          <cell r="E1541">
            <v>2</v>
          </cell>
          <cell r="F1541" t="str">
            <v>Credit</v>
          </cell>
          <cell r="G1541" t="str">
            <v>East Anglia</v>
          </cell>
          <cell r="H1541">
            <v>146</v>
          </cell>
        </row>
        <row r="1542">
          <cell r="A1542">
            <v>1998</v>
          </cell>
          <cell r="B1542">
            <v>4</v>
          </cell>
          <cell r="C1542" t="str">
            <v>NORWEB</v>
          </cell>
          <cell r="D1542" t="str">
            <v>Powergen</v>
          </cell>
          <cell r="E1542">
            <v>2</v>
          </cell>
          <cell r="F1542" t="str">
            <v>Credit</v>
          </cell>
          <cell r="G1542" t="str">
            <v>East Anglia</v>
          </cell>
          <cell r="H1542">
            <v>0</v>
          </cell>
        </row>
        <row r="1543">
          <cell r="A1543">
            <v>1998</v>
          </cell>
          <cell r="B1543">
            <v>4</v>
          </cell>
          <cell r="C1543" t="str">
            <v>NORWEB</v>
          </cell>
          <cell r="D1543" t="str">
            <v>Powergen</v>
          </cell>
          <cell r="E1543">
            <v>2</v>
          </cell>
          <cell r="F1543" t="str">
            <v>Direct Debit</v>
          </cell>
          <cell r="G1543" t="str">
            <v>East Anglia</v>
          </cell>
          <cell r="H1543">
            <v>162</v>
          </cell>
        </row>
        <row r="1544">
          <cell r="A1544">
            <v>1998</v>
          </cell>
          <cell r="B1544">
            <v>4</v>
          </cell>
          <cell r="C1544" t="str">
            <v>NORWEB</v>
          </cell>
          <cell r="D1544" t="str">
            <v>Powergen</v>
          </cell>
          <cell r="E1544">
            <v>2</v>
          </cell>
          <cell r="F1544" t="str">
            <v>Prepayment</v>
          </cell>
          <cell r="G1544" t="str">
            <v>East Anglia</v>
          </cell>
          <cell r="H1544">
            <v>1</v>
          </cell>
        </row>
        <row r="1545">
          <cell r="A1545">
            <v>1998</v>
          </cell>
          <cell r="B1545">
            <v>4</v>
          </cell>
          <cell r="C1545" t="str">
            <v>NORWEB</v>
          </cell>
          <cell r="D1545" t="str">
            <v>Powergen</v>
          </cell>
          <cell r="E1545">
            <v>2</v>
          </cell>
          <cell r="F1545" t="str">
            <v>All</v>
          </cell>
          <cell r="G1545" t="str">
            <v>East Midlands</v>
          </cell>
          <cell r="H1545">
            <v>0</v>
          </cell>
        </row>
        <row r="1546">
          <cell r="A1546">
            <v>1998</v>
          </cell>
          <cell r="B1546">
            <v>4</v>
          </cell>
          <cell r="C1546" t="str">
            <v>NORWEB</v>
          </cell>
          <cell r="D1546" t="str">
            <v>Powergen</v>
          </cell>
          <cell r="E1546">
            <v>2</v>
          </cell>
          <cell r="F1546" t="str">
            <v>Credit</v>
          </cell>
          <cell r="G1546" t="str">
            <v>East Midlands</v>
          </cell>
          <cell r="H1546">
            <v>0</v>
          </cell>
        </row>
        <row r="1547">
          <cell r="A1547">
            <v>1998</v>
          </cell>
          <cell r="B1547">
            <v>4</v>
          </cell>
          <cell r="C1547" t="str">
            <v>NORWEB</v>
          </cell>
          <cell r="D1547" t="str">
            <v>Powergen</v>
          </cell>
          <cell r="E1547">
            <v>2</v>
          </cell>
          <cell r="F1547" t="str">
            <v>Credit</v>
          </cell>
          <cell r="G1547" t="str">
            <v>East Midlands</v>
          </cell>
          <cell r="H1547">
            <v>0</v>
          </cell>
        </row>
        <row r="1548">
          <cell r="A1548">
            <v>1998</v>
          </cell>
          <cell r="B1548">
            <v>4</v>
          </cell>
          <cell r="C1548" t="str">
            <v>NORWEB</v>
          </cell>
          <cell r="D1548" t="str">
            <v>Powergen</v>
          </cell>
          <cell r="E1548">
            <v>2</v>
          </cell>
          <cell r="F1548" t="str">
            <v>Direct Debit</v>
          </cell>
          <cell r="G1548" t="str">
            <v>East Midlands</v>
          </cell>
          <cell r="H1548">
            <v>0</v>
          </cell>
        </row>
        <row r="1549">
          <cell r="A1549">
            <v>1998</v>
          </cell>
          <cell r="B1549">
            <v>4</v>
          </cell>
          <cell r="C1549" t="str">
            <v>NORWEB</v>
          </cell>
          <cell r="D1549" t="str">
            <v>Powergen</v>
          </cell>
          <cell r="E1549">
            <v>2</v>
          </cell>
          <cell r="F1549" t="str">
            <v>Prepayment</v>
          </cell>
          <cell r="G1549" t="str">
            <v>East Midlands</v>
          </cell>
          <cell r="H1549">
            <v>0</v>
          </cell>
        </row>
        <row r="1550">
          <cell r="A1550">
            <v>1998</v>
          </cell>
          <cell r="B1550">
            <v>4</v>
          </cell>
          <cell r="C1550" t="str">
            <v>NORWEB</v>
          </cell>
          <cell r="D1550" t="str">
            <v>Powergen</v>
          </cell>
          <cell r="E1550">
            <v>2</v>
          </cell>
          <cell r="F1550" t="str">
            <v>All</v>
          </cell>
          <cell r="G1550" t="str">
            <v>London</v>
          </cell>
          <cell r="H1550">
            <v>16</v>
          </cell>
        </row>
        <row r="1551">
          <cell r="A1551">
            <v>1998</v>
          </cell>
          <cell r="B1551">
            <v>4</v>
          </cell>
          <cell r="C1551" t="str">
            <v>NORWEB</v>
          </cell>
          <cell r="D1551" t="str">
            <v>Powergen</v>
          </cell>
          <cell r="E1551">
            <v>2</v>
          </cell>
          <cell r="F1551" t="str">
            <v>Credit</v>
          </cell>
          <cell r="G1551" t="str">
            <v>London</v>
          </cell>
          <cell r="H1551">
            <v>16</v>
          </cell>
        </row>
        <row r="1552">
          <cell r="A1552">
            <v>1998</v>
          </cell>
          <cell r="B1552">
            <v>4</v>
          </cell>
          <cell r="C1552" t="str">
            <v>NORWEB</v>
          </cell>
          <cell r="D1552" t="str">
            <v>Powergen</v>
          </cell>
          <cell r="E1552">
            <v>2</v>
          </cell>
          <cell r="F1552" t="str">
            <v>Credit</v>
          </cell>
          <cell r="G1552" t="str">
            <v>London</v>
          </cell>
          <cell r="H1552">
            <v>0</v>
          </cell>
        </row>
        <row r="1553">
          <cell r="A1553">
            <v>1998</v>
          </cell>
          <cell r="B1553">
            <v>4</v>
          </cell>
          <cell r="C1553" t="str">
            <v>NORWEB</v>
          </cell>
          <cell r="D1553" t="str">
            <v>Powergen</v>
          </cell>
          <cell r="E1553">
            <v>2</v>
          </cell>
          <cell r="F1553" t="str">
            <v>Direct Debit</v>
          </cell>
          <cell r="G1553" t="str">
            <v>London</v>
          </cell>
          <cell r="H1553">
            <v>0</v>
          </cell>
        </row>
        <row r="1554">
          <cell r="A1554">
            <v>1998</v>
          </cell>
          <cell r="B1554">
            <v>4</v>
          </cell>
          <cell r="C1554" t="str">
            <v>NORWEB</v>
          </cell>
          <cell r="D1554" t="str">
            <v>Powergen</v>
          </cell>
          <cell r="E1554">
            <v>2</v>
          </cell>
          <cell r="F1554" t="str">
            <v>Prepayment</v>
          </cell>
          <cell r="G1554" t="str">
            <v>London</v>
          </cell>
          <cell r="H1554">
            <v>0</v>
          </cell>
        </row>
        <row r="1555">
          <cell r="A1555">
            <v>1998</v>
          </cell>
          <cell r="B1555">
            <v>4</v>
          </cell>
          <cell r="C1555" t="str">
            <v>NORWEB</v>
          </cell>
          <cell r="D1555" t="str">
            <v>Powergen</v>
          </cell>
          <cell r="E1555">
            <v>2</v>
          </cell>
          <cell r="F1555" t="str">
            <v>All</v>
          </cell>
          <cell r="G1555" t="str">
            <v>Midlands</v>
          </cell>
          <cell r="H1555">
            <v>3</v>
          </cell>
        </row>
        <row r="1556">
          <cell r="A1556">
            <v>1998</v>
          </cell>
          <cell r="B1556">
            <v>4</v>
          </cell>
          <cell r="C1556" t="str">
            <v>NORWEB</v>
          </cell>
          <cell r="D1556" t="str">
            <v>Powergen</v>
          </cell>
          <cell r="E1556">
            <v>2</v>
          </cell>
          <cell r="F1556" t="str">
            <v>Credit</v>
          </cell>
          <cell r="G1556" t="str">
            <v>Midlands</v>
          </cell>
          <cell r="H1556">
            <v>1</v>
          </cell>
        </row>
        <row r="1557">
          <cell r="A1557">
            <v>1998</v>
          </cell>
          <cell r="B1557">
            <v>4</v>
          </cell>
          <cell r="C1557" t="str">
            <v>NORWEB</v>
          </cell>
          <cell r="D1557" t="str">
            <v>Powergen</v>
          </cell>
          <cell r="E1557">
            <v>2</v>
          </cell>
          <cell r="F1557" t="str">
            <v>Credit</v>
          </cell>
          <cell r="G1557" t="str">
            <v>Midlands</v>
          </cell>
          <cell r="H1557">
            <v>0</v>
          </cell>
        </row>
        <row r="1558">
          <cell r="A1558">
            <v>1998</v>
          </cell>
          <cell r="B1558">
            <v>4</v>
          </cell>
          <cell r="C1558" t="str">
            <v>NORWEB</v>
          </cell>
          <cell r="D1558" t="str">
            <v>Powergen</v>
          </cell>
          <cell r="E1558">
            <v>2</v>
          </cell>
          <cell r="F1558" t="str">
            <v>Direct Debit</v>
          </cell>
          <cell r="G1558" t="str">
            <v>Midlands</v>
          </cell>
          <cell r="H1558">
            <v>0</v>
          </cell>
        </row>
        <row r="1559">
          <cell r="A1559">
            <v>1998</v>
          </cell>
          <cell r="B1559">
            <v>4</v>
          </cell>
          <cell r="C1559" t="str">
            <v>NORWEB</v>
          </cell>
          <cell r="D1559" t="str">
            <v>Powergen</v>
          </cell>
          <cell r="E1559">
            <v>2</v>
          </cell>
          <cell r="F1559" t="str">
            <v>Prepayment</v>
          </cell>
          <cell r="G1559" t="str">
            <v>Midlands</v>
          </cell>
          <cell r="H1559">
            <v>2</v>
          </cell>
        </row>
        <row r="1560">
          <cell r="A1560">
            <v>1998</v>
          </cell>
          <cell r="B1560">
            <v>4</v>
          </cell>
          <cell r="C1560" t="str">
            <v>NORWEB</v>
          </cell>
          <cell r="D1560" t="str">
            <v>Powergen</v>
          </cell>
          <cell r="E1560">
            <v>2</v>
          </cell>
          <cell r="F1560" t="str">
            <v>All</v>
          </cell>
          <cell r="G1560" t="str">
            <v>North East</v>
          </cell>
          <cell r="H1560">
            <v>0</v>
          </cell>
        </row>
        <row r="1561">
          <cell r="A1561">
            <v>1998</v>
          </cell>
          <cell r="B1561">
            <v>4</v>
          </cell>
          <cell r="C1561" t="str">
            <v>NORWEB</v>
          </cell>
          <cell r="D1561" t="str">
            <v>Powergen</v>
          </cell>
          <cell r="E1561">
            <v>2</v>
          </cell>
          <cell r="F1561" t="str">
            <v>Credit</v>
          </cell>
          <cell r="G1561" t="str">
            <v>North East</v>
          </cell>
          <cell r="H1561">
            <v>0</v>
          </cell>
        </row>
        <row r="1562">
          <cell r="A1562">
            <v>1998</v>
          </cell>
          <cell r="B1562">
            <v>4</v>
          </cell>
          <cell r="C1562" t="str">
            <v>NORWEB</v>
          </cell>
          <cell r="D1562" t="str">
            <v>Powergen</v>
          </cell>
          <cell r="E1562">
            <v>2</v>
          </cell>
          <cell r="F1562" t="str">
            <v>Credit</v>
          </cell>
          <cell r="G1562" t="str">
            <v>North East</v>
          </cell>
          <cell r="H1562">
            <v>0</v>
          </cell>
        </row>
        <row r="1563">
          <cell r="A1563">
            <v>1998</v>
          </cell>
          <cell r="B1563">
            <v>4</v>
          </cell>
          <cell r="C1563" t="str">
            <v>NORWEB</v>
          </cell>
          <cell r="D1563" t="str">
            <v>Powergen</v>
          </cell>
          <cell r="E1563">
            <v>2</v>
          </cell>
          <cell r="F1563" t="str">
            <v>Direct Debit</v>
          </cell>
          <cell r="G1563" t="str">
            <v>North East</v>
          </cell>
          <cell r="H1563">
            <v>0</v>
          </cell>
        </row>
        <row r="1564">
          <cell r="A1564">
            <v>1998</v>
          </cell>
          <cell r="B1564">
            <v>4</v>
          </cell>
          <cell r="C1564" t="str">
            <v>NORWEB</v>
          </cell>
          <cell r="D1564" t="str">
            <v>Powergen</v>
          </cell>
          <cell r="E1564">
            <v>2</v>
          </cell>
          <cell r="F1564" t="str">
            <v>Prepayment</v>
          </cell>
          <cell r="G1564" t="str">
            <v>North East</v>
          </cell>
          <cell r="H1564">
            <v>0</v>
          </cell>
        </row>
        <row r="1565">
          <cell r="A1565">
            <v>1998</v>
          </cell>
          <cell r="B1565">
            <v>4</v>
          </cell>
          <cell r="C1565" t="str">
            <v>NORWEB</v>
          </cell>
          <cell r="D1565" t="str">
            <v>Powergen</v>
          </cell>
          <cell r="E1565">
            <v>2</v>
          </cell>
          <cell r="F1565" t="str">
            <v>All</v>
          </cell>
          <cell r="G1565" t="str">
            <v>North Scotland</v>
          </cell>
          <cell r="H1565">
            <v>0</v>
          </cell>
        </row>
        <row r="1566">
          <cell r="A1566">
            <v>1998</v>
          </cell>
          <cell r="B1566">
            <v>4</v>
          </cell>
          <cell r="C1566" t="str">
            <v>NORWEB</v>
          </cell>
          <cell r="D1566" t="str">
            <v>Powergen</v>
          </cell>
          <cell r="E1566">
            <v>2</v>
          </cell>
          <cell r="F1566" t="str">
            <v>Credit</v>
          </cell>
          <cell r="G1566" t="str">
            <v>North Scotland</v>
          </cell>
          <cell r="H1566">
            <v>0</v>
          </cell>
        </row>
        <row r="1567">
          <cell r="A1567">
            <v>1998</v>
          </cell>
          <cell r="B1567">
            <v>4</v>
          </cell>
          <cell r="C1567" t="str">
            <v>NORWEB</v>
          </cell>
          <cell r="D1567" t="str">
            <v>Powergen</v>
          </cell>
          <cell r="E1567">
            <v>2</v>
          </cell>
          <cell r="F1567" t="str">
            <v>Credit</v>
          </cell>
          <cell r="G1567" t="str">
            <v>North Scotland</v>
          </cell>
          <cell r="H1567">
            <v>0</v>
          </cell>
        </row>
        <row r="1568">
          <cell r="A1568">
            <v>1998</v>
          </cell>
          <cell r="B1568">
            <v>4</v>
          </cell>
          <cell r="C1568" t="str">
            <v>NORWEB</v>
          </cell>
          <cell r="D1568" t="str">
            <v>Powergen</v>
          </cell>
          <cell r="E1568">
            <v>2</v>
          </cell>
          <cell r="F1568" t="str">
            <v>Direct Debit</v>
          </cell>
          <cell r="G1568" t="str">
            <v>North Scotland</v>
          </cell>
          <cell r="H1568">
            <v>0</v>
          </cell>
        </row>
        <row r="1569">
          <cell r="A1569">
            <v>1998</v>
          </cell>
          <cell r="B1569">
            <v>4</v>
          </cell>
          <cell r="C1569" t="str">
            <v>NORWEB</v>
          </cell>
          <cell r="D1569" t="str">
            <v>Powergen</v>
          </cell>
          <cell r="E1569">
            <v>2</v>
          </cell>
          <cell r="F1569" t="str">
            <v>Prepayment</v>
          </cell>
          <cell r="G1569" t="str">
            <v>North Scotland</v>
          </cell>
          <cell r="H1569">
            <v>0</v>
          </cell>
        </row>
        <row r="1570">
          <cell r="A1570">
            <v>1998</v>
          </cell>
          <cell r="B1570">
            <v>4</v>
          </cell>
          <cell r="C1570" t="str">
            <v>NORWEB</v>
          </cell>
          <cell r="D1570" t="str">
            <v>Powergen</v>
          </cell>
          <cell r="E1570">
            <v>2</v>
          </cell>
          <cell r="F1570" t="str">
            <v>All</v>
          </cell>
          <cell r="G1570" t="str">
            <v>North Wales &amp; Merseyside</v>
          </cell>
          <cell r="H1570">
            <v>92</v>
          </cell>
        </row>
        <row r="1571">
          <cell r="A1571">
            <v>1998</v>
          </cell>
          <cell r="B1571">
            <v>4</v>
          </cell>
          <cell r="C1571" t="str">
            <v>NORWEB</v>
          </cell>
          <cell r="D1571" t="str">
            <v>Powergen</v>
          </cell>
          <cell r="E1571">
            <v>2</v>
          </cell>
          <cell r="F1571" t="str">
            <v>Credit</v>
          </cell>
          <cell r="G1571" t="str">
            <v>North Wales &amp; Merseyside</v>
          </cell>
          <cell r="H1571">
            <v>56</v>
          </cell>
        </row>
        <row r="1572">
          <cell r="A1572">
            <v>1998</v>
          </cell>
          <cell r="B1572">
            <v>4</v>
          </cell>
          <cell r="C1572" t="str">
            <v>NORWEB</v>
          </cell>
          <cell r="D1572" t="str">
            <v>Powergen</v>
          </cell>
          <cell r="E1572">
            <v>2</v>
          </cell>
          <cell r="F1572" t="str">
            <v>Credit</v>
          </cell>
          <cell r="G1572" t="str">
            <v>North Wales &amp; Merseyside</v>
          </cell>
          <cell r="H1572">
            <v>0</v>
          </cell>
        </row>
        <row r="1573">
          <cell r="A1573">
            <v>1998</v>
          </cell>
          <cell r="B1573">
            <v>4</v>
          </cell>
          <cell r="C1573" t="str">
            <v>NORWEB</v>
          </cell>
          <cell r="D1573" t="str">
            <v>Powergen</v>
          </cell>
          <cell r="E1573">
            <v>2</v>
          </cell>
          <cell r="F1573" t="str">
            <v>Direct Debit</v>
          </cell>
          <cell r="G1573" t="str">
            <v>North Wales &amp; Merseyside</v>
          </cell>
          <cell r="H1573">
            <v>36</v>
          </cell>
        </row>
        <row r="1574">
          <cell r="A1574">
            <v>1998</v>
          </cell>
          <cell r="B1574">
            <v>4</v>
          </cell>
          <cell r="C1574" t="str">
            <v>NORWEB</v>
          </cell>
          <cell r="D1574" t="str">
            <v>Powergen</v>
          </cell>
          <cell r="E1574">
            <v>2</v>
          </cell>
          <cell r="F1574" t="str">
            <v>Prepayment</v>
          </cell>
          <cell r="G1574" t="str">
            <v>North Wales &amp; Merseyside</v>
          </cell>
          <cell r="H1574">
            <v>0</v>
          </cell>
        </row>
        <row r="1575">
          <cell r="A1575">
            <v>1998</v>
          </cell>
          <cell r="B1575">
            <v>4</v>
          </cell>
          <cell r="C1575" t="str">
            <v>NORWEB</v>
          </cell>
          <cell r="D1575" t="str">
            <v>Powergen</v>
          </cell>
          <cell r="E1575">
            <v>1</v>
          </cell>
          <cell r="F1575" t="str">
            <v>All</v>
          </cell>
          <cell r="G1575" t="str">
            <v>North West</v>
          </cell>
          <cell r="H1575">
            <v>2056236</v>
          </cell>
        </row>
        <row r="1576">
          <cell r="A1576">
            <v>1998</v>
          </cell>
          <cell r="B1576">
            <v>4</v>
          </cell>
          <cell r="C1576" t="str">
            <v>NORWEB</v>
          </cell>
          <cell r="D1576" t="str">
            <v>Powergen</v>
          </cell>
          <cell r="E1576">
            <v>1</v>
          </cell>
          <cell r="F1576" t="str">
            <v>Credit</v>
          </cell>
          <cell r="G1576" t="str">
            <v>North West</v>
          </cell>
          <cell r="H1576">
            <v>1044374</v>
          </cell>
        </row>
        <row r="1577">
          <cell r="A1577">
            <v>1998</v>
          </cell>
          <cell r="B1577">
            <v>4</v>
          </cell>
          <cell r="C1577" t="str">
            <v>NORWEB</v>
          </cell>
          <cell r="D1577" t="str">
            <v>Powergen</v>
          </cell>
          <cell r="E1577">
            <v>1</v>
          </cell>
          <cell r="F1577" t="str">
            <v>Credit</v>
          </cell>
          <cell r="G1577" t="str">
            <v>North West</v>
          </cell>
          <cell r="H1577">
            <v>25222</v>
          </cell>
        </row>
        <row r="1578">
          <cell r="A1578">
            <v>1998</v>
          </cell>
          <cell r="B1578">
            <v>4</v>
          </cell>
          <cell r="C1578" t="str">
            <v>NORWEB</v>
          </cell>
          <cell r="D1578" t="str">
            <v>Powergen</v>
          </cell>
          <cell r="E1578">
            <v>1</v>
          </cell>
          <cell r="F1578" t="str">
            <v>Direct Debit</v>
          </cell>
          <cell r="G1578" t="str">
            <v>North West</v>
          </cell>
          <cell r="H1578">
            <v>711970</v>
          </cell>
        </row>
        <row r="1579">
          <cell r="A1579">
            <v>1998</v>
          </cell>
          <cell r="B1579">
            <v>4</v>
          </cell>
          <cell r="C1579" t="str">
            <v>NORWEB</v>
          </cell>
          <cell r="D1579" t="str">
            <v>Powergen</v>
          </cell>
          <cell r="E1579">
            <v>1</v>
          </cell>
          <cell r="F1579" t="str">
            <v>Prepayment</v>
          </cell>
          <cell r="G1579" t="str">
            <v>North West</v>
          </cell>
          <cell r="H1579">
            <v>274670</v>
          </cell>
        </row>
        <row r="1580">
          <cell r="A1580">
            <v>1998</v>
          </cell>
          <cell r="B1580">
            <v>4</v>
          </cell>
          <cell r="C1580" t="str">
            <v>NORWEB</v>
          </cell>
          <cell r="D1580" t="str">
            <v>Powergen</v>
          </cell>
          <cell r="E1580">
            <v>2</v>
          </cell>
          <cell r="F1580" t="str">
            <v>All</v>
          </cell>
          <cell r="G1580" t="str">
            <v>South East</v>
          </cell>
          <cell r="H1580">
            <v>0</v>
          </cell>
        </row>
        <row r="1581">
          <cell r="A1581">
            <v>1998</v>
          </cell>
          <cell r="B1581">
            <v>4</v>
          </cell>
          <cell r="C1581" t="str">
            <v>NORWEB</v>
          </cell>
          <cell r="D1581" t="str">
            <v>Powergen</v>
          </cell>
          <cell r="E1581">
            <v>2</v>
          </cell>
          <cell r="F1581" t="str">
            <v>Credit</v>
          </cell>
          <cell r="G1581" t="str">
            <v>South East</v>
          </cell>
          <cell r="H1581">
            <v>0</v>
          </cell>
        </row>
        <row r="1582">
          <cell r="A1582">
            <v>1998</v>
          </cell>
          <cell r="B1582">
            <v>4</v>
          </cell>
          <cell r="C1582" t="str">
            <v>NORWEB</v>
          </cell>
          <cell r="D1582" t="str">
            <v>Powergen</v>
          </cell>
          <cell r="E1582">
            <v>2</v>
          </cell>
          <cell r="F1582" t="str">
            <v>Credit</v>
          </cell>
          <cell r="G1582" t="str">
            <v>South East</v>
          </cell>
          <cell r="H1582">
            <v>0</v>
          </cell>
        </row>
        <row r="1583">
          <cell r="A1583">
            <v>1998</v>
          </cell>
          <cell r="B1583">
            <v>4</v>
          </cell>
          <cell r="C1583" t="str">
            <v>NORWEB</v>
          </cell>
          <cell r="D1583" t="str">
            <v>Powergen</v>
          </cell>
          <cell r="E1583">
            <v>2</v>
          </cell>
          <cell r="F1583" t="str">
            <v>Direct Debit</v>
          </cell>
          <cell r="G1583" t="str">
            <v>South East</v>
          </cell>
          <cell r="H1583">
            <v>0</v>
          </cell>
        </row>
        <row r="1584">
          <cell r="A1584">
            <v>1998</v>
          </cell>
          <cell r="B1584">
            <v>4</v>
          </cell>
          <cell r="C1584" t="str">
            <v>NORWEB</v>
          </cell>
          <cell r="D1584" t="str">
            <v>Powergen</v>
          </cell>
          <cell r="E1584">
            <v>2</v>
          </cell>
          <cell r="F1584" t="str">
            <v>Prepayment</v>
          </cell>
          <cell r="G1584" t="str">
            <v>South East</v>
          </cell>
          <cell r="H1584">
            <v>0</v>
          </cell>
        </row>
        <row r="1585">
          <cell r="A1585">
            <v>1998</v>
          </cell>
          <cell r="B1585">
            <v>4</v>
          </cell>
          <cell r="C1585" t="str">
            <v>NORWEB</v>
          </cell>
          <cell r="D1585" t="str">
            <v>Powergen</v>
          </cell>
          <cell r="E1585">
            <v>2</v>
          </cell>
          <cell r="F1585" t="str">
            <v>All</v>
          </cell>
          <cell r="G1585" t="str">
            <v>South Scotland</v>
          </cell>
          <cell r="H1585">
            <v>0</v>
          </cell>
        </row>
        <row r="1586">
          <cell r="A1586">
            <v>1998</v>
          </cell>
          <cell r="B1586">
            <v>4</v>
          </cell>
          <cell r="C1586" t="str">
            <v>NORWEB</v>
          </cell>
          <cell r="D1586" t="str">
            <v>Powergen</v>
          </cell>
          <cell r="E1586">
            <v>2</v>
          </cell>
          <cell r="F1586" t="str">
            <v>Credit</v>
          </cell>
          <cell r="G1586" t="str">
            <v>South Scotland</v>
          </cell>
          <cell r="H1586">
            <v>0</v>
          </cell>
        </row>
        <row r="1587">
          <cell r="A1587">
            <v>1998</v>
          </cell>
          <cell r="B1587">
            <v>4</v>
          </cell>
          <cell r="C1587" t="str">
            <v>NORWEB</v>
          </cell>
          <cell r="D1587" t="str">
            <v>Powergen</v>
          </cell>
          <cell r="E1587">
            <v>2</v>
          </cell>
          <cell r="F1587" t="str">
            <v>Credit</v>
          </cell>
          <cell r="G1587" t="str">
            <v>South Scotland</v>
          </cell>
          <cell r="H1587">
            <v>0</v>
          </cell>
        </row>
        <row r="1588">
          <cell r="A1588">
            <v>1998</v>
          </cell>
          <cell r="B1588">
            <v>4</v>
          </cell>
          <cell r="C1588" t="str">
            <v>NORWEB</v>
          </cell>
          <cell r="D1588" t="str">
            <v>Powergen</v>
          </cell>
          <cell r="E1588">
            <v>2</v>
          </cell>
          <cell r="F1588" t="str">
            <v>Direct Debit</v>
          </cell>
          <cell r="G1588" t="str">
            <v>South Scotland</v>
          </cell>
          <cell r="H1588">
            <v>0</v>
          </cell>
        </row>
        <row r="1589">
          <cell r="A1589">
            <v>1998</v>
          </cell>
          <cell r="B1589">
            <v>4</v>
          </cell>
          <cell r="C1589" t="str">
            <v>NORWEB</v>
          </cell>
          <cell r="D1589" t="str">
            <v>Powergen</v>
          </cell>
          <cell r="E1589">
            <v>2</v>
          </cell>
          <cell r="F1589" t="str">
            <v>Prepayment</v>
          </cell>
          <cell r="G1589" t="str">
            <v>South Scotland</v>
          </cell>
          <cell r="H1589">
            <v>0</v>
          </cell>
        </row>
        <row r="1590">
          <cell r="A1590">
            <v>1998</v>
          </cell>
          <cell r="B1590">
            <v>4</v>
          </cell>
          <cell r="C1590" t="str">
            <v>NORWEB</v>
          </cell>
          <cell r="D1590" t="str">
            <v>Powergen</v>
          </cell>
          <cell r="E1590">
            <v>2</v>
          </cell>
          <cell r="F1590" t="str">
            <v>All</v>
          </cell>
          <cell r="G1590" t="str">
            <v>South Wales</v>
          </cell>
          <cell r="H1590">
            <v>0</v>
          </cell>
        </row>
        <row r="1591">
          <cell r="A1591">
            <v>1998</v>
          </cell>
          <cell r="B1591">
            <v>4</v>
          </cell>
          <cell r="C1591" t="str">
            <v>NORWEB</v>
          </cell>
          <cell r="D1591" t="str">
            <v>Powergen</v>
          </cell>
          <cell r="E1591">
            <v>2</v>
          </cell>
          <cell r="F1591" t="str">
            <v>Credit</v>
          </cell>
          <cell r="G1591" t="str">
            <v>South Wales</v>
          </cell>
          <cell r="H1591">
            <v>0</v>
          </cell>
        </row>
        <row r="1592">
          <cell r="A1592">
            <v>1998</v>
          </cell>
          <cell r="B1592">
            <v>4</v>
          </cell>
          <cell r="C1592" t="str">
            <v>NORWEB</v>
          </cell>
          <cell r="D1592" t="str">
            <v>Powergen</v>
          </cell>
          <cell r="E1592">
            <v>2</v>
          </cell>
          <cell r="F1592" t="str">
            <v>Credit</v>
          </cell>
          <cell r="G1592" t="str">
            <v>South Wales</v>
          </cell>
          <cell r="H1592">
            <v>0</v>
          </cell>
        </row>
        <row r="1593">
          <cell r="A1593">
            <v>1998</v>
          </cell>
          <cell r="B1593">
            <v>4</v>
          </cell>
          <cell r="C1593" t="str">
            <v>NORWEB</v>
          </cell>
          <cell r="D1593" t="str">
            <v>Powergen</v>
          </cell>
          <cell r="E1593">
            <v>2</v>
          </cell>
          <cell r="F1593" t="str">
            <v>Direct Debit</v>
          </cell>
          <cell r="G1593" t="str">
            <v>South Wales</v>
          </cell>
          <cell r="H1593">
            <v>0</v>
          </cell>
        </row>
        <row r="1594">
          <cell r="A1594">
            <v>1998</v>
          </cell>
          <cell r="B1594">
            <v>4</v>
          </cell>
          <cell r="C1594" t="str">
            <v>NORWEB</v>
          </cell>
          <cell r="D1594" t="str">
            <v>Powergen</v>
          </cell>
          <cell r="E1594">
            <v>2</v>
          </cell>
          <cell r="F1594" t="str">
            <v>Prepayment</v>
          </cell>
          <cell r="G1594" t="str">
            <v>South Wales</v>
          </cell>
          <cell r="H1594">
            <v>0</v>
          </cell>
        </row>
        <row r="1595">
          <cell r="A1595">
            <v>1998</v>
          </cell>
          <cell r="B1595">
            <v>4</v>
          </cell>
          <cell r="C1595" t="str">
            <v>NORWEB</v>
          </cell>
          <cell r="D1595" t="str">
            <v>Powergen</v>
          </cell>
          <cell r="E1595">
            <v>2</v>
          </cell>
          <cell r="F1595" t="str">
            <v>All</v>
          </cell>
          <cell r="G1595" t="str">
            <v>South West</v>
          </cell>
          <cell r="H1595">
            <v>0</v>
          </cell>
        </row>
        <row r="1596">
          <cell r="A1596">
            <v>1998</v>
          </cell>
          <cell r="B1596">
            <v>4</v>
          </cell>
          <cell r="C1596" t="str">
            <v>NORWEB</v>
          </cell>
          <cell r="D1596" t="str">
            <v>Powergen</v>
          </cell>
          <cell r="E1596">
            <v>2</v>
          </cell>
          <cell r="F1596" t="str">
            <v>Credit</v>
          </cell>
          <cell r="G1596" t="str">
            <v>South West</v>
          </cell>
          <cell r="H1596">
            <v>0</v>
          </cell>
        </row>
        <row r="1597">
          <cell r="A1597">
            <v>1998</v>
          </cell>
          <cell r="B1597">
            <v>4</v>
          </cell>
          <cell r="C1597" t="str">
            <v>NORWEB</v>
          </cell>
          <cell r="D1597" t="str">
            <v>Powergen</v>
          </cell>
          <cell r="E1597">
            <v>2</v>
          </cell>
          <cell r="F1597" t="str">
            <v>Credit</v>
          </cell>
          <cell r="G1597" t="str">
            <v>South West</v>
          </cell>
          <cell r="H1597">
            <v>0</v>
          </cell>
        </row>
        <row r="1598">
          <cell r="A1598">
            <v>1998</v>
          </cell>
          <cell r="B1598">
            <v>4</v>
          </cell>
          <cell r="C1598" t="str">
            <v>NORWEB</v>
          </cell>
          <cell r="D1598" t="str">
            <v>Powergen</v>
          </cell>
          <cell r="E1598">
            <v>2</v>
          </cell>
          <cell r="F1598" t="str">
            <v>Direct Debit</v>
          </cell>
          <cell r="G1598" t="str">
            <v>South West</v>
          </cell>
          <cell r="H1598">
            <v>0</v>
          </cell>
        </row>
        <row r="1599">
          <cell r="A1599">
            <v>1998</v>
          </cell>
          <cell r="B1599">
            <v>4</v>
          </cell>
          <cell r="C1599" t="str">
            <v>NORWEB</v>
          </cell>
          <cell r="D1599" t="str">
            <v>Powergen</v>
          </cell>
          <cell r="E1599">
            <v>2</v>
          </cell>
          <cell r="F1599" t="str">
            <v>Prepayment</v>
          </cell>
          <cell r="G1599" t="str">
            <v>South West</v>
          </cell>
          <cell r="H1599">
            <v>0</v>
          </cell>
        </row>
        <row r="1600">
          <cell r="A1600">
            <v>1998</v>
          </cell>
          <cell r="B1600">
            <v>4</v>
          </cell>
          <cell r="C1600" t="str">
            <v>NORWEB</v>
          </cell>
          <cell r="D1600" t="str">
            <v>Powergen</v>
          </cell>
          <cell r="E1600">
            <v>2</v>
          </cell>
          <cell r="F1600" t="str">
            <v>All</v>
          </cell>
          <cell r="G1600" t="str">
            <v>Southern</v>
          </cell>
          <cell r="H1600">
            <v>0</v>
          </cell>
        </row>
        <row r="1601">
          <cell r="A1601">
            <v>1998</v>
          </cell>
          <cell r="B1601">
            <v>4</v>
          </cell>
          <cell r="C1601" t="str">
            <v>NORWEB</v>
          </cell>
          <cell r="D1601" t="str">
            <v>Powergen</v>
          </cell>
          <cell r="E1601">
            <v>2</v>
          </cell>
          <cell r="F1601" t="str">
            <v>Credit</v>
          </cell>
          <cell r="G1601" t="str">
            <v>Southern</v>
          </cell>
          <cell r="H1601">
            <v>0</v>
          </cell>
        </row>
        <row r="1602">
          <cell r="A1602">
            <v>1998</v>
          </cell>
          <cell r="B1602">
            <v>4</v>
          </cell>
          <cell r="C1602" t="str">
            <v>NORWEB</v>
          </cell>
          <cell r="D1602" t="str">
            <v>Powergen</v>
          </cell>
          <cell r="E1602">
            <v>2</v>
          </cell>
          <cell r="F1602" t="str">
            <v>Credit</v>
          </cell>
          <cell r="G1602" t="str">
            <v>Southern</v>
          </cell>
          <cell r="H1602">
            <v>0</v>
          </cell>
        </row>
        <row r="1603">
          <cell r="A1603">
            <v>1998</v>
          </cell>
          <cell r="B1603">
            <v>4</v>
          </cell>
          <cell r="C1603" t="str">
            <v>NORWEB</v>
          </cell>
          <cell r="D1603" t="str">
            <v>Powergen</v>
          </cell>
          <cell r="E1603">
            <v>2</v>
          </cell>
          <cell r="F1603" t="str">
            <v>Direct Debit</v>
          </cell>
          <cell r="G1603" t="str">
            <v>Southern</v>
          </cell>
          <cell r="H1603">
            <v>0</v>
          </cell>
        </row>
        <row r="1604">
          <cell r="A1604">
            <v>1998</v>
          </cell>
          <cell r="B1604">
            <v>4</v>
          </cell>
          <cell r="C1604" t="str">
            <v>NORWEB</v>
          </cell>
          <cell r="D1604" t="str">
            <v>Powergen</v>
          </cell>
          <cell r="E1604">
            <v>2</v>
          </cell>
          <cell r="F1604" t="str">
            <v>Prepayment</v>
          </cell>
          <cell r="G1604" t="str">
            <v>Southern</v>
          </cell>
          <cell r="H1604">
            <v>0</v>
          </cell>
        </row>
        <row r="1605">
          <cell r="A1605">
            <v>1998</v>
          </cell>
          <cell r="B1605">
            <v>4</v>
          </cell>
          <cell r="C1605" t="str">
            <v>NORWEB</v>
          </cell>
          <cell r="D1605" t="str">
            <v>Powergen</v>
          </cell>
          <cell r="E1605">
            <v>2</v>
          </cell>
          <cell r="F1605" t="str">
            <v>All</v>
          </cell>
          <cell r="G1605" t="str">
            <v>Yorkshire</v>
          </cell>
          <cell r="H1605">
            <v>237</v>
          </cell>
        </row>
        <row r="1606">
          <cell r="A1606">
            <v>1998</v>
          </cell>
          <cell r="B1606">
            <v>4</v>
          </cell>
          <cell r="C1606" t="str">
            <v>NORWEB</v>
          </cell>
          <cell r="D1606" t="str">
            <v>Powergen</v>
          </cell>
          <cell r="E1606">
            <v>2</v>
          </cell>
          <cell r="F1606" t="str">
            <v>Credit</v>
          </cell>
          <cell r="G1606" t="str">
            <v>Yorkshire</v>
          </cell>
          <cell r="H1606">
            <v>136</v>
          </cell>
        </row>
        <row r="1607">
          <cell r="A1607">
            <v>1998</v>
          </cell>
          <cell r="B1607">
            <v>4</v>
          </cell>
          <cell r="C1607" t="str">
            <v>NORWEB</v>
          </cell>
          <cell r="D1607" t="str">
            <v>Powergen</v>
          </cell>
          <cell r="E1607">
            <v>2</v>
          </cell>
          <cell r="F1607" t="str">
            <v>Credit</v>
          </cell>
          <cell r="G1607" t="str">
            <v>Yorkshire</v>
          </cell>
          <cell r="H1607">
            <v>0</v>
          </cell>
        </row>
        <row r="1608">
          <cell r="A1608">
            <v>1998</v>
          </cell>
          <cell r="B1608">
            <v>4</v>
          </cell>
          <cell r="C1608" t="str">
            <v>NORWEB</v>
          </cell>
          <cell r="D1608" t="str">
            <v>Powergen</v>
          </cell>
          <cell r="E1608">
            <v>2</v>
          </cell>
          <cell r="F1608" t="str">
            <v>Direct Debit</v>
          </cell>
          <cell r="G1608" t="str">
            <v>Yorkshire</v>
          </cell>
          <cell r="H1608">
            <v>101</v>
          </cell>
        </row>
        <row r="1609">
          <cell r="A1609">
            <v>1998</v>
          </cell>
          <cell r="B1609">
            <v>4</v>
          </cell>
          <cell r="C1609" t="str">
            <v>NORWEB</v>
          </cell>
          <cell r="D1609" t="str">
            <v>Powergen</v>
          </cell>
          <cell r="E1609">
            <v>2</v>
          </cell>
          <cell r="F1609" t="str">
            <v>Prepayment</v>
          </cell>
          <cell r="G1609" t="str">
            <v>Yorkshire</v>
          </cell>
          <cell r="H1609">
            <v>0</v>
          </cell>
        </row>
        <row r="1610">
          <cell r="A1610">
            <v>1998</v>
          </cell>
          <cell r="B1610">
            <v>4</v>
          </cell>
          <cell r="C1610" t="str">
            <v>npower</v>
          </cell>
          <cell r="D1610" t="str">
            <v>nPower</v>
          </cell>
          <cell r="E1610">
            <v>2</v>
          </cell>
          <cell r="F1610" t="str">
            <v>All</v>
          </cell>
          <cell r="G1610" t="str">
            <v>East Anglia</v>
          </cell>
          <cell r="H1610">
            <v>2642</v>
          </cell>
        </row>
        <row r="1611">
          <cell r="A1611">
            <v>1998</v>
          </cell>
          <cell r="B1611">
            <v>4</v>
          </cell>
          <cell r="C1611" t="str">
            <v>npower</v>
          </cell>
          <cell r="D1611" t="str">
            <v>nPower</v>
          </cell>
          <cell r="E1611">
            <v>2</v>
          </cell>
          <cell r="F1611" t="str">
            <v>Credit</v>
          </cell>
          <cell r="G1611" t="str">
            <v>East Anglia</v>
          </cell>
          <cell r="H1611">
            <v>1027</v>
          </cell>
        </row>
        <row r="1612">
          <cell r="A1612">
            <v>1998</v>
          </cell>
          <cell r="B1612">
            <v>4</v>
          </cell>
          <cell r="C1612" t="str">
            <v>npower</v>
          </cell>
          <cell r="D1612" t="str">
            <v>nPower</v>
          </cell>
          <cell r="E1612">
            <v>2</v>
          </cell>
          <cell r="F1612" t="str">
            <v>Credit</v>
          </cell>
          <cell r="G1612" t="str">
            <v>East Anglia</v>
          </cell>
          <cell r="H1612">
            <v>0</v>
          </cell>
        </row>
        <row r="1613">
          <cell r="A1613">
            <v>1998</v>
          </cell>
          <cell r="B1613">
            <v>4</v>
          </cell>
          <cell r="C1613" t="str">
            <v>npower</v>
          </cell>
          <cell r="D1613" t="str">
            <v>nPower</v>
          </cell>
          <cell r="E1613">
            <v>2</v>
          </cell>
          <cell r="F1613" t="str">
            <v>Direct Debit</v>
          </cell>
          <cell r="G1613" t="str">
            <v>East Anglia</v>
          </cell>
          <cell r="H1613">
            <v>1615</v>
          </cell>
        </row>
        <row r="1614">
          <cell r="A1614">
            <v>1998</v>
          </cell>
          <cell r="B1614">
            <v>4</v>
          </cell>
          <cell r="C1614" t="str">
            <v>npower</v>
          </cell>
          <cell r="D1614" t="str">
            <v>nPower</v>
          </cell>
          <cell r="E1614">
            <v>2</v>
          </cell>
          <cell r="F1614" t="str">
            <v>Prepayment</v>
          </cell>
          <cell r="G1614" t="str">
            <v>East Anglia</v>
          </cell>
          <cell r="H1614">
            <v>0</v>
          </cell>
        </row>
        <row r="1615">
          <cell r="A1615">
            <v>1998</v>
          </cell>
          <cell r="B1615">
            <v>4</v>
          </cell>
          <cell r="C1615" t="str">
            <v>npower</v>
          </cell>
          <cell r="D1615" t="str">
            <v>nPower</v>
          </cell>
          <cell r="E1615">
            <v>2</v>
          </cell>
          <cell r="F1615" t="str">
            <v>All</v>
          </cell>
          <cell r="G1615" t="str">
            <v>East Midlands</v>
          </cell>
          <cell r="H1615">
            <v>488</v>
          </cell>
        </row>
        <row r="1616">
          <cell r="A1616">
            <v>1998</v>
          </cell>
          <cell r="B1616">
            <v>4</v>
          </cell>
          <cell r="C1616" t="str">
            <v>npower</v>
          </cell>
          <cell r="D1616" t="str">
            <v>nPower</v>
          </cell>
          <cell r="E1616">
            <v>2</v>
          </cell>
          <cell r="F1616" t="str">
            <v>Credit</v>
          </cell>
          <cell r="G1616" t="str">
            <v>East Midlands</v>
          </cell>
          <cell r="H1616">
            <v>165</v>
          </cell>
        </row>
        <row r="1617">
          <cell r="A1617">
            <v>1998</v>
          </cell>
          <cell r="B1617">
            <v>4</v>
          </cell>
          <cell r="C1617" t="str">
            <v>npower</v>
          </cell>
          <cell r="D1617" t="str">
            <v>nPower</v>
          </cell>
          <cell r="E1617">
            <v>2</v>
          </cell>
          <cell r="F1617" t="str">
            <v>Credit</v>
          </cell>
          <cell r="G1617" t="str">
            <v>East Midlands</v>
          </cell>
          <cell r="H1617">
            <v>0</v>
          </cell>
        </row>
        <row r="1618">
          <cell r="A1618">
            <v>1998</v>
          </cell>
          <cell r="B1618">
            <v>4</v>
          </cell>
          <cell r="C1618" t="str">
            <v>npower</v>
          </cell>
          <cell r="D1618" t="str">
            <v>nPower</v>
          </cell>
          <cell r="E1618">
            <v>2</v>
          </cell>
          <cell r="F1618" t="str">
            <v>Direct Debit</v>
          </cell>
          <cell r="G1618" t="str">
            <v>East Midlands</v>
          </cell>
          <cell r="H1618">
            <v>323</v>
          </cell>
        </row>
        <row r="1619">
          <cell r="A1619">
            <v>1998</v>
          </cell>
          <cell r="B1619">
            <v>4</v>
          </cell>
          <cell r="C1619" t="str">
            <v>npower</v>
          </cell>
          <cell r="D1619" t="str">
            <v>nPower</v>
          </cell>
          <cell r="E1619">
            <v>2</v>
          </cell>
          <cell r="F1619" t="str">
            <v>Prepayment</v>
          </cell>
          <cell r="G1619" t="str">
            <v>East Midlands</v>
          </cell>
          <cell r="H1619">
            <v>0</v>
          </cell>
        </row>
        <row r="1620">
          <cell r="A1620">
            <v>1998</v>
          </cell>
          <cell r="B1620">
            <v>4</v>
          </cell>
          <cell r="C1620" t="str">
            <v>npower</v>
          </cell>
          <cell r="D1620" t="str">
            <v>nPower</v>
          </cell>
          <cell r="E1620">
            <v>2</v>
          </cell>
          <cell r="F1620" t="str">
            <v>All</v>
          </cell>
          <cell r="G1620" t="str">
            <v>London</v>
          </cell>
          <cell r="H1620">
            <v>0</v>
          </cell>
        </row>
        <row r="1621">
          <cell r="A1621">
            <v>1998</v>
          </cell>
          <cell r="B1621">
            <v>4</v>
          </cell>
          <cell r="C1621" t="str">
            <v>npower</v>
          </cell>
          <cell r="D1621" t="str">
            <v>nPower</v>
          </cell>
          <cell r="E1621">
            <v>2</v>
          </cell>
          <cell r="F1621" t="str">
            <v>Credit</v>
          </cell>
          <cell r="G1621" t="str">
            <v>London</v>
          </cell>
          <cell r="H1621">
            <v>0</v>
          </cell>
        </row>
        <row r="1622">
          <cell r="A1622">
            <v>1998</v>
          </cell>
          <cell r="B1622">
            <v>4</v>
          </cell>
          <cell r="C1622" t="str">
            <v>npower</v>
          </cell>
          <cell r="D1622" t="str">
            <v>nPower</v>
          </cell>
          <cell r="E1622">
            <v>2</v>
          </cell>
          <cell r="F1622" t="str">
            <v>Credit</v>
          </cell>
          <cell r="G1622" t="str">
            <v>London</v>
          </cell>
          <cell r="H1622">
            <v>0</v>
          </cell>
        </row>
        <row r="1623">
          <cell r="A1623">
            <v>1998</v>
          </cell>
          <cell r="B1623">
            <v>4</v>
          </cell>
          <cell r="C1623" t="str">
            <v>npower</v>
          </cell>
          <cell r="D1623" t="str">
            <v>nPower</v>
          </cell>
          <cell r="E1623">
            <v>2</v>
          </cell>
          <cell r="F1623" t="str">
            <v>Direct Debit</v>
          </cell>
          <cell r="G1623" t="str">
            <v>London</v>
          </cell>
          <cell r="H1623">
            <v>0</v>
          </cell>
        </row>
        <row r="1624">
          <cell r="A1624">
            <v>1998</v>
          </cell>
          <cell r="B1624">
            <v>4</v>
          </cell>
          <cell r="C1624" t="str">
            <v>npower</v>
          </cell>
          <cell r="D1624" t="str">
            <v>nPower</v>
          </cell>
          <cell r="E1624">
            <v>2</v>
          </cell>
          <cell r="F1624" t="str">
            <v>Prepayment</v>
          </cell>
          <cell r="G1624" t="str">
            <v>London</v>
          </cell>
          <cell r="H1624">
            <v>0</v>
          </cell>
        </row>
        <row r="1625">
          <cell r="A1625">
            <v>1998</v>
          </cell>
          <cell r="B1625">
            <v>4</v>
          </cell>
          <cell r="C1625" t="str">
            <v>npower</v>
          </cell>
          <cell r="D1625" t="str">
            <v>nPower</v>
          </cell>
          <cell r="E1625">
            <v>1</v>
          </cell>
          <cell r="F1625" t="str">
            <v>All</v>
          </cell>
          <cell r="G1625" t="str">
            <v>Midlands</v>
          </cell>
          <cell r="H1625">
            <v>2073490</v>
          </cell>
        </row>
        <row r="1626">
          <cell r="A1626">
            <v>1998</v>
          </cell>
          <cell r="B1626">
            <v>4</v>
          </cell>
          <cell r="C1626" t="str">
            <v>npower</v>
          </cell>
          <cell r="D1626" t="str">
            <v>nPower</v>
          </cell>
          <cell r="E1626">
            <v>1</v>
          </cell>
          <cell r="F1626" t="str">
            <v>Credit</v>
          </cell>
          <cell r="G1626" t="str">
            <v>Midlands</v>
          </cell>
          <cell r="H1626">
            <v>1135578</v>
          </cell>
        </row>
        <row r="1627">
          <cell r="A1627">
            <v>1998</v>
          </cell>
          <cell r="B1627">
            <v>4</v>
          </cell>
          <cell r="C1627" t="str">
            <v>npower</v>
          </cell>
          <cell r="D1627" t="str">
            <v>nPower</v>
          </cell>
          <cell r="E1627">
            <v>1</v>
          </cell>
          <cell r="F1627" t="str">
            <v>Credit</v>
          </cell>
          <cell r="G1627" t="str">
            <v>Midlands</v>
          </cell>
          <cell r="H1627">
            <v>30899</v>
          </cell>
        </row>
        <row r="1628">
          <cell r="A1628">
            <v>1998</v>
          </cell>
          <cell r="B1628">
            <v>4</v>
          </cell>
          <cell r="C1628" t="str">
            <v>npower</v>
          </cell>
          <cell r="D1628" t="str">
            <v>nPower</v>
          </cell>
          <cell r="E1628">
            <v>1</v>
          </cell>
          <cell r="F1628" t="str">
            <v>Direct Debit</v>
          </cell>
          <cell r="G1628" t="str">
            <v>Midlands</v>
          </cell>
          <cell r="H1628">
            <v>602336</v>
          </cell>
        </row>
        <row r="1629">
          <cell r="A1629">
            <v>1998</v>
          </cell>
          <cell r="B1629">
            <v>4</v>
          </cell>
          <cell r="C1629" t="str">
            <v>npower</v>
          </cell>
          <cell r="D1629" t="str">
            <v>nPower</v>
          </cell>
          <cell r="E1629">
            <v>1</v>
          </cell>
          <cell r="F1629" t="str">
            <v>Prepayment</v>
          </cell>
          <cell r="G1629" t="str">
            <v>Midlands</v>
          </cell>
          <cell r="H1629">
            <v>304677</v>
          </cell>
        </row>
        <row r="1630">
          <cell r="A1630">
            <v>1998</v>
          </cell>
          <cell r="B1630">
            <v>4</v>
          </cell>
          <cell r="C1630" t="str">
            <v>npower</v>
          </cell>
          <cell r="D1630" t="str">
            <v>nPower</v>
          </cell>
          <cell r="E1630">
            <v>2</v>
          </cell>
          <cell r="F1630" t="str">
            <v>All</v>
          </cell>
          <cell r="G1630" t="str">
            <v>North East</v>
          </cell>
          <cell r="H1630">
            <v>0</v>
          </cell>
        </row>
        <row r="1631">
          <cell r="A1631">
            <v>1998</v>
          </cell>
          <cell r="B1631">
            <v>4</v>
          </cell>
          <cell r="C1631" t="str">
            <v>npower</v>
          </cell>
          <cell r="D1631" t="str">
            <v>nPower</v>
          </cell>
          <cell r="E1631">
            <v>2</v>
          </cell>
          <cell r="F1631" t="str">
            <v>Credit</v>
          </cell>
          <cell r="G1631" t="str">
            <v>North East</v>
          </cell>
          <cell r="H1631">
            <v>0</v>
          </cell>
        </row>
        <row r="1632">
          <cell r="A1632">
            <v>1998</v>
          </cell>
          <cell r="B1632">
            <v>4</v>
          </cell>
          <cell r="C1632" t="str">
            <v>npower</v>
          </cell>
          <cell r="D1632" t="str">
            <v>nPower</v>
          </cell>
          <cell r="E1632">
            <v>2</v>
          </cell>
          <cell r="F1632" t="str">
            <v>Credit</v>
          </cell>
          <cell r="G1632" t="str">
            <v>North East</v>
          </cell>
          <cell r="H1632">
            <v>0</v>
          </cell>
        </row>
        <row r="1633">
          <cell r="A1633">
            <v>1998</v>
          </cell>
          <cell r="B1633">
            <v>4</v>
          </cell>
          <cell r="C1633" t="str">
            <v>npower</v>
          </cell>
          <cell r="D1633" t="str">
            <v>nPower</v>
          </cell>
          <cell r="E1633">
            <v>2</v>
          </cell>
          <cell r="F1633" t="str">
            <v>Direct Debit</v>
          </cell>
          <cell r="G1633" t="str">
            <v>North East</v>
          </cell>
          <cell r="H1633">
            <v>0</v>
          </cell>
        </row>
        <row r="1634">
          <cell r="A1634">
            <v>1998</v>
          </cell>
          <cell r="B1634">
            <v>4</v>
          </cell>
          <cell r="C1634" t="str">
            <v>npower</v>
          </cell>
          <cell r="D1634" t="str">
            <v>nPower</v>
          </cell>
          <cell r="E1634">
            <v>2</v>
          </cell>
          <cell r="F1634" t="str">
            <v>Prepayment</v>
          </cell>
          <cell r="G1634" t="str">
            <v>North East</v>
          </cell>
          <cell r="H1634">
            <v>0</v>
          </cell>
        </row>
        <row r="1635">
          <cell r="A1635">
            <v>1998</v>
          </cell>
          <cell r="B1635">
            <v>4</v>
          </cell>
          <cell r="C1635" t="str">
            <v>npower</v>
          </cell>
          <cell r="D1635" t="str">
            <v>nPower</v>
          </cell>
          <cell r="E1635">
            <v>2</v>
          </cell>
          <cell r="F1635" t="str">
            <v>All</v>
          </cell>
          <cell r="G1635" t="str">
            <v>North Scotland</v>
          </cell>
          <cell r="H1635">
            <v>0</v>
          </cell>
        </row>
        <row r="1636">
          <cell r="A1636">
            <v>1998</v>
          </cell>
          <cell r="B1636">
            <v>4</v>
          </cell>
          <cell r="C1636" t="str">
            <v>npower</v>
          </cell>
          <cell r="D1636" t="str">
            <v>nPower</v>
          </cell>
          <cell r="E1636">
            <v>2</v>
          </cell>
          <cell r="F1636" t="str">
            <v>Credit</v>
          </cell>
          <cell r="G1636" t="str">
            <v>North Scotland</v>
          </cell>
          <cell r="H1636">
            <v>0</v>
          </cell>
        </row>
        <row r="1637">
          <cell r="A1637">
            <v>1998</v>
          </cell>
          <cell r="B1637">
            <v>4</v>
          </cell>
          <cell r="C1637" t="str">
            <v>npower</v>
          </cell>
          <cell r="D1637" t="str">
            <v>nPower</v>
          </cell>
          <cell r="E1637">
            <v>2</v>
          </cell>
          <cell r="F1637" t="str">
            <v>Credit</v>
          </cell>
          <cell r="G1637" t="str">
            <v>North Scotland</v>
          </cell>
          <cell r="H1637">
            <v>0</v>
          </cell>
        </row>
        <row r="1638">
          <cell r="A1638">
            <v>1998</v>
          </cell>
          <cell r="B1638">
            <v>4</v>
          </cell>
          <cell r="C1638" t="str">
            <v>npower</v>
          </cell>
          <cell r="D1638" t="str">
            <v>nPower</v>
          </cell>
          <cell r="E1638">
            <v>2</v>
          </cell>
          <cell r="F1638" t="str">
            <v>Direct Debit</v>
          </cell>
          <cell r="G1638" t="str">
            <v>North Scotland</v>
          </cell>
          <cell r="H1638">
            <v>0</v>
          </cell>
        </row>
        <row r="1639">
          <cell r="A1639">
            <v>1998</v>
          </cell>
          <cell r="B1639">
            <v>4</v>
          </cell>
          <cell r="C1639" t="str">
            <v>npower</v>
          </cell>
          <cell r="D1639" t="str">
            <v>nPower</v>
          </cell>
          <cell r="E1639">
            <v>2</v>
          </cell>
          <cell r="F1639" t="str">
            <v>Prepayment</v>
          </cell>
          <cell r="G1639" t="str">
            <v>North Scotland</v>
          </cell>
          <cell r="H1639">
            <v>0</v>
          </cell>
        </row>
        <row r="1640">
          <cell r="A1640">
            <v>1998</v>
          </cell>
          <cell r="B1640">
            <v>4</v>
          </cell>
          <cell r="C1640" t="str">
            <v>npower</v>
          </cell>
          <cell r="D1640" t="str">
            <v>nPower</v>
          </cell>
          <cell r="E1640">
            <v>2</v>
          </cell>
          <cell r="F1640" t="str">
            <v>All</v>
          </cell>
          <cell r="G1640" t="str">
            <v>North Wales &amp; Merseyside</v>
          </cell>
          <cell r="H1640">
            <v>879</v>
          </cell>
        </row>
        <row r="1641">
          <cell r="A1641">
            <v>1998</v>
          </cell>
          <cell r="B1641">
            <v>4</v>
          </cell>
          <cell r="C1641" t="str">
            <v>npower</v>
          </cell>
          <cell r="D1641" t="str">
            <v>nPower</v>
          </cell>
          <cell r="E1641">
            <v>2</v>
          </cell>
          <cell r="F1641" t="str">
            <v>Credit</v>
          </cell>
          <cell r="G1641" t="str">
            <v>North Wales &amp; Merseyside</v>
          </cell>
          <cell r="H1641">
            <v>297</v>
          </cell>
        </row>
        <row r="1642">
          <cell r="A1642">
            <v>1998</v>
          </cell>
          <cell r="B1642">
            <v>4</v>
          </cell>
          <cell r="C1642" t="str">
            <v>npower</v>
          </cell>
          <cell r="D1642" t="str">
            <v>nPower</v>
          </cell>
          <cell r="E1642">
            <v>2</v>
          </cell>
          <cell r="F1642" t="str">
            <v>Credit</v>
          </cell>
          <cell r="G1642" t="str">
            <v>North Wales &amp; Merseyside</v>
          </cell>
          <cell r="H1642">
            <v>0</v>
          </cell>
        </row>
        <row r="1643">
          <cell r="A1643">
            <v>1998</v>
          </cell>
          <cell r="B1643">
            <v>4</v>
          </cell>
          <cell r="C1643" t="str">
            <v>npower</v>
          </cell>
          <cell r="D1643" t="str">
            <v>nPower</v>
          </cell>
          <cell r="E1643">
            <v>2</v>
          </cell>
          <cell r="F1643" t="str">
            <v>Direct Debit</v>
          </cell>
          <cell r="G1643" t="str">
            <v>North Wales &amp; Merseyside</v>
          </cell>
          <cell r="H1643">
            <v>582</v>
          </cell>
        </row>
        <row r="1644">
          <cell r="A1644">
            <v>1998</v>
          </cell>
          <cell r="B1644">
            <v>4</v>
          </cell>
          <cell r="C1644" t="str">
            <v>npower</v>
          </cell>
          <cell r="D1644" t="str">
            <v>nPower</v>
          </cell>
          <cell r="E1644">
            <v>2</v>
          </cell>
          <cell r="F1644" t="str">
            <v>Prepayment</v>
          </cell>
          <cell r="G1644" t="str">
            <v>North Wales &amp; Merseyside</v>
          </cell>
          <cell r="H1644">
            <v>0</v>
          </cell>
        </row>
        <row r="1645">
          <cell r="A1645">
            <v>1998</v>
          </cell>
          <cell r="B1645">
            <v>4</v>
          </cell>
          <cell r="C1645" t="str">
            <v>npower</v>
          </cell>
          <cell r="D1645" t="str">
            <v>nPower</v>
          </cell>
          <cell r="E1645">
            <v>2</v>
          </cell>
          <cell r="F1645" t="str">
            <v>All</v>
          </cell>
          <cell r="G1645" t="str">
            <v>North West</v>
          </cell>
          <cell r="H1645">
            <v>1075</v>
          </cell>
        </row>
        <row r="1646">
          <cell r="A1646">
            <v>1998</v>
          </cell>
          <cell r="B1646">
            <v>4</v>
          </cell>
          <cell r="C1646" t="str">
            <v>npower</v>
          </cell>
          <cell r="D1646" t="str">
            <v>nPower</v>
          </cell>
          <cell r="E1646">
            <v>2</v>
          </cell>
          <cell r="F1646" t="str">
            <v>Credit</v>
          </cell>
          <cell r="G1646" t="str">
            <v>North West</v>
          </cell>
          <cell r="H1646">
            <v>364</v>
          </cell>
        </row>
        <row r="1647">
          <cell r="A1647">
            <v>1998</v>
          </cell>
          <cell r="B1647">
            <v>4</v>
          </cell>
          <cell r="C1647" t="str">
            <v>npower</v>
          </cell>
          <cell r="D1647" t="str">
            <v>nPower</v>
          </cell>
          <cell r="E1647">
            <v>2</v>
          </cell>
          <cell r="F1647" t="str">
            <v>Credit</v>
          </cell>
          <cell r="G1647" t="str">
            <v>North West</v>
          </cell>
          <cell r="H1647">
            <v>0</v>
          </cell>
        </row>
        <row r="1648">
          <cell r="A1648">
            <v>1998</v>
          </cell>
          <cell r="B1648">
            <v>4</v>
          </cell>
          <cell r="C1648" t="str">
            <v>npower</v>
          </cell>
          <cell r="D1648" t="str">
            <v>nPower</v>
          </cell>
          <cell r="E1648">
            <v>2</v>
          </cell>
          <cell r="F1648" t="str">
            <v>Direct Debit</v>
          </cell>
          <cell r="G1648" t="str">
            <v>North West</v>
          </cell>
          <cell r="H1648">
            <v>711</v>
          </cell>
        </row>
        <row r="1649">
          <cell r="A1649">
            <v>1998</v>
          </cell>
          <cell r="B1649">
            <v>4</v>
          </cell>
          <cell r="C1649" t="str">
            <v>npower</v>
          </cell>
          <cell r="D1649" t="str">
            <v>nPower</v>
          </cell>
          <cell r="E1649">
            <v>2</v>
          </cell>
          <cell r="F1649" t="str">
            <v>Prepayment</v>
          </cell>
          <cell r="G1649" t="str">
            <v>North West</v>
          </cell>
          <cell r="H1649">
            <v>0</v>
          </cell>
        </row>
        <row r="1650">
          <cell r="A1650">
            <v>1998</v>
          </cell>
          <cell r="B1650">
            <v>4</v>
          </cell>
          <cell r="C1650" t="str">
            <v>npower</v>
          </cell>
          <cell r="D1650" t="str">
            <v>nPower</v>
          </cell>
          <cell r="E1650">
            <v>2</v>
          </cell>
          <cell r="F1650" t="str">
            <v>All</v>
          </cell>
          <cell r="G1650" t="str">
            <v>South East</v>
          </cell>
          <cell r="H1650">
            <v>0</v>
          </cell>
        </row>
        <row r="1651">
          <cell r="A1651">
            <v>1998</v>
          </cell>
          <cell r="B1651">
            <v>4</v>
          </cell>
          <cell r="C1651" t="str">
            <v>npower</v>
          </cell>
          <cell r="D1651" t="str">
            <v>nPower</v>
          </cell>
          <cell r="E1651">
            <v>2</v>
          </cell>
          <cell r="F1651" t="str">
            <v>Credit</v>
          </cell>
          <cell r="G1651" t="str">
            <v>South East</v>
          </cell>
          <cell r="H1651">
            <v>0</v>
          </cell>
        </row>
        <row r="1652">
          <cell r="A1652">
            <v>1998</v>
          </cell>
          <cell r="B1652">
            <v>4</v>
          </cell>
          <cell r="C1652" t="str">
            <v>npower</v>
          </cell>
          <cell r="D1652" t="str">
            <v>nPower</v>
          </cell>
          <cell r="E1652">
            <v>2</v>
          </cell>
          <cell r="F1652" t="str">
            <v>Credit</v>
          </cell>
          <cell r="G1652" t="str">
            <v>South East</v>
          </cell>
          <cell r="H1652">
            <v>0</v>
          </cell>
        </row>
        <row r="1653">
          <cell r="A1653">
            <v>1998</v>
          </cell>
          <cell r="B1653">
            <v>4</v>
          </cell>
          <cell r="C1653" t="str">
            <v>npower</v>
          </cell>
          <cell r="D1653" t="str">
            <v>nPower</v>
          </cell>
          <cell r="E1653">
            <v>2</v>
          </cell>
          <cell r="F1653" t="str">
            <v>Direct Debit</v>
          </cell>
          <cell r="G1653" t="str">
            <v>South East</v>
          </cell>
          <cell r="H1653">
            <v>0</v>
          </cell>
        </row>
        <row r="1654">
          <cell r="A1654">
            <v>1998</v>
          </cell>
          <cell r="B1654">
            <v>4</v>
          </cell>
          <cell r="C1654" t="str">
            <v>npower</v>
          </cell>
          <cell r="D1654" t="str">
            <v>nPower</v>
          </cell>
          <cell r="E1654">
            <v>2</v>
          </cell>
          <cell r="F1654" t="str">
            <v>Prepayment</v>
          </cell>
          <cell r="G1654" t="str">
            <v>South East</v>
          </cell>
          <cell r="H1654">
            <v>0</v>
          </cell>
        </row>
        <row r="1655">
          <cell r="A1655">
            <v>1998</v>
          </cell>
          <cell r="B1655">
            <v>4</v>
          </cell>
          <cell r="C1655" t="str">
            <v>npower</v>
          </cell>
          <cell r="D1655" t="str">
            <v>nPower</v>
          </cell>
          <cell r="E1655">
            <v>2</v>
          </cell>
          <cell r="F1655" t="str">
            <v>All</v>
          </cell>
          <cell r="G1655" t="str">
            <v>South Scotland</v>
          </cell>
          <cell r="H1655">
            <v>0</v>
          </cell>
        </row>
        <row r="1656">
          <cell r="A1656">
            <v>1998</v>
          </cell>
          <cell r="B1656">
            <v>4</v>
          </cell>
          <cell r="C1656" t="str">
            <v>npower</v>
          </cell>
          <cell r="D1656" t="str">
            <v>nPower</v>
          </cell>
          <cell r="E1656">
            <v>2</v>
          </cell>
          <cell r="F1656" t="str">
            <v>Credit</v>
          </cell>
          <cell r="G1656" t="str">
            <v>South Scotland</v>
          </cell>
          <cell r="H1656">
            <v>0</v>
          </cell>
        </row>
        <row r="1657">
          <cell r="A1657">
            <v>1998</v>
          </cell>
          <cell r="B1657">
            <v>4</v>
          </cell>
          <cell r="C1657" t="str">
            <v>npower</v>
          </cell>
          <cell r="D1657" t="str">
            <v>nPower</v>
          </cell>
          <cell r="E1657">
            <v>2</v>
          </cell>
          <cell r="F1657" t="str">
            <v>Credit</v>
          </cell>
          <cell r="G1657" t="str">
            <v>South Scotland</v>
          </cell>
          <cell r="H1657">
            <v>0</v>
          </cell>
        </row>
        <row r="1658">
          <cell r="A1658">
            <v>1998</v>
          </cell>
          <cell r="B1658">
            <v>4</v>
          </cell>
          <cell r="C1658" t="str">
            <v>npower</v>
          </cell>
          <cell r="D1658" t="str">
            <v>nPower</v>
          </cell>
          <cell r="E1658">
            <v>2</v>
          </cell>
          <cell r="F1658" t="str">
            <v>Direct Debit</v>
          </cell>
          <cell r="G1658" t="str">
            <v>South Scotland</v>
          </cell>
          <cell r="H1658">
            <v>0</v>
          </cell>
        </row>
        <row r="1659">
          <cell r="A1659">
            <v>1998</v>
          </cell>
          <cell r="B1659">
            <v>4</v>
          </cell>
          <cell r="C1659" t="str">
            <v>npower</v>
          </cell>
          <cell r="D1659" t="str">
            <v>nPower</v>
          </cell>
          <cell r="E1659">
            <v>2</v>
          </cell>
          <cell r="F1659" t="str">
            <v>Prepayment</v>
          </cell>
          <cell r="G1659" t="str">
            <v>South Scotland</v>
          </cell>
          <cell r="H1659">
            <v>0</v>
          </cell>
        </row>
        <row r="1660">
          <cell r="A1660">
            <v>1998</v>
          </cell>
          <cell r="B1660">
            <v>4</v>
          </cell>
          <cell r="C1660" t="str">
            <v>npower</v>
          </cell>
          <cell r="D1660" t="str">
            <v>nPower</v>
          </cell>
          <cell r="E1660">
            <v>2</v>
          </cell>
          <cell r="F1660" t="str">
            <v>All</v>
          </cell>
          <cell r="G1660" t="str">
            <v>South Wales</v>
          </cell>
          <cell r="H1660">
            <v>0</v>
          </cell>
        </row>
        <row r="1661">
          <cell r="A1661">
            <v>1998</v>
          </cell>
          <cell r="B1661">
            <v>4</v>
          </cell>
          <cell r="C1661" t="str">
            <v>npower</v>
          </cell>
          <cell r="D1661" t="str">
            <v>nPower</v>
          </cell>
          <cell r="E1661">
            <v>2</v>
          </cell>
          <cell r="F1661" t="str">
            <v>Credit</v>
          </cell>
          <cell r="G1661" t="str">
            <v>South Wales</v>
          </cell>
          <cell r="H1661">
            <v>0</v>
          </cell>
        </row>
        <row r="1662">
          <cell r="A1662">
            <v>1998</v>
          </cell>
          <cell r="B1662">
            <v>4</v>
          </cell>
          <cell r="C1662" t="str">
            <v>npower</v>
          </cell>
          <cell r="D1662" t="str">
            <v>nPower</v>
          </cell>
          <cell r="E1662">
            <v>2</v>
          </cell>
          <cell r="F1662" t="str">
            <v>Credit</v>
          </cell>
          <cell r="G1662" t="str">
            <v>South Wales</v>
          </cell>
          <cell r="H1662">
            <v>0</v>
          </cell>
        </row>
        <row r="1663">
          <cell r="A1663">
            <v>1998</v>
          </cell>
          <cell r="B1663">
            <v>4</v>
          </cell>
          <cell r="C1663" t="str">
            <v>npower</v>
          </cell>
          <cell r="D1663" t="str">
            <v>nPower</v>
          </cell>
          <cell r="E1663">
            <v>2</v>
          </cell>
          <cell r="F1663" t="str">
            <v>Direct Debit</v>
          </cell>
          <cell r="G1663" t="str">
            <v>South Wales</v>
          </cell>
          <cell r="H1663">
            <v>0</v>
          </cell>
        </row>
        <row r="1664">
          <cell r="A1664">
            <v>1998</v>
          </cell>
          <cell r="B1664">
            <v>4</v>
          </cell>
          <cell r="C1664" t="str">
            <v>npower</v>
          </cell>
          <cell r="D1664" t="str">
            <v>nPower</v>
          </cell>
          <cell r="E1664">
            <v>2</v>
          </cell>
          <cell r="F1664" t="str">
            <v>Prepayment</v>
          </cell>
          <cell r="G1664" t="str">
            <v>South Wales</v>
          </cell>
          <cell r="H1664">
            <v>0</v>
          </cell>
        </row>
        <row r="1665">
          <cell r="A1665">
            <v>1998</v>
          </cell>
          <cell r="B1665">
            <v>4</v>
          </cell>
          <cell r="C1665" t="str">
            <v>npower</v>
          </cell>
          <cell r="D1665" t="str">
            <v>nPower</v>
          </cell>
          <cell r="E1665">
            <v>2</v>
          </cell>
          <cell r="F1665" t="str">
            <v>All</v>
          </cell>
          <cell r="G1665" t="str">
            <v>South West</v>
          </cell>
          <cell r="H1665">
            <v>0</v>
          </cell>
        </row>
        <row r="1666">
          <cell r="A1666">
            <v>1998</v>
          </cell>
          <cell r="B1666">
            <v>4</v>
          </cell>
          <cell r="C1666" t="str">
            <v>npower</v>
          </cell>
          <cell r="D1666" t="str">
            <v>nPower</v>
          </cell>
          <cell r="E1666">
            <v>2</v>
          </cell>
          <cell r="F1666" t="str">
            <v>Credit</v>
          </cell>
          <cell r="G1666" t="str">
            <v>South West</v>
          </cell>
          <cell r="H1666">
            <v>0</v>
          </cell>
        </row>
        <row r="1667">
          <cell r="A1667">
            <v>1998</v>
          </cell>
          <cell r="B1667">
            <v>4</v>
          </cell>
          <cell r="C1667" t="str">
            <v>npower</v>
          </cell>
          <cell r="D1667" t="str">
            <v>nPower</v>
          </cell>
          <cell r="E1667">
            <v>2</v>
          </cell>
          <cell r="F1667" t="str">
            <v>Credit</v>
          </cell>
          <cell r="G1667" t="str">
            <v>South West</v>
          </cell>
          <cell r="H1667">
            <v>0</v>
          </cell>
        </row>
        <row r="1668">
          <cell r="A1668">
            <v>1998</v>
          </cell>
          <cell r="B1668">
            <v>4</v>
          </cell>
          <cell r="C1668" t="str">
            <v>npower</v>
          </cell>
          <cell r="D1668" t="str">
            <v>nPower</v>
          </cell>
          <cell r="E1668">
            <v>2</v>
          </cell>
          <cell r="F1668" t="str">
            <v>Direct Debit</v>
          </cell>
          <cell r="G1668" t="str">
            <v>South West</v>
          </cell>
          <cell r="H1668">
            <v>0</v>
          </cell>
        </row>
        <row r="1669">
          <cell r="A1669">
            <v>1998</v>
          </cell>
          <cell r="B1669">
            <v>4</v>
          </cell>
          <cell r="C1669" t="str">
            <v>npower</v>
          </cell>
          <cell r="D1669" t="str">
            <v>nPower</v>
          </cell>
          <cell r="E1669">
            <v>2</v>
          </cell>
          <cell r="F1669" t="str">
            <v>Prepayment</v>
          </cell>
          <cell r="G1669" t="str">
            <v>South West</v>
          </cell>
          <cell r="H1669">
            <v>0</v>
          </cell>
        </row>
        <row r="1670">
          <cell r="A1670">
            <v>1998</v>
          </cell>
          <cell r="B1670">
            <v>4</v>
          </cell>
          <cell r="C1670" t="str">
            <v>npower</v>
          </cell>
          <cell r="D1670" t="str">
            <v>nPower</v>
          </cell>
          <cell r="E1670">
            <v>2</v>
          </cell>
          <cell r="F1670" t="str">
            <v>All</v>
          </cell>
          <cell r="G1670" t="str">
            <v>Southern</v>
          </cell>
          <cell r="H1670">
            <v>0</v>
          </cell>
        </row>
        <row r="1671">
          <cell r="A1671">
            <v>1998</v>
          </cell>
          <cell r="B1671">
            <v>4</v>
          </cell>
          <cell r="C1671" t="str">
            <v>npower</v>
          </cell>
          <cell r="D1671" t="str">
            <v>nPower</v>
          </cell>
          <cell r="E1671">
            <v>2</v>
          </cell>
          <cell r="F1671" t="str">
            <v>Credit</v>
          </cell>
          <cell r="G1671" t="str">
            <v>Southern</v>
          </cell>
          <cell r="H1671">
            <v>0</v>
          </cell>
        </row>
        <row r="1672">
          <cell r="A1672">
            <v>1998</v>
          </cell>
          <cell r="B1672">
            <v>4</v>
          </cell>
          <cell r="C1672" t="str">
            <v>npower</v>
          </cell>
          <cell r="D1672" t="str">
            <v>nPower</v>
          </cell>
          <cell r="E1672">
            <v>2</v>
          </cell>
          <cell r="F1672" t="str">
            <v>Credit</v>
          </cell>
          <cell r="G1672" t="str">
            <v>Southern</v>
          </cell>
          <cell r="H1672">
            <v>0</v>
          </cell>
        </row>
        <row r="1673">
          <cell r="A1673">
            <v>1998</v>
          </cell>
          <cell r="B1673">
            <v>4</v>
          </cell>
          <cell r="C1673" t="str">
            <v>npower</v>
          </cell>
          <cell r="D1673" t="str">
            <v>nPower</v>
          </cell>
          <cell r="E1673">
            <v>2</v>
          </cell>
          <cell r="F1673" t="str">
            <v>Direct Debit</v>
          </cell>
          <cell r="G1673" t="str">
            <v>Southern</v>
          </cell>
          <cell r="H1673">
            <v>0</v>
          </cell>
        </row>
        <row r="1674">
          <cell r="A1674">
            <v>1998</v>
          </cell>
          <cell r="B1674">
            <v>4</v>
          </cell>
          <cell r="C1674" t="str">
            <v>npower</v>
          </cell>
          <cell r="D1674" t="str">
            <v>nPower</v>
          </cell>
          <cell r="E1674">
            <v>2</v>
          </cell>
          <cell r="F1674" t="str">
            <v>Prepayment</v>
          </cell>
          <cell r="G1674" t="str">
            <v>Southern</v>
          </cell>
          <cell r="H1674">
            <v>0</v>
          </cell>
        </row>
        <row r="1675">
          <cell r="A1675">
            <v>1998</v>
          </cell>
          <cell r="B1675">
            <v>4</v>
          </cell>
          <cell r="C1675" t="str">
            <v>npower</v>
          </cell>
          <cell r="D1675" t="str">
            <v>nPower</v>
          </cell>
          <cell r="E1675">
            <v>2</v>
          </cell>
          <cell r="F1675" t="str">
            <v>All</v>
          </cell>
          <cell r="G1675" t="str">
            <v>Yorkshire</v>
          </cell>
          <cell r="H1675">
            <v>0</v>
          </cell>
        </row>
        <row r="1676">
          <cell r="A1676">
            <v>1998</v>
          </cell>
          <cell r="B1676">
            <v>4</v>
          </cell>
          <cell r="C1676" t="str">
            <v>npower</v>
          </cell>
          <cell r="D1676" t="str">
            <v>nPower</v>
          </cell>
          <cell r="E1676">
            <v>2</v>
          </cell>
          <cell r="F1676" t="str">
            <v>Credit</v>
          </cell>
          <cell r="G1676" t="str">
            <v>Yorkshire</v>
          </cell>
          <cell r="H1676">
            <v>0</v>
          </cell>
        </row>
        <row r="1677">
          <cell r="A1677">
            <v>1998</v>
          </cell>
          <cell r="B1677">
            <v>4</v>
          </cell>
          <cell r="C1677" t="str">
            <v>npower</v>
          </cell>
          <cell r="D1677" t="str">
            <v>nPower</v>
          </cell>
          <cell r="E1677">
            <v>2</v>
          </cell>
          <cell r="F1677" t="str">
            <v>Credit</v>
          </cell>
          <cell r="G1677" t="str">
            <v>Yorkshire</v>
          </cell>
          <cell r="H1677">
            <v>0</v>
          </cell>
        </row>
        <row r="1678">
          <cell r="A1678">
            <v>1998</v>
          </cell>
          <cell r="B1678">
            <v>4</v>
          </cell>
          <cell r="C1678" t="str">
            <v>npower</v>
          </cell>
          <cell r="D1678" t="str">
            <v>nPower</v>
          </cell>
          <cell r="E1678">
            <v>2</v>
          </cell>
          <cell r="F1678" t="str">
            <v>Direct Debit</v>
          </cell>
          <cell r="G1678" t="str">
            <v>Yorkshire</v>
          </cell>
          <cell r="H1678">
            <v>0</v>
          </cell>
        </row>
        <row r="1679">
          <cell r="A1679">
            <v>1998</v>
          </cell>
          <cell r="B1679">
            <v>4</v>
          </cell>
          <cell r="C1679" t="str">
            <v>npower</v>
          </cell>
          <cell r="D1679" t="str">
            <v>nPower</v>
          </cell>
          <cell r="E1679">
            <v>2</v>
          </cell>
          <cell r="F1679" t="str">
            <v>Prepayment</v>
          </cell>
          <cell r="G1679" t="str">
            <v>Yorkshire</v>
          </cell>
          <cell r="H1679">
            <v>0</v>
          </cell>
        </row>
        <row r="1680">
          <cell r="A1680">
            <v>1998</v>
          </cell>
          <cell r="B1680">
            <v>4</v>
          </cell>
          <cell r="C1680" t="str">
            <v>Powergen</v>
          </cell>
          <cell r="D1680" t="str">
            <v>Powergen</v>
          </cell>
          <cell r="E1680">
            <v>2</v>
          </cell>
          <cell r="F1680" t="str">
            <v>All</v>
          </cell>
          <cell r="G1680" t="str">
            <v>East Anglia</v>
          </cell>
          <cell r="H1680">
            <v>0</v>
          </cell>
        </row>
        <row r="1681">
          <cell r="A1681">
            <v>1998</v>
          </cell>
          <cell r="B1681">
            <v>4</v>
          </cell>
          <cell r="C1681" t="str">
            <v>Powergen</v>
          </cell>
          <cell r="D1681" t="str">
            <v>Powergen</v>
          </cell>
          <cell r="E1681">
            <v>2</v>
          </cell>
          <cell r="F1681" t="str">
            <v>Credit</v>
          </cell>
          <cell r="G1681" t="str">
            <v>East Anglia</v>
          </cell>
          <cell r="H1681">
            <v>0</v>
          </cell>
        </row>
        <row r="1682">
          <cell r="A1682">
            <v>1998</v>
          </cell>
          <cell r="B1682">
            <v>4</v>
          </cell>
          <cell r="C1682" t="str">
            <v>Powergen</v>
          </cell>
          <cell r="D1682" t="str">
            <v>Powergen</v>
          </cell>
          <cell r="E1682">
            <v>2</v>
          </cell>
          <cell r="F1682" t="str">
            <v>Credit</v>
          </cell>
          <cell r="G1682" t="str">
            <v>East Anglia</v>
          </cell>
          <cell r="H1682">
            <v>0</v>
          </cell>
        </row>
        <row r="1683">
          <cell r="A1683">
            <v>1998</v>
          </cell>
          <cell r="B1683">
            <v>4</v>
          </cell>
          <cell r="C1683" t="str">
            <v>Powergen</v>
          </cell>
          <cell r="D1683" t="str">
            <v>Powergen</v>
          </cell>
          <cell r="E1683">
            <v>2</v>
          </cell>
          <cell r="F1683" t="str">
            <v>Direct Debit</v>
          </cell>
          <cell r="G1683" t="str">
            <v>East Anglia</v>
          </cell>
          <cell r="H1683">
            <v>0</v>
          </cell>
        </row>
        <row r="1684">
          <cell r="A1684">
            <v>1998</v>
          </cell>
          <cell r="B1684">
            <v>4</v>
          </cell>
          <cell r="C1684" t="str">
            <v>Powergen</v>
          </cell>
          <cell r="D1684" t="str">
            <v>Powergen</v>
          </cell>
          <cell r="E1684">
            <v>2</v>
          </cell>
          <cell r="F1684" t="str">
            <v>Prepayment</v>
          </cell>
          <cell r="G1684" t="str">
            <v>East Anglia</v>
          </cell>
          <cell r="H1684">
            <v>0</v>
          </cell>
        </row>
        <row r="1685">
          <cell r="A1685">
            <v>1998</v>
          </cell>
          <cell r="B1685">
            <v>4</v>
          </cell>
          <cell r="C1685" t="str">
            <v>Powergen</v>
          </cell>
          <cell r="D1685" t="str">
            <v>Powergen</v>
          </cell>
          <cell r="E1685">
            <v>1</v>
          </cell>
          <cell r="F1685" t="str">
            <v>All</v>
          </cell>
          <cell r="G1685" t="str">
            <v>East Midlands</v>
          </cell>
          <cell r="H1685">
            <v>2134057</v>
          </cell>
        </row>
        <row r="1686">
          <cell r="A1686">
            <v>1998</v>
          </cell>
          <cell r="B1686">
            <v>4</v>
          </cell>
          <cell r="C1686" t="str">
            <v>Powergen</v>
          </cell>
          <cell r="D1686" t="str">
            <v>Powergen</v>
          </cell>
          <cell r="E1686">
            <v>1</v>
          </cell>
          <cell r="F1686" t="str">
            <v>Credit</v>
          </cell>
          <cell r="G1686" t="str">
            <v>East Midlands</v>
          </cell>
          <cell r="H1686">
            <v>1079007</v>
          </cell>
        </row>
        <row r="1687">
          <cell r="A1687">
            <v>1998</v>
          </cell>
          <cell r="B1687">
            <v>4</v>
          </cell>
          <cell r="C1687" t="str">
            <v>Powergen</v>
          </cell>
          <cell r="D1687" t="str">
            <v>Powergen</v>
          </cell>
          <cell r="E1687">
            <v>1</v>
          </cell>
          <cell r="F1687" t="str">
            <v>Credit</v>
          </cell>
          <cell r="G1687" t="str">
            <v>East Midlands</v>
          </cell>
          <cell r="H1687">
            <v>5881</v>
          </cell>
        </row>
        <row r="1688">
          <cell r="A1688">
            <v>1998</v>
          </cell>
          <cell r="B1688">
            <v>4</v>
          </cell>
          <cell r="C1688" t="str">
            <v>Powergen</v>
          </cell>
          <cell r="D1688" t="str">
            <v>Powergen</v>
          </cell>
          <cell r="E1688">
            <v>1</v>
          </cell>
          <cell r="F1688" t="str">
            <v>Direct Debit</v>
          </cell>
          <cell r="G1688" t="str">
            <v>East Midlands</v>
          </cell>
          <cell r="H1688">
            <v>764465</v>
          </cell>
        </row>
        <row r="1689">
          <cell r="A1689">
            <v>1998</v>
          </cell>
          <cell r="B1689">
            <v>4</v>
          </cell>
          <cell r="C1689" t="str">
            <v>Powergen</v>
          </cell>
          <cell r="D1689" t="str">
            <v>Powergen</v>
          </cell>
          <cell r="E1689">
            <v>1</v>
          </cell>
          <cell r="F1689" t="str">
            <v>Prepayment</v>
          </cell>
          <cell r="G1689" t="str">
            <v>East Midlands</v>
          </cell>
          <cell r="H1689">
            <v>284704</v>
          </cell>
        </row>
        <row r="1690">
          <cell r="A1690">
            <v>1998</v>
          </cell>
          <cell r="B1690">
            <v>4</v>
          </cell>
          <cell r="C1690" t="str">
            <v>Powergen</v>
          </cell>
          <cell r="D1690" t="str">
            <v>Powergen</v>
          </cell>
          <cell r="E1690">
            <v>2</v>
          </cell>
          <cell r="F1690" t="str">
            <v>All</v>
          </cell>
          <cell r="G1690" t="str">
            <v>London</v>
          </cell>
          <cell r="H1690">
            <v>0</v>
          </cell>
        </row>
        <row r="1691">
          <cell r="A1691">
            <v>1998</v>
          </cell>
          <cell r="B1691">
            <v>4</v>
          </cell>
          <cell r="C1691" t="str">
            <v>Powergen</v>
          </cell>
          <cell r="D1691" t="str">
            <v>Powergen</v>
          </cell>
          <cell r="E1691">
            <v>2</v>
          </cell>
          <cell r="F1691" t="str">
            <v>Credit</v>
          </cell>
          <cell r="G1691" t="str">
            <v>London</v>
          </cell>
          <cell r="H1691">
            <v>0</v>
          </cell>
        </row>
        <row r="1692">
          <cell r="A1692">
            <v>1998</v>
          </cell>
          <cell r="B1692">
            <v>4</v>
          </cell>
          <cell r="C1692" t="str">
            <v>Powergen</v>
          </cell>
          <cell r="D1692" t="str">
            <v>Powergen</v>
          </cell>
          <cell r="E1692">
            <v>2</v>
          </cell>
          <cell r="F1692" t="str">
            <v>Credit</v>
          </cell>
          <cell r="G1692" t="str">
            <v>London</v>
          </cell>
          <cell r="H1692">
            <v>0</v>
          </cell>
        </row>
        <row r="1693">
          <cell r="A1693">
            <v>1998</v>
          </cell>
          <cell r="B1693">
            <v>4</v>
          </cell>
          <cell r="C1693" t="str">
            <v>Powergen</v>
          </cell>
          <cell r="D1693" t="str">
            <v>Powergen</v>
          </cell>
          <cell r="E1693">
            <v>2</v>
          </cell>
          <cell r="F1693" t="str">
            <v>Direct Debit</v>
          </cell>
          <cell r="G1693" t="str">
            <v>London</v>
          </cell>
          <cell r="H1693">
            <v>0</v>
          </cell>
        </row>
        <row r="1694">
          <cell r="A1694">
            <v>1998</v>
          </cell>
          <cell r="B1694">
            <v>4</v>
          </cell>
          <cell r="C1694" t="str">
            <v>Powergen</v>
          </cell>
          <cell r="D1694" t="str">
            <v>Powergen</v>
          </cell>
          <cell r="E1694">
            <v>2</v>
          </cell>
          <cell r="F1694" t="str">
            <v>Prepayment</v>
          </cell>
          <cell r="G1694" t="str">
            <v>London</v>
          </cell>
          <cell r="H1694">
            <v>0</v>
          </cell>
        </row>
        <row r="1695">
          <cell r="A1695">
            <v>1998</v>
          </cell>
          <cell r="B1695">
            <v>4</v>
          </cell>
          <cell r="C1695" t="str">
            <v>Powergen</v>
          </cell>
          <cell r="D1695" t="str">
            <v>Powergen</v>
          </cell>
          <cell r="E1695">
            <v>2</v>
          </cell>
          <cell r="F1695" t="str">
            <v>All</v>
          </cell>
          <cell r="G1695" t="str">
            <v>Midlands</v>
          </cell>
          <cell r="H1695">
            <v>0</v>
          </cell>
        </row>
        <row r="1696">
          <cell r="A1696">
            <v>1998</v>
          </cell>
          <cell r="B1696">
            <v>4</v>
          </cell>
          <cell r="C1696" t="str">
            <v>Powergen</v>
          </cell>
          <cell r="D1696" t="str">
            <v>Powergen</v>
          </cell>
          <cell r="E1696">
            <v>2</v>
          </cell>
          <cell r="F1696" t="str">
            <v>Credit</v>
          </cell>
          <cell r="G1696" t="str">
            <v>Midlands</v>
          </cell>
          <cell r="H1696">
            <v>0</v>
          </cell>
        </row>
        <row r="1697">
          <cell r="A1697">
            <v>1998</v>
          </cell>
          <cell r="B1697">
            <v>4</v>
          </cell>
          <cell r="C1697" t="str">
            <v>Powergen</v>
          </cell>
          <cell r="D1697" t="str">
            <v>Powergen</v>
          </cell>
          <cell r="E1697">
            <v>2</v>
          </cell>
          <cell r="F1697" t="str">
            <v>Credit</v>
          </cell>
          <cell r="G1697" t="str">
            <v>Midlands</v>
          </cell>
          <cell r="H1697">
            <v>0</v>
          </cell>
        </row>
        <row r="1698">
          <cell r="A1698">
            <v>1998</v>
          </cell>
          <cell r="B1698">
            <v>4</v>
          </cell>
          <cell r="C1698" t="str">
            <v>Powergen</v>
          </cell>
          <cell r="D1698" t="str">
            <v>Powergen</v>
          </cell>
          <cell r="E1698">
            <v>2</v>
          </cell>
          <cell r="F1698" t="str">
            <v>Direct Debit</v>
          </cell>
          <cell r="G1698" t="str">
            <v>Midlands</v>
          </cell>
          <cell r="H1698">
            <v>0</v>
          </cell>
        </row>
        <row r="1699">
          <cell r="A1699">
            <v>1998</v>
          </cell>
          <cell r="B1699">
            <v>4</v>
          </cell>
          <cell r="C1699" t="str">
            <v>Powergen</v>
          </cell>
          <cell r="D1699" t="str">
            <v>Powergen</v>
          </cell>
          <cell r="E1699">
            <v>2</v>
          </cell>
          <cell r="F1699" t="str">
            <v>Prepayment</v>
          </cell>
          <cell r="G1699" t="str">
            <v>Midlands</v>
          </cell>
          <cell r="H1699">
            <v>0</v>
          </cell>
        </row>
        <row r="1700">
          <cell r="A1700">
            <v>1998</v>
          </cell>
          <cell r="B1700">
            <v>4</v>
          </cell>
          <cell r="C1700" t="str">
            <v>Powergen</v>
          </cell>
          <cell r="D1700" t="str">
            <v>Powergen</v>
          </cell>
          <cell r="E1700">
            <v>2</v>
          </cell>
          <cell r="F1700" t="str">
            <v>All</v>
          </cell>
          <cell r="G1700" t="str">
            <v>North East</v>
          </cell>
          <cell r="H1700">
            <v>0</v>
          </cell>
        </row>
        <row r="1701">
          <cell r="A1701">
            <v>1998</v>
          </cell>
          <cell r="B1701">
            <v>4</v>
          </cell>
          <cell r="C1701" t="str">
            <v>Powergen</v>
          </cell>
          <cell r="D1701" t="str">
            <v>Powergen</v>
          </cell>
          <cell r="E1701">
            <v>2</v>
          </cell>
          <cell r="F1701" t="str">
            <v>Credit</v>
          </cell>
          <cell r="G1701" t="str">
            <v>North East</v>
          </cell>
          <cell r="H1701">
            <v>0</v>
          </cell>
        </row>
        <row r="1702">
          <cell r="A1702">
            <v>1998</v>
          </cell>
          <cell r="B1702">
            <v>4</v>
          </cell>
          <cell r="C1702" t="str">
            <v>Powergen</v>
          </cell>
          <cell r="D1702" t="str">
            <v>Powergen</v>
          </cell>
          <cell r="E1702">
            <v>2</v>
          </cell>
          <cell r="F1702" t="str">
            <v>Credit</v>
          </cell>
          <cell r="G1702" t="str">
            <v>North East</v>
          </cell>
          <cell r="H1702">
            <v>0</v>
          </cell>
        </row>
        <row r="1703">
          <cell r="A1703">
            <v>1998</v>
          </cell>
          <cell r="B1703">
            <v>4</v>
          </cell>
          <cell r="C1703" t="str">
            <v>Powergen</v>
          </cell>
          <cell r="D1703" t="str">
            <v>Powergen</v>
          </cell>
          <cell r="E1703">
            <v>2</v>
          </cell>
          <cell r="F1703" t="str">
            <v>Direct Debit</v>
          </cell>
          <cell r="G1703" t="str">
            <v>North East</v>
          </cell>
          <cell r="H1703">
            <v>0</v>
          </cell>
        </row>
        <row r="1704">
          <cell r="A1704">
            <v>1998</v>
          </cell>
          <cell r="B1704">
            <v>4</v>
          </cell>
          <cell r="C1704" t="str">
            <v>Powergen</v>
          </cell>
          <cell r="D1704" t="str">
            <v>Powergen</v>
          </cell>
          <cell r="E1704">
            <v>2</v>
          </cell>
          <cell r="F1704" t="str">
            <v>Prepayment</v>
          </cell>
          <cell r="G1704" t="str">
            <v>North East</v>
          </cell>
          <cell r="H1704">
            <v>0</v>
          </cell>
        </row>
        <row r="1705">
          <cell r="A1705">
            <v>1998</v>
          </cell>
          <cell r="B1705">
            <v>4</v>
          </cell>
          <cell r="C1705" t="str">
            <v>Powergen</v>
          </cell>
          <cell r="D1705" t="str">
            <v>Powergen</v>
          </cell>
          <cell r="E1705">
            <v>2</v>
          </cell>
          <cell r="F1705" t="str">
            <v>All</v>
          </cell>
          <cell r="G1705" t="str">
            <v>North Scotland</v>
          </cell>
          <cell r="H1705">
            <v>0</v>
          </cell>
        </row>
        <row r="1706">
          <cell r="A1706">
            <v>1998</v>
          </cell>
          <cell r="B1706">
            <v>4</v>
          </cell>
          <cell r="C1706" t="str">
            <v>Powergen</v>
          </cell>
          <cell r="D1706" t="str">
            <v>Powergen</v>
          </cell>
          <cell r="E1706">
            <v>2</v>
          </cell>
          <cell r="F1706" t="str">
            <v>Credit</v>
          </cell>
          <cell r="G1706" t="str">
            <v>North Scotland</v>
          </cell>
          <cell r="H1706">
            <v>0</v>
          </cell>
        </row>
        <row r="1707">
          <cell r="A1707">
            <v>1998</v>
          </cell>
          <cell r="B1707">
            <v>4</v>
          </cell>
          <cell r="C1707" t="str">
            <v>Powergen</v>
          </cell>
          <cell r="D1707" t="str">
            <v>Powergen</v>
          </cell>
          <cell r="E1707">
            <v>2</v>
          </cell>
          <cell r="F1707" t="str">
            <v>Credit</v>
          </cell>
          <cell r="G1707" t="str">
            <v>North Scotland</v>
          </cell>
          <cell r="H1707">
            <v>0</v>
          </cell>
        </row>
        <row r="1708">
          <cell r="A1708">
            <v>1998</v>
          </cell>
          <cell r="B1708">
            <v>4</v>
          </cell>
          <cell r="C1708" t="str">
            <v>Powergen</v>
          </cell>
          <cell r="D1708" t="str">
            <v>Powergen</v>
          </cell>
          <cell r="E1708">
            <v>2</v>
          </cell>
          <cell r="F1708" t="str">
            <v>Direct Debit</v>
          </cell>
          <cell r="G1708" t="str">
            <v>North Scotland</v>
          </cell>
          <cell r="H1708">
            <v>0</v>
          </cell>
        </row>
        <row r="1709">
          <cell r="A1709">
            <v>1998</v>
          </cell>
          <cell r="B1709">
            <v>4</v>
          </cell>
          <cell r="C1709" t="str">
            <v>Powergen</v>
          </cell>
          <cell r="D1709" t="str">
            <v>Powergen</v>
          </cell>
          <cell r="E1709">
            <v>2</v>
          </cell>
          <cell r="F1709" t="str">
            <v>Prepayment</v>
          </cell>
          <cell r="G1709" t="str">
            <v>North Scotland</v>
          </cell>
          <cell r="H1709">
            <v>0</v>
          </cell>
        </row>
        <row r="1710">
          <cell r="A1710">
            <v>1998</v>
          </cell>
          <cell r="B1710">
            <v>4</v>
          </cell>
          <cell r="C1710" t="str">
            <v>Powergen</v>
          </cell>
          <cell r="D1710" t="str">
            <v>Powergen</v>
          </cell>
          <cell r="E1710">
            <v>2</v>
          </cell>
          <cell r="F1710" t="str">
            <v>All</v>
          </cell>
          <cell r="G1710" t="str">
            <v>North Wales &amp; Merseyside</v>
          </cell>
          <cell r="H1710">
            <v>0</v>
          </cell>
        </row>
        <row r="1711">
          <cell r="A1711">
            <v>1998</v>
          </cell>
          <cell r="B1711">
            <v>4</v>
          </cell>
          <cell r="C1711" t="str">
            <v>Powergen</v>
          </cell>
          <cell r="D1711" t="str">
            <v>Powergen</v>
          </cell>
          <cell r="E1711">
            <v>2</v>
          </cell>
          <cell r="F1711" t="str">
            <v>Credit</v>
          </cell>
          <cell r="G1711" t="str">
            <v>North Wales &amp; Merseyside</v>
          </cell>
          <cell r="H1711">
            <v>0</v>
          </cell>
        </row>
        <row r="1712">
          <cell r="A1712">
            <v>1998</v>
          </cell>
          <cell r="B1712">
            <v>4</v>
          </cell>
          <cell r="C1712" t="str">
            <v>Powergen</v>
          </cell>
          <cell r="D1712" t="str">
            <v>Powergen</v>
          </cell>
          <cell r="E1712">
            <v>2</v>
          </cell>
          <cell r="F1712" t="str">
            <v>Credit</v>
          </cell>
          <cell r="G1712" t="str">
            <v>North Wales &amp; Merseyside</v>
          </cell>
          <cell r="H1712">
            <v>0</v>
          </cell>
        </row>
        <row r="1713">
          <cell r="A1713">
            <v>1998</v>
          </cell>
          <cell r="B1713">
            <v>4</v>
          </cell>
          <cell r="C1713" t="str">
            <v>Powergen</v>
          </cell>
          <cell r="D1713" t="str">
            <v>Powergen</v>
          </cell>
          <cell r="E1713">
            <v>2</v>
          </cell>
          <cell r="F1713" t="str">
            <v>Direct Debit</v>
          </cell>
          <cell r="G1713" t="str">
            <v>North Wales &amp; Merseyside</v>
          </cell>
          <cell r="H1713">
            <v>0</v>
          </cell>
        </row>
        <row r="1714">
          <cell r="A1714">
            <v>1998</v>
          </cell>
          <cell r="B1714">
            <v>4</v>
          </cell>
          <cell r="C1714" t="str">
            <v>Powergen</v>
          </cell>
          <cell r="D1714" t="str">
            <v>Powergen</v>
          </cell>
          <cell r="E1714">
            <v>2</v>
          </cell>
          <cell r="F1714" t="str">
            <v>Prepayment</v>
          </cell>
          <cell r="G1714" t="str">
            <v>North Wales &amp; Merseyside</v>
          </cell>
          <cell r="H1714">
            <v>0</v>
          </cell>
        </row>
        <row r="1715">
          <cell r="A1715">
            <v>1998</v>
          </cell>
          <cell r="B1715">
            <v>4</v>
          </cell>
          <cell r="C1715" t="str">
            <v>Powergen</v>
          </cell>
          <cell r="D1715" t="str">
            <v>Powergen</v>
          </cell>
          <cell r="E1715">
            <v>2</v>
          </cell>
          <cell r="F1715" t="str">
            <v>All</v>
          </cell>
          <cell r="G1715" t="str">
            <v>North West</v>
          </cell>
          <cell r="H1715">
            <v>0</v>
          </cell>
        </row>
        <row r="1716">
          <cell r="A1716">
            <v>1998</v>
          </cell>
          <cell r="B1716">
            <v>4</v>
          </cell>
          <cell r="C1716" t="str">
            <v>Powergen</v>
          </cell>
          <cell r="D1716" t="str">
            <v>Powergen</v>
          </cell>
          <cell r="E1716">
            <v>2</v>
          </cell>
          <cell r="F1716" t="str">
            <v>Credit</v>
          </cell>
          <cell r="G1716" t="str">
            <v>North West</v>
          </cell>
          <cell r="H1716">
            <v>0</v>
          </cell>
        </row>
        <row r="1717">
          <cell r="A1717">
            <v>1998</v>
          </cell>
          <cell r="B1717">
            <v>4</v>
          </cell>
          <cell r="C1717" t="str">
            <v>Powergen</v>
          </cell>
          <cell r="D1717" t="str">
            <v>Powergen</v>
          </cell>
          <cell r="E1717">
            <v>2</v>
          </cell>
          <cell r="F1717" t="str">
            <v>Credit</v>
          </cell>
          <cell r="G1717" t="str">
            <v>North West</v>
          </cell>
          <cell r="H1717">
            <v>0</v>
          </cell>
        </row>
        <row r="1718">
          <cell r="A1718">
            <v>1998</v>
          </cell>
          <cell r="B1718">
            <v>4</v>
          </cell>
          <cell r="C1718" t="str">
            <v>Powergen</v>
          </cell>
          <cell r="D1718" t="str">
            <v>Powergen</v>
          </cell>
          <cell r="E1718">
            <v>2</v>
          </cell>
          <cell r="F1718" t="str">
            <v>Direct Debit</v>
          </cell>
          <cell r="G1718" t="str">
            <v>North West</v>
          </cell>
          <cell r="H1718">
            <v>0</v>
          </cell>
        </row>
        <row r="1719">
          <cell r="A1719">
            <v>1998</v>
          </cell>
          <cell r="B1719">
            <v>4</v>
          </cell>
          <cell r="C1719" t="str">
            <v>Powergen</v>
          </cell>
          <cell r="D1719" t="str">
            <v>Powergen</v>
          </cell>
          <cell r="E1719">
            <v>2</v>
          </cell>
          <cell r="F1719" t="str">
            <v>Prepayment</v>
          </cell>
          <cell r="G1719" t="str">
            <v>North West</v>
          </cell>
          <cell r="H1719">
            <v>0</v>
          </cell>
        </row>
        <row r="1720">
          <cell r="A1720">
            <v>1998</v>
          </cell>
          <cell r="B1720">
            <v>4</v>
          </cell>
          <cell r="C1720" t="str">
            <v>Powergen</v>
          </cell>
          <cell r="D1720" t="str">
            <v>Powergen</v>
          </cell>
          <cell r="E1720">
            <v>2</v>
          </cell>
          <cell r="F1720" t="str">
            <v>All</v>
          </cell>
          <cell r="G1720" t="str">
            <v>South East</v>
          </cell>
          <cell r="H1720">
            <v>0</v>
          </cell>
        </row>
        <row r="1721">
          <cell r="A1721">
            <v>1998</v>
          </cell>
          <cell r="B1721">
            <v>4</v>
          </cell>
          <cell r="C1721" t="str">
            <v>Powergen</v>
          </cell>
          <cell r="D1721" t="str">
            <v>Powergen</v>
          </cell>
          <cell r="E1721">
            <v>2</v>
          </cell>
          <cell r="F1721" t="str">
            <v>Credit</v>
          </cell>
          <cell r="G1721" t="str">
            <v>South East</v>
          </cell>
          <cell r="H1721">
            <v>0</v>
          </cell>
        </row>
        <row r="1722">
          <cell r="A1722">
            <v>1998</v>
          </cell>
          <cell r="B1722">
            <v>4</v>
          </cell>
          <cell r="C1722" t="str">
            <v>Powergen</v>
          </cell>
          <cell r="D1722" t="str">
            <v>Powergen</v>
          </cell>
          <cell r="E1722">
            <v>2</v>
          </cell>
          <cell r="F1722" t="str">
            <v>Credit</v>
          </cell>
          <cell r="G1722" t="str">
            <v>South East</v>
          </cell>
          <cell r="H1722">
            <v>0</v>
          </cell>
        </row>
        <row r="1723">
          <cell r="A1723">
            <v>1998</v>
          </cell>
          <cell r="B1723">
            <v>4</v>
          </cell>
          <cell r="C1723" t="str">
            <v>Powergen</v>
          </cell>
          <cell r="D1723" t="str">
            <v>Powergen</v>
          </cell>
          <cell r="E1723">
            <v>2</v>
          </cell>
          <cell r="F1723" t="str">
            <v>Direct Debit</v>
          </cell>
          <cell r="G1723" t="str">
            <v>South East</v>
          </cell>
          <cell r="H1723">
            <v>0</v>
          </cell>
        </row>
        <row r="1724">
          <cell r="A1724">
            <v>1998</v>
          </cell>
          <cell r="B1724">
            <v>4</v>
          </cell>
          <cell r="C1724" t="str">
            <v>Powergen</v>
          </cell>
          <cell r="D1724" t="str">
            <v>Powergen</v>
          </cell>
          <cell r="E1724">
            <v>2</v>
          </cell>
          <cell r="F1724" t="str">
            <v>Prepayment</v>
          </cell>
          <cell r="G1724" t="str">
            <v>South East</v>
          </cell>
          <cell r="H1724">
            <v>0</v>
          </cell>
        </row>
        <row r="1725">
          <cell r="A1725">
            <v>1998</v>
          </cell>
          <cell r="B1725">
            <v>4</v>
          </cell>
          <cell r="C1725" t="str">
            <v>Powergen</v>
          </cell>
          <cell r="D1725" t="str">
            <v>Powergen</v>
          </cell>
          <cell r="E1725">
            <v>2</v>
          </cell>
          <cell r="F1725" t="str">
            <v>All</v>
          </cell>
          <cell r="G1725" t="str">
            <v>South Scotland</v>
          </cell>
          <cell r="H1725">
            <v>0</v>
          </cell>
        </row>
        <row r="1726">
          <cell r="A1726">
            <v>1998</v>
          </cell>
          <cell r="B1726">
            <v>4</v>
          </cell>
          <cell r="C1726" t="str">
            <v>Powergen</v>
          </cell>
          <cell r="D1726" t="str">
            <v>Powergen</v>
          </cell>
          <cell r="E1726">
            <v>2</v>
          </cell>
          <cell r="F1726" t="str">
            <v>Credit</v>
          </cell>
          <cell r="G1726" t="str">
            <v>South Scotland</v>
          </cell>
          <cell r="H1726">
            <v>0</v>
          </cell>
        </row>
        <row r="1727">
          <cell r="A1727">
            <v>1998</v>
          </cell>
          <cell r="B1727">
            <v>4</v>
          </cell>
          <cell r="C1727" t="str">
            <v>Powergen</v>
          </cell>
          <cell r="D1727" t="str">
            <v>Powergen</v>
          </cell>
          <cell r="E1727">
            <v>2</v>
          </cell>
          <cell r="F1727" t="str">
            <v>Credit</v>
          </cell>
          <cell r="G1727" t="str">
            <v>South Scotland</v>
          </cell>
          <cell r="H1727">
            <v>0</v>
          </cell>
        </row>
        <row r="1728">
          <cell r="A1728">
            <v>1998</v>
          </cell>
          <cell r="B1728">
            <v>4</v>
          </cell>
          <cell r="C1728" t="str">
            <v>Powergen</v>
          </cell>
          <cell r="D1728" t="str">
            <v>Powergen</v>
          </cell>
          <cell r="E1728">
            <v>2</v>
          </cell>
          <cell r="F1728" t="str">
            <v>Direct Debit</v>
          </cell>
          <cell r="G1728" t="str">
            <v>South Scotland</v>
          </cell>
          <cell r="H1728">
            <v>0</v>
          </cell>
        </row>
        <row r="1729">
          <cell r="A1729">
            <v>1998</v>
          </cell>
          <cell r="B1729">
            <v>4</v>
          </cell>
          <cell r="C1729" t="str">
            <v>Powergen</v>
          </cell>
          <cell r="D1729" t="str">
            <v>Powergen</v>
          </cell>
          <cell r="E1729">
            <v>2</v>
          </cell>
          <cell r="F1729" t="str">
            <v>Prepayment</v>
          </cell>
          <cell r="G1729" t="str">
            <v>South Scotland</v>
          </cell>
          <cell r="H1729">
            <v>0</v>
          </cell>
        </row>
        <row r="1730">
          <cell r="A1730">
            <v>1998</v>
          </cell>
          <cell r="B1730">
            <v>4</v>
          </cell>
          <cell r="C1730" t="str">
            <v>Powergen</v>
          </cell>
          <cell r="D1730" t="str">
            <v>Powergen</v>
          </cell>
          <cell r="E1730">
            <v>2</v>
          </cell>
          <cell r="F1730" t="str">
            <v>All</v>
          </cell>
          <cell r="G1730" t="str">
            <v>South Wales</v>
          </cell>
          <cell r="H1730">
            <v>0</v>
          </cell>
        </row>
        <row r="1731">
          <cell r="A1731">
            <v>1998</v>
          </cell>
          <cell r="B1731">
            <v>4</v>
          </cell>
          <cell r="C1731" t="str">
            <v>Powergen</v>
          </cell>
          <cell r="D1731" t="str">
            <v>Powergen</v>
          </cell>
          <cell r="E1731">
            <v>2</v>
          </cell>
          <cell r="F1731" t="str">
            <v>Credit</v>
          </cell>
          <cell r="G1731" t="str">
            <v>South Wales</v>
          </cell>
          <cell r="H1731">
            <v>0</v>
          </cell>
        </row>
        <row r="1732">
          <cell r="A1732">
            <v>1998</v>
          </cell>
          <cell r="B1732">
            <v>4</v>
          </cell>
          <cell r="C1732" t="str">
            <v>Powergen</v>
          </cell>
          <cell r="D1732" t="str">
            <v>Powergen</v>
          </cell>
          <cell r="E1732">
            <v>2</v>
          </cell>
          <cell r="F1732" t="str">
            <v>Credit</v>
          </cell>
          <cell r="G1732" t="str">
            <v>South Wales</v>
          </cell>
          <cell r="H1732">
            <v>0</v>
          </cell>
        </row>
        <row r="1733">
          <cell r="A1733">
            <v>1998</v>
          </cell>
          <cell r="B1733">
            <v>4</v>
          </cell>
          <cell r="C1733" t="str">
            <v>Powergen</v>
          </cell>
          <cell r="D1733" t="str">
            <v>Powergen</v>
          </cell>
          <cell r="E1733">
            <v>2</v>
          </cell>
          <cell r="F1733" t="str">
            <v>Direct Debit</v>
          </cell>
          <cell r="G1733" t="str">
            <v>South Wales</v>
          </cell>
          <cell r="H1733">
            <v>0</v>
          </cell>
        </row>
        <row r="1734">
          <cell r="A1734">
            <v>1998</v>
          </cell>
          <cell r="B1734">
            <v>4</v>
          </cell>
          <cell r="C1734" t="str">
            <v>Powergen</v>
          </cell>
          <cell r="D1734" t="str">
            <v>Powergen</v>
          </cell>
          <cell r="E1734">
            <v>2</v>
          </cell>
          <cell r="F1734" t="str">
            <v>Prepayment</v>
          </cell>
          <cell r="G1734" t="str">
            <v>South Wales</v>
          </cell>
          <cell r="H1734">
            <v>0</v>
          </cell>
        </row>
        <row r="1735">
          <cell r="A1735">
            <v>1998</v>
          </cell>
          <cell r="B1735">
            <v>4</v>
          </cell>
          <cell r="C1735" t="str">
            <v>Powergen</v>
          </cell>
          <cell r="D1735" t="str">
            <v>Powergen</v>
          </cell>
          <cell r="E1735">
            <v>2</v>
          </cell>
          <cell r="F1735" t="str">
            <v>All</v>
          </cell>
          <cell r="G1735" t="str">
            <v>South West</v>
          </cell>
          <cell r="H1735">
            <v>0</v>
          </cell>
        </row>
        <row r="1736">
          <cell r="A1736">
            <v>1998</v>
          </cell>
          <cell r="B1736">
            <v>4</v>
          </cell>
          <cell r="C1736" t="str">
            <v>Powergen</v>
          </cell>
          <cell r="D1736" t="str">
            <v>Powergen</v>
          </cell>
          <cell r="E1736">
            <v>2</v>
          </cell>
          <cell r="F1736" t="str">
            <v>Credit</v>
          </cell>
          <cell r="G1736" t="str">
            <v>South West</v>
          </cell>
          <cell r="H1736">
            <v>0</v>
          </cell>
        </row>
        <row r="1737">
          <cell r="A1737">
            <v>1998</v>
          </cell>
          <cell r="B1737">
            <v>4</v>
          </cell>
          <cell r="C1737" t="str">
            <v>Powergen</v>
          </cell>
          <cell r="D1737" t="str">
            <v>Powergen</v>
          </cell>
          <cell r="E1737">
            <v>2</v>
          </cell>
          <cell r="F1737" t="str">
            <v>Credit</v>
          </cell>
          <cell r="G1737" t="str">
            <v>South West</v>
          </cell>
          <cell r="H1737">
            <v>0</v>
          </cell>
        </row>
        <row r="1738">
          <cell r="A1738">
            <v>1998</v>
          </cell>
          <cell r="B1738">
            <v>4</v>
          </cell>
          <cell r="C1738" t="str">
            <v>Powergen</v>
          </cell>
          <cell r="D1738" t="str">
            <v>Powergen</v>
          </cell>
          <cell r="E1738">
            <v>2</v>
          </cell>
          <cell r="F1738" t="str">
            <v>Direct Debit</v>
          </cell>
          <cell r="G1738" t="str">
            <v>South West</v>
          </cell>
          <cell r="H1738">
            <v>0</v>
          </cell>
        </row>
        <row r="1739">
          <cell r="A1739">
            <v>1998</v>
          </cell>
          <cell r="B1739">
            <v>4</v>
          </cell>
          <cell r="C1739" t="str">
            <v>Powergen</v>
          </cell>
          <cell r="D1739" t="str">
            <v>Powergen</v>
          </cell>
          <cell r="E1739">
            <v>2</v>
          </cell>
          <cell r="F1739" t="str">
            <v>Prepayment</v>
          </cell>
          <cell r="G1739" t="str">
            <v>South West</v>
          </cell>
          <cell r="H1739">
            <v>0</v>
          </cell>
        </row>
        <row r="1740">
          <cell r="A1740">
            <v>1998</v>
          </cell>
          <cell r="B1740">
            <v>4</v>
          </cell>
          <cell r="C1740" t="str">
            <v>Powergen</v>
          </cell>
          <cell r="D1740" t="str">
            <v>Powergen</v>
          </cell>
          <cell r="E1740">
            <v>2</v>
          </cell>
          <cell r="F1740" t="str">
            <v>All</v>
          </cell>
          <cell r="G1740" t="str">
            <v>Southern</v>
          </cell>
          <cell r="H1740">
            <v>0</v>
          </cell>
        </row>
        <row r="1741">
          <cell r="A1741">
            <v>1998</v>
          </cell>
          <cell r="B1741">
            <v>4</v>
          </cell>
          <cell r="C1741" t="str">
            <v>Powergen</v>
          </cell>
          <cell r="D1741" t="str">
            <v>Powergen</v>
          </cell>
          <cell r="E1741">
            <v>2</v>
          </cell>
          <cell r="F1741" t="str">
            <v>Credit</v>
          </cell>
          <cell r="G1741" t="str">
            <v>Southern</v>
          </cell>
          <cell r="H1741">
            <v>0</v>
          </cell>
        </row>
        <row r="1742">
          <cell r="A1742">
            <v>1998</v>
          </cell>
          <cell r="B1742">
            <v>4</v>
          </cell>
          <cell r="C1742" t="str">
            <v>Powergen</v>
          </cell>
          <cell r="D1742" t="str">
            <v>Powergen</v>
          </cell>
          <cell r="E1742">
            <v>2</v>
          </cell>
          <cell r="F1742" t="str">
            <v>Credit</v>
          </cell>
          <cell r="G1742" t="str">
            <v>Southern</v>
          </cell>
          <cell r="H1742">
            <v>0</v>
          </cell>
        </row>
        <row r="1743">
          <cell r="A1743">
            <v>1998</v>
          </cell>
          <cell r="B1743">
            <v>4</v>
          </cell>
          <cell r="C1743" t="str">
            <v>Powergen</v>
          </cell>
          <cell r="D1743" t="str">
            <v>Powergen</v>
          </cell>
          <cell r="E1743">
            <v>2</v>
          </cell>
          <cell r="F1743" t="str">
            <v>Direct Debit</v>
          </cell>
          <cell r="G1743" t="str">
            <v>Southern</v>
          </cell>
          <cell r="H1743">
            <v>0</v>
          </cell>
        </row>
        <row r="1744">
          <cell r="A1744">
            <v>1998</v>
          </cell>
          <cell r="B1744">
            <v>4</v>
          </cell>
          <cell r="C1744" t="str">
            <v>Powergen</v>
          </cell>
          <cell r="D1744" t="str">
            <v>Powergen</v>
          </cell>
          <cell r="E1744">
            <v>2</v>
          </cell>
          <cell r="F1744" t="str">
            <v>Prepayment</v>
          </cell>
          <cell r="G1744" t="str">
            <v>Southern</v>
          </cell>
          <cell r="H1744">
            <v>0</v>
          </cell>
        </row>
        <row r="1745">
          <cell r="A1745">
            <v>1998</v>
          </cell>
          <cell r="B1745">
            <v>4</v>
          </cell>
          <cell r="C1745" t="str">
            <v>Powergen</v>
          </cell>
          <cell r="D1745" t="str">
            <v>Powergen</v>
          </cell>
          <cell r="E1745">
            <v>2</v>
          </cell>
          <cell r="F1745" t="str">
            <v>All</v>
          </cell>
          <cell r="G1745" t="str">
            <v>Yorkshire</v>
          </cell>
          <cell r="H1745">
            <v>0</v>
          </cell>
        </row>
        <row r="1746">
          <cell r="A1746">
            <v>1998</v>
          </cell>
          <cell r="B1746">
            <v>4</v>
          </cell>
          <cell r="C1746" t="str">
            <v>Powergen</v>
          </cell>
          <cell r="D1746" t="str">
            <v>Powergen</v>
          </cell>
          <cell r="E1746">
            <v>2</v>
          </cell>
          <cell r="F1746" t="str">
            <v>Credit</v>
          </cell>
          <cell r="G1746" t="str">
            <v>Yorkshire</v>
          </cell>
          <cell r="H1746">
            <v>0</v>
          </cell>
        </row>
        <row r="1747">
          <cell r="A1747">
            <v>1998</v>
          </cell>
          <cell r="B1747">
            <v>4</v>
          </cell>
          <cell r="C1747" t="str">
            <v>Powergen</v>
          </cell>
          <cell r="D1747" t="str">
            <v>Powergen</v>
          </cell>
          <cell r="E1747">
            <v>2</v>
          </cell>
          <cell r="F1747" t="str">
            <v>Credit</v>
          </cell>
          <cell r="G1747" t="str">
            <v>Yorkshire</v>
          </cell>
          <cell r="H1747">
            <v>0</v>
          </cell>
        </row>
        <row r="1748">
          <cell r="A1748">
            <v>1998</v>
          </cell>
          <cell r="B1748">
            <v>4</v>
          </cell>
          <cell r="C1748" t="str">
            <v>Powergen</v>
          </cell>
          <cell r="D1748" t="str">
            <v>Powergen</v>
          </cell>
          <cell r="E1748">
            <v>2</v>
          </cell>
          <cell r="F1748" t="str">
            <v>Direct Debit</v>
          </cell>
          <cell r="G1748" t="str">
            <v>Yorkshire</v>
          </cell>
          <cell r="H1748">
            <v>0</v>
          </cell>
        </row>
        <row r="1749">
          <cell r="A1749">
            <v>1998</v>
          </cell>
          <cell r="B1749">
            <v>4</v>
          </cell>
          <cell r="C1749" t="str">
            <v>Powergen</v>
          </cell>
          <cell r="D1749" t="str">
            <v>Powergen</v>
          </cell>
          <cell r="E1749">
            <v>2</v>
          </cell>
          <cell r="F1749" t="str">
            <v>Prepayment</v>
          </cell>
          <cell r="G1749" t="str">
            <v>Yorkshire</v>
          </cell>
          <cell r="H1749">
            <v>0</v>
          </cell>
        </row>
        <row r="1750">
          <cell r="A1750">
            <v>1998</v>
          </cell>
          <cell r="B1750">
            <v>4</v>
          </cell>
          <cell r="C1750" t="str">
            <v>Scottish Hydro</v>
          </cell>
          <cell r="D1750" t="str">
            <v>Scottish and Southern</v>
          </cell>
          <cell r="E1750">
            <v>2</v>
          </cell>
          <cell r="F1750" t="str">
            <v>All</v>
          </cell>
          <cell r="G1750" t="str">
            <v>East Anglia</v>
          </cell>
          <cell r="H1750">
            <v>0</v>
          </cell>
        </row>
        <row r="1751">
          <cell r="A1751">
            <v>1998</v>
          </cell>
          <cell r="B1751">
            <v>4</v>
          </cell>
          <cell r="C1751" t="str">
            <v>Scottish Hydro</v>
          </cell>
          <cell r="D1751" t="str">
            <v>Scottish and Southern</v>
          </cell>
          <cell r="E1751">
            <v>2</v>
          </cell>
          <cell r="F1751" t="str">
            <v>Credit</v>
          </cell>
          <cell r="G1751" t="str">
            <v>East Anglia</v>
          </cell>
          <cell r="H1751">
            <v>0</v>
          </cell>
        </row>
        <row r="1752">
          <cell r="A1752">
            <v>1998</v>
          </cell>
          <cell r="B1752">
            <v>4</v>
          </cell>
          <cell r="C1752" t="str">
            <v>Scottish Hydro</v>
          </cell>
          <cell r="D1752" t="str">
            <v>Scottish and Southern</v>
          </cell>
          <cell r="E1752">
            <v>2</v>
          </cell>
          <cell r="F1752" t="str">
            <v>Credit</v>
          </cell>
          <cell r="G1752" t="str">
            <v>East Anglia</v>
          </cell>
          <cell r="H1752">
            <v>0</v>
          </cell>
        </row>
        <row r="1753">
          <cell r="A1753">
            <v>1998</v>
          </cell>
          <cell r="B1753">
            <v>4</v>
          </cell>
          <cell r="C1753" t="str">
            <v>Scottish Hydro</v>
          </cell>
          <cell r="D1753" t="str">
            <v>Scottish and Southern</v>
          </cell>
          <cell r="E1753">
            <v>2</v>
          </cell>
          <cell r="F1753" t="str">
            <v>Direct Debit</v>
          </cell>
          <cell r="G1753" t="str">
            <v>East Anglia</v>
          </cell>
          <cell r="H1753">
            <v>0</v>
          </cell>
        </row>
        <row r="1754">
          <cell r="A1754">
            <v>1998</v>
          </cell>
          <cell r="B1754">
            <v>4</v>
          </cell>
          <cell r="C1754" t="str">
            <v>Scottish Hydro</v>
          </cell>
          <cell r="D1754" t="str">
            <v>Scottish and Southern</v>
          </cell>
          <cell r="E1754">
            <v>2</v>
          </cell>
          <cell r="F1754" t="str">
            <v>Prepayment</v>
          </cell>
          <cell r="G1754" t="str">
            <v>East Anglia</v>
          </cell>
          <cell r="H1754">
            <v>0</v>
          </cell>
        </row>
        <row r="1755">
          <cell r="A1755">
            <v>1998</v>
          </cell>
          <cell r="B1755">
            <v>4</v>
          </cell>
          <cell r="C1755" t="str">
            <v>Scottish Hydro</v>
          </cell>
          <cell r="D1755" t="str">
            <v>Scottish and Southern</v>
          </cell>
          <cell r="E1755">
            <v>2</v>
          </cell>
          <cell r="F1755" t="str">
            <v>All</v>
          </cell>
          <cell r="G1755" t="str">
            <v>East Midlands</v>
          </cell>
          <cell r="H1755">
            <v>0</v>
          </cell>
        </row>
        <row r="1756">
          <cell r="A1756">
            <v>1998</v>
          </cell>
          <cell r="B1756">
            <v>4</v>
          </cell>
          <cell r="C1756" t="str">
            <v>Scottish Hydro</v>
          </cell>
          <cell r="D1756" t="str">
            <v>Scottish and Southern</v>
          </cell>
          <cell r="E1756">
            <v>2</v>
          </cell>
          <cell r="F1756" t="str">
            <v>Credit</v>
          </cell>
          <cell r="G1756" t="str">
            <v>East Midlands</v>
          </cell>
          <cell r="H1756">
            <v>0</v>
          </cell>
        </row>
        <row r="1757">
          <cell r="A1757">
            <v>1998</v>
          </cell>
          <cell r="B1757">
            <v>4</v>
          </cell>
          <cell r="C1757" t="str">
            <v>Scottish Hydro</v>
          </cell>
          <cell r="D1757" t="str">
            <v>Scottish and Southern</v>
          </cell>
          <cell r="E1757">
            <v>2</v>
          </cell>
          <cell r="F1757" t="str">
            <v>Credit</v>
          </cell>
          <cell r="G1757" t="str">
            <v>East Midlands</v>
          </cell>
          <cell r="H1757">
            <v>0</v>
          </cell>
        </row>
        <row r="1758">
          <cell r="A1758">
            <v>1998</v>
          </cell>
          <cell r="B1758">
            <v>4</v>
          </cell>
          <cell r="C1758" t="str">
            <v>Scottish Hydro</v>
          </cell>
          <cell r="D1758" t="str">
            <v>Scottish and Southern</v>
          </cell>
          <cell r="E1758">
            <v>2</v>
          </cell>
          <cell r="F1758" t="str">
            <v>Direct Debit</v>
          </cell>
          <cell r="G1758" t="str">
            <v>East Midlands</v>
          </cell>
          <cell r="H1758">
            <v>0</v>
          </cell>
        </row>
        <row r="1759">
          <cell r="A1759">
            <v>1998</v>
          </cell>
          <cell r="B1759">
            <v>4</v>
          </cell>
          <cell r="C1759" t="str">
            <v>Scottish Hydro</v>
          </cell>
          <cell r="D1759" t="str">
            <v>Scottish and Southern</v>
          </cell>
          <cell r="E1759">
            <v>2</v>
          </cell>
          <cell r="F1759" t="str">
            <v>Prepayment</v>
          </cell>
          <cell r="G1759" t="str">
            <v>East Midlands</v>
          </cell>
          <cell r="H1759">
            <v>0</v>
          </cell>
        </row>
        <row r="1760">
          <cell r="A1760">
            <v>1998</v>
          </cell>
          <cell r="B1760">
            <v>4</v>
          </cell>
          <cell r="C1760" t="str">
            <v>Scottish Hydro</v>
          </cell>
          <cell r="D1760" t="str">
            <v>Scottish and Southern</v>
          </cell>
          <cell r="E1760">
            <v>2</v>
          </cell>
          <cell r="F1760" t="str">
            <v>All</v>
          </cell>
          <cell r="G1760" t="str">
            <v>London</v>
          </cell>
          <cell r="H1760">
            <v>0</v>
          </cell>
        </row>
        <row r="1761">
          <cell r="A1761">
            <v>1998</v>
          </cell>
          <cell r="B1761">
            <v>4</v>
          </cell>
          <cell r="C1761" t="str">
            <v>Scottish Hydro</v>
          </cell>
          <cell r="D1761" t="str">
            <v>Scottish and Southern</v>
          </cell>
          <cell r="E1761">
            <v>2</v>
          </cell>
          <cell r="F1761" t="str">
            <v>Credit</v>
          </cell>
          <cell r="G1761" t="str">
            <v>London</v>
          </cell>
          <cell r="H1761">
            <v>0</v>
          </cell>
        </row>
        <row r="1762">
          <cell r="A1762">
            <v>1998</v>
          </cell>
          <cell r="B1762">
            <v>4</v>
          </cell>
          <cell r="C1762" t="str">
            <v>Scottish Hydro</v>
          </cell>
          <cell r="D1762" t="str">
            <v>Scottish and Southern</v>
          </cell>
          <cell r="E1762">
            <v>2</v>
          </cell>
          <cell r="F1762" t="str">
            <v>Credit</v>
          </cell>
          <cell r="G1762" t="str">
            <v>London</v>
          </cell>
          <cell r="H1762">
            <v>0</v>
          </cell>
        </row>
        <row r="1763">
          <cell r="A1763">
            <v>1998</v>
          </cell>
          <cell r="B1763">
            <v>4</v>
          </cell>
          <cell r="C1763" t="str">
            <v>Scottish Hydro</v>
          </cell>
          <cell r="D1763" t="str">
            <v>Scottish and Southern</v>
          </cell>
          <cell r="E1763">
            <v>2</v>
          </cell>
          <cell r="F1763" t="str">
            <v>Direct Debit</v>
          </cell>
          <cell r="G1763" t="str">
            <v>London</v>
          </cell>
          <cell r="H1763">
            <v>0</v>
          </cell>
        </row>
        <row r="1764">
          <cell r="A1764">
            <v>1998</v>
          </cell>
          <cell r="B1764">
            <v>4</v>
          </cell>
          <cell r="C1764" t="str">
            <v>Scottish Hydro</v>
          </cell>
          <cell r="D1764" t="str">
            <v>Scottish and Southern</v>
          </cell>
          <cell r="E1764">
            <v>2</v>
          </cell>
          <cell r="F1764" t="str">
            <v>Prepayment</v>
          </cell>
          <cell r="G1764" t="str">
            <v>London</v>
          </cell>
          <cell r="H1764">
            <v>0</v>
          </cell>
        </row>
        <row r="1765">
          <cell r="A1765">
            <v>1998</v>
          </cell>
          <cell r="B1765">
            <v>4</v>
          </cell>
          <cell r="C1765" t="str">
            <v>Scottish Hydro</v>
          </cell>
          <cell r="D1765" t="str">
            <v>Scottish and Southern</v>
          </cell>
          <cell r="E1765">
            <v>2</v>
          </cell>
          <cell r="F1765" t="str">
            <v>All</v>
          </cell>
          <cell r="G1765" t="str">
            <v>Midlands</v>
          </cell>
          <cell r="H1765">
            <v>0</v>
          </cell>
        </row>
        <row r="1766">
          <cell r="A1766">
            <v>1998</v>
          </cell>
          <cell r="B1766">
            <v>4</v>
          </cell>
          <cell r="C1766" t="str">
            <v>Scottish Hydro</v>
          </cell>
          <cell r="D1766" t="str">
            <v>Scottish and Southern</v>
          </cell>
          <cell r="E1766">
            <v>2</v>
          </cell>
          <cell r="F1766" t="str">
            <v>Credit</v>
          </cell>
          <cell r="G1766" t="str">
            <v>Midlands</v>
          </cell>
          <cell r="H1766">
            <v>0</v>
          </cell>
        </row>
        <row r="1767">
          <cell r="A1767">
            <v>1998</v>
          </cell>
          <cell r="B1767">
            <v>4</v>
          </cell>
          <cell r="C1767" t="str">
            <v>Scottish Hydro</v>
          </cell>
          <cell r="D1767" t="str">
            <v>Scottish and Southern</v>
          </cell>
          <cell r="E1767">
            <v>2</v>
          </cell>
          <cell r="F1767" t="str">
            <v>Credit</v>
          </cell>
          <cell r="G1767" t="str">
            <v>Midlands</v>
          </cell>
          <cell r="H1767">
            <v>0</v>
          </cell>
        </row>
        <row r="1768">
          <cell r="A1768">
            <v>1998</v>
          </cell>
          <cell r="B1768">
            <v>4</v>
          </cell>
          <cell r="C1768" t="str">
            <v>Scottish Hydro</v>
          </cell>
          <cell r="D1768" t="str">
            <v>Scottish and Southern</v>
          </cell>
          <cell r="E1768">
            <v>2</v>
          </cell>
          <cell r="F1768" t="str">
            <v>Direct Debit</v>
          </cell>
          <cell r="G1768" t="str">
            <v>Midlands</v>
          </cell>
          <cell r="H1768">
            <v>0</v>
          </cell>
        </row>
        <row r="1769">
          <cell r="A1769">
            <v>1998</v>
          </cell>
          <cell r="B1769">
            <v>4</v>
          </cell>
          <cell r="C1769" t="str">
            <v>Scottish Hydro</v>
          </cell>
          <cell r="D1769" t="str">
            <v>Scottish and Southern</v>
          </cell>
          <cell r="E1769">
            <v>2</v>
          </cell>
          <cell r="F1769" t="str">
            <v>Prepayment</v>
          </cell>
          <cell r="G1769" t="str">
            <v>Midlands</v>
          </cell>
          <cell r="H1769">
            <v>0</v>
          </cell>
        </row>
        <row r="1770">
          <cell r="A1770">
            <v>1998</v>
          </cell>
          <cell r="B1770">
            <v>4</v>
          </cell>
          <cell r="C1770" t="str">
            <v>Scottish Hydro</v>
          </cell>
          <cell r="D1770" t="str">
            <v>Scottish and Southern</v>
          </cell>
          <cell r="E1770">
            <v>2</v>
          </cell>
          <cell r="F1770" t="str">
            <v>All</v>
          </cell>
          <cell r="G1770" t="str">
            <v>North East</v>
          </cell>
          <cell r="H1770">
            <v>0</v>
          </cell>
        </row>
        <row r="1771">
          <cell r="A1771">
            <v>1998</v>
          </cell>
          <cell r="B1771">
            <v>4</v>
          </cell>
          <cell r="C1771" t="str">
            <v>Scottish Hydro</v>
          </cell>
          <cell r="D1771" t="str">
            <v>Scottish and Southern</v>
          </cell>
          <cell r="E1771">
            <v>2</v>
          </cell>
          <cell r="F1771" t="str">
            <v>Credit</v>
          </cell>
          <cell r="G1771" t="str">
            <v>North East</v>
          </cell>
          <cell r="H1771">
            <v>0</v>
          </cell>
        </row>
        <row r="1772">
          <cell r="A1772">
            <v>1998</v>
          </cell>
          <cell r="B1772">
            <v>4</v>
          </cell>
          <cell r="C1772" t="str">
            <v>Scottish Hydro</v>
          </cell>
          <cell r="D1772" t="str">
            <v>Scottish and Southern</v>
          </cell>
          <cell r="E1772">
            <v>2</v>
          </cell>
          <cell r="F1772" t="str">
            <v>Credit</v>
          </cell>
          <cell r="G1772" t="str">
            <v>North East</v>
          </cell>
          <cell r="H1772">
            <v>0</v>
          </cell>
        </row>
        <row r="1773">
          <cell r="A1773">
            <v>1998</v>
          </cell>
          <cell r="B1773">
            <v>4</v>
          </cell>
          <cell r="C1773" t="str">
            <v>Scottish Hydro</v>
          </cell>
          <cell r="D1773" t="str">
            <v>Scottish and Southern</v>
          </cell>
          <cell r="E1773">
            <v>2</v>
          </cell>
          <cell r="F1773" t="str">
            <v>Direct Debit</v>
          </cell>
          <cell r="G1773" t="str">
            <v>North East</v>
          </cell>
          <cell r="H1773">
            <v>0</v>
          </cell>
        </row>
        <row r="1774">
          <cell r="A1774">
            <v>1998</v>
          </cell>
          <cell r="B1774">
            <v>4</v>
          </cell>
          <cell r="C1774" t="str">
            <v>Scottish Hydro</v>
          </cell>
          <cell r="D1774" t="str">
            <v>Scottish and Southern</v>
          </cell>
          <cell r="E1774">
            <v>2</v>
          </cell>
          <cell r="F1774" t="str">
            <v>Prepayment</v>
          </cell>
          <cell r="G1774" t="str">
            <v>North East</v>
          </cell>
          <cell r="H1774">
            <v>0</v>
          </cell>
        </row>
        <row r="1775">
          <cell r="A1775">
            <v>1998</v>
          </cell>
          <cell r="B1775">
            <v>4</v>
          </cell>
          <cell r="C1775" t="str">
            <v>Scottish Hydro</v>
          </cell>
          <cell r="D1775" t="str">
            <v>Scottish and Southern</v>
          </cell>
          <cell r="E1775">
            <v>1</v>
          </cell>
          <cell r="F1775" t="str">
            <v>All</v>
          </cell>
          <cell r="G1775" t="str">
            <v>North Scotland</v>
          </cell>
          <cell r="H1775">
            <v>570861</v>
          </cell>
        </row>
        <row r="1776">
          <cell r="A1776">
            <v>1998</v>
          </cell>
          <cell r="B1776">
            <v>4</v>
          </cell>
          <cell r="C1776" t="str">
            <v>Scottish Hydro</v>
          </cell>
          <cell r="D1776" t="str">
            <v>Scottish and Southern</v>
          </cell>
          <cell r="E1776">
            <v>1</v>
          </cell>
          <cell r="F1776" t="str">
            <v>Credit</v>
          </cell>
          <cell r="G1776" t="str">
            <v>North Scotland</v>
          </cell>
          <cell r="H1776">
            <v>276576</v>
          </cell>
        </row>
        <row r="1777">
          <cell r="A1777">
            <v>1998</v>
          </cell>
          <cell r="B1777">
            <v>4</v>
          </cell>
          <cell r="C1777" t="str">
            <v>Scottish Hydro</v>
          </cell>
          <cell r="D1777" t="str">
            <v>Scottish and Southern</v>
          </cell>
          <cell r="E1777">
            <v>1</v>
          </cell>
          <cell r="F1777" t="str">
            <v>Credit</v>
          </cell>
          <cell r="G1777" t="str">
            <v>North Scotland</v>
          </cell>
          <cell r="H1777">
            <v>0</v>
          </cell>
        </row>
        <row r="1778">
          <cell r="A1778">
            <v>1998</v>
          </cell>
          <cell r="B1778">
            <v>4</v>
          </cell>
          <cell r="C1778" t="str">
            <v>Scottish Hydro</v>
          </cell>
          <cell r="D1778" t="str">
            <v>Scottish and Southern</v>
          </cell>
          <cell r="E1778">
            <v>1</v>
          </cell>
          <cell r="F1778" t="str">
            <v>Direct Debit</v>
          </cell>
          <cell r="G1778" t="str">
            <v>North Scotland</v>
          </cell>
          <cell r="H1778">
            <v>156529</v>
          </cell>
        </row>
        <row r="1779">
          <cell r="A1779">
            <v>1998</v>
          </cell>
          <cell r="B1779">
            <v>4</v>
          </cell>
          <cell r="C1779" t="str">
            <v>Scottish Hydro</v>
          </cell>
          <cell r="D1779" t="str">
            <v>Scottish and Southern</v>
          </cell>
          <cell r="E1779">
            <v>1</v>
          </cell>
          <cell r="F1779" t="str">
            <v>Prepayment</v>
          </cell>
          <cell r="G1779" t="str">
            <v>North Scotland</v>
          </cell>
          <cell r="H1779">
            <v>137756</v>
          </cell>
        </row>
        <row r="1780">
          <cell r="A1780">
            <v>1998</v>
          </cell>
          <cell r="B1780">
            <v>4</v>
          </cell>
          <cell r="C1780" t="str">
            <v>Scottish Hydro</v>
          </cell>
          <cell r="D1780" t="str">
            <v>Scottish and Southern</v>
          </cell>
          <cell r="E1780">
            <v>2</v>
          </cell>
          <cell r="F1780" t="str">
            <v>All</v>
          </cell>
          <cell r="G1780" t="str">
            <v>North Wales &amp; Merseyside</v>
          </cell>
          <cell r="H1780">
            <v>0</v>
          </cell>
        </row>
        <row r="1781">
          <cell r="A1781">
            <v>1998</v>
          </cell>
          <cell r="B1781">
            <v>4</v>
          </cell>
          <cell r="C1781" t="str">
            <v>Scottish Hydro</v>
          </cell>
          <cell r="D1781" t="str">
            <v>Scottish and Southern</v>
          </cell>
          <cell r="E1781">
            <v>2</v>
          </cell>
          <cell r="F1781" t="str">
            <v>Credit</v>
          </cell>
          <cell r="G1781" t="str">
            <v>North Wales &amp; Merseyside</v>
          </cell>
          <cell r="H1781">
            <v>0</v>
          </cell>
        </row>
        <row r="1782">
          <cell r="A1782">
            <v>1998</v>
          </cell>
          <cell r="B1782">
            <v>4</v>
          </cell>
          <cell r="C1782" t="str">
            <v>Scottish Hydro</v>
          </cell>
          <cell r="D1782" t="str">
            <v>Scottish and Southern</v>
          </cell>
          <cell r="E1782">
            <v>2</v>
          </cell>
          <cell r="F1782" t="str">
            <v>Credit</v>
          </cell>
          <cell r="G1782" t="str">
            <v>North Wales &amp; Merseyside</v>
          </cell>
          <cell r="H1782">
            <v>0</v>
          </cell>
        </row>
        <row r="1783">
          <cell r="A1783">
            <v>1998</v>
          </cell>
          <cell r="B1783">
            <v>4</v>
          </cell>
          <cell r="C1783" t="str">
            <v>Scottish Hydro</v>
          </cell>
          <cell r="D1783" t="str">
            <v>Scottish and Southern</v>
          </cell>
          <cell r="E1783">
            <v>2</v>
          </cell>
          <cell r="F1783" t="str">
            <v>Direct Debit</v>
          </cell>
          <cell r="G1783" t="str">
            <v>North Wales &amp; Merseyside</v>
          </cell>
          <cell r="H1783">
            <v>0</v>
          </cell>
        </row>
        <row r="1784">
          <cell r="A1784">
            <v>1998</v>
          </cell>
          <cell r="B1784">
            <v>4</v>
          </cell>
          <cell r="C1784" t="str">
            <v>Scottish Hydro</v>
          </cell>
          <cell r="D1784" t="str">
            <v>Scottish and Southern</v>
          </cell>
          <cell r="E1784">
            <v>2</v>
          </cell>
          <cell r="F1784" t="str">
            <v>Prepayment</v>
          </cell>
          <cell r="G1784" t="str">
            <v>North Wales &amp; Merseyside</v>
          </cell>
          <cell r="H1784">
            <v>0</v>
          </cell>
        </row>
        <row r="1785">
          <cell r="A1785">
            <v>1998</v>
          </cell>
          <cell r="B1785">
            <v>4</v>
          </cell>
          <cell r="C1785" t="str">
            <v>Scottish Hydro</v>
          </cell>
          <cell r="D1785" t="str">
            <v>Scottish and Southern</v>
          </cell>
          <cell r="E1785">
            <v>2</v>
          </cell>
          <cell r="F1785" t="str">
            <v>All</v>
          </cell>
          <cell r="G1785" t="str">
            <v>North West</v>
          </cell>
          <cell r="H1785">
            <v>0</v>
          </cell>
        </row>
        <row r="1786">
          <cell r="A1786">
            <v>1998</v>
          </cell>
          <cell r="B1786">
            <v>4</v>
          </cell>
          <cell r="C1786" t="str">
            <v>Scottish Hydro</v>
          </cell>
          <cell r="D1786" t="str">
            <v>Scottish and Southern</v>
          </cell>
          <cell r="E1786">
            <v>2</v>
          </cell>
          <cell r="F1786" t="str">
            <v>Credit</v>
          </cell>
          <cell r="G1786" t="str">
            <v>North West</v>
          </cell>
          <cell r="H1786">
            <v>0</v>
          </cell>
        </row>
        <row r="1787">
          <cell r="A1787">
            <v>1998</v>
          </cell>
          <cell r="B1787">
            <v>4</v>
          </cell>
          <cell r="C1787" t="str">
            <v>Scottish Hydro</v>
          </cell>
          <cell r="D1787" t="str">
            <v>Scottish and Southern</v>
          </cell>
          <cell r="E1787">
            <v>2</v>
          </cell>
          <cell r="F1787" t="str">
            <v>Credit</v>
          </cell>
          <cell r="G1787" t="str">
            <v>North West</v>
          </cell>
          <cell r="H1787">
            <v>0</v>
          </cell>
        </row>
        <row r="1788">
          <cell r="A1788">
            <v>1998</v>
          </cell>
          <cell r="B1788">
            <v>4</v>
          </cell>
          <cell r="C1788" t="str">
            <v>Scottish Hydro</v>
          </cell>
          <cell r="D1788" t="str">
            <v>Scottish and Southern</v>
          </cell>
          <cell r="E1788">
            <v>2</v>
          </cell>
          <cell r="F1788" t="str">
            <v>Direct Debit</v>
          </cell>
          <cell r="G1788" t="str">
            <v>North West</v>
          </cell>
          <cell r="H1788">
            <v>0</v>
          </cell>
        </row>
        <row r="1789">
          <cell r="A1789">
            <v>1998</v>
          </cell>
          <cell r="B1789">
            <v>4</v>
          </cell>
          <cell r="C1789" t="str">
            <v>Scottish Hydro</v>
          </cell>
          <cell r="D1789" t="str">
            <v>Scottish and Southern</v>
          </cell>
          <cell r="E1789">
            <v>2</v>
          </cell>
          <cell r="F1789" t="str">
            <v>Prepayment</v>
          </cell>
          <cell r="G1789" t="str">
            <v>North West</v>
          </cell>
          <cell r="H1789">
            <v>0</v>
          </cell>
        </row>
        <row r="1790">
          <cell r="A1790">
            <v>1998</v>
          </cell>
          <cell r="B1790">
            <v>4</v>
          </cell>
          <cell r="C1790" t="str">
            <v>Scottish Hydro</v>
          </cell>
          <cell r="D1790" t="str">
            <v>Scottish and Southern</v>
          </cell>
          <cell r="E1790">
            <v>2</v>
          </cell>
          <cell r="F1790" t="str">
            <v>All</v>
          </cell>
          <cell r="G1790" t="str">
            <v>South East</v>
          </cell>
          <cell r="H1790">
            <v>0</v>
          </cell>
        </row>
        <row r="1791">
          <cell r="A1791">
            <v>1998</v>
          </cell>
          <cell r="B1791">
            <v>4</v>
          </cell>
          <cell r="C1791" t="str">
            <v>Scottish Hydro</v>
          </cell>
          <cell r="D1791" t="str">
            <v>Scottish and Southern</v>
          </cell>
          <cell r="E1791">
            <v>2</v>
          </cell>
          <cell r="F1791" t="str">
            <v>Credit</v>
          </cell>
          <cell r="G1791" t="str">
            <v>South East</v>
          </cell>
          <cell r="H1791">
            <v>0</v>
          </cell>
        </row>
        <row r="1792">
          <cell r="A1792">
            <v>1998</v>
          </cell>
          <cell r="B1792">
            <v>4</v>
          </cell>
          <cell r="C1792" t="str">
            <v>Scottish Hydro</v>
          </cell>
          <cell r="D1792" t="str">
            <v>Scottish and Southern</v>
          </cell>
          <cell r="E1792">
            <v>2</v>
          </cell>
          <cell r="F1792" t="str">
            <v>Credit</v>
          </cell>
          <cell r="G1792" t="str">
            <v>South East</v>
          </cell>
          <cell r="H1792">
            <v>0</v>
          </cell>
        </row>
        <row r="1793">
          <cell r="A1793">
            <v>1998</v>
          </cell>
          <cell r="B1793">
            <v>4</v>
          </cell>
          <cell r="C1793" t="str">
            <v>Scottish Hydro</v>
          </cell>
          <cell r="D1793" t="str">
            <v>Scottish and Southern</v>
          </cell>
          <cell r="E1793">
            <v>2</v>
          </cell>
          <cell r="F1793" t="str">
            <v>Direct Debit</v>
          </cell>
          <cell r="G1793" t="str">
            <v>South East</v>
          </cell>
          <cell r="H1793">
            <v>0</v>
          </cell>
        </row>
        <row r="1794">
          <cell r="A1794">
            <v>1998</v>
          </cell>
          <cell r="B1794">
            <v>4</v>
          </cell>
          <cell r="C1794" t="str">
            <v>Scottish Hydro</v>
          </cell>
          <cell r="D1794" t="str">
            <v>Scottish and Southern</v>
          </cell>
          <cell r="E1794">
            <v>2</v>
          </cell>
          <cell r="F1794" t="str">
            <v>Prepayment</v>
          </cell>
          <cell r="G1794" t="str">
            <v>South East</v>
          </cell>
          <cell r="H1794">
            <v>0</v>
          </cell>
        </row>
        <row r="1795">
          <cell r="A1795">
            <v>1998</v>
          </cell>
          <cell r="B1795">
            <v>4</v>
          </cell>
          <cell r="C1795" t="str">
            <v>Scottish Hydro</v>
          </cell>
          <cell r="D1795" t="str">
            <v>Scottish and Southern</v>
          </cell>
          <cell r="E1795">
            <v>2</v>
          </cell>
          <cell r="F1795" t="str">
            <v>All</v>
          </cell>
          <cell r="G1795" t="str">
            <v>South Scotland</v>
          </cell>
          <cell r="H1795">
            <v>0</v>
          </cell>
        </row>
        <row r="1796">
          <cell r="A1796">
            <v>1998</v>
          </cell>
          <cell r="B1796">
            <v>4</v>
          </cell>
          <cell r="C1796" t="str">
            <v>Scottish Hydro</v>
          </cell>
          <cell r="D1796" t="str">
            <v>Scottish and Southern</v>
          </cell>
          <cell r="E1796">
            <v>2</v>
          </cell>
          <cell r="F1796" t="str">
            <v>Credit</v>
          </cell>
          <cell r="G1796" t="str">
            <v>South Scotland</v>
          </cell>
          <cell r="H1796">
            <v>0</v>
          </cell>
        </row>
        <row r="1797">
          <cell r="A1797">
            <v>1998</v>
          </cell>
          <cell r="B1797">
            <v>4</v>
          </cell>
          <cell r="C1797" t="str">
            <v>Scottish Hydro</v>
          </cell>
          <cell r="D1797" t="str">
            <v>Scottish and Southern</v>
          </cell>
          <cell r="E1797">
            <v>2</v>
          </cell>
          <cell r="F1797" t="str">
            <v>Credit</v>
          </cell>
          <cell r="G1797" t="str">
            <v>South Scotland</v>
          </cell>
          <cell r="H1797">
            <v>0</v>
          </cell>
        </row>
        <row r="1798">
          <cell r="A1798">
            <v>1998</v>
          </cell>
          <cell r="B1798">
            <v>4</v>
          </cell>
          <cell r="C1798" t="str">
            <v>Scottish Hydro</v>
          </cell>
          <cell r="D1798" t="str">
            <v>Scottish and Southern</v>
          </cell>
          <cell r="E1798">
            <v>2</v>
          </cell>
          <cell r="F1798" t="str">
            <v>Direct Debit</v>
          </cell>
          <cell r="G1798" t="str">
            <v>South Scotland</v>
          </cell>
          <cell r="H1798">
            <v>0</v>
          </cell>
        </row>
        <row r="1799">
          <cell r="A1799">
            <v>1998</v>
          </cell>
          <cell r="B1799">
            <v>4</v>
          </cell>
          <cell r="C1799" t="str">
            <v>Scottish Hydro</v>
          </cell>
          <cell r="D1799" t="str">
            <v>Scottish and Southern</v>
          </cell>
          <cell r="E1799">
            <v>2</v>
          </cell>
          <cell r="F1799" t="str">
            <v>Prepayment</v>
          </cell>
          <cell r="G1799" t="str">
            <v>South Scotland</v>
          </cell>
          <cell r="H1799">
            <v>0</v>
          </cell>
        </row>
        <row r="1800">
          <cell r="A1800">
            <v>1998</v>
          </cell>
          <cell r="B1800">
            <v>4</v>
          </cell>
          <cell r="C1800" t="str">
            <v>Scottish Hydro</v>
          </cell>
          <cell r="D1800" t="str">
            <v>Scottish and Southern</v>
          </cell>
          <cell r="E1800">
            <v>2</v>
          </cell>
          <cell r="F1800" t="str">
            <v>All</v>
          </cell>
          <cell r="G1800" t="str">
            <v>South Wales</v>
          </cell>
          <cell r="H1800">
            <v>0</v>
          </cell>
        </row>
        <row r="1801">
          <cell r="A1801">
            <v>1998</v>
          </cell>
          <cell r="B1801">
            <v>4</v>
          </cell>
          <cell r="C1801" t="str">
            <v>Scottish Hydro</v>
          </cell>
          <cell r="D1801" t="str">
            <v>Scottish and Southern</v>
          </cell>
          <cell r="E1801">
            <v>2</v>
          </cell>
          <cell r="F1801" t="str">
            <v>Credit</v>
          </cell>
          <cell r="G1801" t="str">
            <v>South Wales</v>
          </cell>
          <cell r="H1801">
            <v>0</v>
          </cell>
        </row>
        <row r="1802">
          <cell r="A1802">
            <v>1998</v>
          </cell>
          <cell r="B1802">
            <v>4</v>
          </cell>
          <cell r="C1802" t="str">
            <v>Scottish Hydro</v>
          </cell>
          <cell r="D1802" t="str">
            <v>Scottish and Southern</v>
          </cell>
          <cell r="E1802">
            <v>2</v>
          </cell>
          <cell r="F1802" t="str">
            <v>Credit</v>
          </cell>
          <cell r="G1802" t="str">
            <v>South Wales</v>
          </cell>
          <cell r="H1802">
            <v>0</v>
          </cell>
        </row>
        <row r="1803">
          <cell r="A1803">
            <v>1998</v>
          </cell>
          <cell r="B1803">
            <v>4</v>
          </cell>
          <cell r="C1803" t="str">
            <v>Scottish Hydro</v>
          </cell>
          <cell r="D1803" t="str">
            <v>Scottish and Southern</v>
          </cell>
          <cell r="E1803">
            <v>2</v>
          </cell>
          <cell r="F1803" t="str">
            <v>Direct Debit</v>
          </cell>
          <cell r="G1803" t="str">
            <v>South Wales</v>
          </cell>
          <cell r="H1803">
            <v>0</v>
          </cell>
        </row>
        <row r="1804">
          <cell r="A1804">
            <v>1998</v>
          </cell>
          <cell r="B1804">
            <v>4</v>
          </cell>
          <cell r="C1804" t="str">
            <v>Scottish Hydro</v>
          </cell>
          <cell r="D1804" t="str">
            <v>Scottish and Southern</v>
          </cell>
          <cell r="E1804">
            <v>2</v>
          </cell>
          <cell r="F1804" t="str">
            <v>Prepayment</v>
          </cell>
          <cell r="G1804" t="str">
            <v>South Wales</v>
          </cell>
          <cell r="H1804">
            <v>0</v>
          </cell>
        </row>
        <row r="1805">
          <cell r="A1805">
            <v>1998</v>
          </cell>
          <cell r="B1805">
            <v>4</v>
          </cell>
          <cell r="C1805" t="str">
            <v>Scottish Hydro</v>
          </cell>
          <cell r="D1805" t="str">
            <v>Scottish and Southern</v>
          </cell>
          <cell r="E1805">
            <v>2</v>
          </cell>
          <cell r="F1805" t="str">
            <v>All</v>
          </cell>
          <cell r="G1805" t="str">
            <v>South West</v>
          </cell>
          <cell r="H1805">
            <v>0</v>
          </cell>
        </row>
        <row r="1806">
          <cell r="A1806">
            <v>1998</v>
          </cell>
          <cell r="B1806">
            <v>4</v>
          </cell>
          <cell r="C1806" t="str">
            <v>Scottish Hydro</v>
          </cell>
          <cell r="D1806" t="str">
            <v>Scottish and Southern</v>
          </cell>
          <cell r="E1806">
            <v>2</v>
          </cell>
          <cell r="F1806" t="str">
            <v>Credit</v>
          </cell>
          <cell r="G1806" t="str">
            <v>South West</v>
          </cell>
          <cell r="H1806">
            <v>0</v>
          </cell>
        </row>
        <row r="1807">
          <cell r="A1807">
            <v>1998</v>
          </cell>
          <cell r="B1807">
            <v>4</v>
          </cell>
          <cell r="C1807" t="str">
            <v>Scottish Hydro</v>
          </cell>
          <cell r="D1807" t="str">
            <v>Scottish and Southern</v>
          </cell>
          <cell r="E1807">
            <v>2</v>
          </cell>
          <cell r="F1807" t="str">
            <v>Credit</v>
          </cell>
          <cell r="G1807" t="str">
            <v>South West</v>
          </cell>
          <cell r="H1807">
            <v>0</v>
          </cell>
        </row>
        <row r="1808">
          <cell r="A1808">
            <v>1998</v>
          </cell>
          <cell r="B1808">
            <v>4</v>
          </cell>
          <cell r="C1808" t="str">
            <v>Scottish Hydro</v>
          </cell>
          <cell r="D1808" t="str">
            <v>Scottish and Southern</v>
          </cell>
          <cell r="E1808">
            <v>2</v>
          </cell>
          <cell r="F1808" t="str">
            <v>Direct Debit</v>
          </cell>
          <cell r="G1808" t="str">
            <v>South West</v>
          </cell>
          <cell r="H1808">
            <v>0</v>
          </cell>
        </row>
        <row r="1809">
          <cell r="A1809">
            <v>1998</v>
          </cell>
          <cell r="B1809">
            <v>4</v>
          </cell>
          <cell r="C1809" t="str">
            <v>Scottish Hydro</v>
          </cell>
          <cell r="D1809" t="str">
            <v>Scottish and Southern</v>
          </cell>
          <cell r="E1809">
            <v>2</v>
          </cell>
          <cell r="F1809" t="str">
            <v>Prepayment</v>
          </cell>
          <cell r="G1809" t="str">
            <v>South West</v>
          </cell>
          <cell r="H1809">
            <v>0</v>
          </cell>
        </row>
        <row r="1810">
          <cell r="A1810">
            <v>1998</v>
          </cell>
          <cell r="B1810">
            <v>4</v>
          </cell>
          <cell r="C1810" t="str">
            <v>Scottish Hydro</v>
          </cell>
          <cell r="D1810" t="str">
            <v>Scottish and Southern</v>
          </cell>
          <cell r="E1810">
            <v>2</v>
          </cell>
          <cell r="F1810" t="str">
            <v>All</v>
          </cell>
          <cell r="G1810" t="str">
            <v>Southern</v>
          </cell>
          <cell r="H1810">
            <v>0</v>
          </cell>
        </row>
        <row r="1811">
          <cell r="A1811">
            <v>1998</v>
          </cell>
          <cell r="B1811">
            <v>4</v>
          </cell>
          <cell r="C1811" t="str">
            <v>Scottish Hydro</v>
          </cell>
          <cell r="D1811" t="str">
            <v>Scottish and Southern</v>
          </cell>
          <cell r="E1811">
            <v>2</v>
          </cell>
          <cell r="F1811" t="str">
            <v>Credit</v>
          </cell>
          <cell r="G1811" t="str">
            <v>Southern</v>
          </cell>
          <cell r="H1811">
            <v>0</v>
          </cell>
        </row>
        <row r="1812">
          <cell r="A1812">
            <v>1998</v>
          </cell>
          <cell r="B1812">
            <v>4</v>
          </cell>
          <cell r="C1812" t="str">
            <v>Scottish Hydro</v>
          </cell>
          <cell r="D1812" t="str">
            <v>Scottish and Southern</v>
          </cell>
          <cell r="E1812">
            <v>2</v>
          </cell>
          <cell r="F1812" t="str">
            <v>Credit</v>
          </cell>
          <cell r="G1812" t="str">
            <v>Southern</v>
          </cell>
          <cell r="H1812">
            <v>0</v>
          </cell>
        </row>
        <row r="1813">
          <cell r="A1813">
            <v>1998</v>
          </cell>
          <cell r="B1813">
            <v>4</v>
          </cell>
          <cell r="C1813" t="str">
            <v>Scottish Hydro</v>
          </cell>
          <cell r="D1813" t="str">
            <v>Scottish and Southern</v>
          </cell>
          <cell r="E1813">
            <v>2</v>
          </cell>
          <cell r="F1813" t="str">
            <v>Direct Debit</v>
          </cell>
          <cell r="G1813" t="str">
            <v>Southern</v>
          </cell>
          <cell r="H1813">
            <v>0</v>
          </cell>
        </row>
        <row r="1814">
          <cell r="A1814">
            <v>1998</v>
          </cell>
          <cell r="B1814">
            <v>4</v>
          </cell>
          <cell r="C1814" t="str">
            <v>Scottish Hydro</v>
          </cell>
          <cell r="D1814" t="str">
            <v>Scottish and Southern</v>
          </cell>
          <cell r="E1814">
            <v>2</v>
          </cell>
          <cell r="F1814" t="str">
            <v>Prepayment</v>
          </cell>
          <cell r="G1814" t="str">
            <v>Southern</v>
          </cell>
          <cell r="H1814">
            <v>0</v>
          </cell>
        </row>
        <row r="1815">
          <cell r="A1815">
            <v>1998</v>
          </cell>
          <cell r="B1815">
            <v>4</v>
          </cell>
          <cell r="C1815" t="str">
            <v>Scottish Hydro</v>
          </cell>
          <cell r="D1815" t="str">
            <v>Scottish and Southern</v>
          </cell>
          <cell r="E1815">
            <v>2</v>
          </cell>
          <cell r="F1815" t="str">
            <v>All</v>
          </cell>
          <cell r="G1815" t="str">
            <v>Yorkshire</v>
          </cell>
          <cell r="H1815">
            <v>0</v>
          </cell>
        </row>
        <row r="1816">
          <cell r="A1816">
            <v>1998</v>
          </cell>
          <cell r="B1816">
            <v>4</v>
          </cell>
          <cell r="C1816" t="str">
            <v>Scottish Hydro</v>
          </cell>
          <cell r="D1816" t="str">
            <v>Scottish and Southern</v>
          </cell>
          <cell r="E1816">
            <v>2</v>
          </cell>
          <cell r="F1816" t="str">
            <v>Credit</v>
          </cell>
          <cell r="G1816" t="str">
            <v>Yorkshire</v>
          </cell>
          <cell r="H1816">
            <v>0</v>
          </cell>
        </row>
        <row r="1817">
          <cell r="A1817">
            <v>1998</v>
          </cell>
          <cell r="B1817">
            <v>4</v>
          </cell>
          <cell r="C1817" t="str">
            <v>Scottish Hydro</v>
          </cell>
          <cell r="D1817" t="str">
            <v>Scottish and Southern</v>
          </cell>
          <cell r="E1817">
            <v>2</v>
          </cell>
          <cell r="F1817" t="str">
            <v>Credit</v>
          </cell>
          <cell r="G1817" t="str">
            <v>Yorkshire</v>
          </cell>
          <cell r="H1817">
            <v>0</v>
          </cell>
        </row>
        <row r="1818">
          <cell r="A1818">
            <v>1998</v>
          </cell>
          <cell r="B1818">
            <v>4</v>
          </cell>
          <cell r="C1818" t="str">
            <v>Scottish Hydro</v>
          </cell>
          <cell r="D1818" t="str">
            <v>Scottish and Southern</v>
          </cell>
          <cell r="E1818">
            <v>2</v>
          </cell>
          <cell r="F1818" t="str">
            <v>Direct Debit</v>
          </cell>
          <cell r="G1818" t="str">
            <v>Yorkshire</v>
          </cell>
          <cell r="H1818">
            <v>0</v>
          </cell>
        </row>
        <row r="1819">
          <cell r="A1819">
            <v>1998</v>
          </cell>
          <cell r="B1819">
            <v>4</v>
          </cell>
          <cell r="C1819" t="str">
            <v>Scottish Hydro</v>
          </cell>
          <cell r="D1819" t="str">
            <v>Scottish and Southern</v>
          </cell>
          <cell r="E1819">
            <v>2</v>
          </cell>
          <cell r="F1819" t="str">
            <v>Prepayment</v>
          </cell>
          <cell r="G1819" t="str">
            <v>Yorkshire</v>
          </cell>
          <cell r="H1819">
            <v>0</v>
          </cell>
        </row>
        <row r="1820">
          <cell r="A1820">
            <v>1998</v>
          </cell>
          <cell r="B1820">
            <v>4</v>
          </cell>
          <cell r="C1820" t="str">
            <v>Scottish Power</v>
          </cell>
          <cell r="D1820" t="str">
            <v>Scottish Power</v>
          </cell>
          <cell r="E1820">
            <v>2</v>
          </cell>
          <cell r="F1820" t="str">
            <v>All</v>
          </cell>
          <cell r="G1820" t="str">
            <v>East Anglia</v>
          </cell>
          <cell r="H1820">
            <v>1457</v>
          </cell>
        </row>
        <row r="1821">
          <cell r="A1821">
            <v>1998</v>
          </cell>
          <cell r="B1821">
            <v>4</v>
          </cell>
          <cell r="C1821" t="str">
            <v>Scottish Power</v>
          </cell>
          <cell r="D1821" t="str">
            <v>Scottish Power</v>
          </cell>
          <cell r="E1821">
            <v>2</v>
          </cell>
          <cell r="F1821" t="str">
            <v>Credit</v>
          </cell>
          <cell r="G1821" t="str">
            <v>East Anglia</v>
          </cell>
          <cell r="H1821">
            <v>300</v>
          </cell>
        </row>
        <row r="1822">
          <cell r="A1822">
            <v>1998</v>
          </cell>
          <cell r="B1822">
            <v>4</v>
          </cell>
          <cell r="C1822" t="str">
            <v>Scottish Power</v>
          </cell>
          <cell r="D1822" t="str">
            <v>Scottish Power</v>
          </cell>
          <cell r="E1822">
            <v>2</v>
          </cell>
          <cell r="F1822" t="str">
            <v>Credit</v>
          </cell>
          <cell r="G1822" t="str">
            <v>East Anglia</v>
          </cell>
          <cell r="H1822">
            <v>0</v>
          </cell>
        </row>
        <row r="1823">
          <cell r="A1823">
            <v>1998</v>
          </cell>
          <cell r="B1823">
            <v>4</v>
          </cell>
          <cell r="C1823" t="str">
            <v>Scottish Power</v>
          </cell>
          <cell r="D1823" t="str">
            <v>Scottish Power</v>
          </cell>
          <cell r="E1823">
            <v>2</v>
          </cell>
          <cell r="F1823" t="str">
            <v>Direct Debit</v>
          </cell>
          <cell r="G1823" t="str">
            <v>East Anglia</v>
          </cell>
          <cell r="H1823">
            <v>1157</v>
          </cell>
        </row>
        <row r="1824">
          <cell r="A1824">
            <v>1998</v>
          </cell>
          <cell r="B1824">
            <v>4</v>
          </cell>
          <cell r="C1824" t="str">
            <v>Scottish Power</v>
          </cell>
          <cell r="D1824" t="str">
            <v>Scottish Power</v>
          </cell>
          <cell r="E1824">
            <v>2</v>
          </cell>
          <cell r="F1824" t="str">
            <v>Prepayment</v>
          </cell>
          <cell r="G1824" t="str">
            <v>East Anglia</v>
          </cell>
          <cell r="H1824">
            <v>0</v>
          </cell>
        </row>
        <row r="1825">
          <cell r="A1825">
            <v>1998</v>
          </cell>
          <cell r="B1825">
            <v>4</v>
          </cell>
          <cell r="C1825" t="str">
            <v>Scottish Power</v>
          </cell>
          <cell r="D1825" t="str">
            <v>Scottish Power</v>
          </cell>
          <cell r="E1825">
            <v>2</v>
          </cell>
          <cell r="F1825" t="str">
            <v>All</v>
          </cell>
          <cell r="G1825" t="str">
            <v>East Midlands</v>
          </cell>
          <cell r="H1825">
            <v>0</v>
          </cell>
        </row>
        <row r="1826">
          <cell r="A1826">
            <v>1998</v>
          </cell>
          <cell r="B1826">
            <v>4</v>
          </cell>
          <cell r="C1826" t="str">
            <v>Scottish Power</v>
          </cell>
          <cell r="D1826" t="str">
            <v>Scottish Power</v>
          </cell>
          <cell r="E1826">
            <v>2</v>
          </cell>
          <cell r="F1826" t="str">
            <v>Credit</v>
          </cell>
          <cell r="G1826" t="str">
            <v>East Midlands</v>
          </cell>
          <cell r="H1826">
            <v>0</v>
          </cell>
        </row>
        <row r="1827">
          <cell r="A1827">
            <v>1998</v>
          </cell>
          <cell r="B1827">
            <v>4</v>
          </cell>
          <cell r="C1827" t="str">
            <v>Scottish Power</v>
          </cell>
          <cell r="D1827" t="str">
            <v>Scottish Power</v>
          </cell>
          <cell r="E1827">
            <v>2</v>
          </cell>
          <cell r="F1827" t="str">
            <v>Credit</v>
          </cell>
          <cell r="G1827" t="str">
            <v>East Midlands</v>
          </cell>
          <cell r="H1827">
            <v>0</v>
          </cell>
        </row>
        <row r="1828">
          <cell r="A1828">
            <v>1998</v>
          </cell>
          <cell r="B1828">
            <v>4</v>
          </cell>
          <cell r="C1828" t="str">
            <v>Scottish Power</v>
          </cell>
          <cell r="D1828" t="str">
            <v>Scottish Power</v>
          </cell>
          <cell r="E1828">
            <v>2</v>
          </cell>
          <cell r="F1828" t="str">
            <v>Direct Debit</v>
          </cell>
          <cell r="G1828" t="str">
            <v>East Midlands</v>
          </cell>
          <cell r="H1828">
            <v>0</v>
          </cell>
        </row>
        <row r="1829">
          <cell r="A1829">
            <v>1998</v>
          </cell>
          <cell r="B1829">
            <v>4</v>
          </cell>
          <cell r="C1829" t="str">
            <v>Scottish Power</v>
          </cell>
          <cell r="D1829" t="str">
            <v>Scottish Power</v>
          </cell>
          <cell r="E1829">
            <v>2</v>
          </cell>
          <cell r="F1829" t="str">
            <v>Prepayment</v>
          </cell>
          <cell r="G1829" t="str">
            <v>East Midlands</v>
          </cell>
          <cell r="H1829">
            <v>0</v>
          </cell>
        </row>
        <row r="1830">
          <cell r="A1830">
            <v>1998</v>
          </cell>
          <cell r="B1830">
            <v>4</v>
          </cell>
          <cell r="C1830" t="str">
            <v>Scottish Power</v>
          </cell>
          <cell r="D1830" t="str">
            <v>Scottish Power</v>
          </cell>
          <cell r="E1830">
            <v>2</v>
          </cell>
          <cell r="F1830" t="str">
            <v>All</v>
          </cell>
          <cell r="G1830" t="str">
            <v>London</v>
          </cell>
          <cell r="H1830">
            <v>0</v>
          </cell>
        </row>
        <row r="1831">
          <cell r="A1831">
            <v>1998</v>
          </cell>
          <cell r="B1831">
            <v>4</v>
          </cell>
          <cell r="C1831" t="str">
            <v>Scottish Power</v>
          </cell>
          <cell r="D1831" t="str">
            <v>Scottish Power</v>
          </cell>
          <cell r="E1831">
            <v>2</v>
          </cell>
          <cell r="F1831" t="str">
            <v>Credit</v>
          </cell>
          <cell r="G1831" t="str">
            <v>London</v>
          </cell>
          <cell r="H1831">
            <v>0</v>
          </cell>
        </row>
        <row r="1832">
          <cell r="A1832">
            <v>1998</v>
          </cell>
          <cell r="B1832">
            <v>4</v>
          </cell>
          <cell r="C1832" t="str">
            <v>Scottish Power</v>
          </cell>
          <cell r="D1832" t="str">
            <v>Scottish Power</v>
          </cell>
          <cell r="E1832">
            <v>2</v>
          </cell>
          <cell r="F1832" t="str">
            <v>Credit</v>
          </cell>
          <cell r="G1832" t="str">
            <v>London</v>
          </cell>
          <cell r="H1832">
            <v>0</v>
          </cell>
        </row>
        <row r="1833">
          <cell r="A1833">
            <v>1998</v>
          </cell>
          <cell r="B1833">
            <v>4</v>
          </cell>
          <cell r="C1833" t="str">
            <v>Scottish Power</v>
          </cell>
          <cell r="D1833" t="str">
            <v>Scottish Power</v>
          </cell>
          <cell r="E1833">
            <v>2</v>
          </cell>
          <cell r="F1833" t="str">
            <v>Direct Debit</v>
          </cell>
          <cell r="G1833" t="str">
            <v>London</v>
          </cell>
          <cell r="H1833">
            <v>0</v>
          </cell>
        </row>
        <row r="1834">
          <cell r="A1834">
            <v>1998</v>
          </cell>
          <cell r="B1834">
            <v>4</v>
          </cell>
          <cell r="C1834" t="str">
            <v>Scottish Power</v>
          </cell>
          <cell r="D1834" t="str">
            <v>Scottish Power</v>
          </cell>
          <cell r="E1834">
            <v>2</v>
          </cell>
          <cell r="F1834" t="str">
            <v>Prepayment</v>
          </cell>
          <cell r="G1834" t="str">
            <v>London</v>
          </cell>
          <cell r="H1834">
            <v>0</v>
          </cell>
        </row>
        <row r="1835">
          <cell r="A1835">
            <v>1998</v>
          </cell>
          <cell r="B1835">
            <v>4</v>
          </cell>
          <cell r="C1835" t="str">
            <v>Scottish Power</v>
          </cell>
          <cell r="D1835" t="str">
            <v>Scottish Power</v>
          </cell>
          <cell r="E1835">
            <v>2</v>
          </cell>
          <cell r="F1835" t="str">
            <v>All</v>
          </cell>
          <cell r="G1835" t="str">
            <v>Midlands</v>
          </cell>
          <cell r="H1835">
            <v>0</v>
          </cell>
        </row>
        <row r="1836">
          <cell r="A1836">
            <v>1998</v>
          </cell>
          <cell r="B1836">
            <v>4</v>
          </cell>
          <cell r="C1836" t="str">
            <v>Scottish Power</v>
          </cell>
          <cell r="D1836" t="str">
            <v>Scottish Power</v>
          </cell>
          <cell r="E1836">
            <v>2</v>
          </cell>
          <cell r="F1836" t="str">
            <v>Credit</v>
          </cell>
          <cell r="G1836" t="str">
            <v>Midlands</v>
          </cell>
          <cell r="H1836">
            <v>0</v>
          </cell>
        </row>
        <row r="1837">
          <cell r="A1837">
            <v>1998</v>
          </cell>
          <cell r="B1837">
            <v>4</v>
          </cell>
          <cell r="C1837" t="str">
            <v>Scottish Power</v>
          </cell>
          <cell r="D1837" t="str">
            <v>Scottish Power</v>
          </cell>
          <cell r="E1837">
            <v>2</v>
          </cell>
          <cell r="F1837" t="str">
            <v>Credit</v>
          </cell>
          <cell r="G1837" t="str">
            <v>Midlands</v>
          </cell>
          <cell r="H1837">
            <v>0</v>
          </cell>
        </row>
        <row r="1838">
          <cell r="A1838">
            <v>1998</v>
          </cell>
          <cell r="B1838">
            <v>4</v>
          </cell>
          <cell r="C1838" t="str">
            <v>Scottish Power</v>
          </cell>
          <cell r="D1838" t="str">
            <v>Scottish Power</v>
          </cell>
          <cell r="E1838">
            <v>2</v>
          </cell>
          <cell r="F1838" t="str">
            <v>Direct Debit</v>
          </cell>
          <cell r="G1838" t="str">
            <v>Midlands</v>
          </cell>
          <cell r="H1838">
            <v>0</v>
          </cell>
        </row>
        <row r="1839">
          <cell r="A1839">
            <v>1998</v>
          </cell>
          <cell r="B1839">
            <v>4</v>
          </cell>
          <cell r="C1839" t="str">
            <v>Scottish Power</v>
          </cell>
          <cell r="D1839" t="str">
            <v>Scottish Power</v>
          </cell>
          <cell r="E1839">
            <v>2</v>
          </cell>
          <cell r="F1839" t="str">
            <v>Prepayment</v>
          </cell>
          <cell r="G1839" t="str">
            <v>Midlands</v>
          </cell>
          <cell r="H1839">
            <v>0</v>
          </cell>
        </row>
        <row r="1840">
          <cell r="A1840">
            <v>1998</v>
          </cell>
          <cell r="B1840">
            <v>4</v>
          </cell>
          <cell r="C1840" t="str">
            <v>Scottish Power</v>
          </cell>
          <cell r="D1840" t="str">
            <v>Scottish Power</v>
          </cell>
          <cell r="E1840">
            <v>2</v>
          </cell>
          <cell r="F1840" t="str">
            <v>All</v>
          </cell>
          <cell r="G1840" t="str">
            <v>North East</v>
          </cell>
          <cell r="H1840">
            <v>523</v>
          </cell>
        </row>
        <row r="1841">
          <cell r="A1841">
            <v>1998</v>
          </cell>
          <cell r="B1841">
            <v>4</v>
          </cell>
          <cell r="C1841" t="str">
            <v>Scottish Power</v>
          </cell>
          <cell r="D1841" t="str">
            <v>Scottish Power</v>
          </cell>
          <cell r="E1841">
            <v>2</v>
          </cell>
          <cell r="F1841" t="str">
            <v>Credit</v>
          </cell>
          <cell r="G1841" t="str">
            <v>North East</v>
          </cell>
          <cell r="H1841">
            <v>331</v>
          </cell>
        </row>
        <row r="1842">
          <cell r="A1842">
            <v>1998</v>
          </cell>
          <cell r="B1842">
            <v>4</v>
          </cell>
          <cell r="C1842" t="str">
            <v>Scottish Power</v>
          </cell>
          <cell r="D1842" t="str">
            <v>Scottish Power</v>
          </cell>
          <cell r="E1842">
            <v>2</v>
          </cell>
          <cell r="F1842" t="str">
            <v>Credit</v>
          </cell>
          <cell r="G1842" t="str">
            <v>North East</v>
          </cell>
          <cell r="H1842">
            <v>0</v>
          </cell>
        </row>
        <row r="1843">
          <cell r="A1843">
            <v>1998</v>
          </cell>
          <cell r="B1843">
            <v>4</v>
          </cell>
          <cell r="C1843" t="str">
            <v>Scottish Power</v>
          </cell>
          <cell r="D1843" t="str">
            <v>Scottish Power</v>
          </cell>
          <cell r="E1843">
            <v>2</v>
          </cell>
          <cell r="F1843" t="str">
            <v>Direct Debit</v>
          </cell>
          <cell r="G1843" t="str">
            <v>North East</v>
          </cell>
          <cell r="H1843">
            <v>192</v>
          </cell>
        </row>
        <row r="1844">
          <cell r="A1844">
            <v>1998</v>
          </cell>
          <cell r="B1844">
            <v>4</v>
          </cell>
          <cell r="C1844" t="str">
            <v>Scottish Power</v>
          </cell>
          <cell r="D1844" t="str">
            <v>Scottish Power</v>
          </cell>
          <cell r="E1844">
            <v>2</v>
          </cell>
          <cell r="F1844" t="str">
            <v>Prepayment</v>
          </cell>
          <cell r="G1844" t="str">
            <v>North East</v>
          </cell>
          <cell r="H1844">
            <v>0</v>
          </cell>
        </row>
        <row r="1845">
          <cell r="A1845">
            <v>1998</v>
          </cell>
          <cell r="B1845">
            <v>4</v>
          </cell>
          <cell r="C1845" t="str">
            <v>Scottish Power</v>
          </cell>
          <cell r="D1845" t="str">
            <v>Scottish Power</v>
          </cell>
          <cell r="E1845">
            <v>2</v>
          </cell>
          <cell r="F1845" t="str">
            <v>All</v>
          </cell>
          <cell r="G1845" t="str">
            <v>North Scotland</v>
          </cell>
          <cell r="H1845">
            <v>463</v>
          </cell>
        </row>
        <row r="1846">
          <cell r="A1846">
            <v>1998</v>
          </cell>
          <cell r="B1846">
            <v>4</v>
          </cell>
          <cell r="C1846" t="str">
            <v>Scottish Power</v>
          </cell>
          <cell r="D1846" t="str">
            <v>Scottish Power</v>
          </cell>
          <cell r="E1846">
            <v>2</v>
          </cell>
          <cell r="F1846" t="str">
            <v>Credit</v>
          </cell>
          <cell r="G1846" t="str">
            <v>North Scotland</v>
          </cell>
          <cell r="H1846">
            <v>205</v>
          </cell>
        </row>
        <row r="1847">
          <cell r="A1847">
            <v>1998</v>
          </cell>
          <cell r="B1847">
            <v>4</v>
          </cell>
          <cell r="C1847" t="str">
            <v>Scottish Power</v>
          </cell>
          <cell r="D1847" t="str">
            <v>Scottish Power</v>
          </cell>
          <cell r="E1847">
            <v>2</v>
          </cell>
          <cell r="F1847" t="str">
            <v>Credit</v>
          </cell>
          <cell r="G1847" t="str">
            <v>North Scotland</v>
          </cell>
          <cell r="H1847">
            <v>0</v>
          </cell>
        </row>
        <row r="1848">
          <cell r="A1848">
            <v>1998</v>
          </cell>
          <cell r="B1848">
            <v>4</v>
          </cell>
          <cell r="C1848" t="str">
            <v>Scottish Power</v>
          </cell>
          <cell r="D1848" t="str">
            <v>Scottish Power</v>
          </cell>
          <cell r="E1848">
            <v>2</v>
          </cell>
          <cell r="F1848" t="str">
            <v>Direct Debit</v>
          </cell>
          <cell r="G1848" t="str">
            <v>North Scotland</v>
          </cell>
          <cell r="H1848">
            <v>258</v>
          </cell>
        </row>
        <row r="1849">
          <cell r="A1849">
            <v>1998</v>
          </cell>
          <cell r="B1849">
            <v>4</v>
          </cell>
          <cell r="C1849" t="str">
            <v>Scottish Power</v>
          </cell>
          <cell r="D1849" t="str">
            <v>Scottish Power</v>
          </cell>
          <cell r="E1849">
            <v>2</v>
          </cell>
          <cell r="F1849" t="str">
            <v>Prepayment</v>
          </cell>
          <cell r="G1849" t="str">
            <v>North Scotland</v>
          </cell>
          <cell r="H1849">
            <v>0</v>
          </cell>
        </row>
        <row r="1850">
          <cell r="A1850">
            <v>1998</v>
          </cell>
          <cell r="B1850">
            <v>4</v>
          </cell>
          <cell r="C1850" t="str">
            <v>Scottish Power</v>
          </cell>
          <cell r="D1850" t="str">
            <v>Scottish Power</v>
          </cell>
          <cell r="E1850">
            <v>2</v>
          </cell>
          <cell r="F1850" t="str">
            <v>All</v>
          </cell>
          <cell r="G1850" t="str">
            <v>North Wales &amp; Merseyside</v>
          </cell>
          <cell r="H1850">
            <v>0</v>
          </cell>
        </row>
        <row r="1851">
          <cell r="A1851">
            <v>1998</v>
          </cell>
          <cell r="B1851">
            <v>4</v>
          </cell>
          <cell r="C1851" t="str">
            <v>Scottish Power</v>
          </cell>
          <cell r="D1851" t="str">
            <v>Scottish Power</v>
          </cell>
          <cell r="E1851">
            <v>2</v>
          </cell>
          <cell r="F1851" t="str">
            <v>Credit</v>
          </cell>
          <cell r="G1851" t="str">
            <v>North Wales &amp; Merseyside</v>
          </cell>
          <cell r="H1851">
            <v>0</v>
          </cell>
        </row>
        <row r="1852">
          <cell r="A1852">
            <v>1998</v>
          </cell>
          <cell r="B1852">
            <v>4</v>
          </cell>
          <cell r="C1852" t="str">
            <v>Scottish Power</v>
          </cell>
          <cell r="D1852" t="str">
            <v>Scottish Power</v>
          </cell>
          <cell r="E1852">
            <v>2</v>
          </cell>
          <cell r="F1852" t="str">
            <v>Credit</v>
          </cell>
          <cell r="G1852" t="str">
            <v>North Wales &amp; Merseyside</v>
          </cell>
          <cell r="H1852">
            <v>0</v>
          </cell>
        </row>
        <row r="1853">
          <cell r="A1853">
            <v>1998</v>
          </cell>
          <cell r="B1853">
            <v>4</v>
          </cell>
          <cell r="C1853" t="str">
            <v>Scottish Power</v>
          </cell>
          <cell r="D1853" t="str">
            <v>Scottish Power</v>
          </cell>
          <cell r="E1853">
            <v>2</v>
          </cell>
          <cell r="F1853" t="str">
            <v>Direct Debit</v>
          </cell>
          <cell r="G1853" t="str">
            <v>North Wales &amp; Merseyside</v>
          </cell>
          <cell r="H1853">
            <v>0</v>
          </cell>
        </row>
        <row r="1854">
          <cell r="A1854">
            <v>1998</v>
          </cell>
          <cell r="B1854">
            <v>4</v>
          </cell>
          <cell r="C1854" t="str">
            <v>Scottish Power</v>
          </cell>
          <cell r="D1854" t="str">
            <v>Scottish Power</v>
          </cell>
          <cell r="E1854">
            <v>2</v>
          </cell>
          <cell r="F1854" t="str">
            <v>Prepayment</v>
          </cell>
          <cell r="G1854" t="str">
            <v>North Wales &amp; Merseyside</v>
          </cell>
          <cell r="H1854">
            <v>0</v>
          </cell>
        </row>
        <row r="1855">
          <cell r="A1855">
            <v>1998</v>
          </cell>
          <cell r="B1855">
            <v>4</v>
          </cell>
          <cell r="C1855" t="str">
            <v>Scottish Power</v>
          </cell>
          <cell r="D1855" t="str">
            <v>Scottish Power</v>
          </cell>
          <cell r="E1855">
            <v>2</v>
          </cell>
          <cell r="F1855" t="str">
            <v>All</v>
          </cell>
          <cell r="G1855" t="str">
            <v>North West</v>
          </cell>
          <cell r="H1855">
            <v>0</v>
          </cell>
        </row>
        <row r="1856">
          <cell r="A1856">
            <v>1998</v>
          </cell>
          <cell r="B1856">
            <v>4</v>
          </cell>
          <cell r="C1856" t="str">
            <v>Scottish Power</v>
          </cell>
          <cell r="D1856" t="str">
            <v>Scottish Power</v>
          </cell>
          <cell r="E1856">
            <v>2</v>
          </cell>
          <cell r="F1856" t="str">
            <v>Credit</v>
          </cell>
          <cell r="G1856" t="str">
            <v>North West</v>
          </cell>
          <cell r="H1856">
            <v>0</v>
          </cell>
        </row>
        <row r="1857">
          <cell r="A1857">
            <v>1998</v>
          </cell>
          <cell r="B1857">
            <v>4</v>
          </cell>
          <cell r="C1857" t="str">
            <v>Scottish Power</v>
          </cell>
          <cell r="D1857" t="str">
            <v>Scottish Power</v>
          </cell>
          <cell r="E1857">
            <v>2</v>
          </cell>
          <cell r="F1857" t="str">
            <v>Credit</v>
          </cell>
          <cell r="G1857" t="str">
            <v>North West</v>
          </cell>
          <cell r="H1857">
            <v>0</v>
          </cell>
        </row>
        <row r="1858">
          <cell r="A1858">
            <v>1998</v>
          </cell>
          <cell r="B1858">
            <v>4</v>
          </cell>
          <cell r="C1858" t="str">
            <v>Scottish Power</v>
          </cell>
          <cell r="D1858" t="str">
            <v>Scottish Power</v>
          </cell>
          <cell r="E1858">
            <v>2</v>
          </cell>
          <cell r="F1858" t="str">
            <v>Direct Debit</v>
          </cell>
          <cell r="G1858" t="str">
            <v>North West</v>
          </cell>
          <cell r="H1858">
            <v>0</v>
          </cell>
        </row>
        <row r="1859">
          <cell r="A1859">
            <v>1998</v>
          </cell>
          <cell r="B1859">
            <v>4</v>
          </cell>
          <cell r="C1859" t="str">
            <v>Scottish Power</v>
          </cell>
          <cell r="D1859" t="str">
            <v>Scottish Power</v>
          </cell>
          <cell r="E1859">
            <v>2</v>
          </cell>
          <cell r="F1859" t="str">
            <v>Prepayment</v>
          </cell>
          <cell r="G1859" t="str">
            <v>North West</v>
          </cell>
          <cell r="H1859">
            <v>0</v>
          </cell>
        </row>
        <row r="1860">
          <cell r="A1860">
            <v>1998</v>
          </cell>
          <cell r="B1860">
            <v>4</v>
          </cell>
          <cell r="C1860" t="str">
            <v>Scottish Power</v>
          </cell>
          <cell r="D1860" t="str">
            <v>Scottish Power</v>
          </cell>
          <cell r="E1860">
            <v>2</v>
          </cell>
          <cell r="F1860" t="str">
            <v>All</v>
          </cell>
          <cell r="G1860" t="str">
            <v>South East</v>
          </cell>
          <cell r="H1860">
            <v>1273</v>
          </cell>
        </row>
        <row r="1861">
          <cell r="A1861">
            <v>1998</v>
          </cell>
          <cell r="B1861">
            <v>4</v>
          </cell>
          <cell r="C1861" t="str">
            <v>Scottish Power</v>
          </cell>
          <cell r="D1861" t="str">
            <v>Scottish Power</v>
          </cell>
          <cell r="E1861">
            <v>2</v>
          </cell>
          <cell r="F1861" t="str">
            <v>Credit</v>
          </cell>
          <cell r="G1861" t="str">
            <v>South East</v>
          </cell>
          <cell r="H1861">
            <v>262</v>
          </cell>
        </row>
        <row r="1862">
          <cell r="A1862">
            <v>1998</v>
          </cell>
          <cell r="B1862">
            <v>4</v>
          </cell>
          <cell r="C1862" t="str">
            <v>Scottish Power</v>
          </cell>
          <cell r="D1862" t="str">
            <v>Scottish Power</v>
          </cell>
          <cell r="E1862">
            <v>2</v>
          </cell>
          <cell r="F1862" t="str">
            <v>Credit</v>
          </cell>
          <cell r="G1862" t="str">
            <v>South East</v>
          </cell>
          <cell r="H1862">
            <v>0</v>
          </cell>
        </row>
        <row r="1863">
          <cell r="A1863">
            <v>1998</v>
          </cell>
          <cell r="B1863">
            <v>4</v>
          </cell>
          <cell r="C1863" t="str">
            <v>Scottish Power</v>
          </cell>
          <cell r="D1863" t="str">
            <v>Scottish Power</v>
          </cell>
          <cell r="E1863">
            <v>2</v>
          </cell>
          <cell r="F1863" t="str">
            <v>Direct Debit</v>
          </cell>
          <cell r="G1863" t="str">
            <v>South East</v>
          </cell>
          <cell r="H1863">
            <v>1011</v>
          </cell>
        </row>
        <row r="1864">
          <cell r="A1864">
            <v>1998</v>
          </cell>
          <cell r="B1864">
            <v>4</v>
          </cell>
          <cell r="C1864" t="str">
            <v>Scottish Power</v>
          </cell>
          <cell r="D1864" t="str">
            <v>Scottish Power</v>
          </cell>
          <cell r="E1864">
            <v>2</v>
          </cell>
          <cell r="F1864" t="str">
            <v>Prepayment</v>
          </cell>
          <cell r="G1864" t="str">
            <v>South East</v>
          </cell>
          <cell r="H1864">
            <v>0</v>
          </cell>
        </row>
        <row r="1865">
          <cell r="A1865">
            <v>1998</v>
          </cell>
          <cell r="B1865">
            <v>4</v>
          </cell>
          <cell r="C1865" t="str">
            <v>Scottish Power</v>
          </cell>
          <cell r="D1865" t="str">
            <v>Scottish Power</v>
          </cell>
          <cell r="E1865">
            <v>1</v>
          </cell>
          <cell r="F1865" t="str">
            <v>All</v>
          </cell>
          <cell r="G1865" t="str">
            <v>South Scotland</v>
          </cell>
          <cell r="H1865">
            <v>1641598</v>
          </cell>
        </row>
        <row r="1866">
          <cell r="A1866">
            <v>1998</v>
          </cell>
          <cell r="B1866">
            <v>4</v>
          </cell>
          <cell r="C1866" t="str">
            <v>Scottish Power</v>
          </cell>
          <cell r="D1866" t="str">
            <v>Scottish Power</v>
          </cell>
          <cell r="E1866">
            <v>1</v>
          </cell>
          <cell r="F1866" t="str">
            <v>Credit</v>
          </cell>
          <cell r="G1866" t="str">
            <v>South Scotland</v>
          </cell>
          <cell r="H1866">
            <v>808257</v>
          </cell>
        </row>
        <row r="1867">
          <cell r="A1867">
            <v>1998</v>
          </cell>
          <cell r="B1867">
            <v>4</v>
          </cell>
          <cell r="C1867" t="str">
            <v>Scottish Power</v>
          </cell>
          <cell r="D1867" t="str">
            <v>Scottish Power</v>
          </cell>
          <cell r="E1867">
            <v>1</v>
          </cell>
          <cell r="F1867" t="str">
            <v>Credit</v>
          </cell>
          <cell r="G1867" t="str">
            <v>South Scotland</v>
          </cell>
          <cell r="H1867">
            <v>18709</v>
          </cell>
        </row>
        <row r="1868">
          <cell r="A1868">
            <v>1998</v>
          </cell>
          <cell r="B1868">
            <v>4</v>
          </cell>
          <cell r="C1868" t="str">
            <v>Scottish Power</v>
          </cell>
          <cell r="D1868" t="str">
            <v>Scottish Power</v>
          </cell>
          <cell r="E1868">
            <v>1</v>
          </cell>
          <cell r="F1868" t="str">
            <v>Direct Debit</v>
          </cell>
          <cell r="G1868" t="str">
            <v>South Scotland</v>
          </cell>
          <cell r="H1868">
            <v>443348</v>
          </cell>
        </row>
        <row r="1869">
          <cell r="A1869">
            <v>1998</v>
          </cell>
          <cell r="B1869">
            <v>4</v>
          </cell>
          <cell r="C1869" t="str">
            <v>Scottish Power</v>
          </cell>
          <cell r="D1869" t="str">
            <v>Scottish Power</v>
          </cell>
          <cell r="E1869">
            <v>1</v>
          </cell>
          <cell r="F1869" t="str">
            <v>Prepayment</v>
          </cell>
          <cell r="G1869" t="str">
            <v>South Scotland</v>
          </cell>
          <cell r="H1869">
            <v>371284</v>
          </cell>
        </row>
        <row r="1870">
          <cell r="A1870">
            <v>1998</v>
          </cell>
          <cell r="B1870">
            <v>4</v>
          </cell>
          <cell r="C1870" t="str">
            <v>Scottish Power</v>
          </cell>
          <cell r="D1870" t="str">
            <v>Scottish Power</v>
          </cell>
          <cell r="E1870">
            <v>2</v>
          </cell>
          <cell r="F1870" t="str">
            <v>All</v>
          </cell>
          <cell r="G1870" t="str">
            <v>South Wales</v>
          </cell>
          <cell r="H1870">
            <v>0</v>
          </cell>
        </row>
        <row r="1871">
          <cell r="A1871">
            <v>1998</v>
          </cell>
          <cell r="B1871">
            <v>4</v>
          </cell>
          <cell r="C1871" t="str">
            <v>Scottish Power</v>
          </cell>
          <cell r="D1871" t="str">
            <v>Scottish Power</v>
          </cell>
          <cell r="E1871">
            <v>2</v>
          </cell>
          <cell r="F1871" t="str">
            <v>Credit</v>
          </cell>
          <cell r="G1871" t="str">
            <v>South Wales</v>
          </cell>
          <cell r="H1871">
            <v>0</v>
          </cell>
        </row>
        <row r="1872">
          <cell r="A1872">
            <v>1998</v>
          </cell>
          <cell r="B1872">
            <v>4</v>
          </cell>
          <cell r="C1872" t="str">
            <v>Scottish Power</v>
          </cell>
          <cell r="D1872" t="str">
            <v>Scottish Power</v>
          </cell>
          <cell r="E1872">
            <v>2</v>
          </cell>
          <cell r="F1872" t="str">
            <v>Credit</v>
          </cell>
          <cell r="G1872" t="str">
            <v>South Wales</v>
          </cell>
          <cell r="H1872">
            <v>0</v>
          </cell>
        </row>
        <row r="1873">
          <cell r="A1873">
            <v>1998</v>
          </cell>
          <cell r="B1873">
            <v>4</v>
          </cell>
          <cell r="C1873" t="str">
            <v>Scottish Power</v>
          </cell>
          <cell r="D1873" t="str">
            <v>Scottish Power</v>
          </cell>
          <cell r="E1873">
            <v>2</v>
          </cell>
          <cell r="F1873" t="str">
            <v>Direct Debit</v>
          </cell>
          <cell r="G1873" t="str">
            <v>South Wales</v>
          </cell>
          <cell r="H1873">
            <v>0</v>
          </cell>
        </row>
        <row r="1874">
          <cell r="A1874">
            <v>1998</v>
          </cell>
          <cell r="B1874">
            <v>4</v>
          </cell>
          <cell r="C1874" t="str">
            <v>Scottish Power</v>
          </cell>
          <cell r="D1874" t="str">
            <v>Scottish Power</v>
          </cell>
          <cell r="E1874">
            <v>2</v>
          </cell>
          <cell r="F1874" t="str">
            <v>Prepayment</v>
          </cell>
          <cell r="G1874" t="str">
            <v>South Wales</v>
          </cell>
          <cell r="H1874">
            <v>0</v>
          </cell>
        </row>
        <row r="1875">
          <cell r="A1875">
            <v>1998</v>
          </cell>
          <cell r="B1875">
            <v>4</v>
          </cell>
          <cell r="C1875" t="str">
            <v>Scottish Power</v>
          </cell>
          <cell r="D1875" t="str">
            <v>Scottish Power</v>
          </cell>
          <cell r="E1875">
            <v>2</v>
          </cell>
          <cell r="F1875" t="str">
            <v>All</v>
          </cell>
          <cell r="G1875" t="str">
            <v>South West</v>
          </cell>
          <cell r="H1875">
            <v>0</v>
          </cell>
        </row>
        <row r="1876">
          <cell r="A1876">
            <v>1998</v>
          </cell>
          <cell r="B1876">
            <v>4</v>
          </cell>
          <cell r="C1876" t="str">
            <v>Scottish Power</v>
          </cell>
          <cell r="D1876" t="str">
            <v>Scottish Power</v>
          </cell>
          <cell r="E1876">
            <v>2</v>
          </cell>
          <cell r="F1876" t="str">
            <v>Credit</v>
          </cell>
          <cell r="G1876" t="str">
            <v>South West</v>
          </cell>
          <cell r="H1876">
            <v>0</v>
          </cell>
        </row>
        <row r="1877">
          <cell r="A1877">
            <v>1998</v>
          </cell>
          <cell r="B1877">
            <v>4</v>
          </cell>
          <cell r="C1877" t="str">
            <v>Scottish Power</v>
          </cell>
          <cell r="D1877" t="str">
            <v>Scottish Power</v>
          </cell>
          <cell r="E1877">
            <v>2</v>
          </cell>
          <cell r="F1877" t="str">
            <v>Credit</v>
          </cell>
          <cell r="G1877" t="str">
            <v>South West</v>
          </cell>
          <cell r="H1877">
            <v>0</v>
          </cell>
        </row>
        <row r="1878">
          <cell r="A1878">
            <v>1998</v>
          </cell>
          <cell r="B1878">
            <v>4</v>
          </cell>
          <cell r="C1878" t="str">
            <v>Scottish Power</v>
          </cell>
          <cell r="D1878" t="str">
            <v>Scottish Power</v>
          </cell>
          <cell r="E1878">
            <v>2</v>
          </cell>
          <cell r="F1878" t="str">
            <v>Direct Debit</v>
          </cell>
          <cell r="G1878" t="str">
            <v>South West</v>
          </cell>
          <cell r="H1878">
            <v>0</v>
          </cell>
        </row>
        <row r="1879">
          <cell r="A1879">
            <v>1998</v>
          </cell>
          <cell r="B1879">
            <v>4</v>
          </cell>
          <cell r="C1879" t="str">
            <v>Scottish Power</v>
          </cell>
          <cell r="D1879" t="str">
            <v>Scottish Power</v>
          </cell>
          <cell r="E1879">
            <v>2</v>
          </cell>
          <cell r="F1879" t="str">
            <v>Prepayment</v>
          </cell>
          <cell r="G1879" t="str">
            <v>South West</v>
          </cell>
          <cell r="H1879">
            <v>0</v>
          </cell>
        </row>
        <row r="1880">
          <cell r="A1880">
            <v>1998</v>
          </cell>
          <cell r="B1880">
            <v>4</v>
          </cell>
          <cell r="C1880" t="str">
            <v>Scottish Power</v>
          </cell>
          <cell r="D1880" t="str">
            <v>Scottish Power</v>
          </cell>
          <cell r="E1880">
            <v>2</v>
          </cell>
          <cell r="F1880" t="str">
            <v>All</v>
          </cell>
          <cell r="G1880" t="str">
            <v>Southern</v>
          </cell>
          <cell r="H1880">
            <v>0</v>
          </cell>
        </row>
        <row r="1881">
          <cell r="A1881">
            <v>1998</v>
          </cell>
          <cell r="B1881">
            <v>4</v>
          </cell>
          <cell r="C1881" t="str">
            <v>Scottish Power</v>
          </cell>
          <cell r="D1881" t="str">
            <v>Scottish Power</v>
          </cell>
          <cell r="E1881">
            <v>2</v>
          </cell>
          <cell r="F1881" t="str">
            <v>Credit</v>
          </cell>
          <cell r="G1881" t="str">
            <v>Southern</v>
          </cell>
          <cell r="H1881">
            <v>0</v>
          </cell>
        </row>
        <row r="1882">
          <cell r="A1882">
            <v>1998</v>
          </cell>
          <cell r="B1882">
            <v>4</v>
          </cell>
          <cell r="C1882" t="str">
            <v>Scottish Power</v>
          </cell>
          <cell r="D1882" t="str">
            <v>Scottish Power</v>
          </cell>
          <cell r="E1882">
            <v>2</v>
          </cell>
          <cell r="F1882" t="str">
            <v>Credit</v>
          </cell>
          <cell r="G1882" t="str">
            <v>Southern</v>
          </cell>
          <cell r="H1882">
            <v>0</v>
          </cell>
        </row>
        <row r="1883">
          <cell r="A1883">
            <v>1998</v>
          </cell>
          <cell r="B1883">
            <v>4</v>
          </cell>
          <cell r="C1883" t="str">
            <v>Scottish Power</v>
          </cell>
          <cell r="D1883" t="str">
            <v>Scottish Power</v>
          </cell>
          <cell r="E1883">
            <v>2</v>
          </cell>
          <cell r="F1883" t="str">
            <v>Direct Debit</v>
          </cell>
          <cell r="G1883" t="str">
            <v>Southern</v>
          </cell>
          <cell r="H1883">
            <v>0</v>
          </cell>
        </row>
        <row r="1884">
          <cell r="A1884">
            <v>1998</v>
          </cell>
          <cell r="B1884">
            <v>4</v>
          </cell>
          <cell r="C1884" t="str">
            <v>Scottish Power</v>
          </cell>
          <cell r="D1884" t="str">
            <v>Scottish Power</v>
          </cell>
          <cell r="E1884">
            <v>2</v>
          </cell>
          <cell r="F1884" t="str">
            <v>Prepayment</v>
          </cell>
          <cell r="G1884" t="str">
            <v>Southern</v>
          </cell>
          <cell r="H1884">
            <v>0</v>
          </cell>
        </row>
        <row r="1885">
          <cell r="A1885">
            <v>1998</v>
          </cell>
          <cell r="B1885">
            <v>4</v>
          </cell>
          <cell r="C1885" t="str">
            <v>Scottish Power</v>
          </cell>
          <cell r="D1885" t="str">
            <v>Scottish Power</v>
          </cell>
          <cell r="E1885">
            <v>2</v>
          </cell>
          <cell r="F1885" t="str">
            <v>All</v>
          </cell>
          <cell r="G1885" t="str">
            <v>Yorkshire</v>
          </cell>
          <cell r="H1885">
            <v>1002</v>
          </cell>
        </row>
        <row r="1886">
          <cell r="A1886">
            <v>1998</v>
          </cell>
          <cell r="B1886">
            <v>4</v>
          </cell>
          <cell r="C1886" t="str">
            <v>Scottish Power</v>
          </cell>
          <cell r="D1886" t="str">
            <v>Scottish Power</v>
          </cell>
          <cell r="E1886">
            <v>2</v>
          </cell>
          <cell r="F1886" t="str">
            <v>Credit</v>
          </cell>
          <cell r="G1886" t="str">
            <v>Yorkshire</v>
          </cell>
          <cell r="H1886">
            <v>634</v>
          </cell>
        </row>
        <row r="1887">
          <cell r="A1887">
            <v>1998</v>
          </cell>
          <cell r="B1887">
            <v>4</v>
          </cell>
          <cell r="C1887" t="str">
            <v>Scottish Power</v>
          </cell>
          <cell r="D1887" t="str">
            <v>Scottish Power</v>
          </cell>
          <cell r="E1887">
            <v>2</v>
          </cell>
          <cell r="F1887" t="str">
            <v>Credit</v>
          </cell>
          <cell r="G1887" t="str">
            <v>Yorkshire</v>
          </cell>
          <cell r="H1887">
            <v>0</v>
          </cell>
        </row>
        <row r="1888">
          <cell r="A1888">
            <v>1998</v>
          </cell>
          <cell r="B1888">
            <v>4</v>
          </cell>
          <cell r="C1888" t="str">
            <v>Scottish Power</v>
          </cell>
          <cell r="D1888" t="str">
            <v>Scottish Power</v>
          </cell>
          <cell r="E1888">
            <v>2</v>
          </cell>
          <cell r="F1888" t="str">
            <v>Direct Debit</v>
          </cell>
          <cell r="G1888" t="str">
            <v>Yorkshire</v>
          </cell>
          <cell r="H1888">
            <v>368</v>
          </cell>
        </row>
        <row r="1889">
          <cell r="A1889">
            <v>1998</v>
          </cell>
          <cell r="B1889">
            <v>4</v>
          </cell>
          <cell r="C1889" t="str">
            <v>Scottish Power</v>
          </cell>
          <cell r="D1889" t="str">
            <v>Scottish Power</v>
          </cell>
          <cell r="E1889">
            <v>2</v>
          </cell>
          <cell r="F1889" t="str">
            <v>Prepayment</v>
          </cell>
          <cell r="G1889" t="str">
            <v>Yorkshire</v>
          </cell>
          <cell r="H1889">
            <v>0</v>
          </cell>
        </row>
        <row r="1890">
          <cell r="A1890">
            <v>1998</v>
          </cell>
          <cell r="B1890">
            <v>4</v>
          </cell>
          <cell r="C1890" t="str">
            <v>SEEBOARD</v>
          </cell>
          <cell r="D1890" t="str">
            <v>EDF</v>
          </cell>
          <cell r="E1890">
            <v>2</v>
          </cell>
          <cell r="F1890" t="str">
            <v>All</v>
          </cell>
          <cell r="G1890" t="str">
            <v>East Anglia</v>
          </cell>
          <cell r="H1890">
            <v>1</v>
          </cell>
        </row>
        <row r="1891">
          <cell r="A1891">
            <v>1998</v>
          </cell>
          <cell r="B1891">
            <v>4</v>
          </cell>
          <cell r="C1891" t="str">
            <v>SEEBOARD</v>
          </cell>
          <cell r="D1891" t="str">
            <v>EDF</v>
          </cell>
          <cell r="E1891">
            <v>2</v>
          </cell>
          <cell r="F1891" t="str">
            <v>Credit</v>
          </cell>
          <cell r="G1891" t="str">
            <v>East Anglia</v>
          </cell>
          <cell r="H1891">
            <v>1</v>
          </cell>
        </row>
        <row r="1892">
          <cell r="A1892">
            <v>1998</v>
          </cell>
          <cell r="B1892">
            <v>4</v>
          </cell>
          <cell r="C1892" t="str">
            <v>SEEBOARD</v>
          </cell>
          <cell r="D1892" t="str">
            <v>EDF</v>
          </cell>
          <cell r="E1892">
            <v>2</v>
          </cell>
          <cell r="F1892" t="str">
            <v>Credit</v>
          </cell>
          <cell r="G1892" t="str">
            <v>East Anglia</v>
          </cell>
          <cell r="H1892">
            <v>0</v>
          </cell>
        </row>
        <row r="1893">
          <cell r="A1893">
            <v>1998</v>
          </cell>
          <cell r="B1893">
            <v>4</v>
          </cell>
          <cell r="C1893" t="str">
            <v>SEEBOARD</v>
          </cell>
          <cell r="D1893" t="str">
            <v>EDF</v>
          </cell>
          <cell r="E1893">
            <v>2</v>
          </cell>
          <cell r="F1893" t="str">
            <v>Direct Debit</v>
          </cell>
          <cell r="G1893" t="str">
            <v>East Anglia</v>
          </cell>
          <cell r="H1893">
            <v>0</v>
          </cell>
        </row>
        <row r="1894">
          <cell r="A1894">
            <v>1998</v>
          </cell>
          <cell r="B1894">
            <v>4</v>
          </cell>
          <cell r="C1894" t="str">
            <v>SEEBOARD</v>
          </cell>
          <cell r="D1894" t="str">
            <v>EDF</v>
          </cell>
          <cell r="E1894">
            <v>2</v>
          </cell>
          <cell r="F1894" t="str">
            <v>Prepayment</v>
          </cell>
          <cell r="G1894" t="str">
            <v>East Anglia</v>
          </cell>
          <cell r="H1894">
            <v>0</v>
          </cell>
        </row>
        <row r="1895">
          <cell r="A1895">
            <v>1998</v>
          </cell>
          <cell r="B1895">
            <v>4</v>
          </cell>
          <cell r="C1895" t="str">
            <v>SEEBOARD</v>
          </cell>
          <cell r="D1895" t="str">
            <v>EDF</v>
          </cell>
          <cell r="E1895">
            <v>2</v>
          </cell>
          <cell r="F1895" t="str">
            <v>All</v>
          </cell>
          <cell r="G1895" t="str">
            <v>East Midlands</v>
          </cell>
          <cell r="H1895">
            <v>0</v>
          </cell>
        </row>
        <row r="1896">
          <cell r="A1896">
            <v>1998</v>
          </cell>
          <cell r="B1896">
            <v>4</v>
          </cell>
          <cell r="C1896" t="str">
            <v>SEEBOARD</v>
          </cell>
          <cell r="D1896" t="str">
            <v>EDF</v>
          </cell>
          <cell r="E1896">
            <v>2</v>
          </cell>
          <cell r="F1896" t="str">
            <v>Credit</v>
          </cell>
          <cell r="G1896" t="str">
            <v>East Midlands</v>
          </cell>
          <cell r="H1896">
            <v>0</v>
          </cell>
        </row>
        <row r="1897">
          <cell r="A1897">
            <v>1998</v>
          </cell>
          <cell r="B1897">
            <v>4</v>
          </cell>
          <cell r="C1897" t="str">
            <v>SEEBOARD</v>
          </cell>
          <cell r="D1897" t="str">
            <v>EDF</v>
          </cell>
          <cell r="E1897">
            <v>2</v>
          </cell>
          <cell r="F1897" t="str">
            <v>Credit</v>
          </cell>
          <cell r="G1897" t="str">
            <v>East Midlands</v>
          </cell>
          <cell r="H1897">
            <v>0</v>
          </cell>
        </row>
        <row r="1898">
          <cell r="A1898">
            <v>1998</v>
          </cell>
          <cell r="B1898">
            <v>4</v>
          </cell>
          <cell r="C1898" t="str">
            <v>SEEBOARD</v>
          </cell>
          <cell r="D1898" t="str">
            <v>EDF</v>
          </cell>
          <cell r="E1898">
            <v>2</v>
          </cell>
          <cell r="F1898" t="str">
            <v>Direct Debit</v>
          </cell>
          <cell r="G1898" t="str">
            <v>East Midlands</v>
          </cell>
          <cell r="H1898">
            <v>0</v>
          </cell>
        </row>
        <row r="1899">
          <cell r="A1899">
            <v>1998</v>
          </cell>
          <cell r="B1899">
            <v>4</v>
          </cell>
          <cell r="C1899" t="str">
            <v>SEEBOARD</v>
          </cell>
          <cell r="D1899" t="str">
            <v>EDF</v>
          </cell>
          <cell r="E1899">
            <v>2</v>
          </cell>
          <cell r="F1899" t="str">
            <v>Prepayment</v>
          </cell>
          <cell r="G1899" t="str">
            <v>East Midlands</v>
          </cell>
          <cell r="H1899">
            <v>0</v>
          </cell>
        </row>
        <row r="1900">
          <cell r="A1900">
            <v>1998</v>
          </cell>
          <cell r="B1900">
            <v>4</v>
          </cell>
          <cell r="C1900" t="str">
            <v>SEEBOARD</v>
          </cell>
          <cell r="D1900" t="str">
            <v>EDF</v>
          </cell>
          <cell r="E1900">
            <v>2</v>
          </cell>
          <cell r="F1900" t="str">
            <v>All</v>
          </cell>
          <cell r="G1900" t="str">
            <v>London</v>
          </cell>
          <cell r="H1900">
            <v>10</v>
          </cell>
        </row>
        <row r="1901">
          <cell r="A1901">
            <v>1998</v>
          </cell>
          <cell r="B1901">
            <v>4</v>
          </cell>
          <cell r="C1901" t="str">
            <v>SEEBOARD</v>
          </cell>
          <cell r="D1901" t="str">
            <v>EDF</v>
          </cell>
          <cell r="E1901">
            <v>2</v>
          </cell>
          <cell r="F1901" t="str">
            <v>Credit</v>
          </cell>
          <cell r="G1901" t="str">
            <v>London</v>
          </cell>
          <cell r="H1901">
            <v>7</v>
          </cell>
        </row>
        <row r="1902">
          <cell r="A1902">
            <v>1998</v>
          </cell>
          <cell r="B1902">
            <v>4</v>
          </cell>
          <cell r="C1902" t="str">
            <v>SEEBOARD</v>
          </cell>
          <cell r="D1902" t="str">
            <v>EDF</v>
          </cell>
          <cell r="E1902">
            <v>2</v>
          </cell>
          <cell r="F1902" t="str">
            <v>Credit</v>
          </cell>
          <cell r="G1902" t="str">
            <v>London</v>
          </cell>
          <cell r="H1902">
            <v>0</v>
          </cell>
        </row>
        <row r="1903">
          <cell r="A1903">
            <v>1998</v>
          </cell>
          <cell r="B1903">
            <v>4</v>
          </cell>
          <cell r="C1903" t="str">
            <v>SEEBOARD</v>
          </cell>
          <cell r="D1903" t="str">
            <v>EDF</v>
          </cell>
          <cell r="E1903">
            <v>2</v>
          </cell>
          <cell r="F1903" t="str">
            <v>Direct Debit</v>
          </cell>
          <cell r="G1903" t="str">
            <v>London</v>
          </cell>
          <cell r="H1903">
            <v>1</v>
          </cell>
        </row>
        <row r="1904">
          <cell r="A1904">
            <v>1998</v>
          </cell>
          <cell r="B1904">
            <v>4</v>
          </cell>
          <cell r="C1904" t="str">
            <v>SEEBOARD</v>
          </cell>
          <cell r="D1904" t="str">
            <v>EDF</v>
          </cell>
          <cell r="E1904">
            <v>2</v>
          </cell>
          <cell r="F1904" t="str">
            <v>Prepayment</v>
          </cell>
          <cell r="G1904" t="str">
            <v>London</v>
          </cell>
          <cell r="H1904">
            <v>2</v>
          </cell>
        </row>
        <row r="1905">
          <cell r="A1905">
            <v>1998</v>
          </cell>
          <cell r="B1905">
            <v>4</v>
          </cell>
          <cell r="C1905" t="str">
            <v>SEEBOARD</v>
          </cell>
          <cell r="D1905" t="str">
            <v>EDF</v>
          </cell>
          <cell r="E1905">
            <v>2</v>
          </cell>
          <cell r="F1905" t="str">
            <v>All</v>
          </cell>
          <cell r="G1905" t="str">
            <v>Midlands</v>
          </cell>
          <cell r="H1905">
            <v>0</v>
          </cell>
        </row>
        <row r="1906">
          <cell r="A1906">
            <v>1998</v>
          </cell>
          <cell r="B1906">
            <v>4</v>
          </cell>
          <cell r="C1906" t="str">
            <v>SEEBOARD</v>
          </cell>
          <cell r="D1906" t="str">
            <v>EDF</v>
          </cell>
          <cell r="E1906">
            <v>2</v>
          </cell>
          <cell r="F1906" t="str">
            <v>Credit</v>
          </cell>
          <cell r="G1906" t="str">
            <v>Midlands</v>
          </cell>
          <cell r="H1906">
            <v>0</v>
          </cell>
        </row>
        <row r="1907">
          <cell r="A1907">
            <v>1998</v>
          </cell>
          <cell r="B1907">
            <v>4</v>
          </cell>
          <cell r="C1907" t="str">
            <v>SEEBOARD</v>
          </cell>
          <cell r="D1907" t="str">
            <v>EDF</v>
          </cell>
          <cell r="E1907">
            <v>2</v>
          </cell>
          <cell r="F1907" t="str">
            <v>Credit</v>
          </cell>
          <cell r="G1907" t="str">
            <v>Midlands</v>
          </cell>
          <cell r="H1907">
            <v>0</v>
          </cell>
        </row>
        <row r="1908">
          <cell r="A1908">
            <v>1998</v>
          </cell>
          <cell r="B1908">
            <v>4</v>
          </cell>
          <cell r="C1908" t="str">
            <v>SEEBOARD</v>
          </cell>
          <cell r="D1908" t="str">
            <v>EDF</v>
          </cell>
          <cell r="E1908">
            <v>2</v>
          </cell>
          <cell r="F1908" t="str">
            <v>Direct Debit</v>
          </cell>
          <cell r="G1908" t="str">
            <v>Midlands</v>
          </cell>
          <cell r="H1908">
            <v>0</v>
          </cell>
        </row>
        <row r="1909">
          <cell r="A1909">
            <v>1998</v>
          </cell>
          <cell r="B1909">
            <v>4</v>
          </cell>
          <cell r="C1909" t="str">
            <v>SEEBOARD</v>
          </cell>
          <cell r="D1909" t="str">
            <v>EDF</v>
          </cell>
          <cell r="E1909">
            <v>2</v>
          </cell>
          <cell r="F1909" t="str">
            <v>Prepayment</v>
          </cell>
          <cell r="G1909" t="str">
            <v>Midlands</v>
          </cell>
          <cell r="H1909">
            <v>0</v>
          </cell>
        </row>
        <row r="1910">
          <cell r="A1910">
            <v>1998</v>
          </cell>
          <cell r="B1910">
            <v>4</v>
          </cell>
          <cell r="C1910" t="str">
            <v>SEEBOARD</v>
          </cell>
          <cell r="D1910" t="str">
            <v>EDF</v>
          </cell>
          <cell r="E1910">
            <v>2</v>
          </cell>
          <cell r="F1910" t="str">
            <v>All</v>
          </cell>
          <cell r="G1910" t="str">
            <v>North East</v>
          </cell>
          <cell r="H1910">
            <v>0</v>
          </cell>
        </row>
        <row r="1911">
          <cell r="A1911">
            <v>1998</v>
          </cell>
          <cell r="B1911">
            <v>4</v>
          </cell>
          <cell r="C1911" t="str">
            <v>SEEBOARD</v>
          </cell>
          <cell r="D1911" t="str">
            <v>EDF</v>
          </cell>
          <cell r="E1911">
            <v>2</v>
          </cell>
          <cell r="F1911" t="str">
            <v>Credit</v>
          </cell>
          <cell r="G1911" t="str">
            <v>North East</v>
          </cell>
          <cell r="H1911">
            <v>0</v>
          </cell>
        </row>
        <row r="1912">
          <cell r="A1912">
            <v>1998</v>
          </cell>
          <cell r="B1912">
            <v>4</v>
          </cell>
          <cell r="C1912" t="str">
            <v>SEEBOARD</v>
          </cell>
          <cell r="D1912" t="str">
            <v>EDF</v>
          </cell>
          <cell r="E1912">
            <v>2</v>
          </cell>
          <cell r="F1912" t="str">
            <v>Credit</v>
          </cell>
          <cell r="G1912" t="str">
            <v>North East</v>
          </cell>
          <cell r="H1912">
            <v>0</v>
          </cell>
        </row>
        <row r="1913">
          <cell r="A1913">
            <v>1998</v>
          </cell>
          <cell r="B1913">
            <v>4</v>
          </cell>
          <cell r="C1913" t="str">
            <v>SEEBOARD</v>
          </cell>
          <cell r="D1913" t="str">
            <v>EDF</v>
          </cell>
          <cell r="E1913">
            <v>2</v>
          </cell>
          <cell r="F1913" t="str">
            <v>Direct Debit</v>
          </cell>
          <cell r="G1913" t="str">
            <v>North East</v>
          </cell>
          <cell r="H1913">
            <v>0</v>
          </cell>
        </row>
        <row r="1914">
          <cell r="A1914">
            <v>1998</v>
          </cell>
          <cell r="B1914">
            <v>4</v>
          </cell>
          <cell r="C1914" t="str">
            <v>SEEBOARD</v>
          </cell>
          <cell r="D1914" t="str">
            <v>EDF</v>
          </cell>
          <cell r="E1914">
            <v>2</v>
          </cell>
          <cell r="F1914" t="str">
            <v>Prepayment</v>
          </cell>
          <cell r="G1914" t="str">
            <v>North East</v>
          </cell>
          <cell r="H1914">
            <v>0</v>
          </cell>
        </row>
        <row r="1915">
          <cell r="A1915">
            <v>1998</v>
          </cell>
          <cell r="B1915">
            <v>4</v>
          </cell>
          <cell r="C1915" t="str">
            <v>SEEBOARD</v>
          </cell>
          <cell r="D1915" t="str">
            <v>EDF</v>
          </cell>
          <cell r="E1915">
            <v>2</v>
          </cell>
          <cell r="F1915" t="str">
            <v>All</v>
          </cell>
          <cell r="G1915" t="str">
            <v>North Scotland</v>
          </cell>
          <cell r="H1915">
            <v>0</v>
          </cell>
        </row>
        <row r="1916">
          <cell r="A1916">
            <v>1998</v>
          </cell>
          <cell r="B1916">
            <v>4</v>
          </cell>
          <cell r="C1916" t="str">
            <v>SEEBOARD</v>
          </cell>
          <cell r="D1916" t="str">
            <v>EDF</v>
          </cell>
          <cell r="E1916">
            <v>2</v>
          </cell>
          <cell r="F1916" t="str">
            <v>Credit</v>
          </cell>
          <cell r="G1916" t="str">
            <v>North Scotland</v>
          </cell>
          <cell r="H1916">
            <v>0</v>
          </cell>
        </row>
        <row r="1917">
          <cell r="A1917">
            <v>1998</v>
          </cell>
          <cell r="B1917">
            <v>4</v>
          </cell>
          <cell r="C1917" t="str">
            <v>SEEBOARD</v>
          </cell>
          <cell r="D1917" t="str">
            <v>EDF</v>
          </cell>
          <cell r="E1917">
            <v>2</v>
          </cell>
          <cell r="F1917" t="str">
            <v>Credit</v>
          </cell>
          <cell r="G1917" t="str">
            <v>North Scotland</v>
          </cell>
          <cell r="H1917">
            <v>0</v>
          </cell>
        </row>
        <row r="1918">
          <cell r="A1918">
            <v>1998</v>
          </cell>
          <cell r="B1918">
            <v>4</v>
          </cell>
          <cell r="C1918" t="str">
            <v>SEEBOARD</v>
          </cell>
          <cell r="D1918" t="str">
            <v>EDF</v>
          </cell>
          <cell r="E1918">
            <v>2</v>
          </cell>
          <cell r="F1918" t="str">
            <v>Direct Debit</v>
          </cell>
          <cell r="G1918" t="str">
            <v>North Scotland</v>
          </cell>
          <cell r="H1918">
            <v>0</v>
          </cell>
        </row>
        <row r="1919">
          <cell r="A1919">
            <v>1998</v>
          </cell>
          <cell r="B1919">
            <v>4</v>
          </cell>
          <cell r="C1919" t="str">
            <v>SEEBOARD</v>
          </cell>
          <cell r="D1919" t="str">
            <v>EDF</v>
          </cell>
          <cell r="E1919">
            <v>2</v>
          </cell>
          <cell r="F1919" t="str">
            <v>Prepayment</v>
          </cell>
          <cell r="G1919" t="str">
            <v>North Scotland</v>
          </cell>
          <cell r="H1919">
            <v>0</v>
          </cell>
        </row>
        <row r="1920">
          <cell r="A1920">
            <v>1998</v>
          </cell>
          <cell r="B1920">
            <v>4</v>
          </cell>
          <cell r="C1920" t="str">
            <v>SEEBOARD</v>
          </cell>
          <cell r="D1920" t="str">
            <v>EDF</v>
          </cell>
          <cell r="E1920">
            <v>2</v>
          </cell>
          <cell r="F1920" t="str">
            <v>All</v>
          </cell>
          <cell r="G1920" t="str">
            <v>North Wales &amp; Merseyside</v>
          </cell>
          <cell r="H1920">
            <v>0</v>
          </cell>
        </row>
        <row r="1921">
          <cell r="A1921">
            <v>1998</v>
          </cell>
          <cell r="B1921">
            <v>4</v>
          </cell>
          <cell r="C1921" t="str">
            <v>SEEBOARD</v>
          </cell>
          <cell r="D1921" t="str">
            <v>EDF</v>
          </cell>
          <cell r="E1921">
            <v>2</v>
          </cell>
          <cell r="F1921" t="str">
            <v>Credit</v>
          </cell>
          <cell r="G1921" t="str">
            <v>North Wales &amp; Merseyside</v>
          </cell>
          <cell r="H1921">
            <v>0</v>
          </cell>
        </row>
        <row r="1922">
          <cell r="A1922">
            <v>1998</v>
          </cell>
          <cell r="B1922">
            <v>4</v>
          </cell>
          <cell r="C1922" t="str">
            <v>SEEBOARD</v>
          </cell>
          <cell r="D1922" t="str">
            <v>EDF</v>
          </cell>
          <cell r="E1922">
            <v>2</v>
          </cell>
          <cell r="F1922" t="str">
            <v>Credit</v>
          </cell>
          <cell r="G1922" t="str">
            <v>North Wales &amp; Merseyside</v>
          </cell>
          <cell r="H1922">
            <v>0</v>
          </cell>
        </row>
        <row r="1923">
          <cell r="A1923">
            <v>1998</v>
          </cell>
          <cell r="B1923">
            <v>4</v>
          </cell>
          <cell r="C1923" t="str">
            <v>SEEBOARD</v>
          </cell>
          <cell r="D1923" t="str">
            <v>EDF</v>
          </cell>
          <cell r="E1923">
            <v>2</v>
          </cell>
          <cell r="F1923" t="str">
            <v>Direct Debit</v>
          </cell>
          <cell r="G1923" t="str">
            <v>North Wales &amp; Merseyside</v>
          </cell>
          <cell r="H1923">
            <v>0</v>
          </cell>
        </row>
        <row r="1924">
          <cell r="A1924">
            <v>1998</v>
          </cell>
          <cell r="B1924">
            <v>4</v>
          </cell>
          <cell r="C1924" t="str">
            <v>SEEBOARD</v>
          </cell>
          <cell r="D1924" t="str">
            <v>EDF</v>
          </cell>
          <cell r="E1924">
            <v>2</v>
          </cell>
          <cell r="F1924" t="str">
            <v>Prepayment</v>
          </cell>
          <cell r="G1924" t="str">
            <v>North Wales &amp; Merseyside</v>
          </cell>
          <cell r="H1924">
            <v>0</v>
          </cell>
        </row>
        <row r="1925">
          <cell r="A1925">
            <v>1998</v>
          </cell>
          <cell r="B1925">
            <v>4</v>
          </cell>
          <cell r="C1925" t="str">
            <v>SEEBOARD</v>
          </cell>
          <cell r="D1925" t="str">
            <v>EDF</v>
          </cell>
          <cell r="E1925">
            <v>2</v>
          </cell>
          <cell r="F1925" t="str">
            <v>All</v>
          </cell>
          <cell r="G1925" t="str">
            <v>North West</v>
          </cell>
          <cell r="H1925">
            <v>0</v>
          </cell>
        </row>
        <row r="1926">
          <cell r="A1926">
            <v>1998</v>
          </cell>
          <cell r="B1926">
            <v>4</v>
          </cell>
          <cell r="C1926" t="str">
            <v>SEEBOARD</v>
          </cell>
          <cell r="D1926" t="str">
            <v>EDF</v>
          </cell>
          <cell r="E1926">
            <v>2</v>
          </cell>
          <cell r="F1926" t="str">
            <v>Credit</v>
          </cell>
          <cell r="G1926" t="str">
            <v>North West</v>
          </cell>
          <cell r="H1926">
            <v>0</v>
          </cell>
        </row>
        <row r="1927">
          <cell r="A1927">
            <v>1998</v>
          </cell>
          <cell r="B1927">
            <v>4</v>
          </cell>
          <cell r="C1927" t="str">
            <v>SEEBOARD</v>
          </cell>
          <cell r="D1927" t="str">
            <v>EDF</v>
          </cell>
          <cell r="E1927">
            <v>2</v>
          </cell>
          <cell r="F1927" t="str">
            <v>Credit</v>
          </cell>
          <cell r="G1927" t="str">
            <v>North West</v>
          </cell>
          <cell r="H1927">
            <v>0</v>
          </cell>
        </row>
        <row r="1928">
          <cell r="A1928">
            <v>1998</v>
          </cell>
          <cell r="B1928">
            <v>4</v>
          </cell>
          <cell r="C1928" t="str">
            <v>SEEBOARD</v>
          </cell>
          <cell r="D1928" t="str">
            <v>EDF</v>
          </cell>
          <cell r="E1928">
            <v>2</v>
          </cell>
          <cell r="F1928" t="str">
            <v>Direct Debit</v>
          </cell>
          <cell r="G1928" t="str">
            <v>North West</v>
          </cell>
          <cell r="H1928">
            <v>0</v>
          </cell>
        </row>
        <row r="1929">
          <cell r="A1929">
            <v>1998</v>
          </cell>
          <cell r="B1929">
            <v>4</v>
          </cell>
          <cell r="C1929" t="str">
            <v>SEEBOARD</v>
          </cell>
          <cell r="D1929" t="str">
            <v>EDF</v>
          </cell>
          <cell r="E1929">
            <v>2</v>
          </cell>
          <cell r="F1929" t="str">
            <v>Prepayment</v>
          </cell>
          <cell r="G1929" t="str">
            <v>North West</v>
          </cell>
          <cell r="H1929">
            <v>0</v>
          </cell>
        </row>
        <row r="1930">
          <cell r="A1930">
            <v>1998</v>
          </cell>
          <cell r="B1930">
            <v>4</v>
          </cell>
          <cell r="C1930" t="str">
            <v>SEEBOARD</v>
          </cell>
          <cell r="D1930" t="str">
            <v>EDF</v>
          </cell>
          <cell r="E1930">
            <v>1</v>
          </cell>
          <cell r="F1930" t="str">
            <v>All</v>
          </cell>
          <cell r="G1930" t="str">
            <v>South East</v>
          </cell>
          <cell r="H1930">
            <v>1869027</v>
          </cell>
        </row>
        <row r="1931">
          <cell r="A1931">
            <v>1998</v>
          </cell>
          <cell r="B1931">
            <v>4</v>
          </cell>
          <cell r="C1931" t="str">
            <v>SEEBOARD</v>
          </cell>
          <cell r="D1931" t="str">
            <v>EDF</v>
          </cell>
          <cell r="E1931">
            <v>1</v>
          </cell>
          <cell r="F1931" t="str">
            <v>Credit</v>
          </cell>
          <cell r="G1931" t="str">
            <v>South East</v>
          </cell>
          <cell r="H1931">
            <v>943183</v>
          </cell>
        </row>
        <row r="1932">
          <cell r="A1932">
            <v>1998</v>
          </cell>
          <cell r="B1932">
            <v>4</v>
          </cell>
          <cell r="C1932" t="str">
            <v>SEEBOARD</v>
          </cell>
          <cell r="D1932" t="str">
            <v>EDF</v>
          </cell>
          <cell r="E1932">
            <v>1</v>
          </cell>
          <cell r="F1932" t="str">
            <v>Credit</v>
          </cell>
          <cell r="G1932" t="str">
            <v>South East</v>
          </cell>
          <cell r="H1932">
            <v>15508</v>
          </cell>
        </row>
        <row r="1933">
          <cell r="A1933">
            <v>1998</v>
          </cell>
          <cell r="B1933">
            <v>4</v>
          </cell>
          <cell r="C1933" t="str">
            <v>SEEBOARD</v>
          </cell>
          <cell r="D1933" t="str">
            <v>EDF</v>
          </cell>
          <cell r="E1933">
            <v>1</v>
          </cell>
          <cell r="F1933" t="str">
            <v>Direct Debit</v>
          </cell>
          <cell r="G1933" t="str">
            <v>South East</v>
          </cell>
          <cell r="H1933">
            <v>707021</v>
          </cell>
        </row>
        <row r="1934">
          <cell r="A1934">
            <v>1998</v>
          </cell>
          <cell r="B1934">
            <v>4</v>
          </cell>
          <cell r="C1934" t="str">
            <v>SEEBOARD</v>
          </cell>
          <cell r="D1934" t="str">
            <v>EDF</v>
          </cell>
          <cell r="E1934">
            <v>1</v>
          </cell>
          <cell r="F1934" t="str">
            <v>Prepayment</v>
          </cell>
          <cell r="G1934" t="str">
            <v>South East</v>
          </cell>
          <cell r="H1934">
            <v>203315</v>
          </cell>
        </row>
        <row r="1935">
          <cell r="A1935">
            <v>1998</v>
          </cell>
          <cell r="B1935">
            <v>4</v>
          </cell>
          <cell r="C1935" t="str">
            <v>SEEBOARD</v>
          </cell>
          <cell r="D1935" t="str">
            <v>EDF</v>
          </cell>
          <cell r="E1935">
            <v>2</v>
          </cell>
          <cell r="F1935" t="str">
            <v>All</v>
          </cell>
          <cell r="G1935" t="str">
            <v>South Scotland</v>
          </cell>
          <cell r="H1935">
            <v>0</v>
          </cell>
        </row>
        <row r="1936">
          <cell r="A1936">
            <v>1998</v>
          </cell>
          <cell r="B1936">
            <v>4</v>
          </cell>
          <cell r="C1936" t="str">
            <v>SEEBOARD</v>
          </cell>
          <cell r="D1936" t="str">
            <v>EDF</v>
          </cell>
          <cell r="E1936">
            <v>2</v>
          </cell>
          <cell r="F1936" t="str">
            <v>Credit</v>
          </cell>
          <cell r="G1936" t="str">
            <v>South Scotland</v>
          </cell>
          <cell r="H1936">
            <v>0</v>
          </cell>
        </row>
        <row r="1937">
          <cell r="A1937">
            <v>1998</v>
          </cell>
          <cell r="B1937">
            <v>4</v>
          </cell>
          <cell r="C1937" t="str">
            <v>SEEBOARD</v>
          </cell>
          <cell r="D1937" t="str">
            <v>EDF</v>
          </cell>
          <cell r="E1937">
            <v>2</v>
          </cell>
          <cell r="F1937" t="str">
            <v>Credit</v>
          </cell>
          <cell r="G1937" t="str">
            <v>South Scotland</v>
          </cell>
          <cell r="H1937">
            <v>0</v>
          </cell>
        </row>
        <row r="1938">
          <cell r="A1938">
            <v>1998</v>
          </cell>
          <cell r="B1938">
            <v>4</v>
          </cell>
          <cell r="C1938" t="str">
            <v>SEEBOARD</v>
          </cell>
          <cell r="D1938" t="str">
            <v>EDF</v>
          </cell>
          <cell r="E1938">
            <v>2</v>
          </cell>
          <cell r="F1938" t="str">
            <v>Direct Debit</v>
          </cell>
          <cell r="G1938" t="str">
            <v>South Scotland</v>
          </cell>
          <cell r="H1938">
            <v>0</v>
          </cell>
        </row>
        <row r="1939">
          <cell r="A1939">
            <v>1998</v>
          </cell>
          <cell r="B1939">
            <v>4</v>
          </cell>
          <cell r="C1939" t="str">
            <v>SEEBOARD</v>
          </cell>
          <cell r="D1939" t="str">
            <v>EDF</v>
          </cell>
          <cell r="E1939">
            <v>2</v>
          </cell>
          <cell r="F1939" t="str">
            <v>Prepayment</v>
          </cell>
          <cell r="G1939" t="str">
            <v>South Scotland</v>
          </cell>
          <cell r="H1939">
            <v>0</v>
          </cell>
        </row>
        <row r="1940">
          <cell r="A1940">
            <v>1998</v>
          </cell>
          <cell r="B1940">
            <v>4</v>
          </cell>
          <cell r="C1940" t="str">
            <v>SEEBOARD</v>
          </cell>
          <cell r="D1940" t="str">
            <v>EDF</v>
          </cell>
          <cell r="E1940">
            <v>2</v>
          </cell>
          <cell r="F1940" t="str">
            <v>All</v>
          </cell>
          <cell r="G1940" t="str">
            <v>South Wales</v>
          </cell>
          <cell r="H1940">
            <v>0</v>
          </cell>
        </row>
        <row r="1941">
          <cell r="A1941">
            <v>1998</v>
          </cell>
          <cell r="B1941">
            <v>4</v>
          </cell>
          <cell r="C1941" t="str">
            <v>SEEBOARD</v>
          </cell>
          <cell r="D1941" t="str">
            <v>EDF</v>
          </cell>
          <cell r="E1941">
            <v>2</v>
          </cell>
          <cell r="F1941" t="str">
            <v>Credit</v>
          </cell>
          <cell r="G1941" t="str">
            <v>South Wales</v>
          </cell>
          <cell r="H1941">
            <v>0</v>
          </cell>
        </row>
        <row r="1942">
          <cell r="A1942">
            <v>1998</v>
          </cell>
          <cell r="B1942">
            <v>4</v>
          </cell>
          <cell r="C1942" t="str">
            <v>SEEBOARD</v>
          </cell>
          <cell r="D1942" t="str">
            <v>EDF</v>
          </cell>
          <cell r="E1942">
            <v>2</v>
          </cell>
          <cell r="F1942" t="str">
            <v>Credit</v>
          </cell>
          <cell r="G1942" t="str">
            <v>South Wales</v>
          </cell>
          <cell r="H1942">
            <v>0</v>
          </cell>
        </row>
        <row r="1943">
          <cell r="A1943">
            <v>1998</v>
          </cell>
          <cell r="B1943">
            <v>4</v>
          </cell>
          <cell r="C1943" t="str">
            <v>SEEBOARD</v>
          </cell>
          <cell r="D1943" t="str">
            <v>EDF</v>
          </cell>
          <cell r="E1943">
            <v>2</v>
          </cell>
          <cell r="F1943" t="str">
            <v>Direct Debit</v>
          </cell>
          <cell r="G1943" t="str">
            <v>South Wales</v>
          </cell>
          <cell r="H1943">
            <v>0</v>
          </cell>
        </row>
        <row r="1944">
          <cell r="A1944">
            <v>1998</v>
          </cell>
          <cell r="B1944">
            <v>4</v>
          </cell>
          <cell r="C1944" t="str">
            <v>SEEBOARD</v>
          </cell>
          <cell r="D1944" t="str">
            <v>EDF</v>
          </cell>
          <cell r="E1944">
            <v>2</v>
          </cell>
          <cell r="F1944" t="str">
            <v>Prepayment</v>
          </cell>
          <cell r="G1944" t="str">
            <v>South Wales</v>
          </cell>
          <cell r="H1944">
            <v>0</v>
          </cell>
        </row>
        <row r="1945">
          <cell r="A1945">
            <v>1998</v>
          </cell>
          <cell r="B1945">
            <v>4</v>
          </cell>
          <cell r="C1945" t="str">
            <v>SEEBOARD</v>
          </cell>
          <cell r="D1945" t="str">
            <v>EDF</v>
          </cell>
          <cell r="E1945">
            <v>2</v>
          </cell>
          <cell r="F1945" t="str">
            <v>All</v>
          </cell>
          <cell r="G1945" t="str">
            <v>South West</v>
          </cell>
          <cell r="H1945">
            <v>0</v>
          </cell>
        </row>
        <row r="1946">
          <cell r="A1946">
            <v>1998</v>
          </cell>
          <cell r="B1946">
            <v>4</v>
          </cell>
          <cell r="C1946" t="str">
            <v>SEEBOARD</v>
          </cell>
          <cell r="D1946" t="str">
            <v>EDF</v>
          </cell>
          <cell r="E1946">
            <v>2</v>
          </cell>
          <cell r="F1946" t="str">
            <v>Credit</v>
          </cell>
          <cell r="G1946" t="str">
            <v>South West</v>
          </cell>
          <cell r="H1946">
            <v>0</v>
          </cell>
        </row>
        <row r="1947">
          <cell r="A1947">
            <v>1998</v>
          </cell>
          <cell r="B1947">
            <v>4</v>
          </cell>
          <cell r="C1947" t="str">
            <v>SEEBOARD</v>
          </cell>
          <cell r="D1947" t="str">
            <v>EDF</v>
          </cell>
          <cell r="E1947">
            <v>2</v>
          </cell>
          <cell r="F1947" t="str">
            <v>Credit</v>
          </cell>
          <cell r="G1947" t="str">
            <v>South West</v>
          </cell>
          <cell r="H1947">
            <v>0</v>
          </cell>
        </row>
        <row r="1948">
          <cell r="A1948">
            <v>1998</v>
          </cell>
          <cell r="B1948">
            <v>4</v>
          </cell>
          <cell r="C1948" t="str">
            <v>SEEBOARD</v>
          </cell>
          <cell r="D1948" t="str">
            <v>EDF</v>
          </cell>
          <cell r="E1948">
            <v>2</v>
          </cell>
          <cell r="F1948" t="str">
            <v>Direct Debit</v>
          </cell>
          <cell r="G1948" t="str">
            <v>South West</v>
          </cell>
          <cell r="H1948">
            <v>0</v>
          </cell>
        </row>
        <row r="1949">
          <cell r="A1949">
            <v>1998</v>
          </cell>
          <cell r="B1949">
            <v>4</v>
          </cell>
          <cell r="C1949" t="str">
            <v>SEEBOARD</v>
          </cell>
          <cell r="D1949" t="str">
            <v>EDF</v>
          </cell>
          <cell r="E1949">
            <v>2</v>
          </cell>
          <cell r="F1949" t="str">
            <v>Prepayment</v>
          </cell>
          <cell r="G1949" t="str">
            <v>South West</v>
          </cell>
          <cell r="H1949">
            <v>0</v>
          </cell>
        </row>
        <row r="1950">
          <cell r="A1950">
            <v>1998</v>
          </cell>
          <cell r="B1950">
            <v>4</v>
          </cell>
          <cell r="C1950" t="str">
            <v>SEEBOARD</v>
          </cell>
          <cell r="D1950" t="str">
            <v>EDF</v>
          </cell>
          <cell r="E1950">
            <v>2</v>
          </cell>
          <cell r="F1950" t="str">
            <v>All</v>
          </cell>
          <cell r="G1950" t="str">
            <v>Southern</v>
          </cell>
          <cell r="H1950">
            <v>0</v>
          </cell>
        </row>
        <row r="1951">
          <cell r="A1951">
            <v>1998</v>
          </cell>
          <cell r="B1951">
            <v>4</v>
          </cell>
          <cell r="C1951" t="str">
            <v>SEEBOARD</v>
          </cell>
          <cell r="D1951" t="str">
            <v>EDF</v>
          </cell>
          <cell r="E1951">
            <v>2</v>
          </cell>
          <cell r="F1951" t="str">
            <v>Credit</v>
          </cell>
          <cell r="G1951" t="str">
            <v>Southern</v>
          </cell>
          <cell r="H1951">
            <v>0</v>
          </cell>
        </row>
        <row r="1952">
          <cell r="A1952">
            <v>1998</v>
          </cell>
          <cell r="B1952">
            <v>4</v>
          </cell>
          <cell r="C1952" t="str">
            <v>SEEBOARD</v>
          </cell>
          <cell r="D1952" t="str">
            <v>EDF</v>
          </cell>
          <cell r="E1952">
            <v>2</v>
          </cell>
          <cell r="F1952" t="str">
            <v>Credit</v>
          </cell>
          <cell r="G1952" t="str">
            <v>Southern</v>
          </cell>
          <cell r="H1952">
            <v>0</v>
          </cell>
        </row>
        <row r="1953">
          <cell r="A1953">
            <v>1998</v>
          </cell>
          <cell r="B1953">
            <v>4</v>
          </cell>
          <cell r="C1953" t="str">
            <v>SEEBOARD</v>
          </cell>
          <cell r="D1953" t="str">
            <v>EDF</v>
          </cell>
          <cell r="E1953">
            <v>2</v>
          </cell>
          <cell r="F1953" t="str">
            <v>Direct Debit</v>
          </cell>
          <cell r="G1953" t="str">
            <v>Southern</v>
          </cell>
          <cell r="H1953">
            <v>0</v>
          </cell>
        </row>
        <row r="1954">
          <cell r="A1954">
            <v>1998</v>
          </cell>
          <cell r="B1954">
            <v>4</v>
          </cell>
          <cell r="C1954" t="str">
            <v>SEEBOARD</v>
          </cell>
          <cell r="D1954" t="str">
            <v>EDF</v>
          </cell>
          <cell r="E1954">
            <v>2</v>
          </cell>
          <cell r="F1954" t="str">
            <v>Prepayment</v>
          </cell>
          <cell r="G1954" t="str">
            <v>Southern</v>
          </cell>
          <cell r="H1954">
            <v>0</v>
          </cell>
        </row>
        <row r="1955">
          <cell r="A1955">
            <v>1998</v>
          </cell>
          <cell r="B1955">
            <v>4</v>
          </cell>
          <cell r="C1955" t="str">
            <v>SEEBOARD</v>
          </cell>
          <cell r="D1955" t="str">
            <v>EDF</v>
          </cell>
          <cell r="E1955">
            <v>2</v>
          </cell>
          <cell r="F1955" t="str">
            <v>All</v>
          </cell>
          <cell r="G1955" t="str">
            <v>Yorkshire</v>
          </cell>
          <cell r="H1955">
            <v>0</v>
          </cell>
        </row>
        <row r="1956">
          <cell r="A1956">
            <v>1998</v>
          </cell>
          <cell r="B1956">
            <v>4</v>
          </cell>
          <cell r="C1956" t="str">
            <v>SEEBOARD</v>
          </cell>
          <cell r="D1956" t="str">
            <v>EDF</v>
          </cell>
          <cell r="E1956">
            <v>2</v>
          </cell>
          <cell r="F1956" t="str">
            <v>Credit</v>
          </cell>
          <cell r="G1956" t="str">
            <v>Yorkshire</v>
          </cell>
          <cell r="H1956">
            <v>0</v>
          </cell>
        </row>
        <row r="1957">
          <cell r="A1957">
            <v>1998</v>
          </cell>
          <cell r="B1957">
            <v>4</v>
          </cell>
          <cell r="C1957" t="str">
            <v>SEEBOARD</v>
          </cell>
          <cell r="D1957" t="str">
            <v>EDF</v>
          </cell>
          <cell r="E1957">
            <v>2</v>
          </cell>
          <cell r="F1957" t="str">
            <v>Credit</v>
          </cell>
          <cell r="G1957" t="str">
            <v>Yorkshire</v>
          </cell>
          <cell r="H1957">
            <v>0</v>
          </cell>
        </row>
        <row r="1958">
          <cell r="A1958">
            <v>1998</v>
          </cell>
          <cell r="B1958">
            <v>4</v>
          </cell>
          <cell r="C1958" t="str">
            <v>SEEBOARD</v>
          </cell>
          <cell r="D1958" t="str">
            <v>EDF</v>
          </cell>
          <cell r="E1958">
            <v>2</v>
          </cell>
          <cell r="F1958" t="str">
            <v>Direct Debit</v>
          </cell>
          <cell r="G1958" t="str">
            <v>Yorkshire</v>
          </cell>
          <cell r="H1958">
            <v>0</v>
          </cell>
        </row>
        <row r="1959">
          <cell r="A1959">
            <v>1998</v>
          </cell>
          <cell r="B1959">
            <v>4</v>
          </cell>
          <cell r="C1959" t="str">
            <v>SEEBOARD</v>
          </cell>
          <cell r="D1959" t="str">
            <v>EDF</v>
          </cell>
          <cell r="E1959">
            <v>2</v>
          </cell>
          <cell r="F1959" t="str">
            <v>Prepayment</v>
          </cell>
          <cell r="G1959" t="str">
            <v>Yorkshire</v>
          </cell>
          <cell r="H1959">
            <v>0</v>
          </cell>
        </row>
        <row r="1960">
          <cell r="A1960">
            <v>1998</v>
          </cell>
          <cell r="B1960">
            <v>4</v>
          </cell>
          <cell r="C1960" t="str">
            <v>South Western Electricity plc</v>
          </cell>
          <cell r="D1960" t="str">
            <v>EDF</v>
          </cell>
          <cell r="E1960">
            <v>2</v>
          </cell>
          <cell r="F1960" t="str">
            <v>All</v>
          </cell>
          <cell r="G1960" t="str">
            <v>East Anglia</v>
          </cell>
          <cell r="H1960">
            <v>0</v>
          </cell>
        </row>
        <row r="1961">
          <cell r="A1961">
            <v>1998</v>
          </cell>
          <cell r="B1961">
            <v>4</v>
          </cell>
          <cell r="C1961" t="str">
            <v>South Western Electricity plc</v>
          </cell>
          <cell r="D1961" t="str">
            <v>EDF</v>
          </cell>
          <cell r="E1961">
            <v>2</v>
          </cell>
          <cell r="F1961" t="str">
            <v>Credit</v>
          </cell>
          <cell r="G1961" t="str">
            <v>East Anglia</v>
          </cell>
          <cell r="H1961">
            <v>0</v>
          </cell>
        </row>
        <row r="1962">
          <cell r="A1962">
            <v>1998</v>
          </cell>
          <cell r="B1962">
            <v>4</v>
          </cell>
          <cell r="C1962" t="str">
            <v>South Western Electricity plc</v>
          </cell>
          <cell r="D1962" t="str">
            <v>EDF</v>
          </cell>
          <cell r="E1962">
            <v>2</v>
          </cell>
          <cell r="F1962" t="str">
            <v>Credit</v>
          </cell>
          <cell r="G1962" t="str">
            <v>East Anglia</v>
          </cell>
          <cell r="H1962">
            <v>0</v>
          </cell>
        </row>
        <row r="1963">
          <cell r="A1963">
            <v>1998</v>
          </cell>
          <cell r="B1963">
            <v>4</v>
          </cell>
          <cell r="C1963" t="str">
            <v>South Western Electricity plc</v>
          </cell>
          <cell r="D1963" t="str">
            <v>EDF</v>
          </cell>
          <cell r="E1963">
            <v>2</v>
          </cell>
          <cell r="F1963" t="str">
            <v>Direct Debit</v>
          </cell>
          <cell r="G1963" t="str">
            <v>East Anglia</v>
          </cell>
          <cell r="H1963">
            <v>0</v>
          </cell>
        </row>
        <row r="1964">
          <cell r="A1964">
            <v>1998</v>
          </cell>
          <cell r="B1964">
            <v>4</v>
          </cell>
          <cell r="C1964" t="str">
            <v>South Western Electricity plc</v>
          </cell>
          <cell r="D1964" t="str">
            <v>EDF</v>
          </cell>
          <cell r="E1964">
            <v>2</v>
          </cell>
          <cell r="F1964" t="str">
            <v>Prepayment</v>
          </cell>
          <cell r="G1964" t="str">
            <v>East Anglia</v>
          </cell>
          <cell r="H1964">
            <v>0</v>
          </cell>
        </row>
        <row r="1965">
          <cell r="A1965">
            <v>1998</v>
          </cell>
          <cell r="B1965">
            <v>4</v>
          </cell>
          <cell r="C1965" t="str">
            <v>South Western Electricity plc</v>
          </cell>
          <cell r="D1965" t="str">
            <v>EDF</v>
          </cell>
          <cell r="E1965">
            <v>2</v>
          </cell>
          <cell r="F1965" t="str">
            <v>All</v>
          </cell>
          <cell r="G1965" t="str">
            <v>East Midlands</v>
          </cell>
          <cell r="H1965">
            <v>0</v>
          </cell>
        </row>
        <row r="1966">
          <cell r="A1966">
            <v>1998</v>
          </cell>
          <cell r="B1966">
            <v>4</v>
          </cell>
          <cell r="C1966" t="str">
            <v>South Western Electricity plc</v>
          </cell>
          <cell r="D1966" t="str">
            <v>EDF</v>
          </cell>
          <cell r="E1966">
            <v>2</v>
          </cell>
          <cell r="F1966" t="str">
            <v>Credit</v>
          </cell>
          <cell r="G1966" t="str">
            <v>East Midlands</v>
          </cell>
          <cell r="H1966">
            <v>0</v>
          </cell>
        </row>
        <row r="1967">
          <cell r="A1967">
            <v>1998</v>
          </cell>
          <cell r="B1967">
            <v>4</v>
          </cell>
          <cell r="C1967" t="str">
            <v>South Western Electricity plc</v>
          </cell>
          <cell r="D1967" t="str">
            <v>EDF</v>
          </cell>
          <cell r="E1967">
            <v>2</v>
          </cell>
          <cell r="F1967" t="str">
            <v>Credit</v>
          </cell>
          <cell r="G1967" t="str">
            <v>East Midlands</v>
          </cell>
          <cell r="H1967">
            <v>0</v>
          </cell>
        </row>
        <row r="1968">
          <cell r="A1968">
            <v>1998</v>
          </cell>
          <cell r="B1968">
            <v>4</v>
          </cell>
          <cell r="C1968" t="str">
            <v>South Western Electricity plc</v>
          </cell>
          <cell r="D1968" t="str">
            <v>EDF</v>
          </cell>
          <cell r="E1968">
            <v>2</v>
          </cell>
          <cell r="F1968" t="str">
            <v>Direct Debit</v>
          </cell>
          <cell r="G1968" t="str">
            <v>East Midlands</v>
          </cell>
          <cell r="H1968">
            <v>0</v>
          </cell>
        </row>
        <row r="1969">
          <cell r="A1969">
            <v>1998</v>
          </cell>
          <cell r="B1969">
            <v>4</v>
          </cell>
          <cell r="C1969" t="str">
            <v>South Western Electricity plc</v>
          </cell>
          <cell r="D1969" t="str">
            <v>EDF</v>
          </cell>
          <cell r="E1969">
            <v>2</v>
          </cell>
          <cell r="F1969" t="str">
            <v>Prepayment</v>
          </cell>
          <cell r="G1969" t="str">
            <v>East Midlands</v>
          </cell>
          <cell r="H1969">
            <v>0</v>
          </cell>
        </row>
        <row r="1970">
          <cell r="A1970">
            <v>1998</v>
          </cell>
          <cell r="B1970">
            <v>4</v>
          </cell>
          <cell r="C1970" t="str">
            <v>South Western Electricity plc</v>
          </cell>
          <cell r="D1970" t="str">
            <v>EDF</v>
          </cell>
          <cell r="E1970">
            <v>2</v>
          </cell>
          <cell r="F1970" t="str">
            <v>All</v>
          </cell>
          <cell r="G1970" t="str">
            <v>London</v>
          </cell>
          <cell r="H1970">
            <v>0</v>
          </cell>
        </row>
        <row r="1971">
          <cell r="A1971">
            <v>1998</v>
          </cell>
          <cell r="B1971">
            <v>4</v>
          </cell>
          <cell r="C1971" t="str">
            <v>South Western Electricity plc</v>
          </cell>
          <cell r="D1971" t="str">
            <v>EDF</v>
          </cell>
          <cell r="E1971">
            <v>2</v>
          </cell>
          <cell r="F1971" t="str">
            <v>Credit</v>
          </cell>
          <cell r="G1971" t="str">
            <v>London</v>
          </cell>
          <cell r="H1971">
            <v>0</v>
          </cell>
        </row>
        <row r="1972">
          <cell r="A1972">
            <v>1998</v>
          </cell>
          <cell r="B1972">
            <v>4</v>
          </cell>
          <cell r="C1972" t="str">
            <v>South Western Electricity plc</v>
          </cell>
          <cell r="D1972" t="str">
            <v>EDF</v>
          </cell>
          <cell r="E1972">
            <v>2</v>
          </cell>
          <cell r="F1972" t="str">
            <v>Credit</v>
          </cell>
          <cell r="G1972" t="str">
            <v>London</v>
          </cell>
          <cell r="H1972">
            <v>0</v>
          </cell>
        </row>
        <row r="1973">
          <cell r="A1973">
            <v>1998</v>
          </cell>
          <cell r="B1973">
            <v>4</v>
          </cell>
          <cell r="C1973" t="str">
            <v>South Western Electricity plc</v>
          </cell>
          <cell r="D1973" t="str">
            <v>EDF</v>
          </cell>
          <cell r="E1973">
            <v>2</v>
          </cell>
          <cell r="F1973" t="str">
            <v>Direct Debit</v>
          </cell>
          <cell r="G1973" t="str">
            <v>London</v>
          </cell>
          <cell r="H1973">
            <v>0</v>
          </cell>
        </row>
        <row r="1974">
          <cell r="A1974">
            <v>1998</v>
          </cell>
          <cell r="B1974">
            <v>4</v>
          </cell>
          <cell r="C1974" t="str">
            <v>South Western Electricity plc</v>
          </cell>
          <cell r="D1974" t="str">
            <v>EDF</v>
          </cell>
          <cell r="E1974">
            <v>2</v>
          </cell>
          <cell r="F1974" t="str">
            <v>Prepayment</v>
          </cell>
          <cell r="G1974" t="str">
            <v>London</v>
          </cell>
          <cell r="H1974">
            <v>0</v>
          </cell>
        </row>
        <row r="1975">
          <cell r="A1975">
            <v>1998</v>
          </cell>
          <cell r="B1975">
            <v>4</v>
          </cell>
          <cell r="C1975" t="str">
            <v>South Western Electricity plc</v>
          </cell>
          <cell r="D1975" t="str">
            <v>EDF</v>
          </cell>
          <cell r="E1975">
            <v>2</v>
          </cell>
          <cell r="F1975" t="str">
            <v>All</v>
          </cell>
          <cell r="G1975" t="str">
            <v>Midlands</v>
          </cell>
          <cell r="H1975">
            <v>0</v>
          </cell>
        </row>
        <row r="1976">
          <cell r="A1976">
            <v>1998</v>
          </cell>
          <cell r="B1976">
            <v>4</v>
          </cell>
          <cell r="C1976" t="str">
            <v>South Western Electricity plc</v>
          </cell>
          <cell r="D1976" t="str">
            <v>EDF</v>
          </cell>
          <cell r="E1976">
            <v>2</v>
          </cell>
          <cell r="F1976" t="str">
            <v>Credit</v>
          </cell>
          <cell r="G1976" t="str">
            <v>Midlands</v>
          </cell>
          <cell r="H1976">
            <v>0</v>
          </cell>
        </row>
        <row r="1977">
          <cell r="A1977">
            <v>1998</v>
          </cell>
          <cell r="B1977">
            <v>4</v>
          </cell>
          <cell r="C1977" t="str">
            <v>South Western Electricity plc</v>
          </cell>
          <cell r="D1977" t="str">
            <v>EDF</v>
          </cell>
          <cell r="E1977">
            <v>2</v>
          </cell>
          <cell r="F1977" t="str">
            <v>Credit</v>
          </cell>
          <cell r="G1977" t="str">
            <v>Midlands</v>
          </cell>
          <cell r="H1977">
            <v>0</v>
          </cell>
        </row>
        <row r="1978">
          <cell r="A1978">
            <v>1998</v>
          </cell>
          <cell r="B1978">
            <v>4</v>
          </cell>
          <cell r="C1978" t="str">
            <v>South Western Electricity plc</v>
          </cell>
          <cell r="D1978" t="str">
            <v>EDF</v>
          </cell>
          <cell r="E1978">
            <v>2</v>
          </cell>
          <cell r="F1978" t="str">
            <v>Direct Debit</v>
          </cell>
          <cell r="G1978" t="str">
            <v>Midlands</v>
          </cell>
          <cell r="H1978">
            <v>0</v>
          </cell>
        </row>
        <row r="1979">
          <cell r="A1979">
            <v>1998</v>
          </cell>
          <cell r="B1979">
            <v>4</v>
          </cell>
          <cell r="C1979" t="str">
            <v>South Western Electricity plc</v>
          </cell>
          <cell r="D1979" t="str">
            <v>EDF</v>
          </cell>
          <cell r="E1979">
            <v>2</v>
          </cell>
          <cell r="F1979" t="str">
            <v>Prepayment</v>
          </cell>
          <cell r="G1979" t="str">
            <v>Midlands</v>
          </cell>
          <cell r="H1979">
            <v>0</v>
          </cell>
        </row>
        <row r="1980">
          <cell r="A1980">
            <v>1998</v>
          </cell>
          <cell r="B1980">
            <v>4</v>
          </cell>
          <cell r="C1980" t="str">
            <v>South Western Electricity plc</v>
          </cell>
          <cell r="D1980" t="str">
            <v>EDF</v>
          </cell>
          <cell r="E1980">
            <v>2</v>
          </cell>
          <cell r="F1980" t="str">
            <v>All</v>
          </cell>
          <cell r="G1980" t="str">
            <v>North East</v>
          </cell>
          <cell r="H1980">
            <v>0</v>
          </cell>
        </row>
        <row r="1981">
          <cell r="A1981">
            <v>1998</v>
          </cell>
          <cell r="B1981">
            <v>4</v>
          </cell>
          <cell r="C1981" t="str">
            <v>South Western Electricity plc</v>
          </cell>
          <cell r="D1981" t="str">
            <v>EDF</v>
          </cell>
          <cell r="E1981">
            <v>2</v>
          </cell>
          <cell r="F1981" t="str">
            <v>Credit</v>
          </cell>
          <cell r="G1981" t="str">
            <v>North East</v>
          </cell>
          <cell r="H1981">
            <v>0</v>
          </cell>
        </row>
        <row r="1982">
          <cell r="A1982">
            <v>1998</v>
          </cell>
          <cell r="B1982">
            <v>4</v>
          </cell>
          <cell r="C1982" t="str">
            <v>South Western Electricity plc</v>
          </cell>
          <cell r="D1982" t="str">
            <v>EDF</v>
          </cell>
          <cell r="E1982">
            <v>2</v>
          </cell>
          <cell r="F1982" t="str">
            <v>Credit</v>
          </cell>
          <cell r="G1982" t="str">
            <v>North East</v>
          </cell>
          <cell r="H1982">
            <v>0</v>
          </cell>
        </row>
        <row r="1983">
          <cell r="A1983">
            <v>1998</v>
          </cell>
          <cell r="B1983">
            <v>4</v>
          </cell>
          <cell r="C1983" t="str">
            <v>South Western Electricity plc</v>
          </cell>
          <cell r="D1983" t="str">
            <v>EDF</v>
          </cell>
          <cell r="E1983">
            <v>2</v>
          </cell>
          <cell r="F1983" t="str">
            <v>Direct Debit</v>
          </cell>
          <cell r="G1983" t="str">
            <v>North East</v>
          </cell>
          <cell r="H1983">
            <v>0</v>
          </cell>
        </row>
        <row r="1984">
          <cell r="A1984">
            <v>1998</v>
          </cell>
          <cell r="B1984">
            <v>4</v>
          </cell>
          <cell r="C1984" t="str">
            <v>South Western Electricity plc</v>
          </cell>
          <cell r="D1984" t="str">
            <v>EDF</v>
          </cell>
          <cell r="E1984">
            <v>2</v>
          </cell>
          <cell r="F1984" t="str">
            <v>Prepayment</v>
          </cell>
          <cell r="G1984" t="str">
            <v>North East</v>
          </cell>
          <cell r="H1984">
            <v>0</v>
          </cell>
        </row>
        <row r="1985">
          <cell r="A1985">
            <v>1998</v>
          </cell>
          <cell r="B1985">
            <v>4</v>
          </cell>
          <cell r="C1985" t="str">
            <v>South Western Electricity plc</v>
          </cell>
          <cell r="D1985" t="str">
            <v>EDF</v>
          </cell>
          <cell r="E1985">
            <v>2</v>
          </cell>
          <cell r="F1985" t="str">
            <v>All</v>
          </cell>
          <cell r="G1985" t="str">
            <v>North Scotland</v>
          </cell>
          <cell r="H1985">
            <v>0</v>
          </cell>
        </row>
        <row r="1986">
          <cell r="A1986">
            <v>1998</v>
          </cell>
          <cell r="B1986">
            <v>4</v>
          </cell>
          <cell r="C1986" t="str">
            <v>South Western Electricity plc</v>
          </cell>
          <cell r="D1986" t="str">
            <v>EDF</v>
          </cell>
          <cell r="E1986">
            <v>2</v>
          </cell>
          <cell r="F1986" t="str">
            <v>Credit</v>
          </cell>
          <cell r="G1986" t="str">
            <v>North Scotland</v>
          </cell>
          <cell r="H1986">
            <v>0</v>
          </cell>
        </row>
        <row r="1987">
          <cell r="A1987">
            <v>1998</v>
          </cell>
          <cell r="B1987">
            <v>4</v>
          </cell>
          <cell r="C1987" t="str">
            <v>South Western Electricity plc</v>
          </cell>
          <cell r="D1987" t="str">
            <v>EDF</v>
          </cell>
          <cell r="E1987">
            <v>2</v>
          </cell>
          <cell r="F1987" t="str">
            <v>Credit</v>
          </cell>
          <cell r="G1987" t="str">
            <v>North Scotland</v>
          </cell>
          <cell r="H1987">
            <v>0</v>
          </cell>
        </row>
        <row r="1988">
          <cell r="A1988">
            <v>1998</v>
          </cell>
          <cell r="B1988">
            <v>4</v>
          </cell>
          <cell r="C1988" t="str">
            <v>South Western Electricity plc</v>
          </cell>
          <cell r="D1988" t="str">
            <v>EDF</v>
          </cell>
          <cell r="E1988">
            <v>2</v>
          </cell>
          <cell r="F1988" t="str">
            <v>Direct Debit</v>
          </cell>
          <cell r="G1988" t="str">
            <v>North Scotland</v>
          </cell>
          <cell r="H1988">
            <v>0</v>
          </cell>
        </row>
        <row r="1989">
          <cell r="A1989">
            <v>1998</v>
          </cell>
          <cell r="B1989">
            <v>4</v>
          </cell>
          <cell r="C1989" t="str">
            <v>South Western Electricity plc</v>
          </cell>
          <cell r="D1989" t="str">
            <v>EDF</v>
          </cell>
          <cell r="E1989">
            <v>2</v>
          </cell>
          <cell r="F1989" t="str">
            <v>Prepayment</v>
          </cell>
          <cell r="G1989" t="str">
            <v>North Scotland</v>
          </cell>
          <cell r="H1989">
            <v>0</v>
          </cell>
        </row>
        <row r="1990">
          <cell r="A1990">
            <v>1998</v>
          </cell>
          <cell r="B1990">
            <v>4</v>
          </cell>
          <cell r="C1990" t="str">
            <v>South Western Electricity plc</v>
          </cell>
          <cell r="D1990" t="str">
            <v>EDF</v>
          </cell>
          <cell r="E1990">
            <v>2</v>
          </cell>
          <cell r="F1990" t="str">
            <v>All</v>
          </cell>
          <cell r="G1990" t="str">
            <v>North Wales &amp; Merseyside</v>
          </cell>
          <cell r="H1990">
            <v>0</v>
          </cell>
        </row>
        <row r="1991">
          <cell r="A1991">
            <v>1998</v>
          </cell>
          <cell r="B1991">
            <v>4</v>
          </cell>
          <cell r="C1991" t="str">
            <v>South Western Electricity plc</v>
          </cell>
          <cell r="D1991" t="str">
            <v>EDF</v>
          </cell>
          <cell r="E1991">
            <v>2</v>
          </cell>
          <cell r="F1991" t="str">
            <v>Credit</v>
          </cell>
          <cell r="G1991" t="str">
            <v>North Wales &amp; Merseyside</v>
          </cell>
          <cell r="H1991">
            <v>0</v>
          </cell>
        </row>
        <row r="1992">
          <cell r="A1992">
            <v>1998</v>
          </cell>
          <cell r="B1992">
            <v>4</v>
          </cell>
          <cell r="C1992" t="str">
            <v>South Western Electricity plc</v>
          </cell>
          <cell r="D1992" t="str">
            <v>EDF</v>
          </cell>
          <cell r="E1992">
            <v>2</v>
          </cell>
          <cell r="F1992" t="str">
            <v>Credit</v>
          </cell>
          <cell r="G1992" t="str">
            <v>North Wales &amp; Merseyside</v>
          </cell>
          <cell r="H1992">
            <v>0</v>
          </cell>
        </row>
        <row r="1993">
          <cell r="A1993">
            <v>1998</v>
          </cell>
          <cell r="B1993">
            <v>4</v>
          </cell>
          <cell r="C1993" t="str">
            <v>South Western Electricity plc</v>
          </cell>
          <cell r="D1993" t="str">
            <v>EDF</v>
          </cell>
          <cell r="E1993">
            <v>2</v>
          </cell>
          <cell r="F1993" t="str">
            <v>Direct Debit</v>
          </cell>
          <cell r="G1993" t="str">
            <v>North Wales &amp; Merseyside</v>
          </cell>
          <cell r="H1993">
            <v>0</v>
          </cell>
        </row>
        <row r="1994">
          <cell r="A1994">
            <v>1998</v>
          </cell>
          <cell r="B1994">
            <v>4</v>
          </cell>
          <cell r="C1994" t="str">
            <v>South Western Electricity plc</v>
          </cell>
          <cell r="D1994" t="str">
            <v>EDF</v>
          </cell>
          <cell r="E1994">
            <v>2</v>
          </cell>
          <cell r="F1994" t="str">
            <v>Prepayment</v>
          </cell>
          <cell r="G1994" t="str">
            <v>North Wales &amp; Merseyside</v>
          </cell>
          <cell r="H1994">
            <v>0</v>
          </cell>
        </row>
        <row r="1995">
          <cell r="A1995">
            <v>1998</v>
          </cell>
          <cell r="B1995">
            <v>4</v>
          </cell>
          <cell r="C1995" t="str">
            <v>South Western Electricity plc</v>
          </cell>
          <cell r="D1995" t="str">
            <v>EDF</v>
          </cell>
          <cell r="E1995">
            <v>2</v>
          </cell>
          <cell r="F1995" t="str">
            <v>All</v>
          </cell>
          <cell r="G1995" t="str">
            <v>North West</v>
          </cell>
          <cell r="H1995">
            <v>0</v>
          </cell>
        </row>
        <row r="1996">
          <cell r="A1996">
            <v>1998</v>
          </cell>
          <cell r="B1996">
            <v>4</v>
          </cell>
          <cell r="C1996" t="str">
            <v>South Western Electricity plc</v>
          </cell>
          <cell r="D1996" t="str">
            <v>EDF</v>
          </cell>
          <cell r="E1996">
            <v>2</v>
          </cell>
          <cell r="F1996" t="str">
            <v>Credit</v>
          </cell>
          <cell r="G1996" t="str">
            <v>North West</v>
          </cell>
          <cell r="H1996">
            <v>0</v>
          </cell>
        </row>
        <row r="1997">
          <cell r="A1997">
            <v>1998</v>
          </cell>
          <cell r="B1997">
            <v>4</v>
          </cell>
          <cell r="C1997" t="str">
            <v>South Western Electricity plc</v>
          </cell>
          <cell r="D1997" t="str">
            <v>EDF</v>
          </cell>
          <cell r="E1997">
            <v>2</v>
          </cell>
          <cell r="F1997" t="str">
            <v>Credit</v>
          </cell>
          <cell r="G1997" t="str">
            <v>North West</v>
          </cell>
          <cell r="H1997">
            <v>0</v>
          </cell>
        </row>
        <row r="1998">
          <cell r="A1998">
            <v>1998</v>
          </cell>
          <cell r="B1998">
            <v>4</v>
          </cell>
          <cell r="C1998" t="str">
            <v>South Western Electricity plc</v>
          </cell>
          <cell r="D1998" t="str">
            <v>EDF</v>
          </cell>
          <cell r="E1998">
            <v>2</v>
          </cell>
          <cell r="F1998" t="str">
            <v>Direct Debit</v>
          </cell>
          <cell r="G1998" t="str">
            <v>North West</v>
          </cell>
          <cell r="H1998">
            <v>0</v>
          </cell>
        </row>
        <row r="1999">
          <cell r="A1999">
            <v>1998</v>
          </cell>
          <cell r="B1999">
            <v>4</v>
          </cell>
          <cell r="C1999" t="str">
            <v>South Western Electricity plc</v>
          </cell>
          <cell r="D1999" t="str">
            <v>EDF</v>
          </cell>
          <cell r="E1999">
            <v>2</v>
          </cell>
          <cell r="F1999" t="str">
            <v>Prepayment</v>
          </cell>
          <cell r="G1999" t="str">
            <v>North West</v>
          </cell>
          <cell r="H1999">
            <v>0</v>
          </cell>
        </row>
        <row r="2000">
          <cell r="A2000">
            <v>1998</v>
          </cell>
          <cell r="B2000">
            <v>4</v>
          </cell>
          <cell r="C2000" t="str">
            <v>South Western Electricity plc</v>
          </cell>
          <cell r="D2000" t="str">
            <v>EDF</v>
          </cell>
          <cell r="E2000">
            <v>2</v>
          </cell>
          <cell r="F2000" t="str">
            <v>All</v>
          </cell>
          <cell r="G2000" t="str">
            <v>South East</v>
          </cell>
          <cell r="H2000">
            <v>0</v>
          </cell>
        </row>
        <row r="2001">
          <cell r="A2001">
            <v>1998</v>
          </cell>
          <cell r="B2001">
            <v>4</v>
          </cell>
          <cell r="C2001" t="str">
            <v>South Western Electricity plc</v>
          </cell>
          <cell r="D2001" t="str">
            <v>EDF</v>
          </cell>
          <cell r="E2001">
            <v>2</v>
          </cell>
          <cell r="F2001" t="str">
            <v>Credit</v>
          </cell>
          <cell r="G2001" t="str">
            <v>South East</v>
          </cell>
          <cell r="H2001">
            <v>0</v>
          </cell>
        </row>
        <row r="2002">
          <cell r="A2002">
            <v>1998</v>
          </cell>
          <cell r="B2002">
            <v>4</v>
          </cell>
          <cell r="C2002" t="str">
            <v>South Western Electricity plc</v>
          </cell>
          <cell r="D2002" t="str">
            <v>EDF</v>
          </cell>
          <cell r="E2002">
            <v>2</v>
          </cell>
          <cell r="F2002" t="str">
            <v>Credit</v>
          </cell>
          <cell r="G2002" t="str">
            <v>South East</v>
          </cell>
          <cell r="H2002">
            <v>0</v>
          </cell>
        </row>
        <row r="2003">
          <cell r="A2003">
            <v>1998</v>
          </cell>
          <cell r="B2003">
            <v>4</v>
          </cell>
          <cell r="C2003" t="str">
            <v>South Western Electricity plc</v>
          </cell>
          <cell r="D2003" t="str">
            <v>EDF</v>
          </cell>
          <cell r="E2003">
            <v>2</v>
          </cell>
          <cell r="F2003" t="str">
            <v>Direct Debit</v>
          </cell>
          <cell r="G2003" t="str">
            <v>South East</v>
          </cell>
          <cell r="H2003">
            <v>0</v>
          </cell>
        </row>
        <row r="2004">
          <cell r="A2004">
            <v>1998</v>
          </cell>
          <cell r="B2004">
            <v>4</v>
          </cell>
          <cell r="C2004" t="str">
            <v>South Western Electricity plc</v>
          </cell>
          <cell r="D2004" t="str">
            <v>EDF</v>
          </cell>
          <cell r="E2004">
            <v>2</v>
          </cell>
          <cell r="F2004" t="str">
            <v>Prepayment</v>
          </cell>
          <cell r="G2004" t="str">
            <v>South East</v>
          </cell>
          <cell r="H2004">
            <v>0</v>
          </cell>
        </row>
        <row r="2005">
          <cell r="A2005">
            <v>1998</v>
          </cell>
          <cell r="B2005">
            <v>4</v>
          </cell>
          <cell r="C2005" t="str">
            <v>South Western Electricity plc</v>
          </cell>
          <cell r="D2005" t="str">
            <v>EDF</v>
          </cell>
          <cell r="E2005">
            <v>2</v>
          </cell>
          <cell r="F2005" t="str">
            <v>All</v>
          </cell>
          <cell r="G2005" t="str">
            <v>South Scotland</v>
          </cell>
          <cell r="H2005">
            <v>0</v>
          </cell>
        </row>
        <row r="2006">
          <cell r="A2006">
            <v>1998</v>
          </cell>
          <cell r="B2006">
            <v>4</v>
          </cell>
          <cell r="C2006" t="str">
            <v>South Western Electricity plc</v>
          </cell>
          <cell r="D2006" t="str">
            <v>EDF</v>
          </cell>
          <cell r="E2006">
            <v>2</v>
          </cell>
          <cell r="F2006" t="str">
            <v>Credit</v>
          </cell>
          <cell r="G2006" t="str">
            <v>South Scotland</v>
          </cell>
          <cell r="H2006">
            <v>0</v>
          </cell>
        </row>
        <row r="2007">
          <cell r="A2007">
            <v>1998</v>
          </cell>
          <cell r="B2007">
            <v>4</v>
          </cell>
          <cell r="C2007" t="str">
            <v>South Western Electricity plc</v>
          </cell>
          <cell r="D2007" t="str">
            <v>EDF</v>
          </cell>
          <cell r="E2007">
            <v>2</v>
          </cell>
          <cell r="F2007" t="str">
            <v>Credit</v>
          </cell>
          <cell r="G2007" t="str">
            <v>South Scotland</v>
          </cell>
          <cell r="H2007">
            <v>0</v>
          </cell>
        </row>
        <row r="2008">
          <cell r="A2008">
            <v>1998</v>
          </cell>
          <cell r="B2008">
            <v>4</v>
          </cell>
          <cell r="C2008" t="str">
            <v>South Western Electricity plc</v>
          </cell>
          <cell r="D2008" t="str">
            <v>EDF</v>
          </cell>
          <cell r="E2008">
            <v>2</v>
          </cell>
          <cell r="F2008" t="str">
            <v>Direct Debit</v>
          </cell>
          <cell r="G2008" t="str">
            <v>South Scotland</v>
          </cell>
          <cell r="H2008">
            <v>0</v>
          </cell>
        </row>
        <row r="2009">
          <cell r="A2009">
            <v>1998</v>
          </cell>
          <cell r="B2009">
            <v>4</v>
          </cell>
          <cell r="C2009" t="str">
            <v>South Western Electricity plc</v>
          </cell>
          <cell r="D2009" t="str">
            <v>EDF</v>
          </cell>
          <cell r="E2009">
            <v>2</v>
          </cell>
          <cell r="F2009" t="str">
            <v>Prepayment</v>
          </cell>
          <cell r="G2009" t="str">
            <v>South Scotland</v>
          </cell>
          <cell r="H2009">
            <v>0</v>
          </cell>
        </row>
        <row r="2010">
          <cell r="A2010">
            <v>1998</v>
          </cell>
          <cell r="B2010">
            <v>4</v>
          </cell>
          <cell r="C2010" t="str">
            <v>South Western Electricity plc</v>
          </cell>
          <cell r="D2010" t="str">
            <v>EDF</v>
          </cell>
          <cell r="E2010">
            <v>2</v>
          </cell>
          <cell r="F2010" t="str">
            <v>All</v>
          </cell>
          <cell r="G2010" t="str">
            <v>South Wales</v>
          </cell>
          <cell r="H2010">
            <v>0</v>
          </cell>
        </row>
        <row r="2011">
          <cell r="A2011">
            <v>1998</v>
          </cell>
          <cell r="B2011">
            <v>4</v>
          </cell>
          <cell r="C2011" t="str">
            <v>South Western Electricity plc</v>
          </cell>
          <cell r="D2011" t="str">
            <v>EDF</v>
          </cell>
          <cell r="E2011">
            <v>2</v>
          </cell>
          <cell r="F2011" t="str">
            <v>Credit</v>
          </cell>
          <cell r="G2011" t="str">
            <v>South Wales</v>
          </cell>
          <cell r="H2011">
            <v>0</v>
          </cell>
        </row>
        <row r="2012">
          <cell r="A2012">
            <v>1998</v>
          </cell>
          <cell r="B2012">
            <v>4</v>
          </cell>
          <cell r="C2012" t="str">
            <v>South Western Electricity plc</v>
          </cell>
          <cell r="D2012" t="str">
            <v>EDF</v>
          </cell>
          <cell r="E2012">
            <v>2</v>
          </cell>
          <cell r="F2012" t="str">
            <v>Credit</v>
          </cell>
          <cell r="G2012" t="str">
            <v>South Wales</v>
          </cell>
          <cell r="H2012">
            <v>0</v>
          </cell>
        </row>
        <row r="2013">
          <cell r="A2013">
            <v>1998</v>
          </cell>
          <cell r="B2013">
            <v>4</v>
          </cell>
          <cell r="C2013" t="str">
            <v>South Western Electricity plc</v>
          </cell>
          <cell r="D2013" t="str">
            <v>EDF</v>
          </cell>
          <cell r="E2013">
            <v>2</v>
          </cell>
          <cell r="F2013" t="str">
            <v>Direct Debit</v>
          </cell>
          <cell r="G2013" t="str">
            <v>South Wales</v>
          </cell>
          <cell r="H2013">
            <v>0</v>
          </cell>
        </row>
        <row r="2014">
          <cell r="A2014">
            <v>1998</v>
          </cell>
          <cell r="B2014">
            <v>4</v>
          </cell>
          <cell r="C2014" t="str">
            <v>South Western Electricity plc</v>
          </cell>
          <cell r="D2014" t="str">
            <v>EDF</v>
          </cell>
          <cell r="E2014">
            <v>2</v>
          </cell>
          <cell r="F2014" t="str">
            <v>Prepayment</v>
          </cell>
          <cell r="G2014" t="str">
            <v>South Wales</v>
          </cell>
          <cell r="H2014">
            <v>0</v>
          </cell>
        </row>
        <row r="2015">
          <cell r="A2015">
            <v>1998</v>
          </cell>
          <cell r="B2015">
            <v>4</v>
          </cell>
          <cell r="C2015" t="str">
            <v>South Western Electricity plc</v>
          </cell>
          <cell r="D2015" t="str">
            <v>EDF</v>
          </cell>
          <cell r="E2015">
            <v>1</v>
          </cell>
          <cell r="F2015" t="str">
            <v>All</v>
          </cell>
          <cell r="G2015" t="str">
            <v>South West</v>
          </cell>
          <cell r="H2015">
            <v>1241850</v>
          </cell>
        </row>
        <row r="2016">
          <cell r="A2016">
            <v>1998</v>
          </cell>
          <cell r="B2016">
            <v>4</v>
          </cell>
          <cell r="C2016" t="str">
            <v>South Western Electricity plc</v>
          </cell>
          <cell r="D2016" t="str">
            <v>EDF</v>
          </cell>
          <cell r="E2016">
            <v>1</v>
          </cell>
          <cell r="F2016" t="str">
            <v>Credit</v>
          </cell>
          <cell r="G2016" t="str">
            <v>South West</v>
          </cell>
          <cell r="H2016">
            <v>637835</v>
          </cell>
        </row>
        <row r="2017">
          <cell r="A2017">
            <v>1998</v>
          </cell>
          <cell r="B2017">
            <v>4</v>
          </cell>
          <cell r="C2017" t="str">
            <v>South Western Electricity plc</v>
          </cell>
          <cell r="D2017" t="str">
            <v>EDF</v>
          </cell>
          <cell r="E2017">
            <v>1</v>
          </cell>
          <cell r="F2017" t="str">
            <v>Credit</v>
          </cell>
          <cell r="G2017" t="str">
            <v>South West</v>
          </cell>
          <cell r="H2017">
            <v>43608</v>
          </cell>
        </row>
        <row r="2018">
          <cell r="A2018">
            <v>1998</v>
          </cell>
          <cell r="B2018">
            <v>4</v>
          </cell>
          <cell r="C2018" t="str">
            <v>South Western Electricity plc</v>
          </cell>
          <cell r="D2018" t="str">
            <v>EDF</v>
          </cell>
          <cell r="E2018">
            <v>1</v>
          </cell>
          <cell r="F2018" t="str">
            <v>Direct Debit</v>
          </cell>
          <cell r="G2018" t="str">
            <v>South West</v>
          </cell>
          <cell r="H2018">
            <v>349503</v>
          </cell>
        </row>
        <row r="2019">
          <cell r="A2019">
            <v>1998</v>
          </cell>
          <cell r="B2019">
            <v>4</v>
          </cell>
          <cell r="C2019" t="str">
            <v>South Western Electricity plc</v>
          </cell>
          <cell r="D2019" t="str">
            <v>EDF</v>
          </cell>
          <cell r="E2019">
            <v>1</v>
          </cell>
          <cell r="F2019" t="str">
            <v>Prepayment</v>
          </cell>
          <cell r="G2019" t="str">
            <v>South West</v>
          </cell>
          <cell r="H2019">
            <v>210904</v>
          </cell>
        </row>
        <row r="2020">
          <cell r="A2020">
            <v>1998</v>
          </cell>
          <cell r="B2020">
            <v>4</v>
          </cell>
          <cell r="C2020" t="str">
            <v>South Western Electricity plc</v>
          </cell>
          <cell r="D2020" t="str">
            <v>EDF</v>
          </cell>
          <cell r="E2020">
            <v>2</v>
          </cell>
          <cell r="F2020" t="str">
            <v>All</v>
          </cell>
          <cell r="G2020" t="str">
            <v>Southern</v>
          </cell>
          <cell r="H2020">
            <v>0</v>
          </cell>
        </row>
        <row r="2021">
          <cell r="A2021">
            <v>1998</v>
          </cell>
          <cell r="B2021">
            <v>4</v>
          </cell>
          <cell r="C2021" t="str">
            <v>South Western Electricity plc</v>
          </cell>
          <cell r="D2021" t="str">
            <v>EDF</v>
          </cell>
          <cell r="E2021">
            <v>2</v>
          </cell>
          <cell r="F2021" t="str">
            <v>Credit</v>
          </cell>
          <cell r="G2021" t="str">
            <v>Southern</v>
          </cell>
          <cell r="H2021">
            <v>0</v>
          </cell>
        </row>
        <row r="2022">
          <cell r="A2022">
            <v>1998</v>
          </cell>
          <cell r="B2022">
            <v>4</v>
          </cell>
          <cell r="C2022" t="str">
            <v>South Western Electricity plc</v>
          </cell>
          <cell r="D2022" t="str">
            <v>EDF</v>
          </cell>
          <cell r="E2022">
            <v>2</v>
          </cell>
          <cell r="F2022" t="str">
            <v>Credit</v>
          </cell>
          <cell r="G2022" t="str">
            <v>Southern</v>
          </cell>
          <cell r="H2022">
            <v>0</v>
          </cell>
        </row>
        <row r="2023">
          <cell r="A2023">
            <v>1998</v>
          </cell>
          <cell r="B2023">
            <v>4</v>
          </cell>
          <cell r="C2023" t="str">
            <v>South Western Electricity plc</v>
          </cell>
          <cell r="D2023" t="str">
            <v>EDF</v>
          </cell>
          <cell r="E2023">
            <v>2</v>
          </cell>
          <cell r="F2023" t="str">
            <v>Direct Debit</v>
          </cell>
          <cell r="G2023" t="str">
            <v>Southern</v>
          </cell>
          <cell r="H2023">
            <v>0</v>
          </cell>
        </row>
        <row r="2024">
          <cell r="A2024">
            <v>1998</v>
          </cell>
          <cell r="B2024">
            <v>4</v>
          </cell>
          <cell r="C2024" t="str">
            <v>South Western Electricity plc</v>
          </cell>
          <cell r="D2024" t="str">
            <v>EDF</v>
          </cell>
          <cell r="E2024">
            <v>2</v>
          </cell>
          <cell r="F2024" t="str">
            <v>Prepayment</v>
          </cell>
          <cell r="G2024" t="str">
            <v>Southern</v>
          </cell>
          <cell r="H2024">
            <v>0</v>
          </cell>
        </row>
        <row r="2025">
          <cell r="A2025">
            <v>1998</v>
          </cell>
          <cell r="B2025">
            <v>4</v>
          </cell>
          <cell r="C2025" t="str">
            <v>South Western Electricity plc</v>
          </cell>
          <cell r="D2025" t="str">
            <v>EDF</v>
          </cell>
          <cell r="E2025">
            <v>2</v>
          </cell>
          <cell r="F2025" t="str">
            <v>All</v>
          </cell>
          <cell r="G2025" t="str">
            <v>Yorkshire</v>
          </cell>
          <cell r="H2025">
            <v>0</v>
          </cell>
        </row>
        <row r="2026">
          <cell r="A2026">
            <v>1998</v>
          </cell>
          <cell r="B2026">
            <v>4</v>
          </cell>
          <cell r="C2026" t="str">
            <v>South Western Electricity plc</v>
          </cell>
          <cell r="D2026" t="str">
            <v>EDF</v>
          </cell>
          <cell r="E2026">
            <v>2</v>
          </cell>
          <cell r="F2026" t="str">
            <v>Credit</v>
          </cell>
          <cell r="G2026" t="str">
            <v>Yorkshire</v>
          </cell>
          <cell r="H2026">
            <v>0</v>
          </cell>
        </row>
        <row r="2027">
          <cell r="A2027">
            <v>1998</v>
          </cell>
          <cell r="B2027">
            <v>4</v>
          </cell>
          <cell r="C2027" t="str">
            <v>South Western Electricity plc</v>
          </cell>
          <cell r="D2027" t="str">
            <v>EDF</v>
          </cell>
          <cell r="E2027">
            <v>2</v>
          </cell>
          <cell r="F2027" t="str">
            <v>Credit</v>
          </cell>
          <cell r="G2027" t="str">
            <v>Yorkshire</v>
          </cell>
          <cell r="H2027">
            <v>0</v>
          </cell>
        </row>
        <row r="2028">
          <cell r="A2028">
            <v>1998</v>
          </cell>
          <cell r="B2028">
            <v>4</v>
          </cell>
          <cell r="C2028" t="str">
            <v>South Western Electricity plc</v>
          </cell>
          <cell r="D2028" t="str">
            <v>EDF</v>
          </cell>
          <cell r="E2028">
            <v>2</v>
          </cell>
          <cell r="F2028" t="str">
            <v>Direct Debit</v>
          </cell>
          <cell r="G2028" t="str">
            <v>Yorkshire</v>
          </cell>
          <cell r="H2028">
            <v>0</v>
          </cell>
        </row>
        <row r="2029">
          <cell r="A2029">
            <v>1998</v>
          </cell>
          <cell r="B2029">
            <v>4</v>
          </cell>
          <cell r="C2029" t="str">
            <v>South Western Electricity plc</v>
          </cell>
          <cell r="D2029" t="str">
            <v>EDF</v>
          </cell>
          <cell r="E2029">
            <v>2</v>
          </cell>
          <cell r="F2029" t="str">
            <v>Prepayment</v>
          </cell>
          <cell r="G2029" t="str">
            <v>Yorkshire</v>
          </cell>
          <cell r="H2029">
            <v>0</v>
          </cell>
        </row>
        <row r="2030">
          <cell r="A2030">
            <v>1998</v>
          </cell>
          <cell r="B2030">
            <v>4</v>
          </cell>
          <cell r="C2030" t="str">
            <v>Southern Electric</v>
          </cell>
          <cell r="D2030" t="str">
            <v>Scottish and Southern</v>
          </cell>
          <cell r="E2030">
            <v>2</v>
          </cell>
          <cell r="F2030" t="str">
            <v>All</v>
          </cell>
          <cell r="G2030" t="str">
            <v>East Anglia</v>
          </cell>
          <cell r="H2030">
            <v>0</v>
          </cell>
        </row>
        <row r="2031">
          <cell r="A2031">
            <v>1998</v>
          </cell>
          <cell r="B2031">
            <v>4</v>
          </cell>
          <cell r="C2031" t="str">
            <v>Southern Electric</v>
          </cell>
          <cell r="D2031" t="str">
            <v>Scottish and Southern</v>
          </cell>
          <cell r="E2031">
            <v>2</v>
          </cell>
          <cell r="F2031" t="str">
            <v>Credit</v>
          </cell>
          <cell r="G2031" t="str">
            <v>East Anglia</v>
          </cell>
          <cell r="H2031">
            <v>0</v>
          </cell>
        </row>
        <row r="2032">
          <cell r="A2032">
            <v>1998</v>
          </cell>
          <cell r="B2032">
            <v>4</v>
          </cell>
          <cell r="C2032" t="str">
            <v>Southern Electric</v>
          </cell>
          <cell r="D2032" t="str">
            <v>Scottish and Southern</v>
          </cell>
          <cell r="E2032">
            <v>2</v>
          </cell>
          <cell r="F2032" t="str">
            <v>Credit</v>
          </cell>
          <cell r="G2032" t="str">
            <v>East Anglia</v>
          </cell>
          <cell r="H2032">
            <v>0</v>
          </cell>
        </row>
        <row r="2033">
          <cell r="A2033">
            <v>1998</v>
          </cell>
          <cell r="B2033">
            <v>4</v>
          </cell>
          <cell r="C2033" t="str">
            <v>Southern Electric</v>
          </cell>
          <cell r="D2033" t="str">
            <v>Scottish and Southern</v>
          </cell>
          <cell r="E2033">
            <v>2</v>
          </cell>
          <cell r="F2033" t="str">
            <v>Direct Debit</v>
          </cell>
          <cell r="G2033" t="str">
            <v>East Anglia</v>
          </cell>
          <cell r="H2033">
            <v>0</v>
          </cell>
        </row>
        <row r="2034">
          <cell r="A2034">
            <v>1998</v>
          </cell>
          <cell r="B2034">
            <v>4</v>
          </cell>
          <cell r="C2034" t="str">
            <v>Southern Electric</v>
          </cell>
          <cell r="D2034" t="str">
            <v>Scottish and Southern</v>
          </cell>
          <cell r="E2034">
            <v>2</v>
          </cell>
          <cell r="F2034" t="str">
            <v>Prepayment</v>
          </cell>
          <cell r="G2034" t="str">
            <v>East Anglia</v>
          </cell>
          <cell r="H2034">
            <v>0</v>
          </cell>
        </row>
        <row r="2035">
          <cell r="A2035">
            <v>1998</v>
          </cell>
          <cell r="B2035">
            <v>4</v>
          </cell>
          <cell r="C2035" t="str">
            <v>Southern Electric</v>
          </cell>
          <cell r="D2035" t="str">
            <v>Scottish and Southern</v>
          </cell>
          <cell r="E2035">
            <v>2</v>
          </cell>
          <cell r="F2035" t="str">
            <v>All</v>
          </cell>
          <cell r="G2035" t="str">
            <v>East Midlands</v>
          </cell>
          <cell r="H2035">
            <v>0</v>
          </cell>
        </row>
        <row r="2036">
          <cell r="A2036">
            <v>1998</v>
          </cell>
          <cell r="B2036">
            <v>4</v>
          </cell>
          <cell r="C2036" t="str">
            <v>Southern Electric</v>
          </cell>
          <cell r="D2036" t="str">
            <v>Scottish and Southern</v>
          </cell>
          <cell r="E2036">
            <v>2</v>
          </cell>
          <cell r="F2036" t="str">
            <v>Credit</v>
          </cell>
          <cell r="G2036" t="str">
            <v>East Midlands</v>
          </cell>
          <cell r="H2036">
            <v>0</v>
          </cell>
        </row>
        <row r="2037">
          <cell r="A2037">
            <v>1998</v>
          </cell>
          <cell r="B2037">
            <v>4</v>
          </cell>
          <cell r="C2037" t="str">
            <v>Southern Electric</v>
          </cell>
          <cell r="D2037" t="str">
            <v>Scottish and Southern</v>
          </cell>
          <cell r="E2037">
            <v>2</v>
          </cell>
          <cell r="F2037" t="str">
            <v>Credit</v>
          </cell>
          <cell r="G2037" t="str">
            <v>East Midlands</v>
          </cell>
          <cell r="H2037">
            <v>0</v>
          </cell>
        </row>
        <row r="2038">
          <cell r="A2038">
            <v>1998</v>
          </cell>
          <cell r="B2038">
            <v>4</v>
          </cell>
          <cell r="C2038" t="str">
            <v>Southern Electric</v>
          </cell>
          <cell r="D2038" t="str">
            <v>Scottish and Southern</v>
          </cell>
          <cell r="E2038">
            <v>2</v>
          </cell>
          <cell r="F2038" t="str">
            <v>Direct Debit</v>
          </cell>
          <cell r="G2038" t="str">
            <v>East Midlands</v>
          </cell>
          <cell r="H2038">
            <v>0</v>
          </cell>
        </row>
        <row r="2039">
          <cell r="A2039">
            <v>1998</v>
          </cell>
          <cell r="B2039">
            <v>4</v>
          </cell>
          <cell r="C2039" t="str">
            <v>Southern Electric</v>
          </cell>
          <cell r="D2039" t="str">
            <v>Scottish and Southern</v>
          </cell>
          <cell r="E2039">
            <v>2</v>
          </cell>
          <cell r="F2039" t="str">
            <v>Prepayment</v>
          </cell>
          <cell r="G2039" t="str">
            <v>East Midlands</v>
          </cell>
          <cell r="H2039">
            <v>0</v>
          </cell>
        </row>
        <row r="2040">
          <cell r="A2040">
            <v>1998</v>
          </cell>
          <cell r="B2040">
            <v>4</v>
          </cell>
          <cell r="C2040" t="str">
            <v>Southern Electric</v>
          </cell>
          <cell r="D2040" t="str">
            <v>Scottish and Southern</v>
          </cell>
          <cell r="E2040">
            <v>2</v>
          </cell>
          <cell r="F2040" t="str">
            <v>All</v>
          </cell>
          <cell r="G2040" t="str">
            <v>London</v>
          </cell>
          <cell r="H2040">
            <v>0</v>
          </cell>
        </row>
        <row r="2041">
          <cell r="A2041">
            <v>1998</v>
          </cell>
          <cell r="B2041">
            <v>4</v>
          </cell>
          <cell r="C2041" t="str">
            <v>Southern Electric</v>
          </cell>
          <cell r="D2041" t="str">
            <v>Scottish and Southern</v>
          </cell>
          <cell r="E2041">
            <v>2</v>
          </cell>
          <cell r="F2041" t="str">
            <v>Credit</v>
          </cell>
          <cell r="G2041" t="str">
            <v>London</v>
          </cell>
          <cell r="H2041">
            <v>0</v>
          </cell>
        </row>
        <row r="2042">
          <cell r="A2042">
            <v>1998</v>
          </cell>
          <cell r="B2042">
            <v>4</v>
          </cell>
          <cell r="C2042" t="str">
            <v>Southern Electric</v>
          </cell>
          <cell r="D2042" t="str">
            <v>Scottish and Southern</v>
          </cell>
          <cell r="E2042">
            <v>2</v>
          </cell>
          <cell r="F2042" t="str">
            <v>Credit</v>
          </cell>
          <cell r="G2042" t="str">
            <v>London</v>
          </cell>
          <cell r="H2042">
            <v>0</v>
          </cell>
        </row>
        <row r="2043">
          <cell r="A2043">
            <v>1998</v>
          </cell>
          <cell r="B2043">
            <v>4</v>
          </cell>
          <cell r="C2043" t="str">
            <v>Southern Electric</v>
          </cell>
          <cell r="D2043" t="str">
            <v>Scottish and Southern</v>
          </cell>
          <cell r="E2043">
            <v>2</v>
          </cell>
          <cell r="F2043" t="str">
            <v>Direct Debit</v>
          </cell>
          <cell r="G2043" t="str">
            <v>London</v>
          </cell>
          <cell r="H2043">
            <v>0</v>
          </cell>
        </row>
        <row r="2044">
          <cell r="A2044">
            <v>1998</v>
          </cell>
          <cell r="B2044">
            <v>4</v>
          </cell>
          <cell r="C2044" t="str">
            <v>Southern Electric</v>
          </cell>
          <cell r="D2044" t="str">
            <v>Scottish and Southern</v>
          </cell>
          <cell r="E2044">
            <v>2</v>
          </cell>
          <cell r="F2044" t="str">
            <v>Prepayment</v>
          </cell>
          <cell r="G2044" t="str">
            <v>London</v>
          </cell>
          <cell r="H2044">
            <v>0</v>
          </cell>
        </row>
        <row r="2045">
          <cell r="A2045">
            <v>1998</v>
          </cell>
          <cell r="B2045">
            <v>4</v>
          </cell>
          <cell r="C2045" t="str">
            <v>Southern Electric</v>
          </cell>
          <cell r="D2045" t="str">
            <v>Scottish and Southern</v>
          </cell>
          <cell r="E2045">
            <v>2</v>
          </cell>
          <cell r="F2045" t="str">
            <v>All</v>
          </cell>
          <cell r="G2045" t="str">
            <v>Midlands</v>
          </cell>
          <cell r="H2045">
            <v>0</v>
          </cell>
        </row>
        <row r="2046">
          <cell r="A2046">
            <v>1998</v>
          </cell>
          <cell r="B2046">
            <v>4</v>
          </cell>
          <cell r="C2046" t="str">
            <v>Southern Electric</v>
          </cell>
          <cell r="D2046" t="str">
            <v>Scottish and Southern</v>
          </cell>
          <cell r="E2046">
            <v>2</v>
          </cell>
          <cell r="F2046" t="str">
            <v>Credit</v>
          </cell>
          <cell r="G2046" t="str">
            <v>Midlands</v>
          </cell>
          <cell r="H2046">
            <v>0</v>
          </cell>
        </row>
        <row r="2047">
          <cell r="A2047">
            <v>1998</v>
          </cell>
          <cell r="B2047">
            <v>4</v>
          </cell>
          <cell r="C2047" t="str">
            <v>Southern Electric</v>
          </cell>
          <cell r="D2047" t="str">
            <v>Scottish and Southern</v>
          </cell>
          <cell r="E2047">
            <v>2</v>
          </cell>
          <cell r="F2047" t="str">
            <v>Credit</v>
          </cell>
          <cell r="G2047" t="str">
            <v>Midlands</v>
          </cell>
          <cell r="H2047">
            <v>0</v>
          </cell>
        </row>
        <row r="2048">
          <cell r="A2048">
            <v>1998</v>
          </cell>
          <cell r="B2048">
            <v>4</v>
          </cell>
          <cell r="C2048" t="str">
            <v>Southern Electric</v>
          </cell>
          <cell r="D2048" t="str">
            <v>Scottish and Southern</v>
          </cell>
          <cell r="E2048">
            <v>2</v>
          </cell>
          <cell r="F2048" t="str">
            <v>Direct Debit</v>
          </cell>
          <cell r="G2048" t="str">
            <v>Midlands</v>
          </cell>
          <cell r="H2048">
            <v>0</v>
          </cell>
        </row>
        <row r="2049">
          <cell r="A2049">
            <v>1998</v>
          </cell>
          <cell r="B2049">
            <v>4</v>
          </cell>
          <cell r="C2049" t="str">
            <v>Southern Electric</v>
          </cell>
          <cell r="D2049" t="str">
            <v>Scottish and Southern</v>
          </cell>
          <cell r="E2049">
            <v>2</v>
          </cell>
          <cell r="F2049" t="str">
            <v>Prepayment</v>
          </cell>
          <cell r="G2049" t="str">
            <v>Midlands</v>
          </cell>
          <cell r="H2049">
            <v>0</v>
          </cell>
        </row>
        <row r="2050">
          <cell r="A2050">
            <v>1998</v>
          </cell>
          <cell r="B2050">
            <v>4</v>
          </cell>
          <cell r="C2050" t="str">
            <v>Southern Electric</v>
          </cell>
          <cell r="D2050" t="str">
            <v>Scottish and Southern</v>
          </cell>
          <cell r="E2050">
            <v>2</v>
          </cell>
          <cell r="F2050" t="str">
            <v>All</v>
          </cell>
          <cell r="G2050" t="str">
            <v>North East</v>
          </cell>
          <cell r="H2050">
            <v>0</v>
          </cell>
        </row>
        <row r="2051">
          <cell r="A2051">
            <v>1998</v>
          </cell>
          <cell r="B2051">
            <v>4</v>
          </cell>
          <cell r="C2051" t="str">
            <v>Southern Electric</v>
          </cell>
          <cell r="D2051" t="str">
            <v>Scottish and Southern</v>
          </cell>
          <cell r="E2051">
            <v>2</v>
          </cell>
          <cell r="F2051" t="str">
            <v>Credit</v>
          </cell>
          <cell r="G2051" t="str">
            <v>North East</v>
          </cell>
          <cell r="H2051">
            <v>0</v>
          </cell>
        </row>
        <row r="2052">
          <cell r="A2052">
            <v>1998</v>
          </cell>
          <cell r="B2052">
            <v>4</v>
          </cell>
          <cell r="C2052" t="str">
            <v>Southern Electric</v>
          </cell>
          <cell r="D2052" t="str">
            <v>Scottish and Southern</v>
          </cell>
          <cell r="E2052">
            <v>2</v>
          </cell>
          <cell r="F2052" t="str">
            <v>Credit</v>
          </cell>
          <cell r="G2052" t="str">
            <v>North East</v>
          </cell>
          <cell r="H2052">
            <v>0</v>
          </cell>
        </row>
        <row r="2053">
          <cell r="A2053">
            <v>1998</v>
          </cell>
          <cell r="B2053">
            <v>4</v>
          </cell>
          <cell r="C2053" t="str">
            <v>Southern Electric</v>
          </cell>
          <cell r="D2053" t="str">
            <v>Scottish and Southern</v>
          </cell>
          <cell r="E2053">
            <v>2</v>
          </cell>
          <cell r="F2053" t="str">
            <v>Direct Debit</v>
          </cell>
          <cell r="G2053" t="str">
            <v>North East</v>
          </cell>
          <cell r="H2053">
            <v>0</v>
          </cell>
        </row>
        <row r="2054">
          <cell r="A2054">
            <v>1998</v>
          </cell>
          <cell r="B2054">
            <v>4</v>
          </cell>
          <cell r="C2054" t="str">
            <v>Southern Electric</v>
          </cell>
          <cell r="D2054" t="str">
            <v>Scottish and Southern</v>
          </cell>
          <cell r="E2054">
            <v>2</v>
          </cell>
          <cell r="F2054" t="str">
            <v>Prepayment</v>
          </cell>
          <cell r="G2054" t="str">
            <v>North East</v>
          </cell>
          <cell r="H2054">
            <v>0</v>
          </cell>
        </row>
        <row r="2055">
          <cell r="A2055">
            <v>1998</v>
          </cell>
          <cell r="B2055">
            <v>4</v>
          </cell>
          <cell r="C2055" t="str">
            <v>Southern Electric</v>
          </cell>
          <cell r="D2055" t="str">
            <v>Scottish and Southern</v>
          </cell>
          <cell r="E2055">
            <v>2</v>
          </cell>
          <cell r="F2055" t="str">
            <v>All</v>
          </cell>
          <cell r="G2055" t="str">
            <v>North Scotland</v>
          </cell>
          <cell r="H2055">
            <v>0</v>
          </cell>
        </row>
        <row r="2056">
          <cell r="A2056">
            <v>1998</v>
          </cell>
          <cell r="B2056">
            <v>4</v>
          </cell>
          <cell r="C2056" t="str">
            <v>Southern Electric</v>
          </cell>
          <cell r="D2056" t="str">
            <v>Scottish and Southern</v>
          </cell>
          <cell r="E2056">
            <v>2</v>
          </cell>
          <cell r="F2056" t="str">
            <v>Credit</v>
          </cell>
          <cell r="G2056" t="str">
            <v>North Scotland</v>
          </cell>
          <cell r="H2056">
            <v>0</v>
          </cell>
        </row>
        <row r="2057">
          <cell r="A2057">
            <v>1998</v>
          </cell>
          <cell r="B2057">
            <v>4</v>
          </cell>
          <cell r="C2057" t="str">
            <v>Southern Electric</v>
          </cell>
          <cell r="D2057" t="str">
            <v>Scottish and Southern</v>
          </cell>
          <cell r="E2057">
            <v>2</v>
          </cell>
          <cell r="F2057" t="str">
            <v>Credit</v>
          </cell>
          <cell r="G2057" t="str">
            <v>North Scotland</v>
          </cell>
          <cell r="H2057">
            <v>0</v>
          </cell>
        </row>
        <row r="2058">
          <cell r="A2058">
            <v>1998</v>
          </cell>
          <cell r="B2058">
            <v>4</v>
          </cell>
          <cell r="C2058" t="str">
            <v>Southern Electric</v>
          </cell>
          <cell r="D2058" t="str">
            <v>Scottish and Southern</v>
          </cell>
          <cell r="E2058">
            <v>2</v>
          </cell>
          <cell r="F2058" t="str">
            <v>Direct Debit</v>
          </cell>
          <cell r="G2058" t="str">
            <v>North Scotland</v>
          </cell>
          <cell r="H2058">
            <v>0</v>
          </cell>
        </row>
        <row r="2059">
          <cell r="A2059">
            <v>1998</v>
          </cell>
          <cell r="B2059">
            <v>4</v>
          </cell>
          <cell r="C2059" t="str">
            <v>Southern Electric</v>
          </cell>
          <cell r="D2059" t="str">
            <v>Scottish and Southern</v>
          </cell>
          <cell r="E2059">
            <v>2</v>
          </cell>
          <cell r="F2059" t="str">
            <v>Prepayment</v>
          </cell>
          <cell r="G2059" t="str">
            <v>North Scotland</v>
          </cell>
          <cell r="H2059">
            <v>0</v>
          </cell>
        </row>
        <row r="2060">
          <cell r="A2060">
            <v>1998</v>
          </cell>
          <cell r="B2060">
            <v>4</v>
          </cell>
          <cell r="C2060" t="str">
            <v>Southern Electric</v>
          </cell>
          <cell r="D2060" t="str">
            <v>Scottish and Southern</v>
          </cell>
          <cell r="E2060">
            <v>2</v>
          </cell>
          <cell r="F2060" t="str">
            <v>All</v>
          </cell>
          <cell r="G2060" t="str">
            <v>North Wales &amp; Merseyside</v>
          </cell>
          <cell r="H2060">
            <v>0</v>
          </cell>
        </row>
        <row r="2061">
          <cell r="A2061">
            <v>1998</v>
          </cell>
          <cell r="B2061">
            <v>4</v>
          </cell>
          <cell r="C2061" t="str">
            <v>Southern Electric</v>
          </cell>
          <cell r="D2061" t="str">
            <v>Scottish and Southern</v>
          </cell>
          <cell r="E2061">
            <v>2</v>
          </cell>
          <cell r="F2061" t="str">
            <v>Credit</v>
          </cell>
          <cell r="G2061" t="str">
            <v>North Wales &amp; Merseyside</v>
          </cell>
          <cell r="H2061">
            <v>0</v>
          </cell>
        </row>
        <row r="2062">
          <cell r="A2062">
            <v>1998</v>
          </cell>
          <cell r="B2062">
            <v>4</v>
          </cell>
          <cell r="C2062" t="str">
            <v>Southern Electric</v>
          </cell>
          <cell r="D2062" t="str">
            <v>Scottish and Southern</v>
          </cell>
          <cell r="E2062">
            <v>2</v>
          </cell>
          <cell r="F2062" t="str">
            <v>Credit</v>
          </cell>
          <cell r="G2062" t="str">
            <v>North Wales &amp; Merseyside</v>
          </cell>
          <cell r="H2062">
            <v>0</v>
          </cell>
        </row>
        <row r="2063">
          <cell r="A2063">
            <v>1998</v>
          </cell>
          <cell r="B2063">
            <v>4</v>
          </cell>
          <cell r="C2063" t="str">
            <v>Southern Electric</v>
          </cell>
          <cell r="D2063" t="str">
            <v>Scottish and Southern</v>
          </cell>
          <cell r="E2063">
            <v>2</v>
          </cell>
          <cell r="F2063" t="str">
            <v>Direct Debit</v>
          </cell>
          <cell r="G2063" t="str">
            <v>North Wales &amp; Merseyside</v>
          </cell>
          <cell r="H2063">
            <v>0</v>
          </cell>
        </row>
        <row r="2064">
          <cell r="A2064">
            <v>1998</v>
          </cell>
          <cell r="B2064">
            <v>4</v>
          </cell>
          <cell r="C2064" t="str">
            <v>Southern Electric</v>
          </cell>
          <cell r="D2064" t="str">
            <v>Scottish and Southern</v>
          </cell>
          <cell r="E2064">
            <v>2</v>
          </cell>
          <cell r="F2064" t="str">
            <v>Prepayment</v>
          </cell>
          <cell r="G2064" t="str">
            <v>North Wales &amp; Merseyside</v>
          </cell>
          <cell r="H2064">
            <v>0</v>
          </cell>
        </row>
        <row r="2065">
          <cell r="A2065">
            <v>1998</v>
          </cell>
          <cell r="B2065">
            <v>4</v>
          </cell>
          <cell r="C2065" t="str">
            <v>Southern Electric</v>
          </cell>
          <cell r="D2065" t="str">
            <v>Scottish and Southern</v>
          </cell>
          <cell r="E2065">
            <v>2</v>
          </cell>
          <cell r="F2065" t="str">
            <v>All</v>
          </cell>
          <cell r="G2065" t="str">
            <v>North West</v>
          </cell>
          <cell r="H2065">
            <v>0</v>
          </cell>
        </row>
        <row r="2066">
          <cell r="A2066">
            <v>1998</v>
          </cell>
          <cell r="B2066">
            <v>4</v>
          </cell>
          <cell r="C2066" t="str">
            <v>Southern Electric</v>
          </cell>
          <cell r="D2066" t="str">
            <v>Scottish and Southern</v>
          </cell>
          <cell r="E2066">
            <v>2</v>
          </cell>
          <cell r="F2066" t="str">
            <v>Credit</v>
          </cell>
          <cell r="G2066" t="str">
            <v>North West</v>
          </cell>
          <cell r="H2066">
            <v>0</v>
          </cell>
        </row>
        <row r="2067">
          <cell r="A2067">
            <v>1998</v>
          </cell>
          <cell r="B2067">
            <v>4</v>
          </cell>
          <cell r="C2067" t="str">
            <v>Southern Electric</v>
          </cell>
          <cell r="D2067" t="str">
            <v>Scottish and Southern</v>
          </cell>
          <cell r="E2067">
            <v>2</v>
          </cell>
          <cell r="F2067" t="str">
            <v>Credit</v>
          </cell>
          <cell r="G2067" t="str">
            <v>North West</v>
          </cell>
          <cell r="H2067">
            <v>0</v>
          </cell>
        </row>
        <row r="2068">
          <cell r="A2068">
            <v>1998</v>
          </cell>
          <cell r="B2068">
            <v>4</v>
          </cell>
          <cell r="C2068" t="str">
            <v>Southern Electric</v>
          </cell>
          <cell r="D2068" t="str">
            <v>Scottish and Southern</v>
          </cell>
          <cell r="E2068">
            <v>2</v>
          </cell>
          <cell r="F2068" t="str">
            <v>Direct Debit</v>
          </cell>
          <cell r="G2068" t="str">
            <v>North West</v>
          </cell>
          <cell r="H2068">
            <v>0</v>
          </cell>
        </row>
        <row r="2069">
          <cell r="A2069">
            <v>1998</v>
          </cell>
          <cell r="B2069">
            <v>4</v>
          </cell>
          <cell r="C2069" t="str">
            <v>Southern Electric</v>
          </cell>
          <cell r="D2069" t="str">
            <v>Scottish and Southern</v>
          </cell>
          <cell r="E2069">
            <v>2</v>
          </cell>
          <cell r="F2069" t="str">
            <v>Prepayment</v>
          </cell>
          <cell r="G2069" t="str">
            <v>North West</v>
          </cell>
          <cell r="H2069">
            <v>0</v>
          </cell>
        </row>
        <row r="2070">
          <cell r="A2070">
            <v>1998</v>
          </cell>
          <cell r="B2070">
            <v>4</v>
          </cell>
          <cell r="C2070" t="str">
            <v>Southern Electric</v>
          </cell>
          <cell r="D2070" t="str">
            <v>Scottish and Southern</v>
          </cell>
          <cell r="E2070">
            <v>2</v>
          </cell>
          <cell r="F2070" t="str">
            <v>All</v>
          </cell>
          <cell r="G2070" t="str">
            <v>South East</v>
          </cell>
          <cell r="H2070">
            <v>0</v>
          </cell>
        </row>
        <row r="2071">
          <cell r="A2071">
            <v>1998</v>
          </cell>
          <cell r="B2071">
            <v>4</v>
          </cell>
          <cell r="C2071" t="str">
            <v>Southern Electric</v>
          </cell>
          <cell r="D2071" t="str">
            <v>Scottish and Southern</v>
          </cell>
          <cell r="E2071">
            <v>2</v>
          </cell>
          <cell r="F2071" t="str">
            <v>Credit</v>
          </cell>
          <cell r="G2071" t="str">
            <v>South East</v>
          </cell>
          <cell r="H2071">
            <v>0</v>
          </cell>
        </row>
        <row r="2072">
          <cell r="A2072">
            <v>1998</v>
          </cell>
          <cell r="B2072">
            <v>4</v>
          </cell>
          <cell r="C2072" t="str">
            <v>Southern Electric</v>
          </cell>
          <cell r="D2072" t="str">
            <v>Scottish and Southern</v>
          </cell>
          <cell r="E2072">
            <v>2</v>
          </cell>
          <cell r="F2072" t="str">
            <v>Credit</v>
          </cell>
          <cell r="G2072" t="str">
            <v>South East</v>
          </cell>
          <cell r="H2072">
            <v>0</v>
          </cell>
        </row>
        <row r="2073">
          <cell r="A2073">
            <v>1998</v>
          </cell>
          <cell r="B2073">
            <v>4</v>
          </cell>
          <cell r="C2073" t="str">
            <v>Southern Electric</v>
          </cell>
          <cell r="D2073" t="str">
            <v>Scottish and Southern</v>
          </cell>
          <cell r="E2073">
            <v>2</v>
          </cell>
          <cell r="F2073" t="str">
            <v>Direct Debit</v>
          </cell>
          <cell r="G2073" t="str">
            <v>South East</v>
          </cell>
          <cell r="H2073">
            <v>0</v>
          </cell>
        </row>
        <row r="2074">
          <cell r="A2074">
            <v>1998</v>
          </cell>
          <cell r="B2074">
            <v>4</v>
          </cell>
          <cell r="C2074" t="str">
            <v>Southern Electric</v>
          </cell>
          <cell r="D2074" t="str">
            <v>Scottish and Southern</v>
          </cell>
          <cell r="E2074">
            <v>2</v>
          </cell>
          <cell r="F2074" t="str">
            <v>Prepayment</v>
          </cell>
          <cell r="G2074" t="str">
            <v>South East</v>
          </cell>
          <cell r="H2074">
            <v>0</v>
          </cell>
        </row>
        <row r="2075">
          <cell r="A2075">
            <v>1998</v>
          </cell>
          <cell r="B2075">
            <v>4</v>
          </cell>
          <cell r="C2075" t="str">
            <v>Southern Electric</v>
          </cell>
          <cell r="D2075" t="str">
            <v>Scottish and Southern</v>
          </cell>
          <cell r="E2075">
            <v>2</v>
          </cell>
          <cell r="F2075" t="str">
            <v>All</v>
          </cell>
          <cell r="G2075" t="str">
            <v>South Scotland</v>
          </cell>
          <cell r="H2075">
            <v>0</v>
          </cell>
        </row>
        <row r="2076">
          <cell r="A2076">
            <v>1998</v>
          </cell>
          <cell r="B2076">
            <v>4</v>
          </cell>
          <cell r="C2076" t="str">
            <v>Southern Electric</v>
          </cell>
          <cell r="D2076" t="str">
            <v>Scottish and Southern</v>
          </cell>
          <cell r="E2076">
            <v>2</v>
          </cell>
          <cell r="F2076" t="str">
            <v>Credit</v>
          </cell>
          <cell r="G2076" t="str">
            <v>South Scotland</v>
          </cell>
          <cell r="H2076">
            <v>0</v>
          </cell>
        </row>
        <row r="2077">
          <cell r="A2077">
            <v>1998</v>
          </cell>
          <cell r="B2077">
            <v>4</v>
          </cell>
          <cell r="C2077" t="str">
            <v>Southern Electric</v>
          </cell>
          <cell r="D2077" t="str">
            <v>Scottish and Southern</v>
          </cell>
          <cell r="E2077">
            <v>2</v>
          </cell>
          <cell r="F2077" t="str">
            <v>Credit</v>
          </cell>
          <cell r="G2077" t="str">
            <v>South Scotland</v>
          </cell>
          <cell r="H2077">
            <v>0</v>
          </cell>
        </row>
        <row r="2078">
          <cell r="A2078">
            <v>1998</v>
          </cell>
          <cell r="B2078">
            <v>4</v>
          </cell>
          <cell r="C2078" t="str">
            <v>Southern Electric</v>
          </cell>
          <cell r="D2078" t="str">
            <v>Scottish and Southern</v>
          </cell>
          <cell r="E2078">
            <v>2</v>
          </cell>
          <cell r="F2078" t="str">
            <v>Direct Debit</v>
          </cell>
          <cell r="G2078" t="str">
            <v>South Scotland</v>
          </cell>
          <cell r="H2078">
            <v>0</v>
          </cell>
        </row>
        <row r="2079">
          <cell r="A2079">
            <v>1998</v>
          </cell>
          <cell r="B2079">
            <v>4</v>
          </cell>
          <cell r="C2079" t="str">
            <v>Southern Electric</v>
          </cell>
          <cell r="D2079" t="str">
            <v>Scottish and Southern</v>
          </cell>
          <cell r="E2079">
            <v>2</v>
          </cell>
          <cell r="F2079" t="str">
            <v>Prepayment</v>
          </cell>
          <cell r="G2079" t="str">
            <v>South Scotland</v>
          </cell>
          <cell r="H2079">
            <v>0</v>
          </cell>
        </row>
        <row r="2080">
          <cell r="A2080">
            <v>1998</v>
          </cell>
          <cell r="B2080">
            <v>4</v>
          </cell>
          <cell r="C2080" t="str">
            <v>Southern Electric</v>
          </cell>
          <cell r="D2080" t="str">
            <v>Scottish and Southern</v>
          </cell>
          <cell r="E2080">
            <v>2</v>
          </cell>
          <cell r="F2080" t="str">
            <v>All</v>
          </cell>
          <cell r="G2080" t="str">
            <v>South Wales</v>
          </cell>
          <cell r="H2080">
            <v>0</v>
          </cell>
        </row>
        <row r="2081">
          <cell r="A2081">
            <v>1998</v>
          </cell>
          <cell r="B2081">
            <v>4</v>
          </cell>
          <cell r="C2081" t="str">
            <v>Southern Electric</v>
          </cell>
          <cell r="D2081" t="str">
            <v>Scottish and Southern</v>
          </cell>
          <cell r="E2081">
            <v>2</v>
          </cell>
          <cell r="F2081" t="str">
            <v>Credit</v>
          </cell>
          <cell r="G2081" t="str">
            <v>South Wales</v>
          </cell>
          <cell r="H2081">
            <v>0</v>
          </cell>
        </row>
        <row r="2082">
          <cell r="A2082">
            <v>1998</v>
          </cell>
          <cell r="B2082">
            <v>4</v>
          </cell>
          <cell r="C2082" t="str">
            <v>Southern Electric</v>
          </cell>
          <cell r="D2082" t="str">
            <v>Scottish and Southern</v>
          </cell>
          <cell r="E2082">
            <v>2</v>
          </cell>
          <cell r="F2082" t="str">
            <v>Credit</v>
          </cell>
          <cell r="G2082" t="str">
            <v>South Wales</v>
          </cell>
          <cell r="H2082">
            <v>0</v>
          </cell>
        </row>
        <row r="2083">
          <cell r="A2083">
            <v>1998</v>
          </cell>
          <cell r="B2083">
            <v>4</v>
          </cell>
          <cell r="C2083" t="str">
            <v>Southern Electric</v>
          </cell>
          <cell r="D2083" t="str">
            <v>Scottish and Southern</v>
          </cell>
          <cell r="E2083">
            <v>2</v>
          </cell>
          <cell r="F2083" t="str">
            <v>Direct Debit</v>
          </cell>
          <cell r="G2083" t="str">
            <v>South Wales</v>
          </cell>
          <cell r="H2083">
            <v>0</v>
          </cell>
        </row>
        <row r="2084">
          <cell r="A2084">
            <v>1998</v>
          </cell>
          <cell r="B2084">
            <v>4</v>
          </cell>
          <cell r="C2084" t="str">
            <v>Southern Electric</v>
          </cell>
          <cell r="D2084" t="str">
            <v>Scottish and Southern</v>
          </cell>
          <cell r="E2084">
            <v>2</v>
          </cell>
          <cell r="F2084" t="str">
            <v>Prepayment</v>
          </cell>
          <cell r="G2084" t="str">
            <v>South Wales</v>
          </cell>
          <cell r="H2084">
            <v>0</v>
          </cell>
        </row>
        <row r="2085">
          <cell r="A2085">
            <v>1998</v>
          </cell>
          <cell r="B2085">
            <v>4</v>
          </cell>
          <cell r="C2085" t="str">
            <v>Southern Electric</v>
          </cell>
          <cell r="D2085" t="str">
            <v>Scottish and Southern</v>
          </cell>
          <cell r="E2085">
            <v>2</v>
          </cell>
          <cell r="F2085" t="str">
            <v>All</v>
          </cell>
          <cell r="G2085" t="str">
            <v>South West</v>
          </cell>
          <cell r="H2085">
            <v>0</v>
          </cell>
        </row>
        <row r="2086">
          <cell r="A2086">
            <v>1998</v>
          </cell>
          <cell r="B2086">
            <v>4</v>
          </cell>
          <cell r="C2086" t="str">
            <v>Southern Electric</v>
          </cell>
          <cell r="D2086" t="str">
            <v>Scottish and Southern</v>
          </cell>
          <cell r="E2086">
            <v>2</v>
          </cell>
          <cell r="F2086" t="str">
            <v>Credit</v>
          </cell>
          <cell r="G2086" t="str">
            <v>South West</v>
          </cell>
          <cell r="H2086">
            <v>0</v>
          </cell>
        </row>
        <row r="2087">
          <cell r="A2087">
            <v>1998</v>
          </cell>
          <cell r="B2087">
            <v>4</v>
          </cell>
          <cell r="C2087" t="str">
            <v>Southern Electric</v>
          </cell>
          <cell r="D2087" t="str">
            <v>Scottish and Southern</v>
          </cell>
          <cell r="E2087">
            <v>2</v>
          </cell>
          <cell r="F2087" t="str">
            <v>Credit</v>
          </cell>
          <cell r="G2087" t="str">
            <v>South West</v>
          </cell>
          <cell r="H2087">
            <v>0</v>
          </cell>
        </row>
        <row r="2088">
          <cell r="A2088">
            <v>1998</v>
          </cell>
          <cell r="B2088">
            <v>4</v>
          </cell>
          <cell r="C2088" t="str">
            <v>Southern Electric</v>
          </cell>
          <cell r="D2088" t="str">
            <v>Scottish and Southern</v>
          </cell>
          <cell r="E2088">
            <v>2</v>
          </cell>
          <cell r="F2088" t="str">
            <v>Direct Debit</v>
          </cell>
          <cell r="G2088" t="str">
            <v>South West</v>
          </cell>
          <cell r="H2088">
            <v>0</v>
          </cell>
        </row>
        <row r="2089">
          <cell r="A2089">
            <v>1998</v>
          </cell>
          <cell r="B2089">
            <v>4</v>
          </cell>
          <cell r="C2089" t="str">
            <v>Southern Electric</v>
          </cell>
          <cell r="D2089" t="str">
            <v>Scottish and Southern</v>
          </cell>
          <cell r="E2089">
            <v>2</v>
          </cell>
          <cell r="F2089" t="str">
            <v>Prepayment</v>
          </cell>
          <cell r="G2089" t="str">
            <v>South West</v>
          </cell>
          <cell r="H2089">
            <v>0</v>
          </cell>
        </row>
        <row r="2090">
          <cell r="A2090">
            <v>1998</v>
          </cell>
          <cell r="B2090">
            <v>4</v>
          </cell>
          <cell r="C2090" t="str">
            <v>Southern Electric</v>
          </cell>
          <cell r="D2090" t="str">
            <v>Scottish and Southern</v>
          </cell>
          <cell r="E2090">
            <v>1</v>
          </cell>
          <cell r="F2090" t="str">
            <v>All</v>
          </cell>
          <cell r="G2090" t="str">
            <v>Southern</v>
          </cell>
          <cell r="H2090">
            <v>2491847</v>
          </cell>
        </row>
        <row r="2091">
          <cell r="A2091">
            <v>1998</v>
          </cell>
          <cell r="B2091">
            <v>4</v>
          </cell>
          <cell r="C2091" t="str">
            <v>Southern Electric</v>
          </cell>
          <cell r="D2091" t="str">
            <v>Scottish and Southern</v>
          </cell>
          <cell r="E2091">
            <v>1</v>
          </cell>
          <cell r="F2091" t="str">
            <v>Credit</v>
          </cell>
          <cell r="G2091" t="str">
            <v>Southern</v>
          </cell>
          <cell r="H2091">
            <v>1218648</v>
          </cell>
        </row>
        <row r="2092">
          <cell r="A2092">
            <v>1998</v>
          </cell>
          <cell r="B2092">
            <v>4</v>
          </cell>
          <cell r="C2092" t="str">
            <v>Southern Electric</v>
          </cell>
          <cell r="D2092" t="str">
            <v>Scottish and Southern</v>
          </cell>
          <cell r="E2092">
            <v>1</v>
          </cell>
          <cell r="F2092" t="str">
            <v>Credit</v>
          </cell>
          <cell r="G2092" t="str">
            <v>Southern</v>
          </cell>
          <cell r="H2092">
            <v>0</v>
          </cell>
        </row>
        <row r="2093">
          <cell r="A2093">
            <v>1998</v>
          </cell>
          <cell r="B2093">
            <v>4</v>
          </cell>
          <cell r="C2093" t="str">
            <v>Southern Electric</v>
          </cell>
          <cell r="D2093" t="str">
            <v>Scottish and Southern</v>
          </cell>
          <cell r="E2093">
            <v>1</v>
          </cell>
          <cell r="F2093" t="str">
            <v>Direct Debit</v>
          </cell>
          <cell r="G2093" t="str">
            <v>Southern</v>
          </cell>
          <cell r="H2093">
            <v>968577</v>
          </cell>
        </row>
        <row r="2094">
          <cell r="A2094">
            <v>1998</v>
          </cell>
          <cell r="B2094">
            <v>4</v>
          </cell>
          <cell r="C2094" t="str">
            <v>Southern Electric</v>
          </cell>
          <cell r="D2094" t="str">
            <v>Scottish and Southern</v>
          </cell>
          <cell r="E2094">
            <v>1</v>
          </cell>
          <cell r="F2094" t="str">
            <v>Prepayment</v>
          </cell>
          <cell r="G2094" t="str">
            <v>Southern</v>
          </cell>
          <cell r="H2094">
            <v>304622</v>
          </cell>
        </row>
        <row r="2095">
          <cell r="A2095">
            <v>1998</v>
          </cell>
          <cell r="B2095">
            <v>4</v>
          </cell>
          <cell r="C2095" t="str">
            <v>Southern Electric</v>
          </cell>
          <cell r="D2095" t="str">
            <v>Scottish and Southern</v>
          </cell>
          <cell r="E2095">
            <v>2</v>
          </cell>
          <cell r="F2095" t="str">
            <v>All</v>
          </cell>
          <cell r="G2095" t="str">
            <v>Yorkshire</v>
          </cell>
          <cell r="H2095">
            <v>0</v>
          </cell>
        </row>
        <row r="2096">
          <cell r="A2096">
            <v>1998</v>
          </cell>
          <cell r="B2096">
            <v>4</v>
          </cell>
          <cell r="C2096" t="str">
            <v>Southern Electric</v>
          </cell>
          <cell r="D2096" t="str">
            <v>Scottish and Southern</v>
          </cell>
          <cell r="E2096">
            <v>2</v>
          </cell>
          <cell r="F2096" t="str">
            <v>Credit</v>
          </cell>
          <cell r="G2096" t="str">
            <v>Yorkshire</v>
          </cell>
          <cell r="H2096">
            <v>0</v>
          </cell>
        </row>
        <row r="2097">
          <cell r="A2097">
            <v>1998</v>
          </cell>
          <cell r="B2097">
            <v>4</v>
          </cell>
          <cell r="C2097" t="str">
            <v>Southern Electric</v>
          </cell>
          <cell r="D2097" t="str">
            <v>Scottish and Southern</v>
          </cell>
          <cell r="E2097">
            <v>2</v>
          </cell>
          <cell r="F2097" t="str">
            <v>Credit</v>
          </cell>
          <cell r="G2097" t="str">
            <v>Yorkshire</v>
          </cell>
          <cell r="H2097">
            <v>0</v>
          </cell>
        </row>
        <row r="2098">
          <cell r="A2098">
            <v>1998</v>
          </cell>
          <cell r="B2098">
            <v>4</v>
          </cell>
          <cell r="C2098" t="str">
            <v>Southern Electric</v>
          </cell>
          <cell r="D2098" t="str">
            <v>Scottish and Southern</v>
          </cell>
          <cell r="E2098">
            <v>2</v>
          </cell>
          <cell r="F2098" t="str">
            <v>Direct Debit</v>
          </cell>
          <cell r="G2098" t="str">
            <v>Yorkshire</v>
          </cell>
          <cell r="H2098">
            <v>0</v>
          </cell>
        </row>
        <row r="2099">
          <cell r="A2099">
            <v>1998</v>
          </cell>
          <cell r="B2099">
            <v>4</v>
          </cell>
          <cell r="C2099" t="str">
            <v>Southern Electric</v>
          </cell>
          <cell r="D2099" t="str">
            <v>Scottish and Southern</v>
          </cell>
          <cell r="E2099">
            <v>2</v>
          </cell>
          <cell r="F2099" t="str">
            <v>Prepayment</v>
          </cell>
          <cell r="G2099" t="str">
            <v>Yorkshire</v>
          </cell>
          <cell r="H2099">
            <v>0</v>
          </cell>
        </row>
        <row r="2100">
          <cell r="A2100">
            <v>1998</v>
          </cell>
          <cell r="B2100">
            <v>4</v>
          </cell>
          <cell r="C2100" t="str">
            <v>SWALEC</v>
          </cell>
          <cell r="D2100" t="str">
            <v>Scottish and Southern</v>
          </cell>
          <cell r="E2100">
            <v>2</v>
          </cell>
          <cell r="F2100" t="str">
            <v>All</v>
          </cell>
          <cell r="G2100" t="str">
            <v>East Anglia</v>
          </cell>
          <cell r="H2100">
            <v>0</v>
          </cell>
        </row>
        <row r="2101">
          <cell r="A2101">
            <v>1998</v>
          </cell>
          <cell r="B2101">
            <v>4</v>
          </cell>
          <cell r="C2101" t="str">
            <v>SWALEC</v>
          </cell>
          <cell r="D2101" t="str">
            <v>Scottish and Southern</v>
          </cell>
          <cell r="E2101">
            <v>2</v>
          </cell>
          <cell r="F2101" t="str">
            <v>Credit</v>
          </cell>
          <cell r="G2101" t="str">
            <v>East Anglia</v>
          </cell>
          <cell r="H2101">
            <v>0</v>
          </cell>
        </row>
        <row r="2102">
          <cell r="A2102">
            <v>1998</v>
          </cell>
          <cell r="B2102">
            <v>4</v>
          </cell>
          <cell r="C2102" t="str">
            <v>SWALEC</v>
          </cell>
          <cell r="D2102" t="str">
            <v>Scottish and Southern</v>
          </cell>
          <cell r="E2102">
            <v>2</v>
          </cell>
          <cell r="F2102" t="str">
            <v>Credit</v>
          </cell>
          <cell r="G2102" t="str">
            <v>East Anglia</v>
          </cell>
          <cell r="H2102">
            <v>0</v>
          </cell>
        </row>
        <row r="2103">
          <cell r="A2103">
            <v>1998</v>
          </cell>
          <cell r="B2103">
            <v>4</v>
          </cell>
          <cell r="C2103" t="str">
            <v>SWALEC</v>
          </cell>
          <cell r="D2103" t="str">
            <v>Scottish and Southern</v>
          </cell>
          <cell r="E2103">
            <v>2</v>
          </cell>
          <cell r="F2103" t="str">
            <v>Direct Debit</v>
          </cell>
          <cell r="G2103" t="str">
            <v>East Anglia</v>
          </cell>
          <cell r="H2103">
            <v>0</v>
          </cell>
        </row>
        <row r="2104">
          <cell r="A2104">
            <v>1998</v>
          </cell>
          <cell r="B2104">
            <v>4</v>
          </cell>
          <cell r="C2104" t="str">
            <v>SWALEC</v>
          </cell>
          <cell r="D2104" t="str">
            <v>Scottish and Southern</v>
          </cell>
          <cell r="E2104">
            <v>2</v>
          </cell>
          <cell r="F2104" t="str">
            <v>Prepayment</v>
          </cell>
          <cell r="G2104" t="str">
            <v>East Anglia</v>
          </cell>
          <cell r="H2104">
            <v>0</v>
          </cell>
        </row>
        <row r="2105">
          <cell r="A2105">
            <v>1998</v>
          </cell>
          <cell r="B2105">
            <v>4</v>
          </cell>
          <cell r="C2105" t="str">
            <v>SWALEC</v>
          </cell>
          <cell r="D2105" t="str">
            <v>Scottish and Southern</v>
          </cell>
          <cell r="E2105">
            <v>2</v>
          </cell>
          <cell r="F2105" t="str">
            <v>All</v>
          </cell>
          <cell r="G2105" t="str">
            <v>East Midlands</v>
          </cell>
          <cell r="H2105">
            <v>0</v>
          </cell>
        </row>
        <row r="2106">
          <cell r="A2106">
            <v>1998</v>
          </cell>
          <cell r="B2106">
            <v>4</v>
          </cell>
          <cell r="C2106" t="str">
            <v>SWALEC</v>
          </cell>
          <cell r="D2106" t="str">
            <v>Scottish and Southern</v>
          </cell>
          <cell r="E2106">
            <v>2</v>
          </cell>
          <cell r="F2106" t="str">
            <v>Credit</v>
          </cell>
          <cell r="G2106" t="str">
            <v>East Midlands</v>
          </cell>
          <cell r="H2106">
            <v>0</v>
          </cell>
        </row>
        <row r="2107">
          <cell r="A2107">
            <v>1998</v>
          </cell>
          <cell r="B2107">
            <v>4</v>
          </cell>
          <cell r="C2107" t="str">
            <v>SWALEC</v>
          </cell>
          <cell r="D2107" t="str">
            <v>Scottish and Southern</v>
          </cell>
          <cell r="E2107">
            <v>2</v>
          </cell>
          <cell r="F2107" t="str">
            <v>Credit</v>
          </cell>
          <cell r="G2107" t="str">
            <v>East Midlands</v>
          </cell>
          <cell r="H2107">
            <v>0</v>
          </cell>
        </row>
        <row r="2108">
          <cell r="A2108">
            <v>1998</v>
          </cell>
          <cell r="B2108">
            <v>4</v>
          </cell>
          <cell r="C2108" t="str">
            <v>SWALEC</v>
          </cell>
          <cell r="D2108" t="str">
            <v>Scottish and Southern</v>
          </cell>
          <cell r="E2108">
            <v>2</v>
          </cell>
          <cell r="F2108" t="str">
            <v>Direct Debit</v>
          </cell>
          <cell r="G2108" t="str">
            <v>East Midlands</v>
          </cell>
          <cell r="H2108">
            <v>0</v>
          </cell>
        </row>
        <row r="2109">
          <cell r="A2109">
            <v>1998</v>
          </cell>
          <cell r="B2109">
            <v>4</v>
          </cell>
          <cell r="C2109" t="str">
            <v>SWALEC</v>
          </cell>
          <cell r="D2109" t="str">
            <v>Scottish and Southern</v>
          </cell>
          <cell r="E2109">
            <v>2</v>
          </cell>
          <cell r="F2109" t="str">
            <v>Prepayment</v>
          </cell>
          <cell r="G2109" t="str">
            <v>East Midlands</v>
          </cell>
          <cell r="H2109">
            <v>0</v>
          </cell>
        </row>
        <row r="2110">
          <cell r="A2110">
            <v>1998</v>
          </cell>
          <cell r="B2110">
            <v>4</v>
          </cell>
          <cell r="C2110" t="str">
            <v>SWALEC</v>
          </cell>
          <cell r="D2110" t="str">
            <v>Scottish and Southern</v>
          </cell>
          <cell r="E2110">
            <v>2</v>
          </cell>
          <cell r="F2110" t="str">
            <v>All</v>
          </cell>
          <cell r="G2110" t="str">
            <v>London</v>
          </cell>
          <cell r="H2110">
            <v>0</v>
          </cell>
        </row>
        <row r="2111">
          <cell r="A2111">
            <v>1998</v>
          </cell>
          <cell r="B2111">
            <v>4</v>
          </cell>
          <cell r="C2111" t="str">
            <v>SWALEC</v>
          </cell>
          <cell r="D2111" t="str">
            <v>Scottish and Southern</v>
          </cell>
          <cell r="E2111">
            <v>2</v>
          </cell>
          <cell r="F2111" t="str">
            <v>Credit</v>
          </cell>
          <cell r="G2111" t="str">
            <v>London</v>
          </cell>
          <cell r="H2111">
            <v>0</v>
          </cell>
        </row>
        <row r="2112">
          <cell r="A2112">
            <v>1998</v>
          </cell>
          <cell r="B2112">
            <v>4</v>
          </cell>
          <cell r="C2112" t="str">
            <v>SWALEC</v>
          </cell>
          <cell r="D2112" t="str">
            <v>Scottish and Southern</v>
          </cell>
          <cell r="E2112">
            <v>2</v>
          </cell>
          <cell r="F2112" t="str">
            <v>Credit</v>
          </cell>
          <cell r="G2112" t="str">
            <v>London</v>
          </cell>
          <cell r="H2112">
            <v>0</v>
          </cell>
        </row>
        <row r="2113">
          <cell r="A2113">
            <v>1998</v>
          </cell>
          <cell r="B2113">
            <v>4</v>
          </cell>
          <cell r="C2113" t="str">
            <v>SWALEC</v>
          </cell>
          <cell r="D2113" t="str">
            <v>Scottish and Southern</v>
          </cell>
          <cell r="E2113">
            <v>2</v>
          </cell>
          <cell r="F2113" t="str">
            <v>Direct Debit</v>
          </cell>
          <cell r="G2113" t="str">
            <v>London</v>
          </cell>
          <cell r="H2113">
            <v>0</v>
          </cell>
        </row>
        <row r="2114">
          <cell r="A2114">
            <v>1998</v>
          </cell>
          <cell r="B2114">
            <v>4</v>
          </cell>
          <cell r="C2114" t="str">
            <v>SWALEC</v>
          </cell>
          <cell r="D2114" t="str">
            <v>Scottish and Southern</v>
          </cell>
          <cell r="E2114">
            <v>2</v>
          </cell>
          <cell r="F2114" t="str">
            <v>Prepayment</v>
          </cell>
          <cell r="G2114" t="str">
            <v>London</v>
          </cell>
          <cell r="H2114">
            <v>0</v>
          </cell>
        </row>
        <row r="2115">
          <cell r="A2115">
            <v>1998</v>
          </cell>
          <cell r="B2115">
            <v>4</v>
          </cell>
          <cell r="C2115" t="str">
            <v>SWALEC</v>
          </cell>
          <cell r="D2115" t="str">
            <v>Scottish and Southern</v>
          </cell>
          <cell r="E2115">
            <v>2</v>
          </cell>
          <cell r="F2115" t="str">
            <v>All</v>
          </cell>
          <cell r="G2115" t="str">
            <v>Midlands</v>
          </cell>
          <cell r="H2115">
            <v>0</v>
          </cell>
        </row>
        <row r="2116">
          <cell r="A2116">
            <v>1998</v>
          </cell>
          <cell r="B2116">
            <v>4</v>
          </cell>
          <cell r="C2116" t="str">
            <v>SWALEC</v>
          </cell>
          <cell r="D2116" t="str">
            <v>Scottish and Southern</v>
          </cell>
          <cell r="E2116">
            <v>2</v>
          </cell>
          <cell r="F2116" t="str">
            <v>Credit</v>
          </cell>
          <cell r="G2116" t="str">
            <v>Midlands</v>
          </cell>
          <cell r="H2116">
            <v>0</v>
          </cell>
        </row>
        <row r="2117">
          <cell r="A2117">
            <v>1998</v>
          </cell>
          <cell r="B2117">
            <v>4</v>
          </cell>
          <cell r="C2117" t="str">
            <v>SWALEC</v>
          </cell>
          <cell r="D2117" t="str">
            <v>Scottish and Southern</v>
          </cell>
          <cell r="E2117">
            <v>2</v>
          </cell>
          <cell r="F2117" t="str">
            <v>Credit</v>
          </cell>
          <cell r="G2117" t="str">
            <v>Midlands</v>
          </cell>
          <cell r="H2117">
            <v>0</v>
          </cell>
        </row>
        <row r="2118">
          <cell r="A2118">
            <v>1998</v>
          </cell>
          <cell r="B2118">
            <v>4</v>
          </cell>
          <cell r="C2118" t="str">
            <v>SWALEC</v>
          </cell>
          <cell r="D2118" t="str">
            <v>Scottish and Southern</v>
          </cell>
          <cell r="E2118">
            <v>2</v>
          </cell>
          <cell r="F2118" t="str">
            <v>Direct Debit</v>
          </cell>
          <cell r="G2118" t="str">
            <v>Midlands</v>
          </cell>
          <cell r="H2118">
            <v>0</v>
          </cell>
        </row>
        <row r="2119">
          <cell r="A2119">
            <v>1998</v>
          </cell>
          <cell r="B2119">
            <v>4</v>
          </cell>
          <cell r="C2119" t="str">
            <v>SWALEC</v>
          </cell>
          <cell r="D2119" t="str">
            <v>Scottish and Southern</v>
          </cell>
          <cell r="E2119">
            <v>2</v>
          </cell>
          <cell r="F2119" t="str">
            <v>Prepayment</v>
          </cell>
          <cell r="G2119" t="str">
            <v>Midlands</v>
          </cell>
          <cell r="H2119">
            <v>0</v>
          </cell>
        </row>
        <row r="2120">
          <cell r="A2120">
            <v>1998</v>
          </cell>
          <cell r="B2120">
            <v>4</v>
          </cell>
          <cell r="C2120" t="str">
            <v>SWALEC</v>
          </cell>
          <cell r="D2120" t="str">
            <v>Scottish and Southern</v>
          </cell>
          <cell r="E2120">
            <v>2</v>
          </cell>
          <cell r="F2120" t="str">
            <v>All</v>
          </cell>
          <cell r="G2120" t="str">
            <v>North East</v>
          </cell>
          <cell r="H2120">
            <v>0</v>
          </cell>
        </row>
        <row r="2121">
          <cell r="A2121">
            <v>1998</v>
          </cell>
          <cell r="B2121">
            <v>4</v>
          </cell>
          <cell r="C2121" t="str">
            <v>SWALEC</v>
          </cell>
          <cell r="D2121" t="str">
            <v>Scottish and Southern</v>
          </cell>
          <cell r="E2121">
            <v>2</v>
          </cell>
          <cell r="F2121" t="str">
            <v>Credit</v>
          </cell>
          <cell r="G2121" t="str">
            <v>North East</v>
          </cell>
          <cell r="H2121">
            <v>0</v>
          </cell>
        </row>
        <row r="2122">
          <cell r="A2122">
            <v>1998</v>
          </cell>
          <cell r="B2122">
            <v>4</v>
          </cell>
          <cell r="C2122" t="str">
            <v>SWALEC</v>
          </cell>
          <cell r="D2122" t="str">
            <v>Scottish and Southern</v>
          </cell>
          <cell r="E2122">
            <v>2</v>
          </cell>
          <cell r="F2122" t="str">
            <v>Credit</v>
          </cell>
          <cell r="G2122" t="str">
            <v>North East</v>
          </cell>
          <cell r="H2122">
            <v>0</v>
          </cell>
        </row>
        <row r="2123">
          <cell r="A2123">
            <v>1998</v>
          </cell>
          <cell r="B2123">
            <v>4</v>
          </cell>
          <cell r="C2123" t="str">
            <v>SWALEC</v>
          </cell>
          <cell r="D2123" t="str">
            <v>Scottish and Southern</v>
          </cell>
          <cell r="E2123">
            <v>2</v>
          </cell>
          <cell r="F2123" t="str">
            <v>Direct Debit</v>
          </cell>
          <cell r="G2123" t="str">
            <v>North East</v>
          </cell>
          <cell r="H2123">
            <v>0</v>
          </cell>
        </row>
        <row r="2124">
          <cell r="A2124">
            <v>1998</v>
          </cell>
          <cell r="B2124">
            <v>4</v>
          </cell>
          <cell r="C2124" t="str">
            <v>SWALEC</v>
          </cell>
          <cell r="D2124" t="str">
            <v>Scottish and Southern</v>
          </cell>
          <cell r="E2124">
            <v>2</v>
          </cell>
          <cell r="F2124" t="str">
            <v>Prepayment</v>
          </cell>
          <cell r="G2124" t="str">
            <v>North East</v>
          </cell>
          <cell r="H2124">
            <v>0</v>
          </cell>
        </row>
        <row r="2125">
          <cell r="A2125">
            <v>1998</v>
          </cell>
          <cell r="B2125">
            <v>4</v>
          </cell>
          <cell r="C2125" t="str">
            <v>SWALEC</v>
          </cell>
          <cell r="D2125" t="str">
            <v>Scottish and Southern</v>
          </cell>
          <cell r="E2125">
            <v>2</v>
          </cell>
          <cell r="F2125" t="str">
            <v>All</v>
          </cell>
          <cell r="G2125" t="str">
            <v>North Scotland</v>
          </cell>
          <cell r="H2125">
            <v>0</v>
          </cell>
        </row>
        <row r="2126">
          <cell r="A2126">
            <v>1998</v>
          </cell>
          <cell r="B2126">
            <v>4</v>
          </cell>
          <cell r="C2126" t="str">
            <v>SWALEC</v>
          </cell>
          <cell r="D2126" t="str">
            <v>Scottish and Southern</v>
          </cell>
          <cell r="E2126">
            <v>2</v>
          </cell>
          <cell r="F2126" t="str">
            <v>Credit</v>
          </cell>
          <cell r="G2126" t="str">
            <v>North Scotland</v>
          </cell>
          <cell r="H2126">
            <v>0</v>
          </cell>
        </row>
        <row r="2127">
          <cell r="A2127">
            <v>1998</v>
          </cell>
          <cell r="B2127">
            <v>4</v>
          </cell>
          <cell r="C2127" t="str">
            <v>SWALEC</v>
          </cell>
          <cell r="D2127" t="str">
            <v>Scottish and Southern</v>
          </cell>
          <cell r="E2127">
            <v>2</v>
          </cell>
          <cell r="F2127" t="str">
            <v>Credit</v>
          </cell>
          <cell r="G2127" t="str">
            <v>North Scotland</v>
          </cell>
          <cell r="H2127">
            <v>0</v>
          </cell>
        </row>
        <row r="2128">
          <cell r="A2128">
            <v>1998</v>
          </cell>
          <cell r="B2128">
            <v>4</v>
          </cell>
          <cell r="C2128" t="str">
            <v>SWALEC</v>
          </cell>
          <cell r="D2128" t="str">
            <v>Scottish and Southern</v>
          </cell>
          <cell r="E2128">
            <v>2</v>
          </cell>
          <cell r="F2128" t="str">
            <v>Direct Debit</v>
          </cell>
          <cell r="G2128" t="str">
            <v>North Scotland</v>
          </cell>
          <cell r="H2128">
            <v>0</v>
          </cell>
        </row>
        <row r="2129">
          <cell r="A2129">
            <v>1998</v>
          </cell>
          <cell r="B2129">
            <v>4</v>
          </cell>
          <cell r="C2129" t="str">
            <v>SWALEC</v>
          </cell>
          <cell r="D2129" t="str">
            <v>Scottish and Southern</v>
          </cell>
          <cell r="E2129">
            <v>2</v>
          </cell>
          <cell r="F2129" t="str">
            <v>Prepayment</v>
          </cell>
          <cell r="G2129" t="str">
            <v>North Scotland</v>
          </cell>
          <cell r="H2129">
            <v>0</v>
          </cell>
        </row>
        <row r="2130">
          <cell r="A2130">
            <v>1998</v>
          </cell>
          <cell r="B2130">
            <v>4</v>
          </cell>
          <cell r="C2130" t="str">
            <v>SWALEC</v>
          </cell>
          <cell r="D2130" t="str">
            <v>Scottish and Southern</v>
          </cell>
          <cell r="E2130">
            <v>2</v>
          </cell>
          <cell r="F2130" t="str">
            <v>All</v>
          </cell>
          <cell r="G2130" t="str">
            <v>North Wales &amp; Merseyside</v>
          </cell>
          <cell r="H2130">
            <v>0</v>
          </cell>
        </row>
        <row r="2131">
          <cell r="A2131">
            <v>1998</v>
          </cell>
          <cell r="B2131">
            <v>4</v>
          </cell>
          <cell r="C2131" t="str">
            <v>SWALEC</v>
          </cell>
          <cell r="D2131" t="str">
            <v>Scottish and Southern</v>
          </cell>
          <cell r="E2131">
            <v>2</v>
          </cell>
          <cell r="F2131" t="str">
            <v>Credit</v>
          </cell>
          <cell r="G2131" t="str">
            <v>North Wales &amp; Merseyside</v>
          </cell>
          <cell r="H2131">
            <v>0</v>
          </cell>
        </row>
        <row r="2132">
          <cell r="A2132">
            <v>1998</v>
          </cell>
          <cell r="B2132">
            <v>4</v>
          </cell>
          <cell r="C2132" t="str">
            <v>SWALEC</v>
          </cell>
          <cell r="D2132" t="str">
            <v>Scottish and Southern</v>
          </cell>
          <cell r="E2132">
            <v>2</v>
          </cell>
          <cell r="F2132" t="str">
            <v>Credit</v>
          </cell>
          <cell r="G2132" t="str">
            <v>North Wales &amp; Merseyside</v>
          </cell>
          <cell r="H2132">
            <v>0</v>
          </cell>
        </row>
        <row r="2133">
          <cell r="A2133">
            <v>1998</v>
          </cell>
          <cell r="B2133">
            <v>4</v>
          </cell>
          <cell r="C2133" t="str">
            <v>SWALEC</v>
          </cell>
          <cell r="D2133" t="str">
            <v>Scottish and Southern</v>
          </cell>
          <cell r="E2133">
            <v>2</v>
          </cell>
          <cell r="F2133" t="str">
            <v>Direct Debit</v>
          </cell>
          <cell r="G2133" t="str">
            <v>North Wales &amp; Merseyside</v>
          </cell>
          <cell r="H2133">
            <v>0</v>
          </cell>
        </row>
        <row r="2134">
          <cell r="A2134">
            <v>1998</v>
          </cell>
          <cell r="B2134">
            <v>4</v>
          </cell>
          <cell r="C2134" t="str">
            <v>SWALEC</v>
          </cell>
          <cell r="D2134" t="str">
            <v>Scottish and Southern</v>
          </cell>
          <cell r="E2134">
            <v>2</v>
          </cell>
          <cell r="F2134" t="str">
            <v>Prepayment</v>
          </cell>
          <cell r="G2134" t="str">
            <v>North Wales &amp; Merseyside</v>
          </cell>
          <cell r="H2134">
            <v>0</v>
          </cell>
        </row>
        <row r="2135">
          <cell r="A2135">
            <v>1998</v>
          </cell>
          <cell r="B2135">
            <v>4</v>
          </cell>
          <cell r="C2135" t="str">
            <v>SWALEC</v>
          </cell>
          <cell r="D2135" t="str">
            <v>Scottish and Southern</v>
          </cell>
          <cell r="E2135">
            <v>2</v>
          </cell>
          <cell r="F2135" t="str">
            <v>All</v>
          </cell>
          <cell r="G2135" t="str">
            <v>North West</v>
          </cell>
          <cell r="H2135">
            <v>0</v>
          </cell>
        </row>
        <row r="2136">
          <cell r="A2136">
            <v>1998</v>
          </cell>
          <cell r="B2136">
            <v>4</v>
          </cell>
          <cell r="C2136" t="str">
            <v>SWALEC</v>
          </cell>
          <cell r="D2136" t="str">
            <v>Scottish and Southern</v>
          </cell>
          <cell r="E2136">
            <v>2</v>
          </cell>
          <cell r="F2136" t="str">
            <v>Credit</v>
          </cell>
          <cell r="G2136" t="str">
            <v>North West</v>
          </cell>
          <cell r="H2136">
            <v>0</v>
          </cell>
        </row>
        <row r="2137">
          <cell r="A2137">
            <v>1998</v>
          </cell>
          <cell r="B2137">
            <v>4</v>
          </cell>
          <cell r="C2137" t="str">
            <v>SWALEC</v>
          </cell>
          <cell r="D2137" t="str">
            <v>Scottish and Southern</v>
          </cell>
          <cell r="E2137">
            <v>2</v>
          </cell>
          <cell r="F2137" t="str">
            <v>Credit</v>
          </cell>
          <cell r="G2137" t="str">
            <v>North West</v>
          </cell>
          <cell r="H2137">
            <v>0</v>
          </cell>
        </row>
        <row r="2138">
          <cell r="A2138">
            <v>1998</v>
          </cell>
          <cell r="B2138">
            <v>4</v>
          </cell>
          <cell r="C2138" t="str">
            <v>SWALEC</v>
          </cell>
          <cell r="D2138" t="str">
            <v>Scottish and Southern</v>
          </cell>
          <cell r="E2138">
            <v>2</v>
          </cell>
          <cell r="F2138" t="str">
            <v>Direct Debit</v>
          </cell>
          <cell r="G2138" t="str">
            <v>North West</v>
          </cell>
          <cell r="H2138">
            <v>0</v>
          </cell>
        </row>
        <row r="2139">
          <cell r="A2139">
            <v>1998</v>
          </cell>
          <cell r="B2139">
            <v>4</v>
          </cell>
          <cell r="C2139" t="str">
            <v>SWALEC</v>
          </cell>
          <cell r="D2139" t="str">
            <v>Scottish and Southern</v>
          </cell>
          <cell r="E2139">
            <v>2</v>
          </cell>
          <cell r="F2139" t="str">
            <v>Prepayment</v>
          </cell>
          <cell r="G2139" t="str">
            <v>North West</v>
          </cell>
          <cell r="H2139">
            <v>0</v>
          </cell>
        </row>
        <row r="2140">
          <cell r="A2140">
            <v>1998</v>
          </cell>
          <cell r="B2140">
            <v>4</v>
          </cell>
          <cell r="C2140" t="str">
            <v>SWALEC</v>
          </cell>
          <cell r="D2140" t="str">
            <v>Scottish and Southern</v>
          </cell>
          <cell r="E2140">
            <v>2</v>
          </cell>
          <cell r="F2140" t="str">
            <v>All</v>
          </cell>
          <cell r="G2140" t="str">
            <v>South East</v>
          </cell>
          <cell r="H2140">
            <v>0</v>
          </cell>
        </row>
        <row r="2141">
          <cell r="A2141">
            <v>1998</v>
          </cell>
          <cell r="B2141">
            <v>4</v>
          </cell>
          <cell r="C2141" t="str">
            <v>SWALEC</v>
          </cell>
          <cell r="D2141" t="str">
            <v>Scottish and Southern</v>
          </cell>
          <cell r="E2141">
            <v>2</v>
          </cell>
          <cell r="F2141" t="str">
            <v>Credit</v>
          </cell>
          <cell r="G2141" t="str">
            <v>South East</v>
          </cell>
          <cell r="H2141">
            <v>0</v>
          </cell>
        </row>
        <row r="2142">
          <cell r="A2142">
            <v>1998</v>
          </cell>
          <cell r="B2142">
            <v>4</v>
          </cell>
          <cell r="C2142" t="str">
            <v>SWALEC</v>
          </cell>
          <cell r="D2142" t="str">
            <v>Scottish and Southern</v>
          </cell>
          <cell r="E2142">
            <v>2</v>
          </cell>
          <cell r="F2142" t="str">
            <v>Credit</v>
          </cell>
          <cell r="G2142" t="str">
            <v>South East</v>
          </cell>
          <cell r="H2142">
            <v>0</v>
          </cell>
        </row>
        <row r="2143">
          <cell r="A2143">
            <v>1998</v>
          </cell>
          <cell r="B2143">
            <v>4</v>
          </cell>
          <cell r="C2143" t="str">
            <v>SWALEC</v>
          </cell>
          <cell r="D2143" t="str">
            <v>Scottish and Southern</v>
          </cell>
          <cell r="E2143">
            <v>2</v>
          </cell>
          <cell r="F2143" t="str">
            <v>Direct Debit</v>
          </cell>
          <cell r="G2143" t="str">
            <v>South East</v>
          </cell>
          <cell r="H2143">
            <v>0</v>
          </cell>
        </row>
        <row r="2144">
          <cell r="A2144">
            <v>1998</v>
          </cell>
          <cell r="B2144">
            <v>4</v>
          </cell>
          <cell r="C2144" t="str">
            <v>SWALEC</v>
          </cell>
          <cell r="D2144" t="str">
            <v>Scottish and Southern</v>
          </cell>
          <cell r="E2144">
            <v>2</v>
          </cell>
          <cell r="F2144" t="str">
            <v>Prepayment</v>
          </cell>
          <cell r="G2144" t="str">
            <v>South East</v>
          </cell>
          <cell r="H2144">
            <v>0</v>
          </cell>
        </row>
        <row r="2145">
          <cell r="A2145">
            <v>1998</v>
          </cell>
          <cell r="B2145">
            <v>4</v>
          </cell>
          <cell r="C2145" t="str">
            <v>SWALEC</v>
          </cell>
          <cell r="D2145" t="str">
            <v>Scottish and Southern</v>
          </cell>
          <cell r="E2145">
            <v>2</v>
          </cell>
          <cell r="F2145" t="str">
            <v>All</v>
          </cell>
          <cell r="G2145" t="str">
            <v>South Scotland</v>
          </cell>
          <cell r="H2145">
            <v>0</v>
          </cell>
        </row>
        <row r="2146">
          <cell r="A2146">
            <v>1998</v>
          </cell>
          <cell r="B2146">
            <v>4</v>
          </cell>
          <cell r="C2146" t="str">
            <v>SWALEC</v>
          </cell>
          <cell r="D2146" t="str">
            <v>Scottish and Southern</v>
          </cell>
          <cell r="E2146">
            <v>2</v>
          </cell>
          <cell r="F2146" t="str">
            <v>Credit</v>
          </cell>
          <cell r="G2146" t="str">
            <v>South Scotland</v>
          </cell>
          <cell r="H2146">
            <v>0</v>
          </cell>
        </row>
        <row r="2147">
          <cell r="A2147">
            <v>1998</v>
          </cell>
          <cell r="B2147">
            <v>4</v>
          </cell>
          <cell r="C2147" t="str">
            <v>SWALEC</v>
          </cell>
          <cell r="D2147" t="str">
            <v>Scottish and Southern</v>
          </cell>
          <cell r="E2147">
            <v>2</v>
          </cell>
          <cell r="F2147" t="str">
            <v>Credit</v>
          </cell>
          <cell r="G2147" t="str">
            <v>South Scotland</v>
          </cell>
          <cell r="H2147">
            <v>0</v>
          </cell>
        </row>
        <row r="2148">
          <cell r="A2148">
            <v>1998</v>
          </cell>
          <cell r="B2148">
            <v>4</v>
          </cell>
          <cell r="C2148" t="str">
            <v>SWALEC</v>
          </cell>
          <cell r="D2148" t="str">
            <v>Scottish and Southern</v>
          </cell>
          <cell r="E2148">
            <v>2</v>
          </cell>
          <cell r="F2148" t="str">
            <v>Direct Debit</v>
          </cell>
          <cell r="G2148" t="str">
            <v>South Scotland</v>
          </cell>
          <cell r="H2148">
            <v>0</v>
          </cell>
        </row>
        <row r="2149">
          <cell r="A2149">
            <v>1998</v>
          </cell>
          <cell r="B2149">
            <v>4</v>
          </cell>
          <cell r="C2149" t="str">
            <v>SWALEC</v>
          </cell>
          <cell r="D2149" t="str">
            <v>Scottish and Southern</v>
          </cell>
          <cell r="E2149">
            <v>2</v>
          </cell>
          <cell r="F2149" t="str">
            <v>Prepayment</v>
          </cell>
          <cell r="G2149" t="str">
            <v>South Scotland</v>
          </cell>
          <cell r="H2149">
            <v>0</v>
          </cell>
        </row>
        <row r="2150">
          <cell r="A2150">
            <v>1998</v>
          </cell>
          <cell r="B2150">
            <v>4</v>
          </cell>
          <cell r="C2150" t="str">
            <v>SWALEC</v>
          </cell>
          <cell r="D2150" t="str">
            <v>Scottish and Southern</v>
          </cell>
          <cell r="E2150">
            <v>1</v>
          </cell>
          <cell r="F2150" t="str">
            <v>All</v>
          </cell>
          <cell r="G2150" t="str">
            <v>South Wales</v>
          </cell>
          <cell r="H2150">
            <v>887540</v>
          </cell>
        </row>
        <row r="2151">
          <cell r="A2151">
            <v>1998</v>
          </cell>
          <cell r="B2151">
            <v>4</v>
          </cell>
          <cell r="C2151" t="str">
            <v>SWALEC</v>
          </cell>
          <cell r="D2151" t="str">
            <v>Scottish and Southern</v>
          </cell>
          <cell r="E2151">
            <v>1</v>
          </cell>
          <cell r="F2151" t="str">
            <v>Credit</v>
          </cell>
          <cell r="G2151" t="str">
            <v>South Wales</v>
          </cell>
          <cell r="H2151">
            <v>462357</v>
          </cell>
        </row>
        <row r="2152">
          <cell r="A2152">
            <v>1998</v>
          </cell>
          <cell r="B2152">
            <v>4</v>
          </cell>
          <cell r="C2152" t="str">
            <v>SWALEC</v>
          </cell>
          <cell r="D2152" t="str">
            <v>Scottish and Southern</v>
          </cell>
          <cell r="E2152">
            <v>1</v>
          </cell>
          <cell r="F2152" t="str">
            <v>Credit</v>
          </cell>
          <cell r="G2152" t="str">
            <v>South Wales</v>
          </cell>
          <cell r="H2152">
            <v>618</v>
          </cell>
        </row>
        <row r="2153">
          <cell r="A2153">
            <v>1998</v>
          </cell>
          <cell r="B2153">
            <v>4</v>
          </cell>
          <cell r="C2153" t="str">
            <v>SWALEC</v>
          </cell>
          <cell r="D2153" t="str">
            <v>Scottish and Southern</v>
          </cell>
          <cell r="E2153">
            <v>1</v>
          </cell>
          <cell r="F2153" t="str">
            <v>Direct Debit</v>
          </cell>
          <cell r="G2153" t="str">
            <v>South Wales</v>
          </cell>
          <cell r="H2153">
            <v>263616</v>
          </cell>
        </row>
        <row r="2154">
          <cell r="A2154">
            <v>1998</v>
          </cell>
          <cell r="B2154">
            <v>4</v>
          </cell>
          <cell r="C2154" t="str">
            <v>SWALEC</v>
          </cell>
          <cell r="D2154" t="str">
            <v>Scottish and Southern</v>
          </cell>
          <cell r="E2154">
            <v>1</v>
          </cell>
          <cell r="F2154" t="str">
            <v>Prepayment</v>
          </cell>
          <cell r="G2154" t="str">
            <v>South Wales</v>
          </cell>
          <cell r="H2154">
            <v>160949</v>
          </cell>
        </row>
        <row r="2155">
          <cell r="A2155">
            <v>1998</v>
          </cell>
          <cell r="B2155">
            <v>4</v>
          </cell>
          <cell r="C2155" t="str">
            <v>SWALEC</v>
          </cell>
          <cell r="D2155" t="str">
            <v>Scottish and Southern</v>
          </cell>
          <cell r="E2155">
            <v>2</v>
          </cell>
          <cell r="F2155" t="str">
            <v>All</v>
          </cell>
          <cell r="G2155" t="str">
            <v>South West</v>
          </cell>
          <cell r="H2155">
            <v>0</v>
          </cell>
        </row>
        <row r="2156">
          <cell r="A2156">
            <v>1998</v>
          </cell>
          <cell r="B2156">
            <v>4</v>
          </cell>
          <cell r="C2156" t="str">
            <v>SWALEC</v>
          </cell>
          <cell r="D2156" t="str">
            <v>Scottish and Southern</v>
          </cell>
          <cell r="E2156">
            <v>2</v>
          </cell>
          <cell r="F2156" t="str">
            <v>Credit</v>
          </cell>
          <cell r="G2156" t="str">
            <v>South West</v>
          </cell>
          <cell r="H2156">
            <v>0</v>
          </cell>
        </row>
        <row r="2157">
          <cell r="A2157">
            <v>1998</v>
          </cell>
          <cell r="B2157">
            <v>4</v>
          </cell>
          <cell r="C2157" t="str">
            <v>SWALEC</v>
          </cell>
          <cell r="D2157" t="str">
            <v>Scottish and Southern</v>
          </cell>
          <cell r="E2157">
            <v>2</v>
          </cell>
          <cell r="F2157" t="str">
            <v>Credit</v>
          </cell>
          <cell r="G2157" t="str">
            <v>South West</v>
          </cell>
          <cell r="H2157">
            <v>0</v>
          </cell>
        </row>
        <row r="2158">
          <cell r="A2158">
            <v>1998</v>
          </cell>
          <cell r="B2158">
            <v>4</v>
          </cell>
          <cell r="C2158" t="str">
            <v>SWALEC</v>
          </cell>
          <cell r="D2158" t="str">
            <v>Scottish and Southern</v>
          </cell>
          <cell r="E2158">
            <v>2</v>
          </cell>
          <cell r="F2158" t="str">
            <v>Direct Debit</v>
          </cell>
          <cell r="G2158" t="str">
            <v>South West</v>
          </cell>
          <cell r="H2158">
            <v>0</v>
          </cell>
        </row>
        <row r="2159">
          <cell r="A2159">
            <v>1998</v>
          </cell>
          <cell r="B2159">
            <v>4</v>
          </cell>
          <cell r="C2159" t="str">
            <v>SWALEC</v>
          </cell>
          <cell r="D2159" t="str">
            <v>Scottish and Southern</v>
          </cell>
          <cell r="E2159">
            <v>2</v>
          </cell>
          <cell r="F2159" t="str">
            <v>Prepayment</v>
          </cell>
          <cell r="G2159" t="str">
            <v>South West</v>
          </cell>
          <cell r="H2159">
            <v>0</v>
          </cell>
        </row>
        <row r="2160">
          <cell r="A2160">
            <v>1998</v>
          </cell>
          <cell r="B2160">
            <v>4</v>
          </cell>
          <cell r="C2160" t="str">
            <v>SWALEC</v>
          </cell>
          <cell r="D2160" t="str">
            <v>Scottish and Southern</v>
          </cell>
          <cell r="E2160">
            <v>2</v>
          </cell>
          <cell r="F2160" t="str">
            <v>All</v>
          </cell>
          <cell r="G2160" t="str">
            <v>Southern</v>
          </cell>
          <cell r="H2160">
            <v>0</v>
          </cell>
        </row>
        <row r="2161">
          <cell r="A2161">
            <v>1998</v>
          </cell>
          <cell r="B2161">
            <v>4</v>
          </cell>
          <cell r="C2161" t="str">
            <v>SWALEC</v>
          </cell>
          <cell r="D2161" t="str">
            <v>Scottish and Southern</v>
          </cell>
          <cell r="E2161">
            <v>2</v>
          </cell>
          <cell r="F2161" t="str">
            <v>Credit</v>
          </cell>
          <cell r="G2161" t="str">
            <v>Southern</v>
          </cell>
          <cell r="H2161">
            <v>0</v>
          </cell>
        </row>
        <row r="2162">
          <cell r="A2162">
            <v>1998</v>
          </cell>
          <cell r="B2162">
            <v>4</v>
          </cell>
          <cell r="C2162" t="str">
            <v>SWALEC</v>
          </cell>
          <cell r="D2162" t="str">
            <v>Scottish and Southern</v>
          </cell>
          <cell r="E2162">
            <v>2</v>
          </cell>
          <cell r="F2162" t="str">
            <v>Credit</v>
          </cell>
          <cell r="G2162" t="str">
            <v>Southern</v>
          </cell>
          <cell r="H2162">
            <v>0</v>
          </cell>
        </row>
        <row r="2163">
          <cell r="A2163">
            <v>1998</v>
          </cell>
          <cell r="B2163">
            <v>4</v>
          </cell>
          <cell r="C2163" t="str">
            <v>SWALEC</v>
          </cell>
          <cell r="D2163" t="str">
            <v>Scottish and Southern</v>
          </cell>
          <cell r="E2163">
            <v>2</v>
          </cell>
          <cell r="F2163" t="str">
            <v>Direct Debit</v>
          </cell>
          <cell r="G2163" t="str">
            <v>Southern</v>
          </cell>
          <cell r="H2163">
            <v>0</v>
          </cell>
        </row>
        <row r="2164">
          <cell r="A2164">
            <v>1998</v>
          </cell>
          <cell r="B2164">
            <v>4</v>
          </cell>
          <cell r="C2164" t="str">
            <v>SWALEC</v>
          </cell>
          <cell r="D2164" t="str">
            <v>Scottish and Southern</v>
          </cell>
          <cell r="E2164">
            <v>2</v>
          </cell>
          <cell r="F2164" t="str">
            <v>Prepayment</v>
          </cell>
          <cell r="G2164" t="str">
            <v>Southern</v>
          </cell>
          <cell r="H2164">
            <v>0</v>
          </cell>
        </row>
        <row r="2165">
          <cell r="A2165">
            <v>1998</v>
          </cell>
          <cell r="B2165">
            <v>4</v>
          </cell>
          <cell r="C2165" t="str">
            <v>SWALEC</v>
          </cell>
          <cell r="D2165" t="str">
            <v>Scottish and Southern</v>
          </cell>
          <cell r="E2165">
            <v>2</v>
          </cell>
          <cell r="F2165" t="str">
            <v>All</v>
          </cell>
          <cell r="G2165" t="str">
            <v>Yorkshire</v>
          </cell>
          <cell r="H2165">
            <v>0</v>
          </cell>
        </row>
        <row r="2166">
          <cell r="A2166">
            <v>1998</v>
          </cell>
          <cell r="B2166">
            <v>4</v>
          </cell>
          <cell r="C2166" t="str">
            <v>SWALEC</v>
          </cell>
          <cell r="D2166" t="str">
            <v>Scottish and Southern</v>
          </cell>
          <cell r="E2166">
            <v>2</v>
          </cell>
          <cell r="F2166" t="str">
            <v>Credit</v>
          </cell>
          <cell r="G2166" t="str">
            <v>Yorkshire</v>
          </cell>
          <cell r="H2166">
            <v>0</v>
          </cell>
        </row>
        <row r="2167">
          <cell r="A2167">
            <v>1998</v>
          </cell>
          <cell r="B2167">
            <v>4</v>
          </cell>
          <cell r="C2167" t="str">
            <v>SWALEC</v>
          </cell>
          <cell r="D2167" t="str">
            <v>Scottish and Southern</v>
          </cell>
          <cell r="E2167">
            <v>2</v>
          </cell>
          <cell r="F2167" t="str">
            <v>Credit</v>
          </cell>
          <cell r="G2167" t="str">
            <v>Yorkshire</v>
          </cell>
          <cell r="H2167">
            <v>0</v>
          </cell>
        </row>
        <row r="2168">
          <cell r="A2168">
            <v>1998</v>
          </cell>
          <cell r="B2168">
            <v>4</v>
          </cell>
          <cell r="C2168" t="str">
            <v>SWALEC</v>
          </cell>
          <cell r="D2168" t="str">
            <v>Scottish and Southern</v>
          </cell>
          <cell r="E2168">
            <v>2</v>
          </cell>
          <cell r="F2168" t="str">
            <v>Direct Debit</v>
          </cell>
          <cell r="G2168" t="str">
            <v>Yorkshire</v>
          </cell>
          <cell r="H2168">
            <v>0</v>
          </cell>
        </row>
        <row r="2169">
          <cell r="A2169">
            <v>1998</v>
          </cell>
          <cell r="B2169">
            <v>4</v>
          </cell>
          <cell r="C2169" t="str">
            <v>SWALEC</v>
          </cell>
          <cell r="D2169" t="str">
            <v>Scottish and Southern</v>
          </cell>
          <cell r="E2169">
            <v>2</v>
          </cell>
          <cell r="F2169" t="str">
            <v>Prepayment</v>
          </cell>
          <cell r="G2169" t="str">
            <v>Yorkshire</v>
          </cell>
          <cell r="H2169">
            <v>0</v>
          </cell>
        </row>
        <row r="2170">
          <cell r="A2170">
            <v>1998</v>
          </cell>
          <cell r="B2170">
            <v>4</v>
          </cell>
          <cell r="C2170" t="str">
            <v>Yorkshire Electricity</v>
          </cell>
          <cell r="D2170" t="str">
            <v>nPower</v>
          </cell>
          <cell r="E2170">
            <v>2</v>
          </cell>
          <cell r="F2170" t="str">
            <v>All</v>
          </cell>
          <cell r="G2170" t="str">
            <v>East Anglia</v>
          </cell>
          <cell r="H2170">
            <v>4726</v>
          </cell>
        </row>
        <row r="2171">
          <cell r="A2171">
            <v>1998</v>
          </cell>
          <cell r="B2171">
            <v>4</v>
          </cell>
          <cell r="C2171" t="str">
            <v>Yorkshire Electricity</v>
          </cell>
          <cell r="D2171" t="str">
            <v>nPower</v>
          </cell>
          <cell r="E2171">
            <v>2</v>
          </cell>
          <cell r="F2171" t="str">
            <v>Credit</v>
          </cell>
          <cell r="G2171" t="str">
            <v>East Anglia</v>
          </cell>
          <cell r="H2171">
            <v>3498</v>
          </cell>
        </row>
        <row r="2172">
          <cell r="A2172">
            <v>1998</v>
          </cell>
          <cell r="B2172">
            <v>4</v>
          </cell>
          <cell r="C2172" t="str">
            <v>Yorkshire Electricity</v>
          </cell>
          <cell r="D2172" t="str">
            <v>nPower</v>
          </cell>
          <cell r="E2172">
            <v>2</v>
          </cell>
          <cell r="F2172" t="str">
            <v>Credit</v>
          </cell>
          <cell r="G2172" t="str">
            <v>East Anglia</v>
          </cell>
          <cell r="H2172">
            <v>0</v>
          </cell>
        </row>
        <row r="2173">
          <cell r="A2173">
            <v>1998</v>
          </cell>
          <cell r="B2173">
            <v>4</v>
          </cell>
          <cell r="C2173" t="str">
            <v>Yorkshire Electricity</v>
          </cell>
          <cell r="D2173" t="str">
            <v>nPower</v>
          </cell>
          <cell r="E2173">
            <v>2</v>
          </cell>
          <cell r="F2173" t="str">
            <v>Direct Debit</v>
          </cell>
          <cell r="G2173" t="str">
            <v>East Anglia</v>
          </cell>
          <cell r="H2173">
            <v>1196</v>
          </cell>
        </row>
        <row r="2174">
          <cell r="A2174">
            <v>1998</v>
          </cell>
          <cell r="B2174">
            <v>4</v>
          </cell>
          <cell r="C2174" t="str">
            <v>Yorkshire Electricity</v>
          </cell>
          <cell r="D2174" t="str">
            <v>nPower</v>
          </cell>
          <cell r="E2174">
            <v>2</v>
          </cell>
          <cell r="F2174" t="str">
            <v>Prepayment</v>
          </cell>
          <cell r="G2174" t="str">
            <v>East Anglia</v>
          </cell>
          <cell r="H2174">
            <v>32</v>
          </cell>
        </row>
        <row r="2175">
          <cell r="A2175">
            <v>1998</v>
          </cell>
          <cell r="B2175">
            <v>4</v>
          </cell>
          <cell r="C2175" t="str">
            <v>Yorkshire Electricity</v>
          </cell>
          <cell r="D2175" t="str">
            <v>nPower</v>
          </cell>
          <cell r="E2175">
            <v>2</v>
          </cell>
          <cell r="F2175" t="str">
            <v>All</v>
          </cell>
          <cell r="G2175" t="str">
            <v>East Midlands</v>
          </cell>
          <cell r="H2175">
            <v>2077</v>
          </cell>
        </row>
        <row r="2176">
          <cell r="A2176">
            <v>1998</v>
          </cell>
          <cell r="B2176">
            <v>4</v>
          </cell>
          <cell r="C2176" t="str">
            <v>Yorkshire Electricity</v>
          </cell>
          <cell r="D2176" t="str">
            <v>nPower</v>
          </cell>
          <cell r="E2176">
            <v>2</v>
          </cell>
          <cell r="F2176" t="str">
            <v>Credit</v>
          </cell>
          <cell r="G2176" t="str">
            <v>East Midlands</v>
          </cell>
          <cell r="H2176">
            <v>1125</v>
          </cell>
        </row>
        <row r="2177">
          <cell r="A2177">
            <v>1998</v>
          </cell>
          <cell r="B2177">
            <v>4</v>
          </cell>
          <cell r="C2177" t="str">
            <v>Yorkshire Electricity</v>
          </cell>
          <cell r="D2177" t="str">
            <v>nPower</v>
          </cell>
          <cell r="E2177">
            <v>2</v>
          </cell>
          <cell r="F2177" t="str">
            <v>Credit</v>
          </cell>
          <cell r="G2177" t="str">
            <v>East Midlands</v>
          </cell>
          <cell r="H2177">
            <v>0</v>
          </cell>
        </row>
        <row r="2178">
          <cell r="A2178">
            <v>1998</v>
          </cell>
          <cell r="B2178">
            <v>4</v>
          </cell>
          <cell r="C2178" t="str">
            <v>Yorkshire Electricity</v>
          </cell>
          <cell r="D2178" t="str">
            <v>nPower</v>
          </cell>
          <cell r="E2178">
            <v>2</v>
          </cell>
          <cell r="F2178" t="str">
            <v>Direct Debit</v>
          </cell>
          <cell r="G2178" t="str">
            <v>East Midlands</v>
          </cell>
          <cell r="H2178">
            <v>951</v>
          </cell>
        </row>
        <row r="2179">
          <cell r="A2179">
            <v>1998</v>
          </cell>
          <cell r="B2179">
            <v>4</v>
          </cell>
          <cell r="C2179" t="str">
            <v>Yorkshire Electricity</v>
          </cell>
          <cell r="D2179" t="str">
            <v>nPower</v>
          </cell>
          <cell r="E2179">
            <v>2</v>
          </cell>
          <cell r="F2179" t="str">
            <v>Prepayment</v>
          </cell>
          <cell r="G2179" t="str">
            <v>East Midlands</v>
          </cell>
          <cell r="H2179">
            <v>1</v>
          </cell>
        </row>
        <row r="2180">
          <cell r="A2180">
            <v>1998</v>
          </cell>
          <cell r="B2180">
            <v>4</v>
          </cell>
          <cell r="C2180" t="str">
            <v>Yorkshire Electricity</v>
          </cell>
          <cell r="D2180" t="str">
            <v>nPower</v>
          </cell>
          <cell r="E2180">
            <v>2</v>
          </cell>
          <cell r="F2180" t="str">
            <v>All</v>
          </cell>
          <cell r="G2180" t="str">
            <v>London</v>
          </cell>
          <cell r="H2180">
            <v>120</v>
          </cell>
        </row>
        <row r="2181">
          <cell r="A2181">
            <v>1998</v>
          </cell>
          <cell r="B2181">
            <v>4</v>
          </cell>
          <cell r="C2181" t="str">
            <v>Yorkshire Electricity</v>
          </cell>
          <cell r="D2181" t="str">
            <v>nPower</v>
          </cell>
          <cell r="E2181">
            <v>2</v>
          </cell>
          <cell r="F2181" t="str">
            <v>Credit</v>
          </cell>
          <cell r="G2181" t="str">
            <v>London</v>
          </cell>
          <cell r="H2181">
            <v>68</v>
          </cell>
        </row>
        <row r="2182">
          <cell r="A2182">
            <v>1998</v>
          </cell>
          <cell r="B2182">
            <v>4</v>
          </cell>
          <cell r="C2182" t="str">
            <v>Yorkshire Electricity</v>
          </cell>
          <cell r="D2182" t="str">
            <v>nPower</v>
          </cell>
          <cell r="E2182">
            <v>2</v>
          </cell>
          <cell r="F2182" t="str">
            <v>Credit</v>
          </cell>
          <cell r="G2182" t="str">
            <v>London</v>
          </cell>
          <cell r="H2182">
            <v>0</v>
          </cell>
        </row>
        <row r="2183">
          <cell r="A2183">
            <v>1998</v>
          </cell>
          <cell r="B2183">
            <v>4</v>
          </cell>
          <cell r="C2183" t="str">
            <v>Yorkshire Electricity</v>
          </cell>
          <cell r="D2183" t="str">
            <v>nPower</v>
          </cell>
          <cell r="E2183">
            <v>2</v>
          </cell>
          <cell r="F2183" t="str">
            <v>Direct Debit</v>
          </cell>
          <cell r="G2183" t="str">
            <v>London</v>
          </cell>
          <cell r="H2183">
            <v>34</v>
          </cell>
        </row>
        <row r="2184">
          <cell r="A2184">
            <v>1998</v>
          </cell>
          <cell r="B2184">
            <v>4</v>
          </cell>
          <cell r="C2184" t="str">
            <v>Yorkshire Electricity</v>
          </cell>
          <cell r="D2184" t="str">
            <v>nPower</v>
          </cell>
          <cell r="E2184">
            <v>2</v>
          </cell>
          <cell r="F2184" t="str">
            <v>Prepayment</v>
          </cell>
          <cell r="G2184" t="str">
            <v>London</v>
          </cell>
          <cell r="H2184">
            <v>18</v>
          </cell>
        </row>
        <row r="2185">
          <cell r="A2185">
            <v>1998</v>
          </cell>
          <cell r="B2185">
            <v>4</v>
          </cell>
          <cell r="C2185" t="str">
            <v>Yorkshire Electricity</v>
          </cell>
          <cell r="D2185" t="str">
            <v>nPower</v>
          </cell>
          <cell r="E2185">
            <v>2</v>
          </cell>
          <cell r="F2185" t="str">
            <v>All</v>
          </cell>
          <cell r="G2185" t="str">
            <v>Midlands</v>
          </cell>
          <cell r="H2185">
            <v>1849</v>
          </cell>
        </row>
        <row r="2186">
          <cell r="A2186">
            <v>1998</v>
          </cell>
          <cell r="B2186">
            <v>4</v>
          </cell>
          <cell r="C2186" t="str">
            <v>Yorkshire Electricity</v>
          </cell>
          <cell r="D2186" t="str">
            <v>nPower</v>
          </cell>
          <cell r="E2186">
            <v>2</v>
          </cell>
          <cell r="F2186" t="str">
            <v>Credit</v>
          </cell>
          <cell r="G2186" t="str">
            <v>Midlands</v>
          </cell>
          <cell r="H2186">
            <v>1598</v>
          </cell>
        </row>
        <row r="2187">
          <cell r="A2187">
            <v>1998</v>
          </cell>
          <cell r="B2187">
            <v>4</v>
          </cell>
          <cell r="C2187" t="str">
            <v>Yorkshire Electricity</v>
          </cell>
          <cell r="D2187" t="str">
            <v>nPower</v>
          </cell>
          <cell r="E2187">
            <v>2</v>
          </cell>
          <cell r="F2187" t="str">
            <v>Credit</v>
          </cell>
          <cell r="G2187" t="str">
            <v>Midlands</v>
          </cell>
          <cell r="H2187">
            <v>0</v>
          </cell>
        </row>
        <row r="2188">
          <cell r="A2188">
            <v>1998</v>
          </cell>
          <cell r="B2188">
            <v>4</v>
          </cell>
          <cell r="C2188" t="str">
            <v>Yorkshire Electricity</v>
          </cell>
          <cell r="D2188" t="str">
            <v>nPower</v>
          </cell>
          <cell r="E2188">
            <v>2</v>
          </cell>
          <cell r="F2188" t="str">
            <v>Direct Debit</v>
          </cell>
          <cell r="G2188" t="str">
            <v>Midlands</v>
          </cell>
          <cell r="H2188">
            <v>165</v>
          </cell>
        </row>
        <row r="2189">
          <cell r="A2189">
            <v>1998</v>
          </cell>
          <cell r="B2189">
            <v>4</v>
          </cell>
          <cell r="C2189" t="str">
            <v>Yorkshire Electricity</v>
          </cell>
          <cell r="D2189" t="str">
            <v>nPower</v>
          </cell>
          <cell r="E2189">
            <v>2</v>
          </cell>
          <cell r="F2189" t="str">
            <v>Prepayment</v>
          </cell>
          <cell r="G2189" t="str">
            <v>Midlands</v>
          </cell>
          <cell r="H2189">
            <v>86</v>
          </cell>
        </row>
        <row r="2190">
          <cell r="A2190">
            <v>1998</v>
          </cell>
          <cell r="B2190">
            <v>4</v>
          </cell>
          <cell r="C2190" t="str">
            <v>Yorkshire Electricity</v>
          </cell>
          <cell r="D2190" t="str">
            <v>nPower</v>
          </cell>
          <cell r="E2190">
            <v>2</v>
          </cell>
          <cell r="F2190" t="str">
            <v>All</v>
          </cell>
          <cell r="G2190" t="str">
            <v>North East</v>
          </cell>
          <cell r="H2190">
            <v>3564</v>
          </cell>
        </row>
        <row r="2191">
          <cell r="A2191">
            <v>1998</v>
          </cell>
          <cell r="B2191">
            <v>4</v>
          </cell>
          <cell r="C2191" t="str">
            <v>Yorkshire Electricity</v>
          </cell>
          <cell r="D2191" t="str">
            <v>nPower</v>
          </cell>
          <cell r="E2191">
            <v>2</v>
          </cell>
          <cell r="F2191" t="str">
            <v>Credit</v>
          </cell>
          <cell r="G2191" t="str">
            <v>North East</v>
          </cell>
          <cell r="H2191">
            <v>3237</v>
          </cell>
        </row>
        <row r="2192">
          <cell r="A2192">
            <v>1998</v>
          </cell>
          <cell r="B2192">
            <v>4</v>
          </cell>
          <cell r="C2192" t="str">
            <v>Yorkshire Electricity</v>
          </cell>
          <cell r="D2192" t="str">
            <v>nPower</v>
          </cell>
          <cell r="E2192">
            <v>2</v>
          </cell>
          <cell r="F2192" t="str">
            <v>Credit</v>
          </cell>
          <cell r="G2192" t="str">
            <v>North East</v>
          </cell>
          <cell r="H2192">
            <v>0</v>
          </cell>
        </row>
        <row r="2193">
          <cell r="A2193">
            <v>1998</v>
          </cell>
          <cell r="B2193">
            <v>4</v>
          </cell>
          <cell r="C2193" t="str">
            <v>Yorkshire Electricity</v>
          </cell>
          <cell r="D2193" t="str">
            <v>nPower</v>
          </cell>
          <cell r="E2193">
            <v>2</v>
          </cell>
          <cell r="F2193" t="str">
            <v>Direct Debit</v>
          </cell>
          <cell r="G2193" t="str">
            <v>North East</v>
          </cell>
          <cell r="H2193">
            <v>280</v>
          </cell>
        </row>
        <row r="2194">
          <cell r="A2194">
            <v>1998</v>
          </cell>
          <cell r="B2194">
            <v>4</v>
          </cell>
          <cell r="C2194" t="str">
            <v>Yorkshire Electricity</v>
          </cell>
          <cell r="D2194" t="str">
            <v>nPower</v>
          </cell>
          <cell r="E2194">
            <v>2</v>
          </cell>
          <cell r="F2194" t="str">
            <v>Prepayment</v>
          </cell>
          <cell r="G2194" t="str">
            <v>North East</v>
          </cell>
          <cell r="H2194">
            <v>47</v>
          </cell>
        </row>
        <row r="2195">
          <cell r="A2195">
            <v>1998</v>
          </cell>
          <cell r="B2195">
            <v>4</v>
          </cell>
          <cell r="C2195" t="str">
            <v>Yorkshire Electricity</v>
          </cell>
          <cell r="D2195" t="str">
            <v>nPower</v>
          </cell>
          <cell r="E2195">
            <v>2</v>
          </cell>
          <cell r="F2195" t="str">
            <v>All</v>
          </cell>
          <cell r="G2195" t="str">
            <v>North Scotland</v>
          </cell>
          <cell r="H2195">
            <v>19</v>
          </cell>
        </row>
        <row r="2196">
          <cell r="A2196">
            <v>1998</v>
          </cell>
          <cell r="B2196">
            <v>4</v>
          </cell>
          <cell r="C2196" t="str">
            <v>Yorkshire Electricity</v>
          </cell>
          <cell r="D2196" t="str">
            <v>nPower</v>
          </cell>
          <cell r="E2196">
            <v>2</v>
          </cell>
          <cell r="F2196" t="str">
            <v>Credit</v>
          </cell>
          <cell r="G2196" t="str">
            <v>North Scotland</v>
          </cell>
          <cell r="H2196">
            <v>17</v>
          </cell>
        </row>
        <row r="2197">
          <cell r="A2197">
            <v>1998</v>
          </cell>
          <cell r="B2197">
            <v>4</v>
          </cell>
          <cell r="C2197" t="str">
            <v>Yorkshire Electricity</v>
          </cell>
          <cell r="D2197" t="str">
            <v>nPower</v>
          </cell>
          <cell r="E2197">
            <v>2</v>
          </cell>
          <cell r="F2197" t="str">
            <v>Credit</v>
          </cell>
          <cell r="G2197" t="str">
            <v>North Scotland</v>
          </cell>
          <cell r="H2197">
            <v>0</v>
          </cell>
        </row>
        <row r="2198">
          <cell r="A2198">
            <v>1998</v>
          </cell>
          <cell r="B2198">
            <v>4</v>
          </cell>
          <cell r="C2198" t="str">
            <v>Yorkshire Electricity</v>
          </cell>
          <cell r="D2198" t="str">
            <v>nPower</v>
          </cell>
          <cell r="E2198">
            <v>2</v>
          </cell>
          <cell r="F2198" t="str">
            <v>Direct Debit</v>
          </cell>
          <cell r="G2198" t="str">
            <v>North Scotland</v>
          </cell>
          <cell r="H2198">
            <v>2</v>
          </cell>
        </row>
        <row r="2199">
          <cell r="A2199">
            <v>1998</v>
          </cell>
          <cell r="B2199">
            <v>4</v>
          </cell>
          <cell r="C2199" t="str">
            <v>Yorkshire Electricity</v>
          </cell>
          <cell r="D2199" t="str">
            <v>nPower</v>
          </cell>
          <cell r="E2199">
            <v>2</v>
          </cell>
          <cell r="F2199" t="str">
            <v>Prepayment</v>
          </cell>
          <cell r="G2199" t="str">
            <v>North Scotland</v>
          </cell>
          <cell r="H2199">
            <v>0</v>
          </cell>
        </row>
        <row r="2200">
          <cell r="A2200">
            <v>1998</v>
          </cell>
          <cell r="B2200">
            <v>4</v>
          </cell>
          <cell r="C2200" t="str">
            <v>Yorkshire Electricity</v>
          </cell>
          <cell r="D2200" t="str">
            <v>nPower</v>
          </cell>
          <cell r="E2200">
            <v>2</v>
          </cell>
          <cell r="F2200" t="str">
            <v>All</v>
          </cell>
          <cell r="G2200" t="str">
            <v>North Wales &amp; Merseyside</v>
          </cell>
          <cell r="H2200">
            <v>277</v>
          </cell>
        </row>
        <row r="2201">
          <cell r="A2201">
            <v>1998</v>
          </cell>
          <cell r="B2201">
            <v>4</v>
          </cell>
          <cell r="C2201" t="str">
            <v>Yorkshire Electricity</v>
          </cell>
          <cell r="D2201" t="str">
            <v>nPower</v>
          </cell>
          <cell r="E2201">
            <v>2</v>
          </cell>
          <cell r="F2201" t="str">
            <v>Credit</v>
          </cell>
          <cell r="G2201" t="str">
            <v>North Wales &amp; Merseyside</v>
          </cell>
          <cell r="H2201">
            <v>248</v>
          </cell>
        </row>
        <row r="2202">
          <cell r="A2202">
            <v>1998</v>
          </cell>
          <cell r="B2202">
            <v>4</v>
          </cell>
          <cell r="C2202" t="str">
            <v>Yorkshire Electricity</v>
          </cell>
          <cell r="D2202" t="str">
            <v>nPower</v>
          </cell>
          <cell r="E2202">
            <v>2</v>
          </cell>
          <cell r="F2202" t="str">
            <v>Credit</v>
          </cell>
          <cell r="G2202" t="str">
            <v>North Wales &amp; Merseyside</v>
          </cell>
          <cell r="H2202">
            <v>0</v>
          </cell>
        </row>
        <row r="2203">
          <cell r="A2203">
            <v>1998</v>
          </cell>
          <cell r="B2203">
            <v>4</v>
          </cell>
          <cell r="C2203" t="str">
            <v>Yorkshire Electricity</v>
          </cell>
          <cell r="D2203" t="str">
            <v>nPower</v>
          </cell>
          <cell r="E2203">
            <v>2</v>
          </cell>
          <cell r="F2203" t="str">
            <v>Direct Debit</v>
          </cell>
          <cell r="G2203" t="str">
            <v>North Wales &amp; Merseyside</v>
          </cell>
          <cell r="H2203">
            <v>21</v>
          </cell>
        </row>
        <row r="2204">
          <cell r="A2204">
            <v>1998</v>
          </cell>
          <cell r="B2204">
            <v>4</v>
          </cell>
          <cell r="C2204" t="str">
            <v>Yorkshire Electricity</v>
          </cell>
          <cell r="D2204" t="str">
            <v>nPower</v>
          </cell>
          <cell r="E2204">
            <v>2</v>
          </cell>
          <cell r="F2204" t="str">
            <v>Prepayment</v>
          </cell>
          <cell r="G2204" t="str">
            <v>North Wales &amp; Merseyside</v>
          </cell>
          <cell r="H2204">
            <v>8</v>
          </cell>
        </row>
        <row r="2205">
          <cell r="A2205">
            <v>1998</v>
          </cell>
          <cell r="B2205">
            <v>4</v>
          </cell>
          <cell r="C2205" t="str">
            <v>Yorkshire Electricity</v>
          </cell>
          <cell r="D2205" t="str">
            <v>nPower</v>
          </cell>
          <cell r="E2205">
            <v>2</v>
          </cell>
          <cell r="F2205" t="str">
            <v>All</v>
          </cell>
          <cell r="G2205" t="str">
            <v>North West</v>
          </cell>
          <cell r="H2205">
            <v>85</v>
          </cell>
        </row>
        <row r="2206">
          <cell r="A2206">
            <v>1998</v>
          </cell>
          <cell r="B2206">
            <v>4</v>
          </cell>
          <cell r="C2206" t="str">
            <v>Yorkshire Electricity</v>
          </cell>
          <cell r="D2206" t="str">
            <v>nPower</v>
          </cell>
          <cell r="E2206">
            <v>2</v>
          </cell>
          <cell r="F2206" t="str">
            <v>Credit</v>
          </cell>
          <cell r="G2206" t="str">
            <v>North West</v>
          </cell>
          <cell r="H2206">
            <v>29</v>
          </cell>
        </row>
        <row r="2207">
          <cell r="A2207">
            <v>1998</v>
          </cell>
          <cell r="B2207">
            <v>4</v>
          </cell>
          <cell r="C2207" t="str">
            <v>Yorkshire Electricity</v>
          </cell>
          <cell r="D2207" t="str">
            <v>nPower</v>
          </cell>
          <cell r="E2207">
            <v>2</v>
          </cell>
          <cell r="F2207" t="str">
            <v>Credit</v>
          </cell>
          <cell r="G2207" t="str">
            <v>North West</v>
          </cell>
          <cell r="H2207">
            <v>0</v>
          </cell>
        </row>
        <row r="2208">
          <cell r="A2208">
            <v>1998</v>
          </cell>
          <cell r="B2208">
            <v>4</v>
          </cell>
          <cell r="C2208" t="str">
            <v>Yorkshire Electricity</v>
          </cell>
          <cell r="D2208" t="str">
            <v>nPower</v>
          </cell>
          <cell r="E2208">
            <v>2</v>
          </cell>
          <cell r="F2208" t="str">
            <v>Direct Debit</v>
          </cell>
          <cell r="G2208" t="str">
            <v>North West</v>
          </cell>
          <cell r="H2208">
            <v>54</v>
          </cell>
        </row>
        <row r="2209">
          <cell r="A2209">
            <v>1998</v>
          </cell>
          <cell r="B2209">
            <v>4</v>
          </cell>
          <cell r="C2209" t="str">
            <v>Yorkshire Electricity</v>
          </cell>
          <cell r="D2209" t="str">
            <v>nPower</v>
          </cell>
          <cell r="E2209">
            <v>2</v>
          </cell>
          <cell r="F2209" t="str">
            <v>Prepayment</v>
          </cell>
          <cell r="G2209" t="str">
            <v>North West</v>
          </cell>
          <cell r="H2209">
            <v>2</v>
          </cell>
        </row>
        <row r="2210">
          <cell r="A2210">
            <v>1998</v>
          </cell>
          <cell r="B2210">
            <v>4</v>
          </cell>
          <cell r="C2210" t="str">
            <v>Yorkshire Electricity</v>
          </cell>
          <cell r="D2210" t="str">
            <v>nPower</v>
          </cell>
          <cell r="E2210">
            <v>2</v>
          </cell>
          <cell r="F2210" t="str">
            <v>All</v>
          </cell>
          <cell r="G2210" t="str">
            <v>South East</v>
          </cell>
          <cell r="H2210">
            <v>10</v>
          </cell>
        </row>
        <row r="2211">
          <cell r="A2211">
            <v>1998</v>
          </cell>
          <cell r="B2211">
            <v>4</v>
          </cell>
          <cell r="C2211" t="str">
            <v>Yorkshire Electricity</v>
          </cell>
          <cell r="D2211" t="str">
            <v>nPower</v>
          </cell>
          <cell r="E2211">
            <v>2</v>
          </cell>
          <cell r="F2211" t="str">
            <v>Credit</v>
          </cell>
          <cell r="G2211" t="str">
            <v>South East</v>
          </cell>
          <cell r="H2211">
            <v>5</v>
          </cell>
        </row>
        <row r="2212">
          <cell r="A2212">
            <v>1998</v>
          </cell>
          <cell r="B2212">
            <v>4</v>
          </cell>
          <cell r="C2212" t="str">
            <v>Yorkshire Electricity</v>
          </cell>
          <cell r="D2212" t="str">
            <v>nPower</v>
          </cell>
          <cell r="E2212">
            <v>2</v>
          </cell>
          <cell r="F2212" t="str">
            <v>Credit</v>
          </cell>
          <cell r="G2212" t="str">
            <v>South East</v>
          </cell>
          <cell r="H2212">
            <v>0</v>
          </cell>
        </row>
        <row r="2213">
          <cell r="A2213">
            <v>1998</v>
          </cell>
          <cell r="B2213">
            <v>4</v>
          </cell>
          <cell r="C2213" t="str">
            <v>Yorkshire Electricity</v>
          </cell>
          <cell r="D2213" t="str">
            <v>nPower</v>
          </cell>
          <cell r="E2213">
            <v>2</v>
          </cell>
          <cell r="F2213" t="str">
            <v>Direct Debit</v>
          </cell>
          <cell r="G2213" t="str">
            <v>South East</v>
          </cell>
          <cell r="H2213">
            <v>4</v>
          </cell>
        </row>
        <row r="2214">
          <cell r="A2214">
            <v>1998</v>
          </cell>
          <cell r="B2214">
            <v>4</v>
          </cell>
          <cell r="C2214" t="str">
            <v>Yorkshire Electricity</v>
          </cell>
          <cell r="D2214" t="str">
            <v>nPower</v>
          </cell>
          <cell r="E2214">
            <v>2</v>
          </cell>
          <cell r="F2214" t="str">
            <v>Prepayment</v>
          </cell>
          <cell r="G2214" t="str">
            <v>South East</v>
          </cell>
          <cell r="H2214">
            <v>1</v>
          </cell>
        </row>
        <row r="2215">
          <cell r="A2215">
            <v>1998</v>
          </cell>
          <cell r="B2215">
            <v>4</v>
          </cell>
          <cell r="C2215" t="str">
            <v>Yorkshire Electricity</v>
          </cell>
          <cell r="D2215" t="str">
            <v>nPower</v>
          </cell>
          <cell r="E2215">
            <v>2</v>
          </cell>
          <cell r="F2215" t="str">
            <v>All</v>
          </cell>
          <cell r="G2215" t="str">
            <v>South Scotland</v>
          </cell>
          <cell r="H2215">
            <v>85</v>
          </cell>
        </row>
        <row r="2216">
          <cell r="A2216">
            <v>1998</v>
          </cell>
          <cell r="B2216">
            <v>4</v>
          </cell>
          <cell r="C2216" t="str">
            <v>Yorkshire Electricity</v>
          </cell>
          <cell r="D2216" t="str">
            <v>nPower</v>
          </cell>
          <cell r="E2216">
            <v>2</v>
          </cell>
          <cell r="F2216" t="str">
            <v>Credit</v>
          </cell>
          <cell r="G2216" t="str">
            <v>South Scotland</v>
          </cell>
          <cell r="H2216">
            <v>83</v>
          </cell>
        </row>
        <row r="2217">
          <cell r="A2217">
            <v>1998</v>
          </cell>
          <cell r="B2217">
            <v>4</v>
          </cell>
          <cell r="C2217" t="str">
            <v>Yorkshire Electricity</v>
          </cell>
          <cell r="D2217" t="str">
            <v>nPower</v>
          </cell>
          <cell r="E2217">
            <v>2</v>
          </cell>
          <cell r="F2217" t="str">
            <v>Credit</v>
          </cell>
          <cell r="G2217" t="str">
            <v>South Scotland</v>
          </cell>
          <cell r="H2217">
            <v>0</v>
          </cell>
        </row>
        <row r="2218">
          <cell r="A2218">
            <v>1998</v>
          </cell>
          <cell r="B2218">
            <v>4</v>
          </cell>
          <cell r="C2218" t="str">
            <v>Yorkshire Electricity</v>
          </cell>
          <cell r="D2218" t="str">
            <v>nPower</v>
          </cell>
          <cell r="E2218">
            <v>2</v>
          </cell>
          <cell r="F2218" t="str">
            <v>Direct Debit</v>
          </cell>
          <cell r="G2218" t="str">
            <v>South Scotland</v>
          </cell>
          <cell r="H2218">
            <v>2</v>
          </cell>
        </row>
        <row r="2219">
          <cell r="A2219">
            <v>1998</v>
          </cell>
          <cell r="B2219">
            <v>4</v>
          </cell>
          <cell r="C2219" t="str">
            <v>Yorkshire Electricity</v>
          </cell>
          <cell r="D2219" t="str">
            <v>nPower</v>
          </cell>
          <cell r="E2219">
            <v>2</v>
          </cell>
          <cell r="F2219" t="str">
            <v>Prepayment</v>
          </cell>
          <cell r="G2219" t="str">
            <v>South Scotland</v>
          </cell>
          <cell r="H2219">
            <v>0</v>
          </cell>
        </row>
        <row r="2220">
          <cell r="A2220">
            <v>1998</v>
          </cell>
          <cell r="B2220">
            <v>4</v>
          </cell>
          <cell r="C2220" t="str">
            <v>Yorkshire Electricity</v>
          </cell>
          <cell r="D2220" t="str">
            <v>nPower</v>
          </cell>
          <cell r="E2220">
            <v>2</v>
          </cell>
          <cell r="F2220" t="str">
            <v>All</v>
          </cell>
          <cell r="G2220" t="str">
            <v>South Wales</v>
          </cell>
          <cell r="H2220">
            <v>0</v>
          </cell>
        </row>
        <row r="2221">
          <cell r="A2221">
            <v>1998</v>
          </cell>
          <cell r="B2221">
            <v>4</v>
          </cell>
          <cell r="C2221" t="str">
            <v>Yorkshire Electricity</v>
          </cell>
          <cell r="D2221" t="str">
            <v>nPower</v>
          </cell>
          <cell r="E2221">
            <v>2</v>
          </cell>
          <cell r="F2221" t="str">
            <v>Credit</v>
          </cell>
          <cell r="G2221" t="str">
            <v>South Wales</v>
          </cell>
          <cell r="H2221">
            <v>0</v>
          </cell>
        </row>
        <row r="2222">
          <cell r="A2222">
            <v>1998</v>
          </cell>
          <cell r="B2222">
            <v>4</v>
          </cell>
          <cell r="C2222" t="str">
            <v>Yorkshire Electricity</v>
          </cell>
          <cell r="D2222" t="str">
            <v>nPower</v>
          </cell>
          <cell r="E2222">
            <v>2</v>
          </cell>
          <cell r="F2222" t="str">
            <v>Credit</v>
          </cell>
          <cell r="G2222" t="str">
            <v>South Wales</v>
          </cell>
          <cell r="H2222">
            <v>0</v>
          </cell>
        </row>
        <row r="2223">
          <cell r="A2223">
            <v>1998</v>
          </cell>
          <cell r="B2223">
            <v>4</v>
          </cell>
          <cell r="C2223" t="str">
            <v>Yorkshire Electricity</v>
          </cell>
          <cell r="D2223" t="str">
            <v>nPower</v>
          </cell>
          <cell r="E2223">
            <v>2</v>
          </cell>
          <cell r="F2223" t="str">
            <v>Direct Debit</v>
          </cell>
          <cell r="G2223" t="str">
            <v>South Wales</v>
          </cell>
          <cell r="H2223">
            <v>0</v>
          </cell>
        </row>
        <row r="2224">
          <cell r="A2224">
            <v>1998</v>
          </cell>
          <cell r="B2224">
            <v>4</v>
          </cell>
          <cell r="C2224" t="str">
            <v>Yorkshire Electricity</v>
          </cell>
          <cell r="D2224" t="str">
            <v>nPower</v>
          </cell>
          <cell r="E2224">
            <v>2</v>
          </cell>
          <cell r="F2224" t="str">
            <v>Prepayment</v>
          </cell>
          <cell r="G2224" t="str">
            <v>South Wales</v>
          </cell>
          <cell r="H2224">
            <v>0</v>
          </cell>
        </row>
        <row r="2225">
          <cell r="A2225">
            <v>1998</v>
          </cell>
          <cell r="B2225">
            <v>4</v>
          </cell>
          <cell r="C2225" t="str">
            <v>Yorkshire Electricity</v>
          </cell>
          <cell r="D2225" t="str">
            <v>nPower</v>
          </cell>
          <cell r="E2225">
            <v>2</v>
          </cell>
          <cell r="F2225" t="str">
            <v>All</v>
          </cell>
          <cell r="G2225" t="str">
            <v>South West</v>
          </cell>
          <cell r="H2225">
            <v>1</v>
          </cell>
        </row>
        <row r="2226">
          <cell r="A2226">
            <v>1998</v>
          </cell>
          <cell r="B2226">
            <v>4</v>
          </cell>
          <cell r="C2226" t="str">
            <v>Yorkshire Electricity</v>
          </cell>
          <cell r="D2226" t="str">
            <v>nPower</v>
          </cell>
          <cell r="E2226">
            <v>2</v>
          </cell>
          <cell r="F2226" t="str">
            <v>Credit</v>
          </cell>
          <cell r="G2226" t="str">
            <v>South West</v>
          </cell>
          <cell r="H2226">
            <v>0</v>
          </cell>
        </row>
        <row r="2227">
          <cell r="A2227">
            <v>1998</v>
          </cell>
          <cell r="B2227">
            <v>4</v>
          </cell>
          <cell r="C2227" t="str">
            <v>Yorkshire Electricity</v>
          </cell>
          <cell r="D2227" t="str">
            <v>nPower</v>
          </cell>
          <cell r="E2227">
            <v>2</v>
          </cell>
          <cell r="F2227" t="str">
            <v>Credit</v>
          </cell>
          <cell r="G2227" t="str">
            <v>South West</v>
          </cell>
          <cell r="H2227">
            <v>0</v>
          </cell>
        </row>
        <row r="2228">
          <cell r="A2228">
            <v>1998</v>
          </cell>
          <cell r="B2228">
            <v>4</v>
          </cell>
          <cell r="C2228" t="str">
            <v>Yorkshire Electricity</v>
          </cell>
          <cell r="D2228" t="str">
            <v>nPower</v>
          </cell>
          <cell r="E2228">
            <v>2</v>
          </cell>
          <cell r="F2228" t="str">
            <v>Direct Debit</v>
          </cell>
          <cell r="G2228" t="str">
            <v>South West</v>
          </cell>
          <cell r="H2228">
            <v>1</v>
          </cell>
        </row>
        <row r="2229">
          <cell r="A2229">
            <v>1998</v>
          </cell>
          <cell r="B2229">
            <v>4</v>
          </cell>
          <cell r="C2229" t="str">
            <v>Yorkshire Electricity</v>
          </cell>
          <cell r="D2229" t="str">
            <v>nPower</v>
          </cell>
          <cell r="E2229">
            <v>2</v>
          </cell>
          <cell r="F2229" t="str">
            <v>Prepayment</v>
          </cell>
          <cell r="G2229" t="str">
            <v>South West</v>
          </cell>
          <cell r="H2229">
            <v>0</v>
          </cell>
        </row>
        <row r="2230">
          <cell r="A2230">
            <v>1998</v>
          </cell>
          <cell r="B2230">
            <v>4</v>
          </cell>
          <cell r="C2230" t="str">
            <v>Yorkshire Electricity</v>
          </cell>
          <cell r="D2230" t="str">
            <v>nPower</v>
          </cell>
          <cell r="E2230">
            <v>2</v>
          </cell>
          <cell r="F2230" t="str">
            <v>All</v>
          </cell>
          <cell r="G2230" t="str">
            <v>Southern</v>
          </cell>
          <cell r="H2230">
            <v>90</v>
          </cell>
        </row>
        <row r="2231">
          <cell r="A2231">
            <v>1998</v>
          </cell>
          <cell r="B2231">
            <v>4</v>
          </cell>
          <cell r="C2231" t="str">
            <v>Yorkshire Electricity</v>
          </cell>
          <cell r="D2231" t="str">
            <v>nPower</v>
          </cell>
          <cell r="E2231">
            <v>2</v>
          </cell>
          <cell r="F2231" t="str">
            <v>Credit</v>
          </cell>
          <cell r="G2231" t="str">
            <v>Southern</v>
          </cell>
          <cell r="H2231">
            <v>72</v>
          </cell>
        </row>
        <row r="2232">
          <cell r="A2232">
            <v>1998</v>
          </cell>
          <cell r="B2232">
            <v>4</v>
          </cell>
          <cell r="C2232" t="str">
            <v>Yorkshire Electricity</v>
          </cell>
          <cell r="D2232" t="str">
            <v>nPower</v>
          </cell>
          <cell r="E2232">
            <v>2</v>
          </cell>
          <cell r="F2232" t="str">
            <v>Credit</v>
          </cell>
          <cell r="G2232" t="str">
            <v>Southern</v>
          </cell>
          <cell r="H2232">
            <v>0</v>
          </cell>
        </row>
        <row r="2233">
          <cell r="A2233">
            <v>1998</v>
          </cell>
          <cell r="B2233">
            <v>4</v>
          </cell>
          <cell r="C2233" t="str">
            <v>Yorkshire Electricity</v>
          </cell>
          <cell r="D2233" t="str">
            <v>nPower</v>
          </cell>
          <cell r="E2233">
            <v>2</v>
          </cell>
          <cell r="F2233" t="str">
            <v>Direct Debit</v>
          </cell>
          <cell r="G2233" t="str">
            <v>Southern</v>
          </cell>
          <cell r="H2233">
            <v>18</v>
          </cell>
        </row>
        <row r="2234">
          <cell r="A2234">
            <v>1998</v>
          </cell>
          <cell r="B2234">
            <v>4</v>
          </cell>
          <cell r="C2234" t="str">
            <v>Yorkshire Electricity</v>
          </cell>
          <cell r="D2234" t="str">
            <v>nPower</v>
          </cell>
          <cell r="E2234">
            <v>2</v>
          </cell>
          <cell r="F2234" t="str">
            <v>Prepayment</v>
          </cell>
          <cell r="G2234" t="str">
            <v>Southern</v>
          </cell>
          <cell r="H2234">
            <v>0</v>
          </cell>
        </row>
        <row r="2235">
          <cell r="A2235">
            <v>1998</v>
          </cell>
          <cell r="B2235">
            <v>4</v>
          </cell>
          <cell r="C2235" t="str">
            <v>Yorkshire Electricity</v>
          </cell>
          <cell r="D2235" t="str">
            <v>nPower</v>
          </cell>
          <cell r="E2235">
            <v>1</v>
          </cell>
          <cell r="F2235" t="str">
            <v>All</v>
          </cell>
          <cell r="G2235" t="str">
            <v>Yorkshire</v>
          </cell>
          <cell r="H2235">
            <v>1870077</v>
          </cell>
        </row>
        <row r="2236">
          <cell r="A2236">
            <v>1998</v>
          </cell>
          <cell r="B2236">
            <v>4</v>
          </cell>
          <cell r="C2236" t="str">
            <v>Yorkshire Electricity</v>
          </cell>
          <cell r="D2236" t="str">
            <v>nPower</v>
          </cell>
          <cell r="E2236">
            <v>1</v>
          </cell>
          <cell r="F2236" t="str">
            <v>Credit</v>
          </cell>
          <cell r="G2236" t="str">
            <v>Yorkshire</v>
          </cell>
          <cell r="H2236">
            <v>727316</v>
          </cell>
        </row>
        <row r="2237">
          <cell r="A2237">
            <v>1998</v>
          </cell>
          <cell r="B2237">
            <v>4</v>
          </cell>
          <cell r="C2237" t="str">
            <v>Yorkshire Electricity</v>
          </cell>
          <cell r="D2237" t="str">
            <v>nPower</v>
          </cell>
          <cell r="E2237">
            <v>1</v>
          </cell>
          <cell r="F2237" t="str">
            <v>Credit</v>
          </cell>
          <cell r="G2237" t="str">
            <v>Yorkshire</v>
          </cell>
          <cell r="H2237">
            <v>30432</v>
          </cell>
        </row>
        <row r="2238">
          <cell r="A2238">
            <v>1998</v>
          </cell>
          <cell r="B2238">
            <v>4</v>
          </cell>
          <cell r="C2238" t="str">
            <v>Yorkshire Electricity</v>
          </cell>
          <cell r="D2238" t="str">
            <v>nPower</v>
          </cell>
          <cell r="E2238">
            <v>1</v>
          </cell>
          <cell r="F2238" t="str">
            <v>Direct Debit</v>
          </cell>
          <cell r="G2238" t="str">
            <v>Yorkshire</v>
          </cell>
          <cell r="H2238">
            <v>871967</v>
          </cell>
        </row>
        <row r="2239">
          <cell r="A2239">
            <v>1998</v>
          </cell>
          <cell r="B2239">
            <v>4</v>
          </cell>
          <cell r="C2239" t="str">
            <v>Yorkshire Electricity</v>
          </cell>
          <cell r="D2239" t="str">
            <v>nPower</v>
          </cell>
          <cell r="E2239">
            <v>1</v>
          </cell>
          <cell r="F2239" t="str">
            <v>Prepayment</v>
          </cell>
          <cell r="G2239" t="str">
            <v>Yorkshire</v>
          </cell>
          <cell r="H2239">
            <v>240362</v>
          </cell>
        </row>
        <row r="2240">
          <cell r="A2240">
            <v>1999</v>
          </cell>
          <cell r="B2240">
            <v>1</v>
          </cell>
          <cell r="C2240" t="str">
            <v>British Gas</v>
          </cell>
          <cell r="D2240" t="str">
            <v>Centrica</v>
          </cell>
          <cell r="E2240">
            <v>2</v>
          </cell>
          <cell r="F2240" t="str">
            <v>All</v>
          </cell>
          <cell r="G2240" t="str">
            <v>East Anglia</v>
          </cell>
          <cell r="H2240">
            <v>47759</v>
          </cell>
        </row>
        <row r="2241">
          <cell r="A2241">
            <v>1999</v>
          </cell>
          <cell r="B2241">
            <v>1</v>
          </cell>
          <cell r="C2241" t="str">
            <v>British Gas</v>
          </cell>
          <cell r="D2241" t="str">
            <v>Centrica</v>
          </cell>
          <cell r="E2241">
            <v>2</v>
          </cell>
          <cell r="F2241" t="str">
            <v>Credit</v>
          </cell>
          <cell r="G2241" t="str">
            <v>East Anglia</v>
          </cell>
          <cell r="H2241">
            <v>16607</v>
          </cell>
        </row>
        <row r="2242">
          <cell r="A2242">
            <v>1999</v>
          </cell>
          <cell r="B2242">
            <v>1</v>
          </cell>
          <cell r="C2242" t="str">
            <v>British Gas</v>
          </cell>
          <cell r="D2242" t="str">
            <v>Centrica</v>
          </cell>
          <cell r="E2242">
            <v>2</v>
          </cell>
          <cell r="F2242" t="str">
            <v>Credit</v>
          </cell>
          <cell r="G2242" t="str">
            <v>East Anglia</v>
          </cell>
          <cell r="H2242">
            <v>0</v>
          </cell>
        </row>
        <row r="2243">
          <cell r="A2243">
            <v>1999</v>
          </cell>
          <cell r="B2243">
            <v>1</v>
          </cell>
          <cell r="C2243" t="str">
            <v>British Gas</v>
          </cell>
          <cell r="D2243" t="str">
            <v>Centrica</v>
          </cell>
          <cell r="E2243">
            <v>2</v>
          </cell>
          <cell r="F2243" t="str">
            <v>Direct Debit</v>
          </cell>
          <cell r="G2243" t="str">
            <v>East Anglia</v>
          </cell>
          <cell r="H2243">
            <v>30308</v>
          </cell>
        </row>
        <row r="2244">
          <cell r="A2244">
            <v>1999</v>
          </cell>
          <cell r="B2244">
            <v>1</v>
          </cell>
          <cell r="C2244" t="str">
            <v>British Gas</v>
          </cell>
          <cell r="D2244" t="str">
            <v>Centrica</v>
          </cell>
          <cell r="E2244">
            <v>2</v>
          </cell>
          <cell r="F2244" t="str">
            <v>Prepayment</v>
          </cell>
          <cell r="G2244" t="str">
            <v>East Anglia</v>
          </cell>
          <cell r="H2244">
            <v>844</v>
          </cell>
        </row>
        <row r="2245">
          <cell r="A2245">
            <v>1999</v>
          </cell>
          <cell r="B2245">
            <v>1</v>
          </cell>
          <cell r="C2245" t="str">
            <v>British Gas</v>
          </cell>
          <cell r="D2245" t="str">
            <v>Centrica</v>
          </cell>
          <cell r="E2245">
            <v>2</v>
          </cell>
          <cell r="F2245" t="str">
            <v>All</v>
          </cell>
          <cell r="G2245" t="str">
            <v>East Midlands</v>
          </cell>
          <cell r="H2245">
            <v>5543</v>
          </cell>
        </row>
        <row r="2246">
          <cell r="A2246">
            <v>1999</v>
          </cell>
          <cell r="B2246">
            <v>1</v>
          </cell>
          <cell r="C2246" t="str">
            <v>British Gas</v>
          </cell>
          <cell r="D2246" t="str">
            <v>Centrica</v>
          </cell>
          <cell r="E2246">
            <v>2</v>
          </cell>
          <cell r="F2246" t="str">
            <v>Credit</v>
          </cell>
          <cell r="G2246" t="str">
            <v>East Midlands</v>
          </cell>
          <cell r="H2246">
            <v>1949</v>
          </cell>
        </row>
        <row r="2247">
          <cell r="A2247">
            <v>1999</v>
          </cell>
          <cell r="B2247">
            <v>1</v>
          </cell>
          <cell r="C2247" t="str">
            <v>British Gas</v>
          </cell>
          <cell r="D2247" t="str">
            <v>Centrica</v>
          </cell>
          <cell r="E2247">
            <v>2</v>
          </cell>
          <cell r="F2247" t="str">
            <v>Credit</v>
          </cell>
          <cell r="G2247" t="str">
            <v>East Midlands</v>
          </cell>
          <cell r="H2247">
            <v>0</v>
          </cell>
        </row>
        <row r="2248">
          <cell r="A2248">
            <v>1999</v>
          </cell>
          <cell r="B2248">
            <v>1</v>
          </cell>
          <cell r="C2248" t="str">
            <v>British Gas</v>
          </cell>
          <cell r="D2248" t="str">
            <v>Centrica</v>
          </cell>
          <cell r="E2248">
            <v>2</v>
          </cell>
          <cell r="F2248" t="str">
            <v>Direct Debit</v>
          </cell>
          <cell r="G2248" t="str">
            <v>East Midlands</v>
          </cell>
          <cell r="H2248">
            <v>3443</v>
          </cell>
        </row>
        <row r="2249">
          <cell r="A2249">
            <v>1999</v>
          </cell>
          <cell r="B2249">
            <v>1</v>
          </cell>
          <cell r="C2249" t="str">
            <v>British Gas</v>
          </cell>
          <cell r="D2249" t="str">
            <v>Centrica</v>
          </cell>
          <cell r="E2249">
            <v>2</v>
          </cell>
          <cell r="F2249" t="str">
            <v>Prepayment</v>
          </cell>
          <cell r="G2249" t="str">
            <v>East Midlands</v>
          </cell>
          <cell r="H2249">
            <v>151</v>
          </cell>
        </row>
        <row r="2250">
          <cell r="A2250">
            <v>1999</v>
          </cell>
          <cell r="B2250">
            <v>1</v>
          </cell>
          <cell r="C2250" t="str">
            <v>British Gas</v>
          </cell>
          <cell r="D2250" t="str">
            <v>Centrica</v>
          </cell>
          <cell r="E2250">
            <v>2</v>
          </cell>
          <cell r="F2250" t="str">
            <v>All</v>
          </cell>
          <cell r="G2250" t="str">
            <v>London</v>
          </cell>
          <cell r="H2250">
            <v>7318</v>
          </cell>
        </row>
        <row r="2251">
          <cell r="A2251">
            <v>1999</v>
          </cell>
          <cell r="B2251">
            <v>1</v>
          </cell>
          <cell r="C2251" t="str">
            <v>British Gas</v>
          </cell>
          <cell r="D2251" t="str">
            <v>Centrica</v>
          </cell>
          <cell r="E2251">
            <v>2</v>
          </cell>
          <cell r="F2251" t="str">
            <v>Credit</v>
          </cell>
          <cell r="G2251" t="str">
            <v>London</v>
          </cell>
          <cell r="H2251">
            <v>5161</v>
          </cell>
        </row>
        <row r="2252">
          <cell r="A2252">
            <v>1999</v>
          </cell>
          <cell r="B2252">
            <v>1</v>
          </cell>
          <cell r="C2252" t="str">
            <v>British Gas</v>
          </cell>
          <cell r="D2252" t="str">
            <v>Centrica</v>
          </cell>
          <cell r="E2252">
            <v>2</v>
          </cell>
          <cell r="F2252" t="str">
            <v>Credit</v>
          </cell>
          <cell r="G2252" t="str">
            <v>London</v>
          </cell>
          <cell r="H2252">
            <v>0</v>
          </cell>
        </row>
        <row r="2253">
          <cell r="A2253">
            <v>1999</v>
          </cell>
          <cell r="B2253">
            <v>1</v>
          </cell>
          <cell r="C2253" t="str">
            <v>British Gas</v>
          </cell>
          <cell r="D2253" t="str">
            <v>Centrica</v>
          </cell>
          <cell r="E2253">
            <v>2</v>
          </cell>
          <cell r="F2253" t="str">
            <v>Direct Debit</v>
          </cell>
          <cell r="G2253" t="str">
            <v>London</v>
          </cell>
          <cell r="H2253">
            <v>1244</v>
          </cell>
        </row>
        <row r="2254">
          <cell r="A2254">
            <v>1999</v>
          </cell>
          <cell r="B2254">
            <v>1</v>
          </cell>
          <cell r="C2254" t="str">
            <v>British Gas</v>
          </cell>
          <cell r="D2254" t="str">
            <v>Centrica</v>
          </cell>
          <cell r="E2254">
            <v>2</v>
          </cell>
          <cell r="F2254" t="str">
            <v>Prepayment</v>
          </cell>
          <cell r="G2254" t="str">
            <v>London</v>
          </cell>
          <cell r="H2254">
            <v>913</v>
          </cell>
        </row>
        <row r="2255">
          <cell r="A2255">
            <v>1999</v>
          </cell>
          <cell r="B2255">
            <v>1</v>
          </cell>
          <cell r="C2255" t="str">
            <v>British Gas</v>
          </cell>
          <cell r="D2255" t="str">
            <v>Centrica</v>
          </cell>
          <cell r="E2255">
            <v>2</v>
          </cell>
          <cell r="F2255" t="str">
            <v>All</v>
          </cell>
          <cell r="G2255" t="str">
            <v>Midlands</v>
          </cell>
          <cell r="H2255">
            <v>33210</v>
          </cell>
        </row>
        <row r="2256">
          <cell r="A2256">
            <v>1999</v>
          </cell>
          <cell r="B2256">
            <v>1</v>
          </cell>
          <cell r="C2256" t="str">
            <v>British Gas</v>
          </cell>
          <cell r="D2256" t="str">
            <v>Centrica</v>
          </cell>
          <cell r="E2256">
            <v>2</v>
          </cell>
          <cell r="F2256" t="str">
            <v>Credit</v>
          </cell>
          <cell r="G2256" t="str">
            <v>Midlands</v>
          </cell>
          <cell r="H2256">
            <v>22865</v>
          </cell>
        </row>
        <row r="2257">
          <cell r="A2257">
            <v>1999</v>
          </cell>
          <cell r="B2257">
            <v>1</v>
          </cell>
          <cell r="C2257" t="str">
            <v>British Gas</v>
          </cell>
          <cell r="D2257" t="str">
            <v>Centrica</v>
          </cell>
          <cell r="E2257">
            <v>2</v>
          </cell>
          <cell r="F2257" t="str">
            <v>Credit</v>
          </cell>
          <cell r="G2257" t="str">
            <v>Midlands</v>
          </cell>
          <cell r="H2257">
            <v>0</v>
          </cell>
        </row>
        <row r="2258">
          <cell r="A2258">
            <v>1999</v>
          </cell>
          <cell r="B2258">
            <v>1</v>
          </cell>
          <cell r="C2258" t="str">
            <v>British Gas</v>
          </cell>
          <cell r="D2258" t="str">
            <v>Centrica</v>
          </cell>
          <cell r="E2258">
            <v>2</v>
          </cell>
          <cell r="F2258" t="str">
            <v>Direct Debit</v>
          </cell>
          <cell r="G2258" t="str">
            <v>Midlands</v>
          </cell>
          <cell r="H2258">
            <v>8667</v>
          </cell>
        </row>
        <row r="2259">
          <cell r="A2259">
            <v>1999</v>
          </cell>
          <cell r="B2259">
            <v>1</v>
          </cell>
          <cell r="C2259" t="str">
            <v>British Gas</v>
          </cell>
          <cell r="D2259" t="str">
            <v>Centrica</v>
          </cell>
          <cell r="E2259">
            <v>2</v>
          </cell>
          <cell r="F2259" t="str">
            <v>Prepayment</v>
          </cell>
          <cell r="G2259" t="str">
            <v>Midlands</v>
          </cell>
          <cell r="H2259">
            <v>1678</v>
          </cell>
        </row>
        <row r="2260">
          <cell r="A2260">
            <v>1999</v>
          </cell>
          <cell r="B2260">
            <v>1</v>
          </cell>
          <cell r="C2260" t="str">
            <v>British Gas</v>
          </cell>
          <cell r="D2260" t="str">
            <v>Centrica</v>
          </cell>
          <cell r="E2260">
            <v>2</v>
          </cell>
          <cell r="F2260" t="str">
            <v>All</v>
          </cell>
          <cell r="G2260" t="str">
            <v>North East</v>
          </cell>
          <cell r="H2260">
            <v>16655</v>
          </cell>
        </row>
        <row r="2261">
          <cell r="A2261">
            <v>1999</v>
          </cell>
          <cell r="B2261">
            <v>1</v>
          </cell>
          <cell r="C2261" t="str">
            <v>British Gas</v>
          </cell>
          <cell r="D2261" t="str">
            <v>Centrica</v>
          </cell>
          <cell r="E2261">
            <v>2</v>
          </cell>
          <cell r="F2261" t="str">
            <v>Credit</v>
          </cell>
          <cell r="G2261" t="str">
            <v>North East</v>
          </cell>
          <cell r="H2261">
            <v>8541</v>
          </cell>
        </row>
        <row r="2262">
          <cell r="A2262">
            <v>1999</v>
          </cell>
          <cell r="B2262">
            <v>1</v>
          </cell>
          <cell r="C2262" t="str">
            <v>British Gas</v>
          </cell>
          <cell r="D2262" t="str">
            <v>Centrica</v>
          </cell>
          <cell r="E2262">
            <v>2</v>
          </cell>
          <cell r="F2262" t="str">
            <v>Credit</v>
          </cell>
          <cell r="G2262" t="str">
            <v>North East</v>
          </cell>
          <cell r="H2262">
            <v>0</v>
          </cell>
        </row>
        <row r="2263">
          <cell r="A2263">
            <v>1999</v>
          </cell>
          <cell r="B2263">
            <v>1</v>
          </cell>
          <cell r="C2263" t="str">
            <v>British Gas</v>
          </cell>
          <cell r="D2263" t="str">
            <v>Centrica</v>
          </cell>
          <cell r="E2263">
            <v>2</v>
          </cell>
          <cell r="F2263" t="str">
            <v>Direct Debit</v>
          </cell>
          <cell r="G2263" t="str">
            <v>North East</v>
          </cell>
          <cell r="H2263">
            <v>7885</v>
          </cell>
        </row>
        <row r="2264">
          <cell r="A2264">
            <v>1999</v>
          </cell>
          <cell r="B2264">
            <v>1</v>
          </cell>
          <cell r="C2264" t="str">
            <v>British Gas</v>
          </cell>
          <cell r="D2264" t="str">
            <v>Centrica</v>
          </cell>
          <cell r="E2264">
            <v>2</v>
          </cell>
          <cell r="F2264" t="str">
            <v>Prepayment</v>
          </cell>
          <cell r="G2264" t="str">
            <v>North East</v>
          </cell>
          <cell r="H2264">
            <v>229</v>
          </cell>
        </row>
        <row r="2265">
          <cell r="A2265">
            <v>1999</v>
          </cell>
          <cell r="B2265">
            <v>1</v>
          </cell>
          <cell r="C2265" t="str">
            <v>British Gas</v>
          </cell>
          <cell r="D2265" t="str">
            <v>Centrica</v>
          </cell>
          <cell r="E2265">
            <v>2</v>
          </cell>
          <cell r="F2265" t="str">
            <v>All</v>
          </cell>
          <cell r="G2265" t="str">
            <v>North Scotland</v>
          </cell>
          <cell r="H2265">
            <v>10050</v>
          </cell>
        </row>
        <row r="2266">
          <cell r="A2266">
            <v>1999</v>
          </cell>
          <cell r="B2266">
            <v>1</v>
          </cell>
          <cell r="C2266" t="str">
            <v>British Gas</v>
          </cell>
          <cell r="D2266" t="str">
            <v>Centrica</v>
          </cell>
          <cell r="E2266">
            <v>2</v>
          </cell>
          <cell r="F2266" t="str">
            <v>Credit</v>
          </cell>
          <cell r="G2266" t="str">
            <v>North Scotland</v>
          </cell>
          <cell r="H2266">
            <v>4855</v>
          </cell>
        </row>
        <row r="2267">
          <cell r="A2267">
            <v>1999</v>
          </cell>
          <cell r="B2267">
            <v>1</v>
          </cell>
          <cell r="C2267" t="str">
            <v>British Gas</v>
          </cell>
          <cell r="D2267" t="str">
            <v>Centrica</v>
          </cell>
          <cell r="E2267">
            <v>2</v>
          </cell>
          <cell r="F2267" t="str">
            <v>Credit</v>
          </cell>
          <cell r="G2267" t="str">
            <v>North Scotland</v>
          </cell>
          <cell r="H2267">
            <v>0</v>
          </cell>
        </row>
        <row r="2268">
          <cell r="A2268">
            <v>1999</v>
          </cell>
          <cell r="B2268">
            <v>1</v>
          </cell>
          <cell r="C2268" t="str">
            <v>British Gas</v>
          </cell>
          <cell r="D2268" t="str">
            <v>Centrica</v>
          </cell>
          <cell r="E2268">
            <v>2</v>
          </cell>
          <cell r="F2268" t="str">
            <v>Direct Debit</v>
          </cell>
          <cell r="G2268" t="str">
            <v>North Scotland</v>
          </cell>
          <cell r="H2268">
            <v>4964</v>
          </cell>
        </row>
        <row r="2269">
          <cell r="A2269">
            <v>1999</v>
          </cell>
          <cell r="B2269">
            <v>1</v>
          </cell>
          <cell r="C2269" t="str">
            <v>British Gas</v>
          </cell>
          <cell r="D2269" t="str">
            <v>Centrica</v>
          </cell>
          <cell r="E2269">
            <v>2</v>
          </cell>
          <cell r="F2269" t="str">
            <v>Prepayment</v>
          </cell>
          <cell r="G2269" t="str">
            <v>North Scotland</v>
          </cell>
          <cell r="H2269">
            <v>231</v>
          </cell>
        </row>
        <row r="2270">
          <cell r="A2270">
            <v>1999</v>
          </cell>
          <cell r="B2270">
            <v>1</v>
          </cell>
          <cell r="C2270" t="str">
            <v>British Gas</v>
          </cell>
          <cell r="D2270" t="str">
            <v>Centrica</v>
          </cell>
          <cell r="E2270">
            <v>2</v>
          </cell>
          <cell r="F2270" t="str">
            <v>All</v>
          </cell>
          <cell r="G2270" t="str">
            <v>North Wales &amp; Merseyside</v>
          </cell>
          <cell r="H2270">
            <v>30067</v>
          </cell>
        </row>
        <row r="2271">
          <cell r="A2271">
            <v>1999</v>
          </cell>
          <cell r="B2271">
            <v>1</v>
          </cell>
          <cell r="C2271" t="str">
            <v>British Gas</v>
          </cell>
          <cell r="D2271" t="str">
            <v>Centrica</v>
          </cell>
          <cell r="E2271">
            <v>2</v>
          </cell>
          <cell r="F2271" t="str">
            <v>Credit</v>
          </cell>
          <cell r="G2271" t="str">
            <v>North Wales &amp; Merseyside</v>
          </cell>
          <cell r="H2271">
            <v>13319</v>
          </cell>
        </row>
        <row r="2272">
          <cell r="A2272">
            <v>1999</v>
          </cell>
          <cell r="B2272">
            <v>1</v>
          </cell>
          <cell r="C2272" t="str">
            <v>British Gas</v>
          </cell>
          <cell r="D2272" t="str">
            <v>Centrica</v>
          </cell>
          <cell r="E2272">
            <v>2</v>
          </cell>
          <cell r="F2272" t="str">
            <v>Credit</v>
          </cell>
          <cell r="G2272" t="str">
            <v>North Wales &amp; Merseyside</v>
          </cell>
          <cell r="H2272">
            <v>0</v>
          </cell>
        </row>
        <row r="2273">
          <cell r="A2273">
            <v>1999</v>
          </cell>
          <cell r="B2273">
            <v>1</v>
          </cell>
          <cell r="C2273" t="str">
            <v>British Gas</v>
          </cell>
          <cell r="D2273" t="str">
            <v>Centrica</v>
          </cell>
          <cell r="E2273">
            <v>2</v>
          </cell>
          <cell r="F2273" t="str">
            <v>Direct Debit</v>
          </cell>
          <cell r="G2273" t="str">
            <v>North Wales &amp; Merseyside</v>
          </cell>
          <cell r="H2273">
            <v>15898</v>
          </cell>
        </row>
        <row r="2274">
          <cell r="A2274">
            <v>1999</v>
          </cell>
          <cell r="B2274">
            <v>1</v>
          </cell>
          <cell r="C2274" t="str">
            <v>British Gas</v>
          </cell>
          <cell r="D2274" t="str">
            <v>Centrica</v>
          </cell>
          <cell r="E2274">
            <v>2</v>
          </cell>
          <cell r="F2274" t="str">
            <v>Prepayment</v>
          </cell>
          <cell r="G2274" t="str">
            <v>North Wales &amp; Merseyside</v>
          </cell>
          <cell r="H2274">
            <v>850</v>
          </cell>
        </row>
        <row r="2275">
          <cell r="A2275">
            <v>1999</v>
          </cell>
          <cell r="B2275">
            <v>1</v>
          </cell>
          <cell r="C2275" t="str">
            <v>British Gas</v>
          </cell>
          <cell r="D2275" t="str">
            <v>Centrica</v>
          </cell>
          <cell r="E2275">
            <v>2</v>
          </cell>
          <cell r="F2275" t="str">
            <v>All</v>
          </cell>
          <cell r="G2275" t="str">
            <v>North West</v>
          </cell>
          <cell r="H2275">
            <v>14385</v>
          </cell>
        </row>
        <row r="2276">
          <cell r="A2276">
            <v>1999</v>
          </cell>
          <cell r="B2276">
            <v>1</v>
          </cell>
          <cell r="C2276" t="str">
            <v>British Gas</v>
          </cell>
          <cell r="D2276" t="str">
            <v>Centrica</v>
          </cell>
          <cell r="E2276">
            <v>2</v>
          </cell>
          <cell r="F2276" t="str">
            <v>Credit</v>
          </cell>
          <cell r="G2276" t="str">
            <v>North West</v>
          </cell>
          <cell r="H2276">
            <v>6319</v>
          </cell>
        </row>
        <row r="2277">
          <cell r="A2277">
            <v>1999</v>
          </cell>
          <cell r="B2277">
            <v>1</v>
          </cell>
          <cell r="C2277" t="str">
            <v>British Gas</v>
          </cell>
          <cell r="D2277" t="str">
            <v>Centrica</v>
          </cell>
          <cell r="E2277">
            <v>2</v>
          </cell>
          <cell r="F2277" t="str">
            <v>Credit</v>
          </cell>
          <cell r="G2277" t="str">
            <v>North West</v>
          </cell>
          <cell r="H2277">
            <v>0</v>
          </cell>
        </row>
        <row r="2278">
          <cell r="A2278">
            <v>1999</v>
          </cell>
          <cell r="B2278">
            <v>1</v>
          </cell>
          <cell r="C2278" t="str">
            <v>British Gas</v>
          </cell>
          <cell r="D2278" t="str">
            <v>Centrica</v>
          </cell>
          <cell r="E2278">
            <v>2</v>
          </cell>
          <cell r="F2278" t="str">
            <v>Direct Debit</v>
          </cell>
          <cell r="G2278" t="str">
            <v>North West</v>
          </cell>
          <cell r="H2278">
            <v>7941</v>
          </cell>
        </row>
        <row r="2279">
          <cell r="A2279">
            <v>1999</v>
          </cell>
          <cell r="B2279">
            <v>1</v>
          </cell>
          <cell r="C2279" t="str">
            <v>British Gas</v>
          </cell>
          <cell r="D2279" t="str">
            <v>Centrica</v>
          </cell>
          <cell r="E2279">
            <v>2</v>
          </cell>
          <cell r="F2279" t="str">
            <v>Prepayment</v>
          </cell>
          <cell r="G2279" t="str">
            <v>North West</v>
          </cell>
          <cell r="H2279">
            <v>125</v>
          </cell>
        </row>
        <row r="2280">
          <cell r="A2280">
            <v>1999</v>
          </cell>
          <cell r="B2280">
            <v>1</v>
          </cell>
          <cell r="C2280" t="str">
            <v>British Gas</v>
          </cell>
          <cell r="D2280" t="str">
            <v>Centrica</v>
          </cell>
          <cell r="E2280">
            <v>2</v>
          </cell>
          <cell r="F2280" t="str">
            <v>All</v>
          </cell>
          <cell r="G2280" t="str">
            <v>South East</v>
          </cell>
          <cell r="H2280">
            <v>28055</v>
          </cell>
        </row>
        <row r="2281">
          <cell r="A2281">
            <v>1999</v>
          </cell>
          <cell r="B2281">
            <v>1</v>
          </cell>
          <cell r="C2281" t="str">
            <v>British Gas</v>
          </cell>
          <cell r="D2281" t="str">
            <v>Centrica</v>
          </cell>
          <cell r="E2281">
            <v>2</v>
          </cell>
          <cell r="F2281" t="str">
            <v>Credit</v>
          </cell>
          <cell r="G2281" t="str">
            <v>South East</v>
          </cell>
          <cell r="H2281">
            <v>17726</v>
          </cell>
        </row>
        <row r="2282">
          <cell r="A2282">
            <v>1999</v>
          </cell>
          <cell r="B2282">
            <v>1</v>
          </cell>
          <cell r="C2282" t="str">
            <v>British Gas</v>
          </cell>
          <cell r="D2282" t="str">
            <v>Centrica</v>
          </cell>
          <cell r="E2282">
            <v>2</v>
          </cell>
          <cell r="F2282" t="str">
            <v>Credit</v>
          </cell>
          <cell r="G2282" t="str">
            <v>South East</v>
          </cell>
          <cell r="H2282">
            <v>0</v>
          </cell>
        </row>
        <row r="2283">
          <cell r="A2283">
            <v>1999</v>
          </cell>
          <cell r="B2283">
            <v>1</v>
          </cell>
          <cell r="C2283" t="str">
            <v>British Gas</v>
          </cell>
          <cell r="D2283" t="str">
            <v>Centrica</v>
          </cell>
          <cell r="E2283">
            <v>2</v>
          </cell>
          <cell r="F2283" t="str">
            <v>Direct Debit</v>
          </cell>
          <cell r="G2283" t="str">
            <v>South East</v>
          </cell>
          <cell r="H2283">
            <v>9449</v>
          </cell>
        </row>
        <row r="2284">
          <cell r="A2284">
            <v>1999</v>
          </cell>
          <cell r="B2284">
            <v>1</v>
          </cell>
          <cell r="C2284" t="str">
            <v>British Gas</v>
          </cell>
          <cell r="D2284" t="str">
            <v>Centrica</v>
          </cell>
          <cell r="E2284">
            <v>2</v>
          </cell>
          <cell r="F2284" t="str">
            <v>Prepayment</v>
          </cell>
          <cell r="G2284" t="str">
            <v>South East</v>
          </cell>
          <cell r="H2284">
            <v>880</v>
          </cell>
        </row>
        <row r="2285">
          <cell r="A2285">
            <v>1999</v>
          </cell>
          <cell r="B2285">
            <v>1</v>
          </cell>
          <cell r="C2285" t="str">
            <v>British Gas</v>
          </cell>
          <cell r="D2285" t="str">
            <v>Centrica</v>
          </cell>
          <cell r="E2285">
            <v>2</v>
          </cell>
          <cell r="F2285" t="str">
            <v>All</v>
          </cell>
          <cell r="G2285" t="str">
            <v>South Scotland</v>
          </cell>
          <cell r="H2285">
            <v>46442</v>
          </cell>
        </row>
        <row r="2286">
          <cell r="A2286">
            <v>1999</v>
          </cell>
          <cell r="B2286">
            <v>1</v>
          </cell>
          <cell r="C2286" t="str">
            <v>British Gas</v>
          </cell>
          <cell r="D2286" t="str">
            <v>Centrica</v>
          </cell>
          <cell r="E2286">
            <v>2</v>
          </cell>
          <cell r="F2286" t="str">
            <v>Credit</v>
          </cell>
          <cell r="G2286" t="str">
            <v>South Scotland</v>
          </cell>
          <cell r="H2286">
            <v>23706</v>
          </cell>
        </row>
        <row r="2287">
          <cell r="A2287">
            <v>1999</v>
          </cell>
          <cell r="B2287">
            <v>1</v>
          </cell>
          <cell r="C2287" t="str">
            <v>British Gas</v>
          </cell>
          <cell r="D2287" t="str">
            <v>Centrica</v>
          </cell>
          <cell r="E2287">
            <v>2</v>
          </cell>
          <cell r="F2287" t="str">
            <v>Credit</v>
          </cell>
          <cell r="G2287" t="str">
            <v>South Scotland</v>
          </cell>
          <cell r="H2287">
            <v>0</v>
          </cell>
        </row>
        <row r="2288">
          <cell r="A2288">
            <v>1999</v>
          </cell>
          <cell r="B2288">
            <v>1</v>
          </cell>
          <cell r="C2288" t="str">
            <v>British Gas</v>
          </cell>
          <cell r="D2288" t="str">
            <v>Centrica</v>
          </cell>
          <cell r="E2288">
            <v>2</v>
          </cell>
          <cell r="F2288" t="str">
            <v>Direct Debit</v>
          </cell>
          <cell r="G2288" t="str">
            <v>South Scotland</v>
          </cell>
          <cell r="H2288">
            <v>19565</v>
          </cell>
        </row>
        <row r="2289">
          <cell r="A2289">
            <v>1999</v>
          </cell>
          <cell r="B2289">
            <v>1</v>
          </cell>
          <cell r="C2289" t="str">
            <v>British Gas</v>
          </cell>
          <cell r="D2289" t="str">
            <v>Centrica</v>
          </cell>
          <cell r="E2289">
            <v>2</v>
          </cell>
          <cell r="F2289" t="str">
            <v>Prepayment</v>
          </cell>
          <cell r="G2289" t="str">
            <v>South Scotland</v>
          </cell>
          <cell r="H2289">
            <v>3171</v>
          </cell>
        </row>
        <row r="2290">
          <cell r="A2290">
            <v>1999</v>
          </cell>
          <cell r="B2290">
            <v>1</v>
          </cell>
          <cell r="C2290" t="str">
            <v>British Gas</v>
          </cell>
          <cell r="D2290" t="str">
            <v>Centrica</v>
          </cell>
          <cell r="E2290">
            <v>2</v>
          </cell>
          <cell r="F2290" t="str">
            <v>All</v>
          </cell>
          <cell r="G2290" t="str">
            <v>South Wales</v>
          </cell>
          <cell r="H2290">
            <v>5931</v>
          </cell>
        </row>
        <row r="2291">
          <cell r="A2291">
            <v>1999</v>
          </cell>
          <cell r="B2291">
            <v>1</v>
          </cell>
          <cell r="C2291" t="str">
            <v>British Gas</v>
          </cell>
          <cell r="D2291" t="str">
            <v>Centrica</v>
          </cell>
          <cell r="E2291">
            <v>2</v>
          </cell>
          <cell r="F2291" t="str">
            <v>Credit</v>
          </cell>
          <cell r="G2291" t="str">
            <v>South Wales</v>
          </cell>
          <cell r="H2291">
            <v>4000</v>
          </cell>
        </row>
        <row r="2292">
          <cell r="A2292">
            <v>1999</v>
          </cell>
          <cell r="B2292">
            <v>1</v>
          </cell>
          <cell r="C2292" t="str">
            <v>British Gas</v>
          </cell>
          <cell r="D2292" t="str">
            <v>Centrica</v>
          </cell>
          <cell r="E2292">
            <v>2</v>
          </cell>
          <cell r="F2292" t="str">
            <v>Credit</v>
          </cell>
          <cell r="G2292" t="str">
            <v>South Wales</v>
          </cell>
          <cell r="H2292">
            <v>0</v>
          </cell>
        </row>
        <row r="2293">
          <cell r="A2293">
            <v>1999</v>
          </cell>
          <cell r="B2293">
            <v>1</v>
          </cell>
          <cell r="C2293" t="str">
            <v>British Gas</v>
          </cell>
          <cell r="D2293" t="str">
            <v>Centrica</v>
          </cell>
          <cell r="E2293">
            <v>2</v>
          </cell>
          <cell r="F2293" t="str">
            <v>Direct Debit</v>
          </cell>
          <cell r="G2293" t="str">
            <v>South Wales</v>
          </cell>
          <cell r="H2293">
            <v>1598</v>
          </cell>
        </row>
        <row r="2294">
          <cell r="A2294">
            <v>1999</v>
          </cell>
          <cell r="B2294">
            <v>1</v>
          </cell>
          <cell r="C2294" t="str">
            <v>British Gas</v>
          </cell>
          <cell r="D2294" t="str">
            <v>Centrica</v>
          </cell>
          <cell r="E2294">
            <v>2</v>
          </cell>
          <cell r="F2294" t="str">
            <v>Prepayment</v>
          </cell>
          <cell r="G2294" t="str">
            <v>South Wales</v>
          </cell>
          <cell r="H2294">
            <v>333</v>
          </cell>
        </row>
        <row r="2295">
          <cell r="A2295">
            <v>1999</v>
          </cell>
          <cell r="B2295">
            <v>1</v>
          </cell>
          <cell r="C2295" t="str">
            <v>British Gas</v>
          </cell>
          <cell r="D2295" t="str">
            <v>Centrica</v>
          </cell>
          <cell r="E2295">
            <v>2</v>
          </cell>
          <cell r="F2295" t="str">
            <v>All</v>
          </cell>
          <cell r="G2295" t="str">
            <v>South West</v>
          </cell>
          <cell r="H2295">
            <v>4525</v>
          </cell>
        </row>
        <row r="2296">
          <cell r="A2296">
            <v>1999</v>
          </cell>
          <cell r="B2296">
            <v>1</v>
          </cell>
          <cell r="C2296" t="str">
            <v>British Gas</v>
          </cell>
          <cell r="D2296" t="str">
            <v>Centrica</v>
          </cell>
          <cell r="E2296">
            <v>2</v>
          </cell>
          <cell r="F2296" t="str">
            <v>Credit</v>
          </cell>
          <cell r="G2296" t="str">
            <v>South West</v>
          </cell>
          <cell r="H2296">
            <v>2160</v>
          </cell>
        </row>
        <row r="2297">
          <cell r="A2297">
            <v>1999</v>
          </cell>
          <cell r="B2297">
            <v>1</v>
          </cell>
          <cell r="C2297" t="str">
            <v>British Gas</v>
          </cell>
          <cell r="D2297" t="str">
            <v>Centrica</v>
          </cell>
          <cell r="E2297">
            <v>2</v>
          </cell>
          <cell r="F2297" t="str">
            <v>Credit</v>
          </cell>
          <cell r="G2297" t="str">
            <v>South West</v>
          </cell>
          <cell r="H2297">
            <v>0</v>
          </cell>
        </row>
        <row r="2298">
          <cell r="A2298">
            <v>1999</v>
          </cell>
          <cell r="B2298">
            <v>1</v>
          </cell>
          <cell r="C2298" t="str">
            <v>British Gas</v>
          </cell>
          <cell r="D2298" t="str">
            <v>Centrica</v>
          </cell>
          <cell r="E2298">
            <v>2</v>
          </cell>
          <cell r="F2298" t="str">
            <v>Direct Debit</v>
          </cell>
          <cell r="G2298" t="str">
            <v>South West</v>
          </cell>
          <cell r="H2298">
            <v>2257</v>
          </cell>
        </row>
        <row r="2299">
          <cell r="A2299">
            <v>1999</v>
          </cell>
          <cell r="B2299">
            <v>1</v>
          </cell>
          <cell r="C2299" t="str">
            <v>British Gas</v>
          </cell>
          <cell r="D2299" t="str">
            <v>Centrica</v>
          </cell>
          <cell r="E2299">
            <v>2</v>
          </cell>
          <cell r="F2299" t="str">
            <v>Prepayment</v>
          </cell>
          <cell r="G2299" t="str">
            <v>South West</v>
          </cell>
          <cell r="H2299">
            <v>108</v>
          </cell>
        </row>
        <row r="2300">
          <cell r="A2300">
            <v>1999</v>
          </cell>
          <cell r="B2300">
            <v>1</v>
          </cell>
          <cell r="C2300" t="str">
            <v>British Gas</v>
          </cell>
          <cell r="D2300" t="str">
            <v>Centrica</v>
          </cell>
          <cell r="E2300">
            <v>2</v>
          </cell>
          <cell r="F2300" t="str">
            <v>All</v>
          </cell>
          <cell r="G2300" t="str">
            <v>Southern</v>
          </cell>
          <cell r="H2300">
            <v>5335</v>
          </cell>
        </row>
        <row r="2301">
          <cell r="A2301">
            <v>1999</v>
          </cell>
          <cell r="B2301">
            <v>1</v>
          </cell>
          <cell r="C2301" t="str">
            <v>British Gas</v>
          </cell>
          <cell r="D2301" t="str">
            <v>Centrica</v>
          </cell>
          <cell r="E2301">
            <v>2</v>
          </cell>
          <cell r="F2301" t="str">
            <v>Credit</v>
          </cell>
          <cell r="G2301" t="str">
            <v>Southern</v>
          </cell>
          <cell r="H2301">
            <v>1489</v>
          </cell>
        </row>
        <row r="2302">
          <cell r="A2302">
            <v>1999</v>
          </cell>
          <cell r="B2302">
            <v>1</v>
          </cell>
          <cell r="C2302" t="str">
            <v>British Gas</v>
          </cell>
          <cell r="D2302" t="str">
            <v>Centrica</v>
          </cell>
          <cell r="E2302">
            <v>2</v>
          </cell>
          <cell r="F2302" t="str">
            <v>Credit</v>
          </cell>
          <cell r="G2302" t="str">
            <v>Southern</v>
          </cell>
          <cell r="H2302">
            <v>0</v>
          </cell>
        </row>
        <row r="2303">
          <cell r="A2303">
            <v>1999</v>
          </cell>
          <cell r="B2303">
            <v>1</v>
          </cell>
          <cell r="C2303" t="str">
            <v>British Gas</v>
          </cell>
          <cell r="D2303" t="str">
            <v>Centrica</v>
          </cell>
          <cell r="E2303">
            <v>2</v>
          </cell>
          <cell r="F2303" t="str">
            <v>Direct Debit</v>
          </cell>
          <cell r="G2303" t="str">
            <v>Southern</v>
          </cell>
          <cell r="H2303">
            <v>3538</v>
          </cell>
        </row>
        <row r="2304">
          <cell r="A2304">
            <v>1999</v>
          </cell>
          <cell r="B2304">
            <v>1</v>
          </cell>
          <cell r="C2304" t="str">
            <v>British Gas</v>
          </cell>
          <cell r="D2304" t="str">
            <v>Centrica</v>
          </cell>
          <cell r="E2304">
            <v>2</v>
          </cell>
          <cell r="F2304" t="str">
            <v>Prepayment</v>
          </cell>
          <cell r="G2304" t="str">
            <v>Southern</v>
          </cell>
          <cell r="H2304">
            <v>308</v>
          </cell>
        </row>
        <row r="2305">
          <cell r="A2305">
            <v>1999</v>
          </cell>
          <cell r="B2305">
            <v>1</v>
          </cell>
          <cell r="C2305" t="str">
            <v>British Gas</v>
          </cell>
          <cell r="D2305" t="str">
            <v>Centrica</v>
          </cell>
          <cell r="E2305">
            <v>2</v>
          </cell>
          <cell r="F2305" t="str">
            <v>All</v>
          </cell>
          <cell r="G2305" t="str">
            <v>Yorkshire</v>
          </cell>
          <cell r="H2305">
            <v>31087</v>
          </cell>
        </row>
        <row r="2306">
          <cell r="A2306">
            <v>1999</v>
          </cell>
          <cell r="B2306">
            <v>1</v>
          </cell>
          <cell r="C2306" t="str">
            <v>British Gas</v>
          </cell>
          <cell r="D2306" t="str">
            <v>Centrica</v>
          </cell>
          <cell r="E2306">
            <v>2</v>
          </cell>
          <cell r="F2306" t="str">
            <v>Credit</v>
          </cell>
          <cell r="G2306" t="str">
            <v>Yorkshire</v>
          </cell>
          <cell r="H2306">
            <v>13815</v>
          </cell>
        </row>
        <row r="2307">
          <cell r="A2307">
            <v>1999</v>
          </cell>
          <cell r="B2307">
            <v>1</v>
          </cell>
          <cell r="C2307" t="str">
            <v>British Gas</v>
          </cell>
          <cell r="D2307" t="str">
            <v>Centrica</v>
          </cell>
          <cell r="E2307">
            <v>2</v>
          </cell>
          <cell r="F2307" t="str">
            <v>Credit</v>
          </cell>
          <cell r="G2307" t="str">
            <v>Yorkshire</v>
          </cell>
          <cell r="H2307">
            <v>0</v>
          </cell>
        </row>
        <row r="2308">
          <cell r="A2308">
            <v>1999</v>
          </cell>
          <cell r="B2308">
            <v>1</v>
          </cell>
          <cell r="C2308" t="str">
            <v>British Gas</v>
          </cell>
          <cell r="D2308" t="str">
            <v>Centrica</v>
          </cell>
          <cell r="E2308">
            <v>2</v>
          </cell>
          <cell r="F2308" t="str">
            <v>Direct Debit</v>
          </cell>
          <cell r="G2308" t="str">
            <v>Yorkshire</v>
          </cell>
          <cell r="H2308">
            <v>16385</v>
          </cell>
        </row>
        <row r="2309">
          <cell r="A2309">
            <v>1999</v>
          </cell>
          <cell r="B2309">
            <v>1</v>
          </cell>
          <cell r="C2309" t="str">
            <v>British Gas</v>
          </cell>
          <cell r="D2309" t="str">
            <v>Centrica</v>
          </cell>
          <cell r="E2309">
            <v>2</v>
          </cell>
          <cell r="F2309" t="str">
            <v>Prepayment</v>
          </cell>
          <cell r="G2309" t="str">
            <v>Yorkshire</v>
          </cell>
          <cell r="H2309">
            <v>887</v>
          </cell>
        </row>
        <row r="2310">
          <cell r="A2310">
            <v>1999</v>
          </cell>
          <cell r="B2310">
            <v>1</v>
          </cell>
          <cell r="C2310" t="str">
            <v>Eastern Electricity</v>
          </cell>
          <cell r="D2310" t="str">
            <v>Powergen</v>
          </cell>
          <cell r="E2310">
            <v>1</v>
          </cell>
          <cell r="F2310" t="str">
            <v>All</v>
          </cell>
          <cell r="G2310" t="str">
            <v>East Anglia</v>
          </cell>
          <cell r="H2310">
            <v>2824826</v>
          </cell>
        </row>
        <row r="2311">
          <cell r="A2311">
            <v>1999</v>
          </cell>
          <cell r="B2311">
            <v>1</v>
          </cell>
          <cell r="C2311" t="str">
            <v>Eastern Electricity</v>
          </cell>
          <cell r="D2311" t="str">
            <v>Powergen</v>
          </cell>
          <cell r="E2311">
            <v>1</v>
          </cell>
          <cell r="F2311" t="str">
            <v>Credit</v>
          </cell>
          <cell r="G2311" t="str">
            <v>East Anglia</v>
          </cell>
          <cell r="H2311">
            <v>1435537</v>
          </cell>
        </row>
        <row r="2312">
          <cell r="A2312">
            <v>1999</v>
          </cell>
          <cell r="B2312">
            <v>1</v>
          </cell>
          <cell r="C2312" t="str">
            <v>Eastern Electricity</v>
          </cell>
          <cell r="D2312" t="str">
            <v>Powergen</v>
          </cell>
          <cell r="E2312">
            <v>1</v>
          </cell>
          <cell r="F2312" t="str">
            <v>Credit</v>
          </cell>
          <cell r="G2312" t="str">
            <v>East Anglia</v>
          </cell>
          <cell r="H2312">
            <v>64054</v>
          </cell>
        </row>
        <row r="2313">
          <cell r="A2313">
            <v>1999</v>
          </cell>
          <cell r="B2313">
            <v>1</v>
          </cell>
          <cell r="C2313" t="str">
            <v>Eastern Electricity</v>
          </cell>
          <cell r="D2313" t="str">
            <v>Powergen</v>
          </cell>
          <cell r="E2313">
            <v>1</v>
          </cell>
          <cell r="F2313" t="str">
            <v>Direct Debit</v>
          </cell>
          <cell r="G2313" t="str">
            <v>East Anglia</v>
          </cell>
          <cell r="H2313">
            <v>996071</v>
          </cell>
        </row>
        <row r="2314">
          <cell r="A2314">
            <v>1999</v>
          </cell>
          <cell r="B2314">
            <v>1</v>
          </cell>
          <cell r="C2314" t="str">
            <v>Eastern Electricity</v>
          </cell>
          <cell r="D2314" t="str">
            <v>Powergen</v>
          </cell>
          <cell r="E2314">
            <v>1</v>
          </cell>
          <cell r="F2314" t="str">
            <v>Prepayment</v>
          </cell>
          <cell r="G2314" t="str">
            <v>East Anglia</v>
          </cell>
          <cell r="H2314">
            <v>329164</v>
          </cell>
        </row>
        <row r="2315">
          <cell r="A2315">
            <v>1999</v>
          </cell>
          <cell r="B2315">
            <v>1</v>
          </cell>
          <cell r="C2315" t="str">
            <v>Eastern Electricity</v>
          </cell>
          <cell r="D2315" t="str">
            <v>Powergen</v>
          </cell>
          <cell r="E2315">
            <v>2</v>
          </cell>
          <cell r="F2315" t="str">
            <v>All</v>
          </cell>
          <cell r="G2315" t="str">
            <v>East Midlands</v>
          </cell>
          <cell r="H2315">
            <v>4978</v>
          </cell>
        </row>
        <row r="2316">
          <cell r="A2316">
            <v>1999</v>
          </cell>
          <cell r="B2316">
            <v>1</v>
          </cell>
          <cell r="C2316" t="str">
            <v>Eastern Electricity</v>
          </cell>
          <cell r="D2316" t="str">
            <v>Powergen</v>
          </cell>
          <cell r="E2316">
            <v>2</v>
          </cell>
          <cell r="F2316" t="str">
            <v>Credit</v>
          </cell>
          <cell r="G2316" t="str">
            <v>East Midlands</v>
          </cell>
          <cell r="H2316">
            <v>1636</v>
          </cell>
        </row>
        <row r="2317">
          <cell r="A2317">
            <v>1999</v>
          </cell>
          <cell r="B2317">
            <v>1</v>
          </cell>
          <cell r="C2317" t="str">
            <v>Eastern Electricity</v>
          </cell>
          <cell r="D2317" t="str">
            <v>Powergen</v>
          </cell>
          <cell r="E2317">
            <v>2</v>
          </cell>
          <cell r="F2317" t="str">
            <v>Credit</v>
          </cell>
          <cell r="G2317" t="str">
            <v>East Midlands</v>
          </cell>
          <cell r="H2317">
            <v>0</v>
          </cell>
        </row>
        <row r="2318">
          <cell r="A2318">
            <v>1999</v>
          </cell>
          <cell r="B2318">
            <v>1</v>
          </cell>
          <cell r="C2318" t="str">
            <v>Eastern Electricity</v>
          </cell>
          <cell r="D2318" t="str">
            <v>Powergen</v>
          </cell>
          <cell r="E2318">
            <v>2</v>
          </cell>
          <cell r="F2318" t="str">
            <v>Direct Debit</v>
          </cell>
          <cell r="G2318" t="str">
            <v>East Midlands</v>
          </cell>
          <cell r="H2318">
            <v>3200</v>
          </cell>
        </row>
        <row r="2319">
          <cell r="A2319">
            <v>1999</v>
          </cell>
          <cell r="B2319">
            <v>1</v>
          </cell>
          <cell r="C2319" t="str">
            <v>Eastern Electricity</v>
          </cell>
          <cell r="D2319" t="str">
            <v>Powergen</v>
          </cell>
          <cell r="E2319">
            <v>2</v>
          </cell>
          <cell r="F2319" t="str">
            <v>Prepayment</v>
          </cell>
          <cell r="G2319" t="str">
            <v>East Midlands</v>
          </cell>
          <cell r="H2319">
            <v>142</v>
          </cell>
        </row>
        <row r="2320">
          <cell r="A2320">
            <v>1999</v>
          </cell>
          <cell r="B2320">
            <v>1</v>
          </cell>
          <cell r="C2320" t="str">
            <v>Eastern Electricity</v>
          </cell>
          <cell r="D2320" t="str">
            <v>Powergen</v>
          </cell>
          <cell r="E2320">
            <v>2</v>
          </cell>
          <cell r="F2320" t="str">
            <v>All</v>
          </cell>
          <cell r="G2320" t="str">
            <v>London</v>
          </cell>
          <cell r="H2320">
            <v>2843</v>
          </cell>
        </row>
        <row r="2321">
          <cell r="A2321">
            <v>1999</v>
          </cell>
          <cell r="B2321">
            <v>1</v>
          </cell>
          <cell r="C2321" t="str">
            <v>Eastern Electricity</v>
          </cell>
          <cell r="D2321" t="str">
            <v>Powergen</v>
          </cell>
          <cell r="E2321">
            <v>2</v>
          </cell>
          <cell r="F2321" t="str">
            <v>Credit</v>
          </cell>
          <cell r="G2321" t="str">
            <v>London</v>
          </cell>
          <cell r="H2321">
            <v>1866</v>
          </cell>
        </row>
        <row r="2322">
          <cell r="A2322">
            <v>1999</v>
          </cell>
          <cell r="B2322">
            <v>1</v>
          </cell>
          <cell r="C2322" t="str">
            <v>Eastern Electricity</v>
          </cell>
          <cell r="D2322" t="str">
            <v>Powergen</v>
          </cell>
          <cell r="E2322">
            <v>2</v>
          </cell>
          <cell r="F2322" t="str">
            <v>Credit</v>
          </cell>
          <cell r="G2322" t="str">
            <v>London</v>
          </cell>
          <cell r="H2322">
            <v>0</v>
          </cell>
        </row>
        <row r="2323">
          <cell r="A2323">
            <v>1999</v>
          </cell>
          <cell r="B2323">
            <v>1</v>
          </cell>
          <cell r="C2323" t="str">
            <v>Eastern Electricity</v>
          </cell>
          <cell r="D2323" t="str">
            <v>Powergen</v>
          </cell>
          <cell r="E2323">
            <v>2</v>
          </cell>
          <cell r="F2323" t="str">
            <v>Direct Debit</v>
          </cell>
          <cell r="G2323" t="str">
            <v>London</v>
          </cell>
          <cell r="H2323">
            <v>761</v>
          </cell>
        </row>
        <row r="2324">
          <cell r="A2324">
            <v>1999</v>
          </cell>
          <cell r="B2324">
            <v>1</v>
          </cell>
          <cell r="C2324" t="str">
            <v>Eastern Electricity</v>
          </cell>
          <cell r="D2324" t="str">
            <v>Powergen</v>
          </cell>
          <cell r="E2324">
            <v>2</v>
          </cell>
          <cell r="F2324" t="str">
            <v>Prepayment</v>
          </cell>
          <cell r="G2324" t="str">
            <v>London</v>
          </cell>
          <cell r="H2324">
            <v>216</v>
          </cell>
        </row>
        <row r="2325">
          <cell r="A2325">
            <v>1999</v>
          </cell>
          <cell r="B2325">
            <v>1</v>
          </cell>
          <cell r="C2325" t="str">
            <v>Eastern Electricity</v>
          </cell>
          <cell r="D2325" t="str">
            <v>Powergen</v>
          </cell>
          <cell r="E2325">
            <v>2</v>
          </cell>
          <cell r="F2325" t="str">
            <v>All</v>
          </cell>
          <cell r="G2325" t="str">
            <v>Midlands</v>
          </cell>
          <cell r="H2325">
            <v>18348</v>
          </cell>
        </row>
        <row r="2326">
          <cell r="A2326">
            <v>1999</v>
          </cell>
          <cell r="B2326">
            <v>1</v>
          </cell>
          <cell r="C2326" t="str">
            <v>Eastern Electricity</v>
          </cell>
          <cell r="D2326" t="str">
            <v>Powergen</v>
          </cell>
          <cell r="E2326">
            <v>2</v>
          </cell>
          <cell r="F2326" t="str">
            <v>Credit</v>
          </cell>
          <cell r="G2326" t="str">
            <v>Midlands</v>
          </cell>
          <cell r="H2326">
            <v>13700</v>
          </cell>
        </row>
        <row r="2327">
          <cell r="A2327">
            <v>1999</v>
          </cell>
          <cell r="B2327">
            <v>1</v>
          </cell>
          <cell r="C2327" t="str">
            <v>Eastern Electricity</v>
          </cell>
          <cell r="D2327" t="str">
            <v>Powergen</v>
          </cell>
          <cell r="E2327">
            <v>2</v>
          </cell>
          <cell r="F2327" t="str">
            <v>Credit</v>
          </cell>
          <cell r="G2327" t="str">
            <v>Midlands</v>
          </cell>
          <cell r="H2327">
            <v>0</v>
          </cell>
        </row>
        <row r="2328">
          <cell r="A2328">
            <v>1999</v>
          </cell>
          <cell r="B2328">
            <v>1</v>
          </cell>
          <cell r="C2328" t="str">
            <v>Eastern Electricity</v>
          </cell>
          <cell r="D2328" t="str">
            <v>Powergen</v>
          </cell>
          <cell r="E2328">
            <v>2</v>
          </cell>
          <cell r="F2328" t="str">
            <v>Direct Debit</v>
          </cell>
          <cell r="G2328" t="str">
            <v>Midlands</v>
          </cell>
          <cell r="H2328">
            <v>3999</v>
          </cell>
        </row>
        <row r="2329">
          <cell r="A2329">
            <v>1999</v>
          </cell>
          <cell r="B2329">
            <v>1</v>
          </cell>
          <cell r="C2329" t="str">
            <v>Eastern Electricity</v>
          </cell>
          <cell r="D2329" t="str">
            <v>Powergen</v>
          </cell>
          <cell r="E2329">
            <v>2</v>
          </cell>
          <cell r="F2329" t="str">
            <v>Prepayment</v>
          </cell>
          <cell r="G2329" t="str">
            <v>Midlands</v>
          </cell>
          <cell r="H2329">
            <v>649</v>
          </cell>
        </row>
        <row r="2330">
          <cell r="A2330">
            <v>1999</v>
          </cell>
          <cell r="B2330">
            <v>1</v>
          </cell>
          <cell r="C2330" t="str">
            <v>Eastern Electricity</v>
          </cell>
          <cell r="D2330" t="str">
            <v>Powergen</v>
          </cell>
          <cell r="E2330">
            <v>2</v>
          </cell>
          <cell r="F2330" t="str">
            <v>All</v>
          </cell>
          <cell r="G2330" t="str">
            <v>North East</v>
          </cell>
          <cell r="H2330">
            <v>5267</v>
          </cell>
        </row>
        <row r="2331">
          <cell r="A2331">
            <v>1999</v>
          </cell>
          <cell r="B2331">
            <v>1</v>
          </cell>
          <cell r="C2331" t="str">
            <v>Eastern Electricity</v>
          </cell>
          <cell r="D2331" t="str">
            <v>Powergen</v>
          </cell>
          <cell r="E2331">
            <v>2</v>
          </cell>
          <cell r="F2331" t="str">
            <v>Credit</v>
          </cell>
          <cell r="G2331" t="str">
            <v>North East</v>
          </cell>
          <cell r="H2331">
            <v>3576</v>
          </cell>
        </row>
        <row r="2332">
          <cell r="A2332">
            <v>1999</v>
          </cell>
          <cell r="B2332">
            <v>1</v>
          </cell>
          <cell r="C2332" t="str">
            <v>Eastern Electricity</v>
          </cell>
          <cell r="D2332" t="str">
            <v>Powergen</v>
          </cell>
          <cell r="E2332">
            <v>2</v>
          </cell>
          <cell r="F2332" t="str">
            <v>Credit</v>
          </cell>
          <cell r="G2332" t="str">
            <v>North East</v>
          </cell>
          <cell r="H2332">
            <v>0</v>
          </cell>
        </row>
        <row r="2333">
          <cell r="A2333">
            <v>1999</v>
          </cell>
          <cell r="B2333">
            <v>1</v>
          </cell>
          <cell r="C2333" t="str">
            <v>Eastern Electricity</v>
          </cell>
          <cell r="D2333" t="str">
            <v>Powergen</v>
          </cell>
          <cell r="E2333">
            <v>2</v>
          </cell>
          <cell r="F2333" t="str">
            <v>Direct Debit</v>
          </cell>
          <cell r="G2333" t="str">
            <v>North East</v>
          </cell>
          <cell r="H2333">
            <v>1670</v>
          </cell>
        </row>
        <row r="2334">
          <cell r="A2334">
            <v>1999</v>
          </cell>
          <cell r="B2334">
            <v>1</v>
          </cell>
          <cell r="C2334" t="str">
            <v>Eastern Electricity</v>
          </cell>
          <cell r="D2334" t="str">
            <v>Powergen</v>
          </cell>
          <cell r="E2334">
            <v>2</v>
          </cell>
          <cell r="F2334" t="str">
            <v>Prepayment</v>
          </cell>
          <cell r="G2334" t="str">
            <v>North East</v>
          </cell>
          <cell r="H2334">
            <v>21</v>
          </cell>
        </row>
        <row r="2335">
          <cell r="A2335">
            <v>1999</v>
          </cell>
          <cell r="B2335">
            <v>1</v>
          </cell>
          <cell r="C2335" t="str">
            <v>Eastern Electricity</v>
          </cell>
          <cell r="D2335" t="str">
            <v>Powergen</v>
          </cell>
          <cell r="E2335">
            <v>2</v>
          </cell>
          <cell r="F2335" t="str">
            <v>All</v>
          </cell>
          <cell r="G2335" t="str">
            <v>North Scotland</v>
          </cell>
          <cell r="H2335">
            <v>198</v>
          </cell>
        </row>
        <row r="2336">
          <cell r="A2336">
            <v>1999</v>
          </cell>
          <cell r="B2336">
            <v>1</v>
          </cell>
          <cell r="C2336" t="str">
            <v>Eastern Electricity</v>
          </cell>
          <cell r="D2336" t="str">
            <v>Powergen</v>
          </cell>
          <cell r="E2336">
            <v>2</v>
          </cell>
          <cell r="F2336" t="str">
            <v>Credit</v>
          </cell>
          <cell r="G2336" t="str">
            <v>North Scotland</v>
          </cell>
          <cell r="H2336">
            <v>54</v>
          </cell>
        </row>
        <row r="2337">
          <cell r="A2337">
            <v>1999</v>
          </cell>
          <cell r="B2337">
            <v>1</v>
          </cell>
          <cell r="C2337" t="str">
            <v>Eastern Electricity</v>
          </cell>
          <cell r="D2337" t="str">
            <v>Powergen</v>
          </cell>
          <cell r="E2337">
            <v>2</v>
          </cell>
          <cell r="F2337" t="str">
            <v>Credit</v>
          </cell>
          <cell r="G2337" t="str">
            <v>North Scotland</v>
          </cell>
          <cell r="H2337">
            <v>0</v>
          </cell>
        </row>
        <row r="2338">
          <cell r="A2338">
            <v>1999</v>
          </cell>
          <cell r="B2338">
            <v>1</v>
          </cell>
          <cell r="C2338" t="str">
            <v>Eastern Electricity</v>
          </cell>
          <cell r="D2338" t="str">
            <v>Powergen</v>
          </cell>
          <cell r="E2338">
            <v>2</v>
          </cell>
          <cell r="F2338" t="str">
            <v>Direct Debit</v>
          </cell>
          <cell r="G2338" t="str">
            <v>North Scotland</v>
          </cell>
          <cell r="H2338">
            <v>142</v>
          </cell>
        </row>
        <row r="2339">
          <cell r="A2339">
            <v>1999</v>
          </cell>
          <cell r="B2339">
            <v>1</v>
          </cell>
          <cell r="C2339" t="str">
            <v>Eastern Electricity</v>
          </cell>
          <cell r="D2339" t="str">
            <v>Powergen</v>
          </cell>
          <cell r="E2339">
            <v>2</v>
          </cell>
          <cell r="F2339" t="str">
            <v>Prepayment</v>
          </cell>
          <cell r="G2339" t="str">
            <v>North Scotland</v>
          </cell>
          <cell r="H2339">
            <v>2</v>
          </cell>
        </row>
        <row r="2340">
          <cell r="A2340">
            <v>1999</v>
          </cell>
          <cell r="B2340">
            <v>1</v>
          </cell>
          <cell r="C2340" t="str">
            <v>Eastern Electricity</v>
          </cell>
          <cell r="D2340" t="str">
            <v>Powergen</v>
          </cell>
          <cell r="E2340">
            <v>2</v>
          </cell>
          <cell r="F2340" t="str">
            <v>All</v>
          </cell>
          <cell r="G2340" t="str">
            <v>North Wales &amp; Merseyside</v>
          </cell>
          <cell r="H2340">
            <v>4937</v>
          </cell>
        </row>
        <row r="2341">
          <cell r="A2341">
            <v>1999</v>
          </cell>
          <cell r="B2341">
            <v>1</v>
          </cell>
          <cell r="C2341" t="str">
            <v>Eastern Electricity</v>
          </cell>
          <cell r="D2341" t="str">
            <v>Powergen</v>
          </cell>
          <cell r="E2341">
            <v>2</v>
          </cell>
          <cell r="F2341" t="str">
            <v>Credit</v>
          </cell>
          <cell r="G2341" t="str">
            <v>North Wales &amp; Merseyside</v>
          </cell>
          <cell r="H2341">
            <v>2730</v>
          </cell>
        </row>
        <row r="2342">
          <cell r="A2342">
            <v>1999</v>
          </cell>
          <cell r="B2342">
            <v>1</v>
          </cell>
          <cell r="C2342" t="str">
            <v>Eastern Electricity</v>
          </cell>
          <cell r="D2342" t="str">
            <v>Powergen</v>
          </cell>
          <cell r="E2342">
            <v>2</v>
          </cell>
          <cell r="F2342" t="str">
            <v>Credit</v>
          </cell>
          <cell r="G2342" t="str">
            <v>North Wales &amp; Merseyside</v>
          </cell>
          <cell r="H2342">
            <v>0</v>
          </cell>
        </row>
        <row r="2343">
          <cell r="A2343">
            <v>1999</v>
          </cell>
          <cell r="B2343">
            <v>1</v>
          </cell>
          <cell r="C2343" t="str">
            <v>Eastern Electricity</v>
          </cell>
          <cell r="D2343" t="str">
            <v>Powergen</v>
          </cell>
          <cell r="E2343">
            <v>2</v>
          </cell>
          <cell r="F2343" t="str">
            <v>Direct Debit</v>
          </cell>
          <cell r="G2343" t="str">
            <v>North Wales &amp; Merseyside</v>
          </cell>
          <cell r="H2343">
            <v>1938</v>
          </cell>
        </row>
        <row r="2344">
          <cell r="A2344">
            <v>1999</v>
          </cell>
          <cell r="B2344">
            <v>1</v>
          </cell>
          <cell r="C2344" t="str">
            <v>Eastern Electricity</v>
          </cell>
          <cell r="D2344" t="str">
            <v>Powergen</v>
          </cell>
          <cell r="E2344">
            <v>2</v>
          </cell>
          <cell r="F2344" t="str">
            <v>Prepayment</v>
          </cell>
          <cell r="G2344" t="str">
            <v>North Wales &amp; Merseyside</v>
          </cell>
          <cell r="H2344">
            <v>270</v>
          </cell>
        </row>
        <row r="2345">
          <cell r="A2345">
            <v>1999</v>
          </cell>
          <cell r="B2345">
            <v>1</v>
          </cell>
          <cell r="C2345" t="str">
            <v>Eastern Electricity</v>
          </cell>
          <cell r="D2345" t="str">
            <v>Powergen</v>
          </cell>
          <cell r="E2345">
            <v>2</v>
          </cell>
          <cell r="F2345" t="str">
            <v>All</v>
          </cell>
          <cell r="G2345" t="str">
            <v>North West</v>
          </cell>
          <cell r="H2345">
            <v>2478</v>
          </cell>
        </row>
        <row r="2346">
          <cell r="A2346">
            <v>1999</v>
          </cell>
          <cell r="B2346">
            <v>1</v>
          </cell>
          <cell r="C2346" t="str">
            <v>Eastern Electricity</v>
          </cell>
          <cell r="D2346" t="str">
            <v>Powergen</v>
          </cell>
          <cell r="E2346">
            <v>2</v>
          </cell>
          <cell r="F2346" t="str">
            <v>Credit</v>
          </cell>
          <cell r="G2346" t="str">
            <v>North West</v>
          </cell>
          <cell r="H2346">
            <v>1569</v>
          </cell>
        </row>
        <row r="2347">
          <cell r="A2347">
            <v>1999</v>
          </cell>
          <cell r="B2347">
            <v>1</v>
          </cell>
          <cell r="C2347" t="str">
            <v>Eastern Electricity</v>
          </cell>
          <cell r="D2347" t="str">
            <v>Powergen</v>
          </cell>
          <cell r="E2347">
            <v>2</v>
          </cell>
          <cell r="F2347" t="str">
            <v>Credit</v>
          </cell>
          <cell r="G2347" t="str">
            <v>North West</v>
          </cell>
          <cell r="H2347">
            <v>0</v>
          </cell>
        </row>
        <row r="2348">
          <cell r="A2348">
            <v>1999</v>
          </cell>
          <cell r="B2348">
            <v>1</v>
          </cell>
          <cell r="C2348" t="str">
            <v>Eastern Electricity</v>
          </cell>
          <cell r="D2348" t="str">
            <v>Powergen</v>
          </cell>
          <cell r="E2348">
            <v>2</v>
          </cell>
          <cell r="F2348" t="str">
            <v>Direct Debit</v>
          </cell>
          <cell r="G2348" t="str">
            <v>North West</v>
          </cell>
          <cell r="H2348">
            <v>888</v>
          </cell>
        </row>
        <row r="2349">
          <cell r="A2349">
            <v>1999</v>
          </cell>
          <cell r="B2349">
            <v>1</v>
          </cell>
          <cell r="C2349" t="str">
            <v>Eastern Electricity</v>
          </cell>
          <cell r="D2349" t="str">
            <v>Powergen</v>
          </cell>
          <cell r="E2349">
            <v>2</v>
          </cell>
          <cell r="F2349" t="str">
            <v>Prepayment</v>
          </cell>
          <cell r="G2349" t="str">
            <v>North West</v>
          </cell>
          <cell r="H2349">
            <v>21</v>
          </cell>
        </row>
        <row r="2350">
          <cell r="A2350">
            <v>1999</v>
          </cell>
          <cell r="B2350">
            <v>1</v>
          </cell>
          <cell r="C2350" t="str">
            <v>Eastern Electricity</v>
          </cell>
          <cell r="D2350" t="str">
            <v>Powergen</v>
          </cell>
          <cell r="E2350">
            <v>2</v>
          </cell>
          <cell r="F2350" t="str">
            <v>All</v>
          </cell>
          <cell r="G2350" t="str">
            <v>South East</v>
          </cell>
          <cell r="H2350">
            <v>3153</v>
          </cell>
        </row>
        <row r="2351">
          <cell r="A2351">
            <v>1999</v>
          </cell>
          <cell r="B2351">
            <v>1</v>
          </cell>
          <cell r="C2351" t="str">
            <v>Eastern Electricity</v>
          </cell>
          <cell r="D2351" t="str">
            <v>Powergen</v>
          </cell>
          <cell r="E2351">
            <v>2</v>
          </cell>
          <cell r="F2351" t="str">
            <v>Credit</v>
          </cell>
          <cell r="G2351" t="str">
            <v>South East</v>
          </cell>
          <cell r="H2351">
            <v>1725</v>
          </cell>
        </row>
        <row r="2352">
          <cell r="A2352">
            <v>1999</v>
          </cell>
          <cell r="B2352">
            <v>1</v>
          </cell>
          <cell r="C2352" t="str">
            <v>Eastern Electricity</v>
          </cell>
          <cell r="D2352" t="str">
            <v>Powergen</v>
          </cell>
          <cell r="E2352">
            <v>2</v>
          </cell>
          <cell r="F2352" t="str">
            <v>Credit</v>
          </cell>
          <cell r="G2352" t="str">
            <v>South East</v>
          </cell>
          <cell r="H2352">
            <v>0</v>
          </cell>
        </row>
        <row r="2353">
          <cell r="A2353">
            <v>1999</v>
          </cell>
          <cell r="B2353">
            <v>1</v>
          </cell>
          <cell r="C2353" t="str">
            <v>Eastern Electricity</v>
          </cell>
          <cell r="D2353" t="str">
            <v>Powergen</v>
          </cell>
          <cell r="E2353">
            <v>2</v>
          </cell>
          <cell r="F2353" t="str">
            <v>Direct Debit</v>
          </cell>
          <cell r="G2353" t="str">
            <v>South East</v>
          </cell>
          <cell r="H2353">
            <v>1425</v>
          </cell>
        </row>
        <row r="2354">
          <cell r="A2354">
            <v>1999</v>
          </cell>
          <cell r="B2354">
            <v>1</v>
          </cell>
          <cell r="C2354" t="str">
            <v>Eastern Electricity</v>
          </cell>
          <cell r="D2354" t="str">
            <v>Powergen</v>
          </cell>
          <cell r="E2354">
            <v>2</v>
          </cell>
          <cell r="F2354" t="str">
            <v>Prepayment</v>
          </cell>
          <cell r="G2354" t="str">
            <v>South East</v>
          </cell>
          <cell r="H2354">
            <v>3</v>
          </cell>
        </row>
        <row r="2355">
          <cell r="A2355">
            <v>1999</v>
          </cell>
          <cell r="B2355">
            <v>1</v>
          </cell>
          <cell r="C2355" t="str">
            <v>Eastern Electricity</v>
          </cell>
          <cell r="D2355" t="str">
            <v>Powergen</v>
          </cell>
          <cell r="E2355">
            <v>2</v>
          </cell>
          <cell r="F2355" t="str">
            <v>All</v>
          </cell>
          <cell r="G2355" t="str">
            <v>South Scotland</v>
          </cell>
          <cell r="H2355">
            <v>462</v>
          </cell>
        </row>
        <row r="2356">
          <cell r="A2356">
            <v>1999</v>
          </cell>
          <cell r="B2356">
            <v>1</v>
          </cell>
          <cell r="C2356" t="str">
            <v>Eastern Electricity</v>
          </cell>
          <cell r="D2356" t="str">
            <v>Powergen</v>
          </cell>
          <cell r="E2356">
            <v>2</v>
          </cell>
          <cell r="F2356" t="str">
            <v>Credit</v>
          </cell>
          <cell r="G2356" t="str">
            <v>South Scotland</v>
          </cell>
          <cell r="H2356">
            <v>186</v>
          </cell>
        </row>
        <row r="2357">
          <cell r="A2357">
            <v>1999</v>
          </cell>
          <cell r="B2357">
            <v>1</v>
          </cell>
          <cell r="C2357" t="str">
            <v>Eastern Electricity</v>
          </cell>
          <cell r="D2357" t="str">
            <v>Powergen</v>
          </cell>
          <cell r="E2357">
            <v>2</v>
          </cell>
          <cell r="F2357" t="str">
            <v>Credit</v>
          </cell>
          <cell r="G2357" t="str">
            <v>South Scotland</v>
          </cell>
          <cell r="H2357">
            <v>0</v>
          </cell>
        </row>
        <row r="2358">
          <cell r="A2358">
            <v>1999</v>
          </cell>
          <cell r="B2358">
            <v>1</v>
          </cell>
          <cell r="C2358" t="str">
            <v>Eastern Electricity</v>
          </cell>
          <cell r="D2358" t="str">
            <v>Powergen</v>
          </cell>
          <cell r="E2358">
            <v>2</v>
          </cell>
          <cell r="F2358" t="str">
            <v>Direct Debit</v>
          </cell>
          <cell r="G2358" t="str">
            <v>South Scotland</v>
          </cell>
          <cell r="H2358">
            <v>183</v>
          </cell>
        </row>
        <row r="2359">
          <cell r="A2359">
            <v>1999</v>
          </cell>
          <cell r="B2359">
            <v>1</v>
          </cell>
          <cell r="C2359" t="str">
            <v>Eastern Electricity</v>
          </cell>
          <cell r="D2359" t="str">
            <v>Powergen</v>
          </cell>
          <cell r="E2359">
            <v>2</v>
          </cell>
          <cell r="F2359" t="str">
            <v>Prepayment</v>
          </cell>
          <cell r="G2359" t="str">
            <v>South Scotland</v>
          </cell>
          <cell r="H2359">
            <v>93</v>
          </cell>
        </row>
        <row r="2360">
          <cell r="A2360">
            <v>1999</v>
          </cell>
          <cell r="B2360">
            <v>1</v>
          </cell>
          <cell r="C2360" t="str">
            <v>Eastern Electricity</v>
          </cell>
          <cell r="D2360" t="str">
            <v>Powergen</v>
          </cell>
          <cell r="E2360">
            <v>2</v>
          </cell>
          <cell r="F2360" t="str">
            <v>All</v>
          </cell>
          <cell r="G2360" t="str">
            <v>South Wales</v>
          </cell>
          <cell r="H2360">
            <v>0</v>
          </cell>
        </row>
        <row r="2361">
          <cell r="A2361">
            <v>1999</v>
          </cell>
          <cell r="B2361">
            <v>1</v>
          </cell>
          <cell r="C2361" t="str">
            <v>Eastern Electricity</v>
          </cell>
          <cell r="D2361" t="str">
            <v>Powergen</v>
          </cell>
          <cell r="E2361">
            <v>2</v>
          </cell>
          <cell r="F2361" t="str">
            <v>Credit</v>
          </cell>
          <cell r="G2361" t="str">
            <v>South Wales</v>
          </cell>
          <cell r="H2361">
            <v>0</v>
          </cell>
        </row>
        <row r="2362">
          <cell r="A2362">
            <v>1999</v>
          </cell>
          <cell r="B2362">
            <v>1</v>
          </cell>
          <cell r="C2362" t="str">
            <v>Eastern Electricity</v>
          </cell>
          <cell r="D2362" t="str">
            <v>Powergen</v>
          </cell>
          <cell r="E2362">
            <v>2</v>
          </cell>
          <cell r="F2362" t="str">
            <v>Credit</v>
          </cell>
          <cell r="G2362" t="str">
            <v>South Wales</v>
          </cell>
          <cell r="H2362">
            <v>0</v>
          </cell>
        </row>
        <row r="2363">
          <cell r="A2363">
            <v>1999</v>
          </cell>
          <cell r="B2363">
            <v>1</v>
          </cell>
          <cell r="C2363" t="str">
            <v>Eastern Electricity</v>
          </cell>
          <cell r="D2363" t="str">
            <v>Powergen</v>
          </cell>
          <cell r="E2363">
            <v>2</v>
          </cell>
          <cell r="F2363" t="str">
            <v>Direct Debit</v>
          </cell>
          <cell r="G2363" t="str">
            <v>South Wales</v>
          </cell>
          <cell r="H2363">
            <v>0</v>
          </cell>
        </row>
        <row r="2364">
          <cell r="A2364">
            <v>1999</v>
          </cell>
          <cell r="B2364">
            <v>1</v>
          </cell>
          <cell r="C2364" t="str">
            <v>Eastern Electricity</v>
          </cell>
          <cell r="D2364" t="str">
            <v>Powergen</v>
          </cell>
          <cell r="E2364">
            <v>2</v>
          </cell>
          <cell r="F2364" t="str">
            <v>Prepayment</v>
          </cell>
          <cell r="G2364" t="str">
            <v>South Wales</v>
          </cell>
          <cell r="H2364">
            <v>0</v>
          </cell>
        </row>
        <row r="2365">
          <cell r="A2365">
            <v>1999</v>
          </cell>
          <cell r="B2365">
            <v>1</v>
          </cell>
          <cell r="C2365" t="str">
            <v>Eastern Electricity</v>
          </cell>
          <cell r="D2365" t="str">
            <v>Powergen</v>
          </cell>
          <cell r="E2365">
            <v>2</v>
          </cell>
          <cell r="F2365" t="str">
            <v>All</v>
          </cell>
          <cell r="G2365" t="str">
            <v>South West</v>
          </cell>
          <cell r="H2365">
            <v>516</v>
          </cell>
        </row>
        <row r="2366">
          <cell r="A2366">
            <v>1999</v>
          </cell>
          <cell r="B2366">
            <v>1</v>
          </cell>
          <cell r="C2366" t="str">
            <v>Eastern Electricity</v>
          </cell>
          <cell r="D2366" t="str">
            <v>Powergen</v>
          </cell>
          <cell r="E2366">
            <v>2</v>
          </cell>
          <cell r="F2366" t="str">
            <v>Credit</v>
          </cell>
          <cell r="G2366" t="str">
            <v>South West</v>
          </cell>
          <cell r="H2366">
            <v>174</v>
          </cell>
        </row>
        <row r="2367">
          <cell r="A2367">
            <v>1999</v>
          </cell>
          <cell r="B2367">
            <v>1</v>
          </cell>
          <cell r="C2367" t="str">
            <v>Eastern Electricity</v>
          </cell>
          <cell r="D2367" t="str">
            <v>Powergen</v>
          </cell>
          <cell r="E2367">
            <v>2</v>
          </cell>
          <cell r="F2367" t="str">
            <v>Credit</v>
          </cell>
          <cell r="G2367" t="str">
            <v>South West</v>
          </cell>
          <cell r="H2367">
            <v>0</v>
          </cell>
        </row>
        <row r="2368">
          <cell r="A2368">
            <v>1999</v>
          </cell>
          <cell r="B2368">
            <v>1</v>
          </cell>
          <cell r="C2368" t="str">
            <v>Eastern Electricity</v>
          </cell>
          <cell r="D2368" t="str">
            <v>Powergen</v>
          </cell>
          <cell r="E2368">
            <v>2</v>
          </cell>
          <cell r="F2368" t="str">
            <v>Direct Debit</v>
          </cell>
          <cell r="G2368" t="str">
            <v>South West</v>
          </cell>
          <cell r="H2368">
            <v>332</v>
          </cell>
        </row>
        <row r="2369">
          <cell r="A2369">
            <v>1999</v>
          </cell>
          <cell r="B2369">
            <v>1</v>
          </cell>
          <cell r="C2369" t="str">
            <v>Eastern Electricity</v>
          </cell>
          <cell r="D2369" t="str">
            <v>Powergen</v>
          </cell>
          <cell r="E2369">
            <v>2</v>
          </cell>
          <cell r="F2369" t="str">
            <v>Prepayment</v>
          </cell>
          <cell r="G2369" t="str">
            <v>South West</v>
          </cell>
          <cell r="H2369">
            <v>10</v>
          </cell>
        </row>
        <row r="2370">
          <cell r="A2370">
            <v>1999</v>
          </cell>
          <cell r="B2370">
            <v>1</v>
          </cell>
          <cell r="C2370" t="str">
            <v>Eastern Electricity</v>
          </cell>
          <cell r="D2370" t="str">
            <v>Powergen</v>
          </cell>
          <cell r="E2370">
            <v>2</v>
          </cell>
          <cell r="F2370" t="str">
            <v>All</v>
          </cell>
          <cell r="G2370" t="str">
            <v>Southern</v>
          </cell>
          <cell r="H2370">
            <v>2267</v>
          </cell>
        </row>
        <row r="2371">
          <cell r="A2371">
            <v>1999</v>
          </cell>
          <cell r="B2371">
            <v>1</v>
          </cell>
          <cell r="C2371" t="str">
            <v>Eastern Electricity</v>
          </cell>
          <cell r="D2371" t="str">
            <v>Powergen</v>
          </cell>
          <cell r="E2371">
            <v>2</v>
          </cell>
          <cell r="F2371" t="str">
            <v>Credit</v>
          </cell>
          <cell r="G2371" t="str">
            <v>Southern</v>
          </cell>
          <cell r="H2371">
            <v>999</v>
          </cell>
        </row>
        <row r="2372">
          <cell r="A2372">
            <v>1999</v>
          </cell>
          <cell r="B2372">
            <v>1</v>
          </cell>
          <cell r="C2372" t="str">
            <v>Eastern Electricity</v>
          </cell>
          <cell r="D2372" t="str">
            <v>Powergen</v>
          </cell>
          <cell r="E2372">
            <v>2</v>
          </cell>
          <cell r="F2372" t="str">
            <v>Credit</v>
          </cell>
          <cell r="G2372" t="str">
            <v>Southern</v>
          </cell>
          <cell r="H2372">
            <v>0</v>
          </cell>
        </row>
        <row r="2373">
          <cell r="A2373">
            <v>1999</v>
          </cell>
          <cell r="B2373">
            <v>1</v>
          </cell>
          <cell r="C2373" t="str">
            <v>Eastern Electricity</v>
          </cell>
          <cell r="D2373" t="str">
            <v>Powergen</v>
          </cell>
          <cell r="E2373">
            <v>2</v>
          </cell>
          <cell r="F2373" t="str">
            <v>Direct Debit</v>
          </cell>
          <cell r="G2373" t="str">
            <v>Southern</v>
          </cell>
          <cell r="H2373">
            <v>1266</v>
          </cell>
        </row>
        <row r="2374">
          <cell r="A2374">
            <v>1999</v>
          </cell>
          <cell r="B2374">
            <v>1</v>
          </cell>
          <cell r="C2374" t="str">
            <v>Eastern Electricity</v>
          </cell>
          <cell r="D2374" t="str">
            <v>Powergen</v>
          </cell>
          <cell r="E2374">
            <v>2</v>
          </cell>
          <cell r="F2374" t="str">
            <v>Prepayment</v>
          </cell>
          <cell r="G2374" t="str">
            <v>Southern</v>
          </cell>
          <cell r="H2374">
            <v>2</v>
          </cell>
        </row>
        <row r="2375">
          <cell r="A2375">
            <v>1999</v>
          </cell>
          <cell r="B2375">
            <v>1</v>
          </cell>
          <cell r="C2375" t="str">
            <v>Eastern Electricity</v>
          </cell>
          <cell r="D2375" t="str">
            <v>Powergen</v>
          </cell>
          <cell r="E2375">
            <v>2</v>
          </cell>
          <cell r="F2375" t="str">
            <v>All</v>
          </cell>
          <cell r="G2375" t="str">
            <v>Yorkshire</v>
          </cell>
          <cell r="H2375">
            <v>9031</v>
          </cell>
        </row>
        <row r="2376">
          <cell r="A2376">
            <v>1999</v>
          </cell>
          <cell r="B2376">
            <v>1</v>
          </cell>
          <cell r="C2376" t="str">
            <v>Eastern Electricity</v>
          </cell>
          <cell r="D2376" t="str">
            <v>Powergen</v>
          </cell>
          <cell r="E2376">
            <v>2</v>
          </cell>
          <cell r="F2376" t="str">
            <v>Credit</v>
          </cell>
          <cell r="G2376" t="str">
            <v>Yorkshire</v>
          </cell>
          <cell r="H2376">
            <v>4946</v>
          </cell>
        </row>
        <row r="2377">
          <cell r="A2377">
            <v>1999</v>
          </cell>
          <cell r="B2377">
            <v>1</v>
          </cell>
          <cell r="C2377" t="str">
            <v>Eastern Electricity</v>
          </cell>
          <cell r="D2377" t="str">
            <v>Powergen</v>
          </cell>
          <cell r="E2377">
            <v>2</v>
          </cell>
          <cell r="F2377" t="str">
            <v>Credit</v>
          </cell>
          <cell r="G2377" t="str">
            <v>Yorkshire</v>
          </cell>
          <cell r="H2377">
            <v>0</v>
          </cell>
        </row>
        <row r="2378">
          <cell r="A2378">
            <v>1999</v>
          </cell>
          <cell r="B2378">
            <v>1</v>
          </cell>
          <cell r="C2378" t="str">
            <v>Eastern Electricity</v>
          </cell>
          <cell r="D2378" t="str">
            <v>Powergen</v>
          </cell>
          <cell r="E2378">
            <v>2</v>
          </cell>
          <cell r="F2378" t="str">
            <v>Direct Debit</v>
          </cell>
          <cell r="G2378" t="str">
            <v>Yorkshire</v>
          </cell>
          <cell r="H2378">
            <v>3842</v>
          </cell>
        </row>
        <row r="2379">
          <cell r="A2379">
            <v>1999</v>
          </cell>
          <cell r="B2379">
            <v>1</v>
          </cell>
          <cell r="C2379" t="str">
            <v>Eastern Electricity</v>
          </cell>
          <cell r="D2379" t="str">
            <v>Powergen</v>
          </cell>
          <cell r="E2379">
            <v>2</v>
          </cell>
          <cell r="F2379" t="str">
            <v>Prepayment</v>
          </cell>
          <cell r="G2379" t="str">
            <v>Yorkshire</v>
          </cell>
          <cell r="H2379">
            <v>243</v>
          </cell>
        </row>
        <row r="2380">
          <cell r="A2380">
            <v>1999</v>
          </cell>
          <cell r="B2380">
            <v>1</v>
          </cell>
          <cell r="C2380" t="str">
            <v>Independent Energy</v>
          </cell>
          <cell r="D2380" t="str">
            <v>nPower</v>
          </cell>
          <cell r="E2380">
            <v>2</v>
          </cell>
          <cell r="F2380" t="str">
            <v>All</v>
          </cell>
          <cell r="G2380" t="str">
            <v>East Anglia</v>
          </cell>
          <cell r="H2380">
            <v>172</v>
          </cell>
        </row>
        <row r="2381">
          <cell r="A2381">
            <v>1999</v>
          </cell>
          <cell r="B2381">
            <v>1</v>
          </cell>
          <cell r="C2381" t="str">
            <v>Independent Energy</v>
          </cell>
          <cell r="D2381" t="str">
            <v>nPower</v>
          </cell>
          <cell r="E2381">
            <v>2</v>
          </cell>
          <cell r="F2381" t="str">
            <v>Credit</v>
          </cell>
          <cell r="G2381" t="str">
            <v>East Anglia</v>
          </cell>
          <cell r="H2381">
            <v>57</v>
          </cell>
        </row>
        <row r="2382">
          <cell r="A2382">
            <v>1999</v>
          </cell>
          <cell r="B2382">
            <v>1</v>
          </cell>
          <cell r="C2382" t="str">
            <v>Independent Energy</v>
          </cell>
          <cell r="D2382" t="str">
            <v>nPower</v>
          </cell>
          <cell r="E2382">
            <v>2</v>
          </cell>
          <cell r="F2382" t="str">
            <v>Credit</v>
          </cell>
          <cell r="G2382" t="str">
            <v>East Anglia</v>
          </cell>
          <cell r="H2382">
            <v>0</v>
          </cell>
        </row>
        <row r="2383">
          <cell r="A2383">
            <v>1999</v>
          </cell>
          <cell r="B2383">
            <v>1</v>
          </cell>
          <cell r="C2383" t="str">
            <v>Independent Energy</v>
          </cell>
          <cell r="D2383" t="str">
            <v>nPower</v>
          </cell>
          <cell r="E2383">
            <v>2</v>
          </cell>
          <cell r="F2383" t="str">
            <v>Direct Debit</v>
          </cell>
          <cell r="G2383" t="str">
            <v>East Anglia</v>
          </cell>
          <cell r="H2383">
            <v>115</v>
          </cell>
        </row>
        <row r="2384">
          <cell r="A2384">
            <v>1999</v>
          </cell>
          <cell r="B2384">
            <v>1</v>
          </cell>
          <cell r="C2384" t="str">
            <v>Independent Energy</v>
          </cell>
          <cell r="D2384" t="str">
            <v>nPower</v>
          </cell>
          <cell r="E2384">
            <v>2</v>
          </cell>
          <cell r="F2384" t="str">
            <v>Prepayment</v>
          </cell>
          <cell r="G2384" t="str">
            <v>East Anglia</v>
          </cell>
          <cell r="H2384">
            <v>0</v>
          </cell>
        </row>
        <row r="2385">
          <cell r="A2385">
            <v>1999</v>
          </cell>
          <cell r="B2385">
            <v>1</v>
          </cell>
          <cell r="C2385" t="str">
            <v>Independent Energy</v>
          </cell>
          <cell r="D2385" t="str">
            <v>nPower</v>
          </cell>
          <cell r="E2385">
            <v>2</v>
          </cell>
          <cell r="F2385" t="str">
            <v>All</v>
          </cell>
          <cell r="G2385" t="str">
            <v>East Midlands</v>
          </cell>
          <cell r="H2385">
            <v>254</v>
          </cell>
        </row>
        <row r="2386">
          <cell r="A2386">
            <v>1999</v>
          </cell>
          <cell r="B2386">
            <v>1</v>
          </cell>
          <cell r="C2386" t="str">
            <v>Independent Energy</v>
          </cell>
          <cell r="D2386" t="str">
            <v>nPower</v>
          </cell>
          <cell r="E2386">
            <v>2</v>
          </cell>
          <cell r="F2386" t="str">
            <v>Credit</v>
          </cell>
          <cell r="G2386" t="str">
            <v>East Midlands</v>
          </cell>
          <cell r="H2386">
            <v>120</v>
          </cell>
        </row>
        <row r="2387">
          <cell r="A2387">
            <v>1999</v>
          </cell>
          <cell r="B2387">
            <v>1</v>
          </cell>
          <cell r="C2387" t="str">
            <v>Independent Energy</v>
          </cell>
          <cell r="D2387" t="str">
            <v>nPower</v>
          </cell>
          <cell r="E2387">
            <v>2</v>
          </cell>
          <cell r="F2387" t="str">
            <v>Credit</v>
          </cell>
          <cell r="G2387" t="str">
            <v>East Midlands</v>
          </cell>
          <cell r="H2387">
            <v>0</v>
          </cell>
        </row>
        <row r="2388">
          <cell r="A2388">
            <v>1999</v>
          </cell>
          <cell r="B2388">
            <v>1</v>
          </cell>
          <cell r="C2388" t="str">
            <v>Independent Energy</v>
          </cell>
          <cell r="D2388" t="str">
            <v>nPower</v>
          </cell>
          <cell r="E2388">
            <v>2</v>
          </cell>
          <cell r="F2388" t="str">
            <v>Direct Debit</v>
          </cell>
          <cell r="G2388" t="str">
            <v>East Midlands</v>
          </cell>
          <cell r="H2388">
            <v>134</v>
          </cell>
        </row>
        <row r="2389">
          <cell r="A2389">
            <v>1999</v>
          </cell>
          <cell r="B2389">
            <v>1</v>
          </cell>
          <cell r="C2389" t="str">
            <v>Independent Energy</v>
          </cell>
          <cell r="D2389" t="str">
            <v>nPower</v>
          </cell>
          <cell r="E2389">
            <v>2</v>
          </cell>
          <cell r="F2389" t="str">
            <v>Prepayment</v>
          </cell>
          <cell r="G2389" t="str">
            <v>East Midlands</v>
          </cell>
          <cell r="H2389">
            <v>0</v>
          </cell>
        </row>
        <row r="2390">
          <cell r="A2390">
            <v>1999</v>
          </cell>
          <cell r="B2390">
            <v>1</v>
          </cell>
          <cell r="C2390" t="str">
            <v>Independent Energy</v>
          </cell>
          <cell r="D2390" t="str">
            <v>nPower</v>
          </cell>
          <cell r="E2390">
            <v>2</v>
          </cell>
          <cell r="F2390" t="str">
            <v>All</v>
          </cell>
          <cell r="G2390" t="str">
            <v>London</v>
          </cell>
          <cell r="H2390">
            <v>24</v>
          </cell>
        </row>
        <row r="2391">
          <cell r="A2391">
            <v>1999</v>
          </cell>
          <cell r="B2391">
            <v>1</v>
          </cell>
          <cell r="C2391" t="str">
            <v>Independent Energy</v>
          </cell>
          <cell r="D2391" t="str">
            <v>nPower</v>
          </cell>
          <cell r="E2391">
            <v>2</v>
          </cell>
          <cell r="F2391" t="str">
            <v>Credit</v>
          </cell>
          <cell r="G2391" t="str">
            <v>London</v>
          </cell>
          <cell r="H2391">
            <v>0</v>
          </cell>
        </row>
        <row r="2392">
          <cell r="A2392">
            <v>1999</v>
          </cell>
          <cell r="B2392">
            <v>1</v>
          </cell>
          <cell r="C2392" t="str">
            <v>Independent Energy</v>
          </cell>
          <cell r="D2392" t="str">
            <v>nPower</v>
          </cell>
          <cell r="E2392">
            <v>2</v>
          </cell>
          <cell r="F2392" t="str">
            <v>Credit</v>
          </cell>
          <cell r="G2392" t="str">
            <v>London</v>
          </cell>
          <cell r="H2392">
            <v>0</v>
          </cell>
        </row>
        <row r="2393">
          <cell r="A2393">
            <v>1999</v>
          </cell>
          <cell r="B2393">
            <v>1</v>
          </cell>
          <cell r="C2393" t="str">
            <v>Independent Energy</v>
          </cell>
          <cell r="D2393" t="str">
            <v>nPower</v>
          </cell>
          <cell r="E2393">
            <v>2</v>
          </cell>
          <cell r="F2393" t="str">
            <v>Direct Debit</v>
          </cell>
          <cell r="G2393" t="str">
            <v>London</v>
          </cell>
          <cell r="H2393">
            <v>24</v>
          </cell>
        </row>
        <row r="2394">
          <cell r="A2394">
            <v>1999</v>
          </cell>
          <cell r="B2394">
            <v>1</v>
          </cell>
          <cell r="C2394" t="str">
            <v>Independent Energy</v>
          </cell>
          <cell r="D2394" t="str">
            <v>nPower</v>
          </cell>
          <cell r="E2394">
            <v>2</v>
          </cell>
          <cell r="F2394" t="str">
            <v>Prepayment</v>
          </cell>
          <cell r="G2394" t="str">
            <v>London</v>
          </cell>
          <cell r="H2394">
            <v>0</v>
          </cell>
        </row>
        <row r="2395">
          <cell r="A2395">
            <v>1999</v>
          </cell>
          <cell r="B2395">
            <v>1</v>
          </cell>
          <cell r="C2395" t="str">
            <v>Independent Energy</v>
          </cell>
          <cell r="D2395" t="str">
            <v>nPower</v>
          </cell>
          <cell r="E2395">
            <v>2</v>
          </cell>
          <cell r="F2395" t="str">
            <v>All</v>
          </cell>
          <cell r="G2395" t="str">
            <v>Midlands</v>
          </cell>
          <cell r="H2395">
            <v>524</v>
          </cell>
        </row>
        <row r="2396">
          <cell r="A2396">
            <v>1999</v>
          </cell>
          <cell r="B2396">
            <v>1</v>
          </cell>
          <cell r="C2396" t="str">
            <v>Independent Energy</v>
          </cell>
          <cell r="D2396" t="str">
            <v>nPower</v>
          </cell>
          <cell r="E2396">
            <v>2</v>
          </cell>
          <cell r="F2396" t="str">
            <v>Credit</v>
          </cell>
          <cell r="G2396" t="str">
            <v>Midlands</v>
          </cell>
          <cell r="H2396">
            <v>239</v>
          </cell>
        </row>
        <row r="2397">
          <cell r="A2397">
            <v>1999</v>
          </cell>
          <cell r="B2397">
            <v>1</v>
          </cell>
          <cell r="C2397" t="str">
            <v>Independent Energy</v>
          </cell>
          <cell r="D2397" t="str">
            <v>nPower</v>
          </cell>
          <cell r="E2397">
            <v>2</v>
          </cell>
          <cell r="F2397" t="str">
            <v>Credit</v>
          </cell>
          <cell r="G2397" t="str">
            <v>Midlands</v>
          </cell>
          <cell r="H2397">
            <v>0</v>
          </cell>
        </row>
        <row r="2398">
          <cell r="A2398">
            <v>1999</v>
          </cell>
          <cell r="B2398">
            <v>1</v>
          </cell>
          <cell r="C2398" t="str">
            <v>Independent Energy</v>
          </cell>
          <cell r="D2398" t="str">
            <v>nPower</v>
          </cell>
          <cell r="E2398">
            <v>2</v>
          </cell>
          <cell r="F2398" t="str">
            <v>Direct Debit</v>
          </cell>
          <cell r="G2398" t="str">
            <v>Midlands</v>
          </cell>
          <cell r="H2398">
            <v>285</v>
          </cell>
        </row>
        <row r="2399">
          <cell r="A2399">
            <v>1999</v>
          </cell>
          <cell r="B2399">
            <v>1</v>
          </cell>
          <cell r="C2399" t="str">
            <v>Independent Energy</v>
          </cell>
          <cell r="D2399" t="str">
            <v>nPower</v>
          </cell>
          <cell r="E2399">
            <v>2</v>
          </cell>
          <cell r="F2399" t="str">
            <v>Prepayment</v>
          </cell>
          <cell r="G2399" t="str">
            <v>Midlands</v>
          </cell>
          <cell r="H2399">
            <v>0</v>
          </cell>
        </row>
        <row r="2400">
          <cell r="A2400">
            <v>1999</v>
          </cell>
          <cell r="B2400">
            <v>1</v>
          </cell>
          <cell r="C2400" t="str">
            <v>Independent Energy</v>
          </cell>
          <cell r="D2400" t="str">
            <v>nPower</v>
          </cell>
          <cell r="E2400">
            <v>2</v>
          </cell>
          <cell r="F2400" t="str">
            <v>All</v>
          </cell>
          <cell r="G2400" t="str">
            <v>North East</v>
          </cell>
          <cell r="H2400">
            <v>562</v>
          </cell>
        </row>
        <row r="2401">
          <cell r="A2401">
            <v>1999</v>
          </cell>
          <cell r="B2401">
            <v>1</v>
          </cell>
          <cell r="C2401" t="str">
            <v>Independent Energy</v>
          </cell>
          <cell r="D2401" t="str">
            <v>nPower</v>
          </cell>
          <cell r="E2401">
            <v>2</v>
          </cell>
          <cell r="F2401" t="str">
            <v>Credit</v>
          </cell>
          <cell r="G2401" t="str">
            <v>North East</v>
          </cell>
          <cell r="H2401">
            <v>339</v>
          </cell>
        </row>
        <row r="2402">
          <cell r="A2402">
            <v>1999</v>
          </cell>
          <cell r="B2402">
            <v>1</v>
          </cell>
          <cell r="C2402" t="str">
            <v>Independent Energy</v>
          </cell>
          <cell r="D2402" t="str">
            <v>nPower</v>
          </cell>
          <cell r="E2402">
            <v>2</v>
          </cell>
          <cell r="F2402" t="str">
            <v>Credit</v>
          </cell>
          <cell r="G2402" t="str">
            <v>North East</v>
          </cell>
          <cell r="H2402">
            <v>0</v>
          </cell>
        </row>
        <row r="2403">
          <cell r="A2403">
            <v>1999</v>
          </cell>
          <cell r="B2403">
            <v>1</v>
          </cell>
          <cell r="C2403" t="str">
            <v>Independent Energy</v>
          </cell>
          <cell r="D2403" t="str">
            <v>nPower</v>
          </cell>
          <cell r="E2403">
            <v>2</v>
          </cell>
          <cell r="F2403" t="str">
            <v>Direct Debit</v>
          </cell>
          <cell r="G2403" t="str">
            <v>North East</v>
          </cell>
          <cell r="H2403">
            <v>223</v>
          </cell>
        </row>
        <row r="2404">
          <cell r="A2404">
            <v>1999</v>
          </cell>
          <cell r="B2404">
            <v>1</v>
          </cell>
          <cell r="C2404" t="str">
            <v>Independent Energy</v>
          </cell>
          <cell r="D2404" t="str">
            <v>nPower</v>
          </cell>
          <cell r="E2404">
            <v>2</v>
          </cell>
          <cell r="F2404" t="str">
            <v>Prepayment</v>
          </cell>
          <cell r="G2404" t="str">
            <v>North East</v>
          </cell>
          <cell r="H2404">
            <v>0</v>
          </cell>
        </row>
        <row r="2405">
          <cell r="A2405">
            <v>1999</v>
          </cell>
          <cell r="B2405">
            <v>1</v>
          </cell>
          <cell r="C2405" t="str">
            <v>Independent Energy</v>
          </cell>
          <cell r="D2405" t="str">
            <v>nPower</v>
          </cell>
          <cell r="E2405">
            <v>2</v>
          </cell>
          <cell r="F2405" t="str">
            <v>All</v>
          </cell>
          <cell r="G2405" t="str">
            <v>North Scotland</v>
          </cell>
          <cell r="H2405">
            <v>0</v>
          </cell>
        </row>
        <row r="2406">
          <cell r="A2406">
            <v>1999</v>
          </cell>
          <cell r="B2406">
            <v>1</v>
          </cell>
          <cell r="C2406" t="str">
            <v>Independent Energy</v>
          </cell>
          <cell r="D2406" t="str">
            <v>nPower</v>
          </cell>
          <cell r="E2406">
            <v>2</v>
          </cell>
          <cell r="F2406" t="str">
            <v>Credit</v>
          </cell>
          <cell r="G2406" t="str">
            <v>North Scotland</v>
          </cell>
          <cell r="H2406">
            <v>0</v>
          </cell>
        </row>
        <row r="2407">
          <cell r="A2407">
            <v>1999</v>
          </cell>
          <cell r="B2407">
            <v>1</v>
          </cell>
          <cell r="C2407" t="str">
            <v>Independent Energy</v>
          </cell>
          <cell r="D2407" t="str">
            <v>nPower</v>
          </cell>
          <cell r="E2407">
            <v>2</v>
          </cell>
          <cell r="F2407" t="str">
            <v>Credit</v>
          </cell>
          <cell r="G2407" t="str">
            <v>North Scotland</v>
          </cell>
          <cell r="H2407">
            <v>0</v>
          </cell>
        </row>
        <row r="2408">
          <cell r="A2408">
            <v>1999</v>
          </cell>
          <cell r="B2408">
            <v>1</v>
          </cell>
          <cell r="C2408" t="str">
            <v>Independent Energy</v>
          </cell>
          <cell r="D2408" t="str">
            <v>nPower</v>
          </cell>
          <cell r="E2408">
            <v>2</v>
          </cell>
          <cell r="F2408" t="str">
            <v>Direct Debit</v>
          </cell>
          <cell r="G2408" t="str">
            <v>North Scotland</v>
          </cell>
          <cell r="H2408">
            <v>0</v>
          </cell>
        </row>
        <row r="2409">
          <cell r="A2409">
            <v>1999</v>
          </cell>
          <cell r="B2409">
            <v>1</v>
          </cell>
          <cell r="C2409" t="str">
            <v>Independent Energy</v>
          </cell>
          <cell r="D2409" t="str">
            <v>nPower</v>
          </cell>
          <cell r="E2409">
            <v>2</v>
          </cell>
          <cell r="F2409" t="str">
            <v>Prepayment</v>
          </cell>
          <cell r="G2409" t="str">
            <v>North Scotland</v>
          </cell>
          <cell r="H2409">
            <v>0</v>
          </cell>
        </row>
        <row r="2410">
          <cell r="A2410">
            <v>1999</v>
          </cell>
          <cell r="B2410">
            <v>1</v>
          </cell>
          <cell r="C2410" t="str">
            <v>Independent Energy</v>
          </cell>
          <cell r="D2410" t="str">
            <v>nPower</v>
          </cell>
          <cell r="E2410">
            <v>2</v>
          </cell>
          <cell r="F2410" t="str">
            <v>All</v>
          </cell>
          <cell r="G2410" t="str">
            <v>North Wales &amp; Merseyside</v>
          </cell>
          <cell r="H2410">
            <v>80</v>
          </cell>
        </row>
        <row r="2411">
          <cell r="A2411">
            <v>1999</v>
          </cell>
          <cell r="B2411">
            <v>1</v>
          </cell>
          <cell r="C2411" t="str">
            <v>Independent Energy</v>
          </cell>
          <cell r="D2411" t="str">
            <v>nPower</v>
          </cell>
          <cell r="E2411">
            <v>2</v>
          </cell>
          <cell r="F2411" t="str">
            <v>Credit</v>
          </cell>
          <cell r="G2411" t="str">
            <v>North Wales &amp; Merseyside</v>
          </cell>
          <cell r="H2411">
            <v>0</v>
          </cell>
        </row>
        <row r="2412">
          <cell r="A2412">
            <v>1999</v>
          </cell>
          <cell r="B2412">
            <v>1</v>
          </cell>
          <cell r="C2412" t="str">
            <v>Independent Energy</v>
          </cell>
          <cell r="D2412" t="str">
            <v>nPower</v>
          </cell>
          <cell r="E2412">
            <v>2</v>
          </cell>
          <cell r="F2412" t="str">
            <v>Credit</v>
          </cell>
          <cell r="G2412" t="str">
            <v>North Wales &amp; Merseyside</v>
          </cell>
          <cell r="H2412">
            <v>0</v>
          </cell>
        </row>
        <row r="2413">
          <cell r="A2413">
            <v>1999</v>
          </cell>
          <cell r="B2413">
            <v>1</v>
          </cell>
          <cell r="C2413" t="str">
            <v>Independent Energy</v>
          </cell>
          <cell r="D2413" t="str">
            <v>nPower</v>
          </cell>
          <cell r="E2413">
            <v>2</v>
          </cell>
          <cell r="F2413" t="str">
            <v>Direct Debit</v>
          </cell>
          <cell r="G2413" t="str">
            <v>North Wales &amp; Merseyside</v>
          </cell>
          <cell r="H2413">
            <v>80</v>
          </cell>
        </row>
        <row r="2414">
          <cell r="A2414">
            <v>1999</v>
          </cell>
          <cell r="B2414">
            <v>1</v>
          </cell>
          <cell r="C2414" t="str">
            <v>Independent Energy</v>
          </cell>
          <cell r="D2414" t="str">
            <v>nPower</v>
          </cell>
          <cell r="E2414">
            <v>2</v>
          </cell>
          <cell r="F2414" t="str">
            <v>Prepayment</v>
          </cell>
          <cell r="G2414" t="str">
            <v>North Wales &amp; Merseyside</v>
          </cell>
          <cell r="H2414">
            <v>0</v>
          </cell>
        </row>
        <row r="2415">
          <cell r="A2415">
            <v>1999</v>
          </cell>
          <cell r="B2415">
            <v>1</v>
          </cell>
          <cell r="C2415" t="str">
            <v>Independent Energy</v>
          </cell>
          <cell r="D2415" t="str">
            <v>nPower</v>
          </cell>
          <cell r="E2415">
            <v>2</v>
          </cell>
          <cell r="F2415" t="str">
            <v>All</v>
          </cell>
          <cell r="G2415" t="str">
            <v>North West</v>
          </cell>
          <cell r="H2415">
            <v>0</v>
          </cell>
        </row>
        <row r="2416">
          <cell r="A2416">
            <v>1999</v>
          </cell>
          <cell r="B2416">
            <v>1</v>
          </cell>
          <cell r="C2416" t="str">
            <v>Independent Energy</v>
          </cell>
          <cell r="D2416" t="str">
            <v>nPower</v>
          </cell>
          <cell r="E2416">
            <v>2</v>
          </cell>
          <cell r="F2416" t="str">
            <v>Credit</v>
          </cell>
          <cell r="G2416" t="str">
            <v>North West</v>
          </cell>
          <cell r="H2416">
            <v>0</v>
          </cell>
        </row>
        <row r="2417">
          <cell r="A2417">
            <v>1999</v>
          </cell>
          <cell r="B2417">
            <v>1</v>
          </cell>
          <cell r="C2417" t="str">
            <v>Independent Energy</v>
          </cell>
          <cell r="D2417" t="str">
            <v>nPower</v>
          </cell>
          <cell r="E2417">
            <v>2</v>
          </cell>
          <cell r="F2417" t="str">
            <v>Credit</v>
          </cell>
          <cell r="G2417" t="str">
            <v>North West</v>
          </cell>
          <cell r="H2417">
            <v>0</v>
          </cell>
        </row>
        <row r="2418">
          <cell r="A2418">
            <v>1999</v>
          </cell>
          <cell r="B2418">
            <v>1</v>
          </cell>
          <cell r="C2418" t="str">
            <v>Independent Energy</v>
          </cell>
          <cell r="D2418" t="str">
            <v>nPower</v>
          </cell>
          <cell r="E2418">
            <v>2</v>
          </cell>
          <cell r="F2418" t="str">
            <v>Direct Debit</v>
          </cell>
          <cell r="G2418" t="str">
            <v>North West</v>
          </cell>
          <cell r="H2418">
            <v>0</v>
          </cell>
        </row>
        <row r="2419">
          <cell r="A2419">
            <v>1999</v>
          </cell>
          <cell r="B2419">
            <v>1</v>
          </cell>
          <cell r="C2419" t="str">
            <v>Independent Energy</v>
          </cell>
          <cell r="D2419" t="str">
            <v>nPower</v>
          </cell>
          <cell r="E2419">
            <v>2</v>
          </cell>
          <cell r="F2419" t="str">
            <v>Prepayment</v>
          </cell>
          <cell r="G2419" t="str">
            <v>North West</v>
          </cell>
          <cell r="H2419">
            <v>0</v>
          </cell>
        </row>
        <row r="2420">
          <cell r="A2420">
            <v>1999</v>
          </cell>
          <cell r="B2420">
            <v>1</v>
          </cell>
          <cell r="C2420" t="str">
            <v>Independent Energy</v>
          </cell>
          <cell r="D2420" t="str">
            <v>nPower</v>
          </cell>
          <cell r="E2420">
            <v>2</v>
          </cell>
          <cell r="F2420" t="str">
            <v>All</v>
          </cell>
          <cell r="G2420" t="str">
            <v>South East</v>
          </cell>
          <cell r="H2420">
            <v>0</v>
          </cell>
        </row>
        <row r="2421">
          <cell r="A2421">
            <v>1999</v>
          </cell>
          <cell r="B2421">
            <v>1</v>
          </cell>
          <cell r="C2421" t="str">
            <v>Independent Energy</v>
          </cell>
          <cell r="D2421" t="str">
            <v>nPower</v>
          </cell>
          <cell r="E2421">
            <v>2</v>
          </cell>
          <cell r="F2421" t="str">
            <v>Credit</v>
          </cell>
          <cell r="G2421" t="str">
            <v>South East</v>
          </cell>
          <cell r="H2421">
            <v>0</v>
          </cell>
        </row>
        <row r="2422">
          <cell r="A2422">
            <v>1999</v>
          </cell>
          <cell r="B2422">
            <v>1</v>
          </cell>
          <cell r="C2422" t="str">
            <v>Independent Energy</v>
          </cell>
          <cell r="D2422" t="str">
            <v>nPower</v>
          </cell>
          <cell r="E2422">
            <v>2</v>
          </cell>
          <cell r="F2422" t="str">
            <v>Credit</v>
          </cell>
          <cell r="G2422" t="str">
            <v>South East</v>
          </cell>
          <cell r="H2422">
            <v>0</v>
          </cell>
        </row>
        <row r="2423">
          <cell r="A2423">
            <v>1999</v>
          </cell>
          <cell r="B2423">
            <v>1</v>
          </cell>
          <cell r="C2423" t="str">
            <v>Independent Energy</v>
          </cell>
          <cell r="D2423" t="str">
            <v>nPower</v>
          </cell>
          <cell r="E2423">
            <v>2</v>
          </cell>
          <cell r="F2423" t="str">
            <v>Direct Debit</v>
          </cell>
          <cell r="G2423" t="str">
            <v>South East</v>
          </cell>
          <cell r="H2423">
            <v>0</v>
          </cell>
        </row>
        <row r="2424">
          <cell r="A2424">
            <v>1999</v>
          </cell>
          <cell r="B2424">
            <v>1</v>
          </cell>
          <cell r="C2424" t="str">
            <v>Independent Energy</v>
          </cell>
          <cell r="D2424" t="str">
            <v>nPower</v>
          </cell>
          <cell r="E2424">
            <v>2</v>
          </cell>
          <cell r="F2424" t="str">
            <v>Prepayment</v>
          </cell>
          <cell r="G2424" t="str">
            <v>South East</v>
          </cell>
          <cell r="H2424">
            <v>0</v>
          </cell>
        </row>
        <row r="2425">
          <cell r="A2425">
            <v>1999</v>
          </cell>
          <cell r="B2425">
            <v>1</v>
          </cell>
          <cell r="C2425" t="str">
            <v>Independent Energy</v>
          </cell>
          <cell r="D2425" t="str">
            <v>nPower</v>
          </cell>
          <cell r="E2425">
            <v>2</v>
          </cell>
          <cell r="F2425" t="str">
            <v>All</v>
          </cell>
          <cell r="G2425" t="str">
            <v>South Scotland</v>
          </cell>
          <cell r="H2425">
            <v>67</v>
          </cell>
        </row>
        <row r="2426">
          <cell r="A2426">
            <v>1999</v>
          </cell>
          <cell r="B2426">
            <v>1</v>
          </cell>
          <cell r="C2426" t="str">
            <v>Independent Energy</v>
          </cell>
          <cell r="D2426" t="str">
            <v>nPower</v>
          </cell>
          <cell r="E2426">
            <v>2</v>
          </cell>
          <cell r="F2426" t="str">
            <v>Credit</v>
          </cell>
          <cell r="G2426" t="str">
            <v>South Scotland</v>
          </cell>
          <cell r="H2426">
            <v>67</v>
          </cell>
        </row>
        <row r="2427">
          <cell r="A2427">
            <v>1999</v>
          </cell>
          <cell r="B2427">
            <v>1</v>
          </cell>
          <cell r="C2427" t="str">
            <v>Independent Energy</v>
          </cell>
          <cell r="D2427" t="str">
            <v>nPower</v>
          </cell>
          <cell r="E2427">
            <v>2</v>
          </cell>
          <cell r="F2427" t="str">
            <v>Credit</v>
          </cell>
          <cell r="G2427" t="str">
            <v>South Scotland</v>
          </cell>
          <cell r="H2427">
            <v>0</v>
          </cell>
        </row>
        <row r="2428">
          <cell r="A2428">
            <v>1999</v>
          </cell>
          <cell r="B2428">
            <v>1</v>
          </cell>
          <cell r="C2428" t="str">
            <v>Independent Energy</v>
          </cell>
          <cell r="D2428" t="str">
            <v>nPower</v>
          </cell>
          <cell r="E2428">
            <v>2</v>
          </cell>
          <cell r="F2428" t="str">
            <v>Direct Debit</v>
          </cell>
          <cell r="G2428" t="str">
            <v>South Scotland</v>
          </cell>
          <cell r="H2428">
            <v>0</v>
          </cell>
        </row>
        <row r="2429">
          <cell r="A2429">
            <v>1999</v>
          </cell>
          <cell r="B2429">
            <v>1</v>
          </cell>
          <cell r="C2429" t="str">
            <v>Independent Energy</v>
          </cell>
          <cell r="D2429" t="str">
            <v>nPower</v>
          </cell>
          <cell r="E2429">
            <v>2</v>
          </cell>
          <cell r="F2429" t="str">
            <v>Prepayment</v>
          </cell>
          <cell r="G2429" t="str">
            <v>South Scotland</v>
          </cell>
          <cell r="H2429">
            <v>0</v>
          </cell>
        </row>
        <row r="2430">
          <cell r="A2430">
            <v>1999</v>
          </cell>
          <cell r="B2430">
            <v>1</v>
          </cell>
          <cell r="C2430" t="str">
            <v>Independent Energy</v>
          </cell>
          <cell r="D2430" t="str">
            <v>nPower</v>
          </cell>
          <cell r="E2430">
            <v>2</v>
          </cell>
          <cell r="F2430" t="str">
            <v>All</v>
          </cell>
          <cell r="G2430" t="str">
            <v>South Wales</v>
          </cell>
          <cell r="H2430">
            <v>0</v>
          </cell>
        </row>
        <row r="2431">
          <cell r="A2431">
            <v>1999</v>
          </cell>
          <cell r="B2431">
            <v>1</v>
          </cell>
          <cell r="C2431" t="str">
            <v>Independent Energy</v>
          </cell>
          <cell r="D2431" t="str">
            <v>nPower</v>
          </cell>
          <cell r="E2431">
            <v>2</v>
          </cell>
          <cell r="F2431" t="str">
            <v>Credit</v>
          </cell>
          <cell r="G2431" t="str">
            <v>South Wales</v>
          </cell>
          <cell r="H2431">
            <v>0</v>
          </cell>
        </row>
        <row r="2432">
          <cell r="A2432">
            <v>1999</v>
          </cell>
          <cell r="B2432">
            <v>1</v>
          </cell>
          <cell r="C2432" t="str">
            <v>Independent Energy</v>
          </cell>
          <cell r="D2432" t="str">
            <v>nPower</v>
          </cell>
          <cell r="E2432">
            <v>2</v>
          </cell>
          <cell r="F2432" t="str">
            <v>Credit</v>
          </cell>
          <cell r="G2432" t="str">
            <v>South Wales</v>
          </cell>
          <cell r="H2432">
            <v>0</v>
          </cell>
        </row>
        <row r="2433">
          <cell r="A2433">
            <v>1999</v>
          </cell>
          <cell r="B2433">
            <v>1</v>
          </cell>
          <cell r="C2433" t="str">
            <v>Independent Energy</v>
          </cell>
          <cell r="D2433" t="str">
            <v>nPower</v>
          </cell>
          <cell r="E2433">
            <v>2</v>
          </cell>
          <cell r="F2433" t="str">
            <v>Direct Debit</v>
          </cell>
          <cell r="G2433" t="str">
            <v>South Wales</v>
          </cell>
          <cell r="H2433">
            <v>0</v>
          </cell>
        </row>
        <row r="2434">
          <cell r="A2434">
            <v>1999</v>
          </cell>
          <cell r="B2434">
            <v>1</v>
          </cell>
          <cell r="C2434" t="str">
            <v>Independent Energy</v>
          </cell>
          <cell r="D2434" t="str">
            <v>nPower</v>
          </cell>
          <cell r="E2434">
            <v>2</v>
          </cell>
          <cell r="F2434" t="str">
            <v>Prepayment</v>
          </cell>
          <cell r="G2434" t="str">
            <v>South Wales</v>
          </cell>
          <cell r="H2434">
            <v>0</v>
          </cell>
        </row>
        <row r="2435">
          <cell r="A2435">
            <v>1999</v>
          </cell>
          <cell r="B2435">
            <v>1</v>
          </cell>
          <cell r="C2435" t="str">
            <v>Independent Energy</v>
          </cell>
          <cell r="D2435" t="str">
            <v>nPower</v>
          </cell>
          <cell r="E2435">
            <v>2</v>
          </cell>
          <cell r="F2435" t="str">
            <v>All</v>
          </cell>
          <cell r="G2435" t="str">
            <v>South West</v>
          </cell>
          <cell r="H2435">
            <v>44</v>
          </cell>
        </row>
        <row r="2436">
          <cell r="A2436">
            <v>1999</v>
          </cell>
          <cell r="B2436">
            <v>1</v>
          </cell>
          <cell r="C2436" t="str">
            <v>Independent Energy</v>
          </cell>
          <cell r="D2436" t="str">
            <v>nPower</v>
          </cell>
          <cell r="E2436">
            <v>2</v>
          </cell>
          <cell r="F2436" t="str">
            <v>Credit</v>
          </cell>
          <cell r="G2436" t="str">
            <v>South West</v>
          </cell>
          <cell r="H2436">
            <v>0</v>
          </cell>
        </row>
        <row r="2437">
          <cell r="A2437">
            <v>1999</v>
          </cell>
          <cell r="B2437">
            <v>1</v>
          </cell>
          <cell r="C2437" t="str">
            <v>Independent Energy</v>
          </cell>
          <cell r="D2437" t="str">
            <v>nPower</v>
          </cell>
          <cell r="E2437">
            <v>2</v>
          </cell>
          <cell r="F2437" t="str">
            <v>Credit</v>
          </cell>
          <cell r="G2437" t="str">
            <v>South West</v>
          </cell>
          <cell r="H2437">
            <v>0</v>
          </cell>
        </row>
        <row r="2438">
          <cell r="A2438">
            <v>1999</v>
          </cell>
          <cell r="B2438">
            <v>1</v>
          </cell>
          <cell r="C2438" t="str">
            <v>Independent Energy</v>
          </cell>
          <cell r="D2438" t="str">
            <v>nPower</v>
          </cell>
          <cell r="E2438">
            <v>2</v>
          </cell>
          <cell r="F2438" t="str">
            <v>Direct Debit</v>
          </cell>
          <cell r="G2438" t="str">
            <v>South West</v>
          </cell>
          <cell r="H2438">
            <v>44</v>
          </cell>
        </row>
        <row r="2439">
          <cell r="A2439">
            <v>1999</v>
          </cell>
          <cell r="B2439">
            <v>1</v>
          </cell>
          <cell r="C2439" t="str">
            <v>Independent Energy</v>
          </cell>
          <cell r="D2439" t="str">
            <v>nPower</v>
          </cell>
          <cell r="E2439">
            <v>2</v>
          </cell>
          <cell r="F2439" t="str">
            <v>Prepayment</v>
          </cell>
          <cell r="G2439" t="str">
            <v>South West</v>
          </cell>
          <cell r="H2439">
            <v>0</v>
          </cell>
        </row>
        <row r="2440">
          <cell r="A2440">
            <v>1999</v>
          </cell>
          <cell r="B2440">
            <v>1</v>
          </cell>
          <cell r="C2440" t="str">
            <v>Independent Energy</v>
          </cell>
          <cell r="D2440" t="str">
            <v>nPower</v>
          </cell>
          <cell r="E2440">
            <v>2</v>
          </cell>
          <cell r="F2440" t="str">
            <v>All</v>
          </cell>
          <cell r="G2440" t="str">
            <v>Southern</v>
          </cell>
          <cell r="H2440">
            <v>38</v>
          </cell>
        </row>
        <row r="2441">
          <cell r="A2441">
            <v>1999</v>
          </cell>
          <cell r="B2441">
            <v>1</v>
          </cell>
          <cell r="C2441" t="str">
            <v>Independent Energy</v>
          </cell>
          <cell r="D2441" t="str">
            <v>nPower</v>
          </cell>
          <cell r="E2441">
            <v>2</v>
          </cell>
          <cell r="F2441" t="str">
            <v>Credit</v>
          </cell>
          <cell r="G2441" t="str">
            <v>Southern</v>
          </cell>
          <cell r="H2441">
            <v>0</v>
          </cell>
        </row>
        <row r="2442">
          <cell r="A2442">
            <v>1999</v>
          </cell>
          <cell r="B2442">
            <v>1</v>
          </cell>
          <cell r="C2442" t="str">
            <v>Independent Energy</v>
          </cell>
          <cell r="D2442" t="str">
            <v>nPower</v>
          </cell>
          <cell r="E2442">
            <v>2</v>
          </cell>
          <cell r="F2442" t="str">
            <v>Credit</v>
          </cell>
          <cell r="G2442" t="str">
            <v>Southern</v>
          </cell>
          <cell r="H2442">
            <v>0</v>
          </cell>
        </row>
        <row r="2443">
          <cell r="A2443">
            <v>1999</v>
          </cell>
          <cell r="B2443">
            <v>1</v>
          </cell>
          <cell r="C2443" t="str">
            <v>Independent Energy</v>
          </cell>
          <cell r="D2443" t="str">
            <v>nPower</v>
          </cell>
          <cell r="E2443">
            <v>2</v>
          </cell>
          <cell r="F2443" t="str">
            <v>Direct Debit</v>
          </cell>
          <cell r="G2443" t="str">
            <v>Southern</v>
          </cell>
          <cell r="H2443">
            <v>38</v>
          </cell>
        </row>
        <row r="2444">
          <cell r="A2444">
            <v>1999</v>
          </cell>
          <cell r="B2444">
            <v>1</v>
          </cell>
          <cell r="C2444" t="str">
            <v>Independent Energy</v>
          </cell>
          <cell r="D2444" t="str">
            <v>nPower</v>
          </cell>
          <cell r="E2444">
            <v>2</v>
          </cell>
          <cell r="F2444" t="str">
            <v>Prepayment</v>
          </cell>
          <cell r="G2444" t="str">
            <v>Southern</v>
          </cell>
          <cell r="H2444">
            <v>0</v>
          </cell>
        </row>
        <row r="2445">
          <cell r="A2445">
            <v>1999</v>
          </cell>
          <cell r="B2445">
            <v>1</v>
          </cell>
          <cell r="C2445" t="str">
            <v>Independent Energy</v>
          </cell>
          <cell r="D2445" t="str">
            <v>nPower</v>
          </cell>
          <cell r="E2445">
            <v>2</v>
          </cell>
          <cell r="F2445" t="str">
            <v>All</v>
          </cell>
          <cell r="G2445" t="str">
            <v>Yorkshire</v>
          </cell>
          <cell r="H2445">
            <v>663</v>
          </cell>
        </row>
        <row r="2446">
          <cell r="A2446">
            <v>1999</v>
          </cell>
          <cell r="B2446">
            <v>1</v>
          </cell>
          <cell r="C2446" t="str">
            <v>Independent Energy</v>
          </cell>
          <cell r="D2446" t="str">
            <v>nPower</v>
          </cell>
          <cell r="E2446">
            <v>2</v>
          </cell>
          <cell r="F2446" t="str">
            <v>Credit</v>
          </cell>
          <cell r="G2446" t="str">
            <v>Yorkshire</v>
          </cell>
          <cell r="H2446">
            <v>443</v>
          </cell>
        </row>
        <row r="2447">
          <cell r="A2447">
            <v>1999</v>
          </cell>
          <cell r="B2447">
            <v>1</v>
          </cell>
          <cell r="C2447" t="str">
            <v>Independent Energy</v>
          </cell>
          <cell r="D2447" t="str">
            <v>nPower</v>
          </cell>
          <cell r="E2447">
            <v>2</v>
          </cell>
          <cell r="F2447" t="str">
            <v>Credit</v>
          </cell>
          <cell r="G2447" t="str">
            <v>Yorkshire</v>
          </cell>
          <cell r="H2447">
            <v>0</v>
          </cell>
        </row>
        <row r="2448">
          <cell r="A2448">
            <v>1999</v>
          </cell>
          <cell r="B2448">
            <v>1</v>
          </cell>
          <cell r="C2448" t="str">
            <v>Independent Energy</v>
          </cell>
          <cell r="D2448" t="str">
            <v>nPower</v>
          </cell>
          <cell r="E2448">
            <v>2</v>
          </cell>
          <cell r="F2448" t="str">
            <v>Direct Debit</v>
          </cell>
          <cell r="G2448" t="str">
            <v>Yorkshire</v>
          </cell>
          <cell r="H2448">
            <v>220</v>
          </cell>
        </row>
        <row r="2449">
          <cell r="A2449">
            <v>1999</v>
          </cell>
          <cell r="B2449">
            <v>1</v>
          </cell>
          <cell r="C2449" t="str">
            <v>Independent Energy</v>
          </cell>
          <cell r="D2449" t="str">
            <v>nPower</v>
          </cell>
          <cell r="E2449">
            <v>2</v>
          </cell>
          <cell r="F2449" t="str">
            <v>Prepayment</v>
          </cell>
          <cell r="G2449" t="str">
            <v>Yorkshire</v>
          </cell>
          <cell r="H2449">
            <v>0</v>
          </cell>
        </row>
        <row r="2450">
          <cell r="A2450">
            <v>1999</v>
          </cell>
          <cell r="B2450">
            <v>1</v>
          </cell>
          <cell r="C2450" t="str">
            <v>London Electricity plc</v>
          </cell>
          <cell r="D2450" t="str">
            <v>EDF</v>
          </cell>
          <cell r="E2450">
            <v>2</v>
          </cell>
          <cell r="F2450" t="str">
            <v>All</v>
          </cell>
          <cell r="G2450" t="str">
            <v>East Anglia</v>
          </cell>
          <cell r="H2450">
            <v>0</v>
          </cell>
        </row>
        <row r="2451">
          <cell r="A2451">
            <v>1999</v>
          </cell>
          <cell r="B2451">
            <v>1</v>
          </cell>
          <cell r="C2451" t="str">
            <v>London Electricity plc</v>
          </cell>
          <cell r="D2451" t="str">
            <v>EDF</v>
          </cell>
          <cell r="E2451">
            <v>2</v>
          </cell>
          <cell r="F2451" t="str">
            <v>Credit</v>
          </cell>
          <cell r="G2451" t="str">
            <v>East Anglia</v>
          </cell>
          <cell r="H2451">
            <v>0</v>
          </cell>
        </row>
        <row r="2452">
          <cell r="A2452">
            <v>1999</v>
          </cell>
          <cell r="B2452">
            <v>1</v>
          </cell>
          <cell r="C2452" t="str">
            <v>London Electricity plc</v>
          </cell>
          <cell r="D2452" t="str">
            <v>EDF</v>
          </cell>
          <cell r="E2452">
            <v>2</v>
          </cell>
          <cell r="F2452" t="str">
            <v>Credit</v>
          </cell>
          <cell r="G2452" t="str">
            <v>East Anglia</v>
          </cell>
          <cell r="H2452">
            <v>0</v>
          </cell>
        </row>
        <row r="2453">
          <cell r="A2453">
            <v>1999</v>
          </cell>
          <cell r="B2453">
            <v>1</v>
          </cell>
          <cell r="C2453" t="str">
            <v>London Electricity plc</v>
          </cell>
          <cell r="D2453" t="str">
            <v>EDF</v>
          </cell>
          <cell r="E2453">
            <v>2</v>
          </cell>
          <cell r="F2453" t="str">
            <v>Direct Debit</v>
          </cell>
          <cell r="G2453" t="str">
            <v>East Anglia</v>
          </cell>
          <cell r="H2453">
            <v>0</v>
          </cell>
        </row>
        <row r="2454">
          <cell r="A2454">
            <v>1999</v>
          </cell>
          <cell r="B2454">
            <v>1</v>
          </cell>
          <cell r="C2454" t="str">
            <v>London Electricity plc</v>
          </cell>
          <cell r="D2454" t="str">
            <v>EDF</v>
          </cell>
          <cell r="E2454">
            <v>2</v>
          </cell>
          <cell r="F2454" t="str">
            <v>Prepayment</v>
          </cell>
          <cell r="G2454" t="str">
            <v>East Anglia</v>
          </cell>
          <cell r="H2454">
            <v>0</v>
          </cell>
        </row>
        <row r="2455">
          <cell r="A2455">
            <v>1999</v>
          </cell>
          <cell r="B2455">
            <v>1</v>
          </cell>
          <cell r="C2455" t="str">
            <v>London Electricity plc</v>
          </cell>
          <cell r="D2455" t="str">
            <v>EDF</v>
          </cell>
          <cell r="E2455">
            <v>2</v>
          </cell>
          <cell r="F2455" t="str">
            <v>All</v>
          </cell>
          <cell r="G2455" t="str">
            <v>East Midlands</v>
          </cell>
          <cell r="H2455">
            <v>0</v>
          </cell>
        </row>
        <row r="2456">
          <cell r="A2456">
            <v>1999</v>
          </cell>
          <cell r="B2456">
            <v>1</v>
          </cell>
          <cell r="C2456" t="str">
            <v>London Electricity plc</v>
          </cell>
          <cell r="D2456" t="str">
            <v>EDF</v>
          </cell>
          <cell r="E2456">
            <v>2</v>
          </cell>
          <cell r="F2456" t="str">
            <v>Credit</v>
          </cell>
          <cell r="G2456" t="str">
            <v>East Midlands</v>
          </cell>
          <cell r="H2456">
            <v>0</v>
          </cell>
        </row>
        <row r="2457">
          <cell r="A2457">
            <v>1999</v>
          </cell>
          <cell r="B2457">
            <v>1</v>
          </cell>
          <cell r="C2457" t="str">
            <v>London Electricity plc</v>
          </cell>
          <cell r="D2457" t="str">
            <v>EDF</v>
          </cell>
          <cell r="E2457">
            <v>2</v>
          </cell>
          <cell r="F2457" t="str">
            <v>Credit</v>
          </cell>
          <cell r="G2457" t="str">
            <v>East Midlands</v>
          </cell>
          <cell r="H2457">
            <v>0</v>
          </cell>
        </row>
        <row r="2458">
          <cell r="A2458">
            <v>1999</v>
          </cell>
          <cell r="B2458">
            <v>1</v>
          </cell>
          <cell r="C2458" t="str">
            <v>London Electricity plc</v>
          </cell>
          <cell r="D2458" t="str">
            <v>EDF</v>
          </cell>
          <cell r="E2458">
            <v>2</v>
          </cell>
          <cell r="F2458" t="str">
            <v>Direct Debit</v>
          </cell>
          <cell r="G2458" t="str">
            <v>East Midlands</v>
          </cell>
          <cell r="H2458">
            <v>0</v>
          </cell>
        </row>
        <row r="2459">
          <cell r="A2459">
            <v>1999</v>
          </cell>
          <cell r="B2459">
            <v>1</v>
          </cell>
          <cell r="C2459" t="str">
            <v>London Electricity plc</v>
          </cell>
          <cell r="D2459" t="str">
            <v>EDF</v>
          </cell>
          <cell r="E2459">
            <v>2</v>
          </cell>
          <cell r="F2459" t="str">
            <v>Prepayment</v>
          </cell>
          <cell r="G2459" t="str">
            <v>East Midlands</v>
          </cell>
          <cell r="H2459">
            <v>0</v>
          </cell>
        </row>
        <row r="2460">
          <cell r="A2460">
            <v>1999</v>
          </cell>
          <cell r="B2460">
            <v>1</v>
          </cell>
          <cell r="C2460" t="str">
            <v>London Electricity plc</v>
          </cell>
          <cell r="D2460" t="str">
            <v>EDF</v>
          </cell>
          <cell r="E2460">
            <v>1</v>
          </cell>
          <cell r="F2460" t="str">
            <v>All</v>
          </cell>
          <cell r="G2460" t="str">
            <v>London</v>
          </cell>
          <cell r="H2460">
            <v>1747101</v>
          </cell>
        </row>
        <row r="2461">
          <cell r="A2461">
            <v>1999</v>
          </cell>
          <cell r="B2461">
            <v>1</v>
          </cell>
          <cell r="C2461" t="str">
            <v>London Electricity plc</v>
          </cell>
          <cell r="D2461" t="str">
            <v>EDF</v>
          </cell>
          <cell r="E2461">
            <v>1</v>
          </cell>
          <cell r="F2461" t="str">
            <v>Credit</v>
          </cell>
          <cell r="G2461" t="str">
            <v>London</v>
          </cell>
          <cell r="H2461">
            <v>948314</v>
          </cell>
        </row>
        <row r="2462">
          <cell r="A2462">
            <v>1999</v>
          </cell>
          <cell r="B2462">
            <v>1</v>
          </cell>
          <cell r="C2462" t="str">
            <v>London Electricity plc</v>
          </cell>
          <cell r="D2462" t="str">
            <v>EDF</v>
          </cell>
          <cell r="E2462">
            <v>1</v>
          </cell>
          <cell r="F2462" t="str">
            <v>Credit</v>
          </cell>
          <cell r="G2462" t="str">
            <v>London</v>
          </cell>
          <cell r="H2462">
            <v>12017</v>
          </cell>
        </row>
        <row r="2463">
          <cell r="A2463">
            <v>1999</v>
          </cell>
          <cell r="B2463">
            <v>1</v>
          </cell>
          <cell r="C2463" t="str">
            <v>London Electricity plc</v>
          </cell>
          <cell r="D2463" t="str">
            <v>EDF</v>
          </cell>
          <cell r="E2463">
            <v>1</v>
          </cell>
          <cell r="F2463" t="str">
            <v>Direct Debit</v>
          </cell>
          <cell r="G2463" t="str">
            <v>London</v>
          </cell>
          <cell r="H2463">
            <v>397212</v>
          </cell>
        </row>
        <row r="2464">
          <cell r="A2464">
            <v>1999</v>
          </cell>
          <cell r="B2464">
            <v>1</v>
          </cell>
          <cell r="C2464" t="str">
            <v>London Electricity plc</v>
          </cell>
          <cell r="D2464" t="str">
            <v>EDF</v>
          </cell>
          <cell r="E2464">
            <v>1</v>
          </cell>
          <cell r="F2464" t="str">
            <v>Prepayment</v>
          </cell>
          <cell r="G2464" t="str">
            <v>London</v>
          </cell>
          <cell r="H2464">
            <v>389558</v>
          </cell>
        </row>
        <row r="2465">
          <cell r="A2465">
            <v>1999</v>
          </cell>
          <cell r="B2465">
            <v>1</v>
          </cell>
          <cell r="C2465" t="str">
            <v>London Electricity plc</v>
          </cell>
          <cell r="D2465" t="str">
            <v>EDF</v>
          </cell>
          <cell r="E2465">
            <v>2</v>
          </cell>
          <cell r="F2465" t="str">
            <v>All</v>
          </cell>
          <cell r="G2465" t="str">
            <v>Midlands</v>
          </cell>
          <cell r="H2465">
            <v>0</v>
          </cell>
        </row>
        <row r="2466">
          <cell r="A2466">
            <v>1999</v>
          </cell>
          <cell r="B2466">
            <v>1</v>
          </cell>
          <cell r="C2466" t="str">
            <v>London Electricity plc</v>
          </cell>
          <cell r="D2466" t="str">
            <v>EDF</v>
          </cell>
          <cell r="E2466">
            <v>2</v>
          </cell>
          <cell r="F2466" t="str">
            <v>Credit</v>
          </cell>
          <cell r="G2466" t="str">
            <v>Midlands</v>
          </cell>
          <cell r="H2466">
            <v>0</v>
          </cell>
        </row>
        <row r="2467">
          <cell r="A2467">
            <v>1999</v>
          </cell>
          <cell r="B2467">
            <v>1</v>
          </cell>
          <cell r="C2467" t="str">
            <v>London Electricity plc</v>
          </cell>
          <cell r="D2467" t="str">
            <v>EDF</v>
          </cell>
          <cell r="E2467">
            <v>2</v>
          </cell>
          <cell r="F2467" t="str">
            <v>Credit</v>
          </cell>
          <cell r="G2467" t="str">
            <v>Midlands</v>
          </cell>
          <cell r="H2467">
            <v>0</v>
          </cell>
        </row>
        <row r="2468">
          <cell r="A2468">
            <v>1999</v>
          </cell>
          <cell r="B2468">
            <v>1</v>
          </cell>
          <cell r="C2468" t="str">
            <v>London Electricity plc</v>
          </cell>
          <cell r="D2468" t="str">
            <v>EDF</v>
          </cell>
          <cell r="E2468">
            <v>2</v>
          </cell>
          <cell r="F2468" t="str">
            <v>Direct Debit</v>
          </cell>
          <cell r="G2468" t="str">
            <v>Midlands</v>
          </cell>
          <cell r="H2468">
            <v>0</v>
          </cell>
        </row>
        <row r="2469">
          <cell r="A2469">
            <v>1999</v>
          </cell>
          <cell r="B2469">
            <v>1</v>
          </cell>
          <cell r="C2469" t="str">
            <v>London Electricity plc</v>
          </cell>
          <cell r="D2469" t="str">
            <v>EDF</v>
          </cell>
          <cell r="E2469">
            <v>2</v>
          </cell>
          <cell r="F2469" t="str">
            <v>Prepayment</v>
          </cell>
          <cell r="G2469" t="str">
            <v>Midlands</v>
          </cell>
          <cell r="H2469">
            <v>0</v>
          </cell>
        </row>
        <row r="2470">
          <cell r="A2470">
            <v>1999</v>
          </cell>
          <cell r="B2470">
            <v>1</v>
          </cell>
          <cell r="C2470" t="str">
            <v>London Electricity plc</v>
          </cell>
          <cell r="D2470" t="str">
            <v>EDF</v>
          </cell>
          <cell r="E2470">
            <v>2</v>
          </cell>
          <cell r="F2470" t="str">
            <v>All</v>
          </cell>
          <cell r="G2470" t="str">
            <v>North East</v>
          </cell>
          <cell r="H2470">
            <v>0</v>
          </cell>
        </row>
        <row r="2471">
          <cell r="A2471">
            <v>1999</v>
          </cell>
          <cell r="B2471">
            <v>1</v>
          </cell>
          <cell r="C2471" t="str">
            <v>London Electricity plc</v>
          </cell>
          <cell r="D2471" t="str">
            <v>EDF</v>
          </cell>
          <cell r="E2471">
            <v>2</v>
          </cell>
          <cell r="F2471" t="str">
            <v>Credit</v>
          </cell>
          <cell r="G2471" t="str">
            <v>North East</v>
          </cell>
          <cell r="H2471">
            <v>0</v>
          </cell>
        </row>
        <row r="2472">
          <cell r="A2472">
            <v>1999</v>
          </cell>
          <cell r="B2472">
            <v>1</v>
          </cell>
          <cell r="C2472" t="str">
            <v>London Electricity plc</v>
          </cell>
          <cell r="D2472" t="str">
            <v>EDF</v>
          </cell>
          <cell r="E2472">
            <v>2</v>
          </cell>
          <cell r="F2472" t="str">
            <v>Credit</v>
          </cell>
          <cell r="G2472" t="str">
            <v>North East</v>
          </cell>
          <cell r="H2472">
            <v>0</v>
          </cell>
        </row>
        <row r="2473">
          <cell r="A2473">
            <v>1999</v>
          </cell>
          <cell r="B2473">
            <v>1</v>
          </cell>
          <cell r="C2473" t="str">
            <v>London Electricity plc</v>
          </cell>
          <cell r="D2473" t="str">
            <v>EDF</v>
          </cell>
          <cell r="E2473">
            <v>2</v>
          </cell>
          <cell r="F2473" t="str">
            <v>Direct Debit</v>
          </cell>
          <cell r="G2473" t="str">
            <v>North East</v>
          </cell>
          <cell r="H2473">
            <v>0</v>
          </cell>
        </row>
        <row r="2474">
          <cell r="A2474">
            <v>1999</v>
          </cell>
          <cell r="B2474">
            <v>1</v>
          </cell>
          <cell r="C2474" t="str">
            <v>London Electricity plc</v>
          </cell>
          <cell r="D2474" t="str">
            <v>EDF</v>
          </cell>
          <cell r="E2474">
            <v>2</v>
          </cell>
          <cell r="F2474" t="str">
            <v>Prepayment</v>
          </cell>
          <cell r="G2474" t="str">
            <v>North East</v>
          </cell>
          <cell r="H2474">
            <v>0</v>
          </cell>
        </row>
        <row r="2475">
          <cell r="A2475">
            <v>1999</v>
          </cell>
          <cell r="B2475">
            <v>1</v>
          </cell>
          <cell r="C2475" t="str">
            <v>London Electricity plc</v>
          </cell>
          <cell r="D2475" t="str">
            <v>EDF</v>
          </cell>
          <cell r="E2475">
            <v>2</v>
          </cell>
          <cell r="F2475" t="str">
            <v>All</v>
          </cell>
          <cell r="G2475" t="str">
            <v>North Scotland</v>
          </cell>
          <cell r="H2475">
            <v>0</v>
          </cell>
        </row>
        <row r="2476">
          <cell r="A2476">
            <v>1999</v>
          </cell>
          <cell r="B2476">
            <v>1</v>
          </cell>
          <cell r="C2476" t="str">
            <v>London Electricity plc</v>
          </cell>
          <cell r="D2476" t="str">
            <v>EDF</v>
          </cell>
          <cell r="E2476">
            <v>2</v>
          </cell>
          <cell r="F2476" t="str">
            <v>Credit</v>
          </cell>
          <cell r="G2476" t="str">
            <v>North Scotland</v>
          </cell>
          <cell r="H2476">
            <v>0</v>
          </cell>
        </row>
        <row r="2477">
          <cell r="A2477">
            <v>1999</v>
          </cell>
          <cell r="B2477">
            <v>1</v>
          </cell>
          <cell r="C2477" t="str">
            <v>London Electricity plc</v>
          </cell>
          <cell r="D2477" t="str">
            <v>EDF</v>
          </cell>
          <cell r="E2477">
            <v>2</v>
          </cell>
          <cell r="F2477" t="str">
            <v>Credit</v>
          </cell>
          <cell r="G2477" t="str">
            <v>North Scotland</v>
          </cell>
          <cell r="H2477">
            <v>0</v>
          </cell>
        </row>
        <row r="2478">
          <cell r="A2478">
            <v>1999</v>
          </cell>
          <cell r="B2478">
            <v>1</v>
          </cell>
          <cell r="C2478" t="str">
            <v>London Electricity plc</v>
          </cell>
          <cell r="D2478" t="str">
            <v>EDF</v>
          </cell>
          <cell r="E2478">
            <v>2</v>
          </cell>
          <cell r="F2478" t="str">
            <v>Direct Debit</v>
          </cell>
          <cell r="G2478" t="str">
            <v>North Scotland</v>
          </cell>
          <cell r="H2478">
            <v>0</v>
          </cell>
        </row>
        <row r="2479">
          <cell r="A2479">
            <v>1999</v>
          </cell>
          <cell r="B2479">
            <v>1</v>
          </cell>
          <cell r="C2479" t="str">
            <v>London Electricity plc</v>
          </cell>
          <cell r="D2479" t="str">
            <v>EDF</v>
          </cell>
          <cell r="E2479">
            <v>2</v>
          </cell>
          <cell r="F2479" t="str">
            <v>Prepayment</v>
          </cell>
          <cell r="G2479" t="str">
            <v>North Scotland</v>
          </cell>
          <cell r="H2479">
            <v>0</v>
          </cell>
        </row>
        <row r="2480">
          <cell r="A2480">
            <v>1999</v>
          </cell>
          <cell r="B2480">
            <v>1</v>
          </cell>
          <cell r="C2480" t="str">
            <v>London Electricity plc</v>
          </cell>
          <cell r="D2480" t="str">
            <v>EDF</v>
          </cell>
          <cell r="E2480">
            <v>2</v>
          </cell>
          <cell r="F2480" t="str">
            <v>All</v>
          </cell>
          <cell r="G2480" t="str">
            <v>North Wales &amp; Merseyside</v>
          </cell>
          <cell r="H2480">
            <v>0</v>
          </cell>
        </row>
        <row r="2481">
          <cell r="A2481">
            <v>1999</v>
          </cell>
          <cell r="B2481">
            <v>1</v>
          </cell>
          <cell r="C2481" t="str">
            <v>London Electricity plc</v>
          </cell>
          <cell r="D2481" t="str">
            <v>EDF</v>
          </cell>
          <cell r="E2481">
            <v>2</v>
          </cell>
          <cell r="F2481" t="str">
            <v>Credit</v>
          </cell>
          <cell r="G2481" t="str">
            <v>North Wales &amp; Merseyside</v>
          </cell>
          <cell r="H2481">
            <v>0</v>
          </cell>
        </row>
        <row r="2482">
          <cell r="A2482">
            <v>1999</v>
          </cell>
          <cell r="B2482">
            <v>1</v>
          </cell>
          <cell r="C2482" t="str">
            <v>London Electricity plc</v>
          </cell>
          <cell r="D2482" t="str">
            <v>EDF</v>
          </cell>
          <cell r="E2482">
            <v>2</v>
          </cell>
          <cell r="F2482" t="str">
            <v>Credit</v>
          </cell>
          <cell r="G2482" t="str">
            <v>North Wales &amp; Merseyside</v>
          </cell>
          <cell r="H2482">
            <v>0</v>
          </cell>
        </row>
        <row r="2483">
          <cell r="A2483">
            <v>1999</v>
          </cell>
          <cell r="B2483">
            <v>1</v>
          </cell>
          <cell r="C2483" t="str">
            <v>London Electricity plc</v>
          </cell>
          <cell r="D2483" t="str">
            <v>EDF</v>
          </cell>
          <cell r="E2483">
            <v>2</v>
          </cell>
          <cell r="F2483" t="str">
            <v>Direct Debit</v>
          </cell>
          <cell r="G2483" t="str">
            <v>North Wales &amp; Merseyside</v>
          </cell>
          <cell r="H2483">
            <v>0</v>
          </cell>
        </row>
        <row r="2484">
          <cell r="A2484">
            <v>1999</v>
          </cell>
          <cell r="B2484">
            <v>1</v>
          </cell>
          <cell r="C2484" t="str">
            <v>London Electricity plc</v>
          </cell>
          <cell r="D2484" t="str">
            <v>EDF</v>
          </cell>
          <cell r="E2484">
            <v>2</v>
          </cell>
          <cell r="F2484" t="str">
            <v>Prepayment</v>
          </cell>
          <cell r="G2484" t="str">
            <v>North Wales &amp; Merseyside</v>
          </cell>
          <cell r="H2484">
            <v>0</v>
          </cell>
        </row>
        <row r="2485">
          <cell r="A2485">
            <v>1999</v>
          </cell>
          <cell r="B2485">
            <v>1</v>
          </cell>
          <cell r="C2485" t="str">
            <v>London Electricity plc</v>
          </cell>
          <cell r="D2485" t="str">
            <v>EDF</v>
          </cell>
          <cell r="E2485">
            <v>2</v>
          </cell>
          <cell r="F2485" t="str">
            <v>All</v>
          </cell>
          <cell r="G2485" t="str">
            <v>North West</v>
          </cell>
          <cell r="H2485">
            <v>0</v>
          </cell>
        </row>
        <row r="2486">
          <cell r="A2486">
            <v>1999</v>
          </cell>
          <cell r="B2486">
            <v>1</v>
          </cell>
          <cell r="C2486" t="str">
            <v>London Electricity plc</v>
          </cell>
          <cell r="D2486" t="str">
            <v>EDF</v>
          </cell>
          <cell r="E2486">
            <v>2</v>
          </cell>
          <cell r="F2486" t="str">
            <v>Credit</v>
          </cell>
          <cell r="G2486" t="str">
            <v>North West</v>
          </cell>
          <cell r="H2486">
            <v>0</v>
          </cell>
        </row>
        <row r="2487">
          <cell r="A2487">
            <v>1999</v>
          </cell>
          <cell r="B2487">
            <v>1</v>
          </cell>
          <cell r="C2487" t="str">
            <v>London Electricity plc</v>
          </cell>
          <cell r="D2487" t="str">
            <v>EDF</v>
          </cell>
          <cell r="E2487">
            <v>2</v>
          </cell>
          <cell r="F2487" t="str">
            <v>Credit</v>
          </cell>
          <cell r="G2487" t="str">
            <v>North West</v>
          </cell>
          <cell r="H2487">
            <v>0</v>
          </cell>
        </row>
        <row r="2488">
          <cell r="A2488">
            <v>1999</v>
          </cell>
          <cell r="B2488">
            <v>1</v>
          </cell>
          <cell r="C2488" t="str">
            <v>London Electricity plc</v>
          </cell>
          <cell r="D2488" t="str">
            <v>EDF</v>
          </cell>
          <cell r="E2488">
            <v>2</v>
          </cell>
          <cell r="F2488" t="str">
            <v>Direct Debit</v>
          </cell>
          <cell r="G2488" t="str">
            <v>North West</v>
          </cell>
          <cell r="H2488">
            <v>0</v>
          </cell>
        </row>
        <row r="2489">
          <cell r="A2489">
            <v>1999</v>
          </cell>
          <cell r="B2489">
            <v>1</v>
          </cell>
          <cell r="C2489" t="str">
            <v>London Electricity plc</v>
          </cell>
          <cell r="D2489" t="str">
            <v>EDF</v>
          </cell>
          <cell r="E2489">
            <v>2</v>
          </cell>
          <cell r="F2489" t="str">
            <v>Prepayment</v>
          </cell>
          <cell r="G2489" t="str">
            <v>North West</v>
          </cell>
          <cell r="H2489">
            <v>0</v>
          </cell>
        </row>
        <row r="2490">
          <cell r="A2490">
            <v>1999</v>
          </cell>
          <cell r="B2490">
            <v>1</v>
          </cell>
          <cell r="C2490" t="str">
            <v>London Electricity plc</v>
          </cell>
          <cell r="D2490" t="str">
            <v>EDF</v>
          </cell>
          <cell r="E2490">
            <v>2</v>
          </cell>
          <cell r="F2490" t="str">
            <v>All</v>
          </cell>
          <cell r="G2490" t="str">
            <v>South East</v>
          </cell>
          <cell r="H2490">
            <v>0</v>
          </cell>
        </row>
        <row r="2491">
          <cell r="A2491">
            <v>1999</v>
          </cell>
          <cell r="B2491">
            <v>1</v>
          </cell>
          <cell r="C2491" t="str">
            <v>London Electricity plc</v>
          </cell>
          <cell r="D2491" t="str">
            <v>EDF</v>
          </cell>
          <cell r="E2491">
            <v>2</v>
          </cell>
          <cell r="F2491" t="str">
            <v>Credit</v>
          </cell>
          <cell r="G2491" t="str">
            <v>South East</v>
          </cell>
          <cell r="H2491">
            <v>0</v>
          </cell>
        </row>
        <row r="2492">
          <cell r="A2492">
            <v>1999</v>
          </cell>
          <cell r="B2492">
            <v>1</v>
          </cell>
          <cell r="C2492" t="str">
            <v>London Electricity plc</v>
          </cell>
          <cell r="D2492" t="str">
            <v>EDF</v>
          </cell>
          <cell r="E2492">
            <v>2</v>
          </cell>
          <cell r="F2492" t="str">
            <v>Credit</v>
          </cell>
          <cell r="G2492" t="str">
            <v>South East</v>
          </cell>
          <cell r="H2492">
            <v>0</v>
          </cell>
        </row>
        <row r="2493">
          <cell r="A2493">
            <v>1999</v>
          </cell>
          <cell r="B2493">
            <v>1</v>
          </cell>
          <cell r="C2493" t="str">
            <v>London Electricity plc</v>
          </cell>
          <cell r="D2493" t="str">
            <v>EDF</v>
          </cell>
          <cell r="E2493">
            <v>2</v>
          </cell>
          <cell r="F2493" t="str">
            <v>Direct Debit</v>
          </cell>
          <cell r="G2493" t="str">
            <v>South East</v>
          </cell>
          <cell r="H2493">
            <v>0</v>
          </cell>
        </row>
        <row r="2494">
          <cell r="A2494">
            <v>1999</v>
          </cell>
          <cell r="B2494">
            <v>1</v>
          </cell>
          <cell r="C2494" t="str">
            <v>London Electricity plc</v>
          </cell>
          <cell r="D2494" t="str">
            <v>EDF</v>
          </cell>
          <cell r="E2494">
            <v>2</v>
          </cell>
          <cell r="F2494" t="str">
            <v>Prepayment</v>
          </cell>
          <cell r="G2494" t="str">
            <v>South East</v>
          </cell>
          <cell r="H2494">
            <v>0</v>
          </cell>
        </row>
        <row r="2495">
          <cell r="A2495">
            <v>1999</v>
          </cell>
          <cell r="B2495">
            <v>1</v>
          </cell>
          <cell r="C2495" t="str">
            <v>London Electricity plc</v>
          </cell>
          <cell r="D2495" t="str">
            <v>EDF</v>
          </cell>
          <cell r="E2495">
            <v>2</v>
          </cell>
          <cell r="F2495" t="str">
            <v>All</v>
          </cell>
          <cell r="G2495" t="str">
            <v>South Scotland</v>
          </cell>
          <cell r="H2495">
            <v>0</v>
          </cell>
        </row>
        <row r="2496">
          <cell r="A2496">
            <v>1999</v>
          </cell>
          <cell r="B2496">
            <v>1</v>
          </cell>
          <cell r="C2496" t="str">
            <v>London Electricity plc</v>
          </cell>
          <cell r="D2496" t="str">
            <v>EDF</v>
          </cell>
          <cell r="E2496">
            <v>2</v>
          </cell>
          <cell r="F2496" t="str">
            <v>Credit</v>
          </cell>
          <cell r="G2496" t="str">
            <v>South Scotland</v>
          </cell>
          <cell r="H2496">
            <v>0</v>
          </cell>
        </row>
        <row r="2497">
          <cell r="A2497">
            <v>1999</v>
          </cell>
          <cell r="B2497">
            <v>1</v>
          </cell>
          <cell r="C2497" t="str">
            <v>London Electricity plc</v>
          </cell>
          <cell r="D2497" t="str">
            <v>EDF</v>
          </cell>
          <cell r="E2497">
            <v>2</v>
          </cell>
          <cell r="F2497" t="str">
            <v>Credit</v>
          </cell>
          <cell r="G2497" t="str">
            <v>South Scotland</v>
          </cell>
          <cell r="H2497">
            <v>0</v>
          </cell>
        </row>
        <row r="2498">
          <cell r="A2498">
            <v>1999</v>
          </cell>
          <cell r="B2498">
            <v>1</v>
          </cell>
          <cell r="C2498" t="str">
            <v>London Electricity plc</v>
          </cell>
          <cell r="D2498" t="str">
            <v>EDF</v>
          </cell>
          <cell r="E2498">
            <v>2</v>
          </cell>
          <cell r="F2498" t="str">
            <v>Direct Debit</v>
          </cell>
          <cell r="G2498" t="str">
            <v>South Scotland</v>
          </cell>
          <cell r="H2498">
            <v>0</v>
          </cell>
        </row>
        <row r="2499">
          <cell r="A2499">
            <v>1999</v>
          </cell>
          <cell r="B2499">
            <v>1</v>
          </cell>
          <cell r="C2499" t="str">
            <v>London Electricity plc</v>
          </cell>
          <cell r="D2499" t="str">
            <v>EDF</v>
          </cell>
          <cell r="E2499">
            <v>2</v>
          </cell>
          <cell r="F2499" t="str">
            <v>Prepayment</v>
          </cell>
          <cell r="G2499" t="str">
            <v>South Scotland</v>
          </cell>
          <cell r="H2499">
            <v>0</v>
          </cell>
        </row>
        <row r="2500">
          <cell r="A2500">
            <v>1999</v>
          </cell>
          <cell r="B2500">
            <v>1</v>
          </cell>
          <cell r="C2500" t="str">
            <v>London Electricity plc</v>
          </cell>
          <cell r="D2500" t="str">
            <v>EDF</v>
          </cell>
          <cell r="E2500">
            <v>2</v>
          </cell>
          <cell r="F2500" t="str">
            <v>All</v>
          </cell>
          <cell r="G2500" t="str">
            <v>South Wales</v>
          </cell>
          <cell r="H2500">
            <v>0</v>
          </cell>
        </row>
        <row r="2501">
          <cell r="A2501">
            <v>1999</v>
          </cell>
          <cell r="B2501">
            <v>1</v>
          </cell>
          <cell r="C2501" t="str">
            <v>London Electricity plc</v>
          </cell>
          <cell r="D2501" t="str">
            <v>EDF</v>
          </cell>
          <cell r="E2501">
            <v>2</v>
          </cell>
          <cell r="F2501" t="str">
            <v>Credit</v>
          </cell>
          <cell r="G2501" t="str">
            <v>South Wales</v>
          </cell>
          <cell r="H2501">
            <v>0</v>
          </cell>
        </row>
        <row r="2502">
          <cell r="A2502">
            <v>1999</v>
          </cell>
          <cell r="B2502">
            <v>1</v>
          </cell>
          <cell r="C2502" t="str">
            <v>London Electricity plc</v>
          </cell>
          <cell r="D2502" t="str">
            <v>EDF</v>
          </cell>
          <cell r="E2502">
            <v>2</v>
          </cell>
          <cell r="F2502" t="str">
            <v>Credit</v>
          </cell>
          <cell r="G2502" t="str">
            <v>South Wales</v>
          </cell>
          <cell r="H2502">
            <v>0</v>
          </cell>
        </row>
        <row r="2503">
          <cell r="A2503">
            <v>1999</v>
          </cell>
          <cell r="B2503">
            <v>1</v>
          </cell>
          <cell r="C2503" t="str">
            <v>London Electricity plc</v>
          </cell>
          <cell r="D2503" t="str">
            <v>EDF</v>
          </cell>
          <cell r="E2503">
            <v>2</v>
          </cell>
          <cell r="F2503" t="str">
            <v>Direct Debit</v>
          </cell>
          <cell r="G2503" t="str">
            <v>South Wales</v>
          </cell>
          <cell r="H2503">
            <v>0</v>
          </cell>
        </row>
        <row r="2504">
          <cell r="A2504">
            <v>1999</v>
          </cell>
          <cell r="B2504">
            <v>1</v>
          </cell>
          <cell r="C2504" t="str">
            <v>London Electricity plc</v>
          </cell>
          <cell r="D2504" t="str">
            <v>EDF</v>
          </cell>
          <cell r="E2504">
            <v>2</v>
          </cell>
          <cell r="F2504" t="str">
            <v>Prepayment</v>
          </cell>
          <cell r="G2504" t="str">
            <v>South Wales</v>
          </cell>
          <cell r="H2504">
            <v>0</v>
          </cell>
        </row>
        <row r="2505">
          <cell r="A2505">
            <v>1999</v>
          </cell>
          <cell r="B2505">
            <v>1</v>
          </cell>
          <cell r="C2505" t="str">
            <v>London Electricity plc</v>
          </cell>
          <cell r="D2505" t="str">
            <v>EDF</v>
          </cell>
          <cell r="E2505">
            <v>2</v>
          </cell>
          <cell r="F2505" t="str">
            <v>All</v>
          </cell>
          <cell r="G2505" t="str">
            <v>South West</v>
          </cell>
          <cell r="H2505">
            <v>0</v>
          </cell>
        </row>
        <row r="2506">
          <cell r="A2506">
            <v>1999</v>
          </cell>
          <cell r="B2506">
            <v>1</v>
          </cell>
          <cell r="C2506" t="str">
            <v>London Electricity plc</v>
          </cell>
          <cell r="D2506" t="str">
            <v>EDF</v>
          </cell>
          <cell r="E2506">
            <v>2</v>
          </cell>
          <cell r="F2506" t="str">
            <v>Credit</v>
          </cell>
          <cell r="G2506" t="str">
            <v>South West</v>
          </cell>
          <cell r="H2506">
            <v>0</v>
          </cell>
        </row>
        <row r="2507">
          <cell r="A2507">
            <v>1999</v>
          </cell>
          <cell r="B2507">
            <v>1</v>
          </cell>
          <cell r="C2507" t="str">
            <v>London Electricity plc</v>
          </cell>
          <cell r="D2507" t="str">
            <v>EDF</v>
          </cell>
          <cell r="E2507">
            <v>2</v>
          </cell>
          <cell r="F2507" t="str">
            <v>Credit</v>
          </cell>
          <cell r="G2507" t="str">
            <v>South West</v>
          </cell>
          <cell r="H2507">
            <v>0</v>
          </cell>
        </row>
        <row r="2508">
          <cell r="A2508">
            <v>1999</v>
          </cell>
          <cell r="B2508">
            <v>1</v>
          </cell>
          <cell r="C2508" t="str">
            <v>London Electricity plc</v>
          </cell>
          <cell r="D2508" t="str">
            <v>EDF</v>
          </cell>
          <cell r="E2508">
            <v>2</v>
          </cell>
          <cell r="F2508" t="str">
            <v>Direct Debit</v>
          </cell>
          <cell r="G2508" t="str">
            <v>South West</v>
          </cell>
          <cell r="H2508">
            <v>0</v>
          </cell>
        </row>
        <row r="2509">
          <cell r="A2509">
            <v>1999</v>
          </cell>
          <cell r="B2509">
            <v>1</v>
          </cell>
          <cell r="C2509" t="str">
            <v>London Electricity plc</v>
          </cell>
          <cell r="D2509" t="str">
            <v>EDF</v>
          </cell>
          <cell r="E2509">
            <v>2</v>
          </cell>
          <cell r="F2509" t="str">
            <v>Prepayment</v>
          </cell>
          <cell r="G2509" t="str">
            <v>South West</v>
          </cell>
          <cell r="H2509">
            <v>0</v>
          </cell>
        </row>
        <row r="2510">
          <cell r="A2510">
            <v>1999</v>
          </cell>
          <cell r="B2510">
            <v>1</v>
          </cell>
          <cell r="C2510" t="str">
            <v>London Electricity plc</v>
          </cell>
          <cell r="D2510" t="str">
            <v>EDF</v>
          </cell>
          <cell r="E2510">
            <v>2</v>
          </cell>
          <cell r="F2510" t="str">
            <v>All</v>
          </cell>
          <cell r="G2510" t="str">
            <v>Southern</v>
          </cell>
          <cell r="H2510">
            <v>0</v>
          </cell>
        </row>
        <row r="2511">
          <cell r="A2511">
            <v>1999</v>
          </cell>
          <cell r="B2511">
            <v>1</v>
          </cell>
          <cell r="C2511" t="str">
            <v>London Electricity plc</v>
          </cell>
          <cell r="D2511" t="str">
            <v>EDF</v>
          </cell>
          <cell r="E2511">
            <v>2</v>
          </cell>
          <cell r="F2511" t="str">
            <v>Credit</v>
          </cell>
          <cell r="G2511" t="str">
            <v>Southern</v>
          </cell>
          <cell r="H2511">
            <v>0</v>
          </cell>
        </row>
        <row r="2512">
          <cell r="A2512">
            <v>1999</v>
          </cell>
          <cell r="B2512">
            <v>1</v>
          </cell>
          <cell r="C2512" t="str">
            <v>London Electricity plc</v>
          </cell>
          <cell r="D2512" t="str">
            <v>EDF</v>
          </cell>
          <cell r="E2512">
            <v>2</v>
          </cell>
          <cell r="F2512" t="str">
            <v>Credit</v>
          </cell>
          <cell r="G2512" t="str">
            <v>Southern</v>
          </cell>
          <cell r="H2512">
            <v>0</v>
          </cell>
        </row>
        <row r="2513">
          <cell r="A2513">
            <v>1999</v>
          </cell>
          <cell r="B2513">
            <v>1</v>
          </cell>
          <cell r="C2513" t="str">
            <v>London Electricity plc</v>
          </cell>
          <cell r="D2513" t="str">
            <v>EDF</v>
          </cell>
          <cell r="E2513">
            <v>2</v>
          </cell>
          <cell r="F2513" t="str">
            <v>Direct Debit</v>
          </cell>
          <cell r="G2513" t="str">
            <v>Southern</v>
          </cell>
          <cell r="H2513">
            <v>0</v>
          </cell>
        </row>
        <row r="2514">
          <cell r="A2514">
            <v>1999</v>
          </cell>
          <cell r="B2514">
            <v>1</v>
          </cell>
          <cell r="C2514" t="str">
            <v>London Electricity plc</v>
          </cell>
          <cell r="D2514" t="str">
            <v>EDF</v>
          </cell>
          <cell r="E2514">
            <v>2</v>
          </cell>
          <cell r="F2514" t="str">
            <v>Prepayment</v>
          </cell>
          <cell r="G2514" t="str">
            <v>Southern</v>
          </cell>
          <cell r="H2514">
            <v>0</v>
          </cell>
        </row>
        <row r="2515">
          <cell r="A2515">
            <v>1999</v>
          </cell>
          <cell r="B2515">
            <v>1</v>
          </cell>
          <cell r="C2515" t="str">
            <v>London Electricity plc</v>
          </cell>
          <cell r="D2515" t="str">
            <v>EDF</v>
          </cell>
          <cell r="E2515">
            <v>2</v>
          </cell>
          <cell r="F2515" t="str">
            <v>All</v>
          </cell>
          <cell r="G2515" t="str">
            <v>Yorkshire</v>
          </cell>
          <cell r="H2515">
            <v>0</v>
          </cell>
        </row>
        <row r="2516">
          <cell r="A2516">
            <v>1999</v>
          </cell>
          <cell r="B2516">
            <v>1</v>
          </cell>
          <cell r="C2516" t="str">
            <v>London Electricity plc</v>
          </cell>
          <cell r="D2516" t="str">
            <v>EDF</v>
          </cell>
          <cell r="E2516">
            <v>2</v>
          </cell>
          <cell r="F2516" t="str">
            <v>Credit</v>
          </cell>
          <cell r="G2516" t="str">
            <v>Yorkshire</v>
          </cell>
          <cell r="H2516">
            <v>0</v>
          </cell>
        </row>
        <row r="2517">
          <cell r="A2517">
            <v>1999</v>
          </cell>
          <cell r="B2517">
            <v>1</v>
          </cell>
          <cell r="C2517" t="str">
            <v>London Electricity plc</v>
          </cell>
          <cell r="D2517" t="str">
            <v>EDF</v>
          </cell>
          <cell r="E2517">
            <v>2</v>
          </cell>
          <cell r="F2517" t="str">
            <v>Credit</v>
          </cell>
          <cell r="G2517" t="str">
            <v>Yorkshire</v>
          </cell>
          <cell r="H2517">
            <v>0</v>
          </cell>
        </row>
        <row r="2518">
          <cell r="A2518">
            <v>1999</v>
          </cell>
          <cell r="B2518">
            <v>1</v>
          </cell>
          <cell r="C2518" t="str">
            <v>London Electricity plc</v>
          </cell>
          <cell r="D2518" t="str">
            <v>EDF</v>
          </cell>
          <cell r="E2518">
            <v>2</v>
          </cell>
          <cell r="F2518" t="str">
            <v>Direct Debit</v>
          </cell>
          <cell r="G2518" t="str">
            <v>Yorkshire</v>
          </cell>
          <cell r="H2518">
            <v>0</v>
          </cell>
        </row>
        <row r="2519">
          <cell r="A2519">
            <v>1999</v>
          </cell>
          <cell r="B2519">
            <v>1</v>
          </cell>
          <cell r="C2519" t="str">
            <v>London Electricity plc</v>
          </cell>
          <cell r="D2519" t="str">
            <v>EDF</v>
          </cell>
          <cell r="E2519">
            <v>2</v>
          </cell>
          <cell r="F2519" t="str">
            <v>Prepayment</v>
          </cell>
          <cell r="G2519" t="str">
            <v>Yorkshire</v>
          </cell>
          <cell r="H2519">
            <v>0</v>
          </cell>
        </row>
        <row r="2520">
          <cell r="A2520">
            <v>1999</v>
          </cell>
          <cell r="B2520">
            <v>1</v>
          </cell>
          <cell r="C2520" t="str">
            <v>Manweb</v>
          </cell>
          <cell r="D2520" t="str">
            <v>Scottish Power</v>
          </cell>
          <cell r="E2520">
            <v>2</v>
          </cell>
          <cell r="F2520" t="str">
            <v>All</v>
          </cell>
          <cell r="G2520" t="str">
            <v>East Anglia</v>
          </cell>
          <cell r="H2520">
            <v>7</v>
          </cell>
        </row>
        <row r="2521">
          <cell r="A2521">
            <v>1999</v>
          </cell>
          <cell r="B2521">
            <v>1</v>
          </cell>
          <cell r="C2521" t="str">
            <v>Manweb</v>
          </cell>
          <cell r="D2521" t="str">
            <v>Scottish Power</v>
          </cell>
          <cell r="E2521">
            <v>2</v>
          </cell>
          <cell r="F2521" t="str">
            <v>Credit</v>
          </cell>
          <cell r="G2521" t="str">
            <v>East Anglia</v>
          </cell>
          <cell r="H2521">
            <v>1</v>
          </cell>
        </row>
        <row r="2522">
          <cell r="A2522">
            <v>1999</v>
          </cell>
          <cell r="B2522">
            <v>1</v>
          </cell>
          <cell r="C2522" t="str">
            <v>Manweb</v>
          </cell>
          <cell r="D2522" t="str">
            <v>Scottish Power</v>
          </cell>
          <cell r="E2522">
            <v>2</v>
          </cell>
          <cell r="F2522" t="str">
            <v>Credit</v>
          </cell>
          <cell r="G2522" t="str">
            <v>East Anglia</v>
          </cell>
          <cell r="H2522">
            <v>0</v>
          </cell>
        </row>
        <row r="2523">
          <cell r="A2523">
            <v>1999</v>
          </cell>
          <cell r="B2523">
            <v>1</v>
          </cell>
          <cell r="C2523" t="str">
            <v>Manweb</v>
          </cell>
          <cell r="D2523" t="str">
            <v>Scottish Power</v>
          </cell>
          <cell r="E2523">
            <v>2</v>
          </cell>
          <cell r="F2523" t="str">
            <v>Direct Debit</v>
          </cell>
          <cell r="G2523" t="str">
            <v>East Anglia</v>
          </cell>
          <cell r="H2523">
            <v>4</v>
          </cell>
        </row>
        <row r="2524">
          <cell r="A2524">
            <v>1999</v>
          </cell>
          <cell r="B2524">
            <v>1</v>
          </cell>
          <cell r="C2524" t="str">
            <v>Manweb</v>
          </cell>
          <cell r="D2524" t="str">
            <v>Scottish Power</v>
          </cell>
          <cell r="E2524">
            <v>2</v>
          </cell>
          <cell r="F2524" t="str">
            <v>Prepayment</v>
          </cell>
          <cell r="G2524" t="str">
            <v>East Anglia</v>
          </cell>
          <cell r="H2524">
            <v>2</v>
          </cell>
        </row>
        <row r="2525">
          <cell r="A2525">
            <v>1999</v>
          </cell>
          <cell r="B2525">
            <v>1</v>
          </cell>
          <cell r="C2525" t="str">
            <v>Manweb</v>
          </cell>
          <cell r="D2525" t="str">
            <v>Scottish Power</v>
          </cell>
          <cell r="E2525">
            <v>2</v>
          </cell>
          <cell r="F2525" t="str">
            <v>All</v>
          </cell>
          <cell r="G2525" t="str">
            <v>East Midlands</v>
          </cell>
          <cell r="H2525">
            <v>5</v>
          </cell>
        </row>
        <row r="2526">
          <cell r="A2526">
            <v>1999</v>
          </cell>
          <cell r="B2526">
            <v>1</v>
          </cell>
          <cell r="C2526" t="str">
            <v>Manweb</v>
          </cell>
          <cell r="D2526" t="str">
            <v>Scottish Power</v>
          </cell>
          <cell r="E2526">
            <v>2</v>
          </cell>
          <cell r="F2526" t="str">
            <v>Credit</v>
          </cell>
          <cell r="G2526" t="str">
            <v>East Midlands</v>
          </cell>
          <cell r="H2526">
            <v>3</v>
          </cell>
        </row>
        <row r="2527">
          <cell r="A2527">
            <v>1999</v>
          </cell>
          <cell r="B2527">
            <v>1</v>
          </cell>
          <cell r="C2527" t="str">
            <v>Manweb</v>
          </cell>
          <cell r="D2527" t="str">
            <v>Scottish Power</v>
          </cell>
          <cell r="E2527">
            <v>2</v>
          </cell>
          <cell r="F2527" t="str">
            <v>Credit</v>
          </cell>
          <cell r="G2527" t="str">
            <v>East Midlands</v>
          </cell>
          <cell r="H2527">
            <v>0</v>
          </cell>
        </row>
        <row r="2528">
          <cell r="A2528">
            <v>1999</v>
          </cell>
          <cell r="B2528">
            <v>1</v>
          </cell>
          <cell r="C2528" t="str">
            <v>Manweb</v>
          </cell>
          <cell r="D2528" t="str">
            <v>Scottish Power</v>
          </cell>
          <cell r="E2528">
            <v>2</v>
          </cell>
          <cell r="F2528" t="str">
            <v>Direct Debit</v>
          </cell>
          <cell r="G2528" t="str">
            <v>East Midlands</v>
          </cell>
          <cell r="H2528">
            <v>2</v>
          </cell>
        </row>
        <row r="2529">
          <cell r="A2529">
            <v>1999</v>
          </cell>
          <cell r="B2529">
            <v>1</v>
          </cell>
          <cell r="C2529" t="str">
            <v>Manweb</v>
          </cell>
          <cell r="D2529" t="str">
            <v>Scottish Power</v>
          </cell>
          <cell r="E2529">
            <v>2</v>
          </cell>
          <cell r="F2529" t="str">
            <v>Prepayment</v>
          </cell>
          <cell r="G2529" t="str">
            <v>East Midlands</v>
          </cell>
          <cell r="H2529">
            <v>0</v>
          </cell>
        </row>
        <row r="2530">
          <cell r="A2530">
            <v>1999</v>
          </cell>
          <cell r="B2530">
            <v>1</v>
          </cell>
          <cell r="C2530" t="str">
            <v>Manweb</v>
          </cell>
          <cell r="D2530" t="str">
            <v>Scottish Power</v>
          </cell>
          <cell r="E2530">
            <v>2</v>
          </cell>
          <cell r="F2530" t="str">
            <v>All</v>
          </cell>
          <cell r="G2530" t="str">
            <v>London</v>
          </cell>
          <cell r="H2530">
            <v>0</v>
          </cell>
        </row>
        <row r="2531">
          <cell r="A2531">
            <v>1999</v>
          </cell>
          <cell r="B2531">
            <v>1</v>
          </cell>
          <cell r="C2531" t="str">
            <v>Manweb</v>
          </cell>
          <cell r="D2531" t="str">
            <v>Scottish Power</v>
          </cell>
          <cell r="E2531">
            <v>2</v>
          </cell>
          <cell r="F2531" t="str">
            <v>Credit</v>
          </cell>
          <cell r="G2531" t="str">
            <v>London</v>
          </cell>
          <cell r="H2531">
            <v>0</v>
          </cell>
        </row>
        <row r="2532">
          <cell r="A2532">
            <v>1999</v>
          </cell>
          <cell r="B2532">
            <v>1</v>
          </cell>
          <cell r="C2532" t="str">
            <v>Manweb</v>
          </cell>
          <cell r="D2532" t="str">
            <v>Scottish Power</v>
          </cell>
          <cell r="E2532">
            <v>2</v>
          </cell>
          <cell r="F2532" t="str">
            <v>Credit</v>
          </cell>
          <cell r="G2532" t="str">
            <v>London</v>
          </cell>
          <cell r="H2532">
            <v>0</v>
          </cell>
        </row>
        <row r="2533">
          <cell r="A2533">
            <v>1999</v>
          </cell>
          <cell r="B2533">
            <v>1</v>
          </cell>
          <cell r="C2533" t="str">
            <v>Manweb</v>
          </cell>
          <cell r="D2533" t="str">
            <v>Scottish Power</v>
          </cell>
          <cell r="E2533">
            <v>2</v>
          </cell>
          <cell r="F2533" t="str">
            <v>Direct Debit</v>
          </cell>
          <cell r="G2533" t="str">
            <v>London</v>
          </cell>
          <cell r="H2533">
            <v>0</v>
          </cell>
        </row>
        <row r="2534">
          <cell r="A2534">
            <v>1999</v>
          </cell>
          <cell r="B2534">
            <v>1</v>
          </cell>
          <cell r="C2534" t="str">
            <v>Manweb</v>
          </cell>
          <cell r="D2534" t="str">
            <v>Scottish Power</v>
          </cell>
          <cell r="E2534">
            <v>2</v>
          </cell>
          <cell r="F2534" t="str">
            <v>Prepayment</v>
          </cell>
          <cell r="G2534" t="str">
            <v>London</v>
          </cell>
          <cell r="H2534">
            <v>0</v>
          </cell>
        </row>
        <row r="2535">
          <cell r="A2535">
            <v>1999</v>
          </cell>
          <cell r="B2535">
            <v>1</v>
          </cell>
          <cell r="C2535" t="str">
            <v>Manweb</v>
          </cell>
          <cell r="D2535" t="str">
            <v>Scottish Power</v>
          </cell>
          <cell r="E2535">
            <v>2</v>
          </cell>
          <cell r="F2535" t="str">
            <v>All</v>
          </cell>
          <cell r="G2535" t="str">
            <v>Midlands</v>
          </cell>
          <cell r="H2535">
            <v>24</v>
          </cell>
        </row>
        <row r="2536">
          <cell r="A2536">
            <v>1999</v>
          </cell>
          <cell r="B2536">
            <v>1</v>
          </cell>
          <cell r="C2536" t="str">
            <v>Manweb</v>
          </cell>
          <cell r="D2536" t="str">
            <v>Scottish Power</v>
          </cell>
          <cell r="E2536">
            <v>2</v>
          </cell>
          <cell r="F2536" t="str">
            <v>Credit</v>
          </cell>
          <cell r="G2536" t="str">
            <v>Midlands</v>
          </cell>
          <cell r="H2536">
            <v>4</v>
          </cell>
        </row>
        <row r="2537">
          <cell r="A2537">
            <v>1999</v>
          </cell>
          <cell r="B2537">
            <v>1</v>
          </cell>
          <cell r="C2537" t="str">
            <v>Manweb</v>
          </cell>
          <cell r="D2537" t="str">
            <v>Scottish Power</v>
          </cell>
          <cell r="E2537">
            <v>2</v>
          </cell>
          <cell r="F2537" t="str">
            <v>Credit</v>
          </cell>
          <cell r="G2537" t="str">
            <v>Midlands</v>
          </cell>
          <cell r="H2537">
            <v>0</v>
          </cell>
        </row>
        <row r="2538">
          <cell r="A2538">
            <v>1999</v>
          </cell>
          <cell r="B2538">
            <v>1</v>
          </cell>
          <cell r="C2538" t="str">
            <v>Manweb</v>
          </cell>
          <cell r="D2538" t="str">
            <v>Scottish Power</v>
          </cell>
          <cell r="E2538">
            <v>2</v>
          </cell>
          <cell r="F2538" t="str">
            <v>Direct Debit</v>
          </cell>
          <cell r="G2538" t="str">
            <v>Midlands</v>
          </cell>
          <cell r="H2538">
            <v>15</v>
          </cell>
        </row>
        <row r="2539">
          <cell r="A2539">
            <v>1999</v>
          </cell>
          <cell r="B2539">
            <v>1</v>
          </cell>
          <cell r="C2539" t="str">
            <v>Manweb</v>
          </cell>
          <cell r="D2539" t="str">
            <v>Scottish Power</v>
          </cell>
          <cell r="E2539">
            <v>2</v>
          </cell>
          <cell r="F2539" t="str">
            <v>Prepayment</v>
          </cell>
          <cell r="G2539" t="str">
            <v>Midlands</v>
          </cell>
          <cell r="H2539">
            <v>5</v>
          </cell>
        </row>
        <row r="2540">
          <cell r="A2540">
            <v>1999</v>
          </cell>
          <cell r="B2540">
            <v>1</v>
          </cell>
          <cell r="C2540" t="str">
            <v>Manweb</v>
          </cell>
          <cell r="D2540" t="str">
            <v>Scottish Power</v>
          </cell>
          <cell r="E2540">
            <v>2</v>
          </cell>
          <cell r="F2540" t="str">
            <v>All</v>
          </cell>
          <cell r="G2540" t="str">
            <v>North East</v>
          </cell>
          <cell r="H2540">
            <v>0</v>
          </cell>
        </row>
        <row r="2541">
          <cell r="A2541">
            <v>1999</v>
          </cell>
          <cell r="B2541">
            <v>1</v>
          </cell>
          <cell r="C2541" t="str">
            <v>Manweb</v>
          </cell>
          <cell r="D2541" t="str">
            <v>Scottish Power</v>
          </cell>
          <cell r="E2541">
            <v>2</v>
          </cell>
          <cell r="F2541" t="str">
            <v>Credit</v>
          </cell>
          <cell r="G2541" t="str">
            <v>North East</v>
          </cell>
          <cell r="H2541">
            <v>0</v>
          </cell>
        </row>
        <row r="2542">
          <cell r="A2542">
            <v>1999</v>
          </cell>
          <cell r="B2542">
            <v>1</v>
          </cell>
          <cell r="C2542" t="str">
            <v>Manweb</v>
          </cell>
          <cell r="D2542" t="str">
            <v>Scottish Power</v>
          </cell>
          <cell r="E2542">
            <v>2</v>
          </cell>
          <cell r="F2542" t="str">
            <v>Credit</v>
          </cell>
          <cell r="G2542" t="str">
            <v>North East</v>
          </cell>
          <cell r="H2542">
            <v>0</v>
          </cell>
        </row>
        <row r="2543">
          <cell r="A2543">
            <v>1999</v>
          </cell>
          <cell r="B2543">
            <v>1</v>
          </cell>
          <cell r="C2543" t="str">
            <v>Manweb</v>
          </cell>
          <cell r="D2543" t="str">
            <v>Scottish Power</v>
          </cell>
          <cell r="E2543">
            <v>2</v>
          </cell>
          <cell r="F2543" t="str">
            <v>Direct Debit</v>
          </cell>
          <cell r="G2543" t="str">
            <v>North East</v>
          </cell>
          <cell r="H2543">
            <v>0</v>
          </cell>
        </row>
        <row r="2544">
          <cell r="A2544">
            <v>1999</v>
          </cell>
          <cell r="B2544">
            <v>1</v>
          </cell>
          <cell r="C2544" t="str">
            <v>Manweb</v>
          </cell>
          <cell r="D2544" t="str">
            <v>Scottish Power</v>
          </cell>
          <cell r="E2544">
            <v>2</v>
          </cell>
          <cell r="F2544" t="str">
            <v>Prepayment</v>
          </cell>
          <cell r="G2544" t="str">
            <v>North East</v>
          </cell>
          <cell r="H2544">
            <v>0</v>
          </cell>
        </row>
        <row r="2545">
          <cell r="A2545">
            <v>1999</v>
          </cell>
          <cell r="B2545">
            <v>1</v>
          </cell>
          <cell r="C2545" t="str">
            <v>Manweb</v>
          </cell>
          <cell r="D2545" t="str">
            <v>Scottish Power</v>
          </cell>
          <cell r="E2545">
            <v>2</v>
          </cell>
          <cell r="F2545" t="str">
            <v>All</v>
          </cell>
          <cell r="G2545" t="str">
            <v>North Scotland</v>
          </cell>
          <cell r="H2545">
            <v>0</v>
          </cell>
        </row>
        <row r="2546">
          <cell r="A2546">
            <v>1999</v>
          </cell>
          <cell r="B2546">
            <v>1</v>
          </cell>
          <cell r="C2546" t="str">
            <v>Manweb</v>
          </cell>
          <cell r="D2546" t="str">
            <v>Scottish Power</v>
          </cell>
          <cell r="E2546">
            <v>2</v>
          </cell>
          <cell r="F2546" t="str">
            <v>Credit</v>
          </cell>
          <cell r="G2546" t="str">
            <v>North Scotland</v>
          </cell>
          <cell r="H2546">
            <v>0</v>
          </cell>
        </row>
        <row r="2547">
          <cell r="A2547">
            <v>1999</v>
          </cell>
          <cell r="B2547">
            <v>1</v>
          </cell>
          <cell r="C2547" t="str">
            <v>Manweb</v>
          </cell>
          <cell r="D2547" t="str">
            <v>Scottish Power</v>
          </cell>
          <cell r="E2547">
            <v>2</v>
          </cell>
          <cell r="F2547" t="str">
            <v>Credit</v>
          </cell>
          <cell r="G2547" t="str">
            <v>North Scotland</v>
          </cell>
          <cell r="H2547">
            <v>0</v>
          </cell>
        </row>
        <row r="2548">
          <cell r="A2548">
            <v>1999</v>
          </cell>
          <cell r="B2548">
            <v>1</v>
          </cell>
          <cell r="C2548" t="str">
            <v>Manweb</v>
          </cell>
          <cell r="D2548" t="str">
            <v>Scottish Power</v>
          </cell>
          <cell r="E2548">
            <v>2</v>
          </cell>
          <cell r="F2548" t="str">
            <v>Direct Debit</v>
          </cell>
          <cell r="G2548" t="str">
            <v>North Scotland</v>
          </cell>
          <cell r="H2548">
            <v>0</v>
          </cell>
        </row>
        <row r="2549">
          <cell r="A2549">
            <v>1999</v>
          </cell>
          <cell r="B2549">
            <v>1</v>
          </cell>
          <cell r="C2549" t="str">
            <v>Manweb</v>
          </cell>
          <cell r="D2549" t="str">
            <v>Scottish Power</v>
          </cell>
          <cell r="E2549">
            <v>2</v>
          </cell>
          <cell r="F2549" t="str">
            <v>Prepayment</v>
          </cell>
          <cell r="G2549" t="str">
            <v>North Scotland</v>
          </cell>
          <cell r="H2549">
            <v>0</v>
          </cell>
        </row>
        <row r="2550">
          <cell r="A2550">
            <v>1999</v>
          </cell>
          <cell r="B2550">
            <v>1</v>
          </cell>
          <cell r="C2550" t="str">
            <v>Manweb</v>
          </cell>
          <cell r="D2550" t="str">
            <v>Scottish Power</v>
          </cell>
          <cell r="E2550">
            <v>1</v>
          </cell>
          <cell r="F2550" t="str">
            <v>All</v>
          </cell>
          <cell r="G2550" t="str">
            <v>North Wales &amp; Merseyside</v>
          </cell>
          <cell r="H2550">
            <v>1176960</v>
          </cell>
        </row>
        <row r="2551">
          <cell r="A2551">
            <v>1999</v>
          </cell>
          <cell r="B2551">
            <v>1</v>
          </cell>
          <cell r="C2551" t="str">
            <v>Manweb</v>
          </cell>
          <cell r="D2551" t="str">
            <v>Scottish Power</v>
          </cell>
          <cell r="E2551">
            <v>1</v>
          </cell>
          <cell r="F2551" t="str">
            <v>Credit</v>
          </cell>
          <cell r="G2551" t="str">
            <v>North Wales &amp; Merseyside</v>
          </cell>
          <cell r="H2551">
            <v>542837</v>
          </cell>
        </row>
        <row r="2552">
          <cell r="A2552">
            <v>1999</v>
          </cell>
          <cell r="B2552">
            <v>1</v>
          </cell>
          <cell r="C2552" t="str">
            <v>Manweb</v>
          </cell>
          <cell r="D2552" t="str">
            <v>Scottish Power</v>
          </cell>
          <cell r="E2552">
            <v>1</v>
          </cell>
          <cell r="F2552" t="str">
            <v>Credit</v>
          </cell>
          <cell r="G2552" t="str">
            <v>North Wales &amp; Merseyside</v>
          </cell>
          <cell r="H2552">
            <v>17707</v>
          </cell>
        </row>
        <row r="2553">
          <cell r="A2553">
            <v>1999</v>
          </cell>
          <cell r="B2553">
            <v>1</v>
          </cell>
          <cell r="C2553" t="str">
            <v>Manweb</v>
          </cell>
          <cell r="D2553" t="str">
            <v>Scottish Power</v>
          </cell>
          <cell r="E2553">
            <v>1</v>
          </cell>
          <cell r="F2553" t="str">
            <v>Direct Debit</v>
          </cell>
          <cell r="G2553" t="str">
            <v>North Wales &amp; Merseyside</v>
          </cell>
          <cell r="H2553">
            <v>337191</v>
          </cell>
        </row>
        <row r="2554">
          <cell r="A2554">
            <v>1999</v>
          </cell>
          <cell r="B2554">
            <v>1</v>
          </cell>
          <cell r="C2554" t="str">
            <v>Manweb</v>
          </cell>
          <cell r="D2554" t="str">
            <v>Scottish Power</v>
          </cell>
          <cell r="E2554">
            <v>1</v>
          </cell>
          <cell r="F2554" t="str">
            <v>Prepayment</v>
          </cell>
          <cell r="G2554" t="str">
            <v>North Wales &amp; Merseyside</v>
          </cell>
          <cell r="H2554">
            <v>279225</v>
          </cell>
        </row>
        <row r="2555">
          <cell r="A2555">
            <v>1999</v>
          </cell>
          <cell r="B2555">
            <v>1</v>
          </cell>
          <cell r="C2555" t="str">
            <v>Manweb</v>
          </cell>
          <cell r="D2555" t="str">
            <v>Scottish Power</v>
          </cell>
          <cell r="E2555">
            <v>2</v>
          </cell>
          <cell r="F2555" t="str">
            <v>All</v>
          </cell>
          <cell r="G2555" t="str">
            <v>North West</v>
          </cell>
          <cell r="H2555">
            <v>5123</v>
          </cell>
        </row>
        <row r="2556">
          <cell r="A2556">
            <v>1999</v>
          </cell>
          <cell r="B2556">
            <v>1</v>
          </cell>
          <cell r="C2556" t="str">
            <v>Manweb</v>
          </cell>
          <cell r="D2556" t="str">
            <v>Scottish Power</v>
          </cell>
          <cell r="E2556">
            <v>2</v>
          </cell>
          <cell r="F2556" t="str">
            <v>Credit</v>
          </cell>
          <cell r="G2556" t="str">
            <v>North West</v>
          </cell>
          <cell r="H2556">
            <v>2633</v>
          </cell>
        </row>
        <row r="2557">
          <cell r="A2557">
            <v>1999</v>
          </cell>
          <cell r="B2557">
            <v>1</v>
          </cell>
          <cell r="C2557" t="str">
            <v>Manweb</v>
          </cell>
          <cell r="D2557" t="str">
            <v>Scottish Power</v>
          </cell>
          <cell r="E2557">
            <v>2</v>
          </cell>
          <cell r="F2557" t="str">
            <v>Credit</v>
          </cell>
          <cell r="G2557" t="str">
            <v>North West</v>
          </cell>
          <cell r="H2557">
            <v>0</v>
          </cell>
        </row>
        <row r="2558">
          <cell r="A2558">
            <v>1999</v>
          </cell>
          <cell r="B2558">
            <v>1</v>
          </cell>
          <cell r="C2558" t="str">
            <v>Manweb</v>
          </cell>
          <cell r="D2558" t="str">
            <v>Scottish Power</v>
          </cell>
          <cell r="E2558">
            <v>2</v>
          </cell>
          <cell r="F2558" t="str">
            <v>Direct Debit</v>
          </cell>
          <cell r="G2558" t="str">
            <v>North West</v>
          </cell>
          <cell r="H2558">
            <v>1530</v>
          </cell>
        </row>
        <row r="2559">
          <cell r="A2559">
            <v>1999</v>
          </cell>
          <cell r="B2559">
            <v>1</v>
          </cell>
          <cell r="C2559" t="str">
            <v>Manweb</v>
          </cell>
          <cell r="D2559" t="str">
            <v>Scottish Power</v>
          </cell>
          <cell r="E2559">
            <v>2</v>
          </cell>
          <cell r="F2559" t="str">
            <v>Prepayment</v>
          </cell>
          <cell r="G2559" t="str">
            <v>North West</v>
          </cell>
          <cell r="H2559">
            <v>960</v>
          </cell>
        </row>
        <row r="2560">
          <cell r="A2560">
            <v>1999</v>
          </cell>
          <cell r="B2560">
            <v>1</v>
          </cell>
          <cell r="C2560" t="str">
            <v>Manweb</v>
          </cell>
          <cell r="D2560" t="str">
            <v>Scottish Power</v>
          </cell>
          <cell r="E2560">
            <v>2</v>
          </cell>
          <cell r="F2560" t="str">
            <v>All</v>
          </cell>
          <cell r="G2560" t="str">
            <v>South East</v>
          </cell>
          <cell r="H2560">
            <v>0</v>
          </cell>
        </row>
        <row r="2561">
          <cell r="A2561">
            <v>1999</v>
          </cell>
          <cell r="B2561">
            <v>1</v>
          </cell>
          <cell r="C2561" t="str">
            <v>Manweb</v>
          </cell>
          <cell r="D2561" t="str">
            <v>Scottish Power</v>
          </cell>
          <cell r="E2561">
            <v>2</v>
          </cell>
          <cell r="F2561" t="str">
            <v>Credit</v>
          </cell>
          <cell r="G2561" t="str">
            <v>South East</v>
          </cell>
          <cell r="H2561">
            <v>0</v>
          </cell>
        </row>
        <row r="2562">
          <cell r="A2562">
            <v>1999</v>
          </cell>
          <cell r="B2562">
            <v>1</v>
          </cell>
          <cell r="C2562" t="str">
            <v>Manweb</v>
          </cell>
          <cell r="D2562" t="str">
            <v>Scottish Power</v>
          </cell>
          <cell r="E2562">
            <v>2</v>
          </cell>
          <cell r="F2562" t="str">
            <v>Credit</v>
          </cell>
          <cell r="G2562" t="str">
            <v>South East</v>
          </cell>
          <cell r="H2562">
            <v>0</v>
          </cell>
        </row>
        <row r="2563">
          <cell r="A2563">
            <v>1999</v>
          </cell>
          <cell r="B2563">
            <v>1</v>
          </cell>
          <cell r="C2563" t="str">
            <v>Manweb</v>
          </cell>
          <cell r="D2563" t="str">
            <v>Scottish Power</v>
          </cell>
          <cell r="E2563">
            <v>2</v>
          </cell>
          <cell r="F2563" t="str">
            <v>Direct Debit</v>
          </cell>
          <cell r="G2563" t="str">
            <v>South East</v>
          </cell>
          <cell r="H2563">
            <v>0</v>
          </cell>
        </row>
        <row r="2564">
          <cell r="A2564">
            <v>1999</v>
          </cell>
          <cell r="B2564">
            <v>1</v>
          </cell>
          <cell r="C2564" t="str">
            <v>Manweb</v>
          </cell>
          <cell r="D2564" t="str">
            <v>Scottish Power</v>
          </cell>
          <cell r="E2564">
            <v>2</v>
          </cell>
          <cell r="F2564" t="str">
            <v>Prepayment</v>
          </cell>
          <cell r="G2564" t="str">
            <v>South East</v>
          </cell>
          <cell r="H2564">
            <v>0</v>
          </cell>
        </row>
        <row r="2565">
          <cell r="A2565">
            <v>1999</v>
          </cell>
          <cell r="B2565">
            <v>1</v>
          </cell>
          <cell r="C2565" t="str">
            <v>Manweb</v>
          </cell>
          <cell r="D2565" t="str">
            <v>Scottish Power</v>
          </cell>
          <cell r="E2565">
            <v>2</v>
          </cell>
          <cell r="F2565" t="str">
            <v>All</v>
          </cell>
          <cell r="G2565" t="str">
            <v>South Scotland</v>
          </cell>
          <cell r="H2565">
            <v>0</v>
          </cell>
        </row>
        <row r="2566">
          <cell r="A2566">
            <v>1999</v>
          </cell>
          <cell r="B2566">
            <v>1</v>
          </cell>
          <cell r="C2566" t="str">
            <v>Manweb</v>
          </cell>
          <cell r="D2566" t="str">
            <v>Scottish Power</v>
          </cell>
          <cell r="E2566">
            <v>2</v>
          </cell>
          <cell r="F2566" t="str">
            <v>Credit</v>
          </cell>
          <cell r="G2566" t="str">
            <v>South Scotland</v>
          </cell>
          <cell r="H2566">
            <v>0</v>
          </cell>
        </row>
        <row r="2567">
          <cell r="A2567">
            <v>1999</v>
          </cell>
          <cell r="B2567">
            <v>1</v>
          </cell>
          <cell r="C2567" t="str">
            <v>Manweb</v>
          </cell>
          <cell r="D2567" t="str">
            <v>Scottish Power</v>
          </cell>
          <cell r="E2567">
            <v>2</v>
          </cell>
          <cell r="F2567" t="str">
            <v>Credit</v>
          </cell>
          <cell r="G2567" t="str">
            <v>South Scotland</v>
          </cell>
          <cell r="H2567">
            <v>0</v>
          </cell>
        </row>
        <row r="2568">
          <cell r="A2568">
            <v>1999</v>
          </cell>
          <cell r="B2568">
            <v>1</v>
          </cell>
          <cell r="C2568" t="str">
            <v>Manweb</v>
          </cell>
          <cell r="D2568" t="str">
            <v>Scottish Power</v>
          </cell>
          <cell r="E2568">
            <v>2</v>
          </cell>
          <cell r="F2568" t="str">
            <v>Direct Debit</v>
          </cell>
          <cell r="G2568" t="str">
            <v>South Scotland</v>
          </cell>
          <cell r="H2568">
            <v>0</v>
          </cell>
        </row>
        <row r="2569">
          <cell r="A2569">
            <v>1999</v>
          </cell>
          <cell r="B2569">
            <v>1</v>
          </cell>
          <cell r="C2569" t="str">
            <v>Manweb</v>
          </cell>
          <cell r="D2569" t="str">
            <v>Scottish Power</v>
          </cell>
          <cell r="E2569">
            <v>2</v>
          </cell>
          <cell r="F2569" t="str">
            <v>Prepayment</v>
          </cell>
          <cell r="G2569" t="str">
            <v>South Scotland</v>
          </cell>
          <cell r="H2569">
            <v>0</v>
          </cell>
        </row>
        <row r="2570">
          <cell r="A2570">
            <v>1999</v>
          </cell>
          <cell r="B2570">
            <v>1</v>
          </cell>
          <cell r="C2570" t="str">
            <v>Manweb</v>
          </cell>
          <cell r="D2570" t="str">
            <v>Scottish Power</v>
          </cell>
          <cell r="E2570">
            <v>2</v>
          </cell>
          <cell r="F2570" t="str">
            <v>All</v>
          </cell>
          <cell r="G2570" t="str">
            <v>South Wales</v>
          </cell>
          <cell r="H2570">
            <v>557</v>
          </cell>
        </row>
        <row r="2571">
          <cell r="A2571">
            <v>1999</v>
          </cell>
          <cell r="B2571">
            <v>1</v>
          </cell>
          <cell r="C2571" t="str">
            <v>Manweb</v>
          </cell>
          <cell r="D2571" t="str">
            <v>Scottish Power</v>
          </cell>
          <cell r="E2571">
            <v>2</v>
          </cell>
          <cell r="F2571" t="str">
            <v>Credit</v>
          </cell>
          <cell r="G2571" t="str">
            <v>South Wales</v>
          </cell>
          <cell r="H2571">
            <v>116</v>
          </cell>
        </row>
        <row r="2572">
          <cell r="A2572">
            <v>1999</v>
          </cell>
          <cell r="B2572">
            <v>1</v>
          </cell>
          <cell r="C2572" t="str">
            <v>Manweb</v>
          </cell>
          <cell r="D2572" t="str">
            <v>Scottish Power</v>
          </cell>
          <cell r="E2572">
            <v>2</v>
          </cell>
          <cell r="F2572" t="str">
            <v>Credit</v>
          </cell>
          <cell r="G2572" t="str">
            <v>South Wales</v>
          </cell>
          <cell r="H2572">
            <v>0</v>
          </cell>
        </row>
        <row r="2573">
          <cell r="A2573">
            <v>1999</v>
          </cell>
          <cell r="B2573">
            <v>1</v>
          </cell>
          <cell r="C2573" t="str">
            <v>Manweb</v>
          </cell>
          <cell r="D2573" t="str">
            <v>Scottish Power</v>
          </cell>
          <cell r="E2573">
            <v>2</v>
          </cell>
          <cell r="F2573" t="str">
            <v>Direct Debit</v>
          </cell>
          <cell r="G2573" t="str">
            <v>South Wales</v>
          </cell>
          <cell r="H2573">
            <v>433</v>
          </cell>
        </row>
        <row r="2574">
          <cell r="A2574">
            <v>1999</v>
          </cell>
          <cell r="B2574">
            <v>1</v>
          </cell>
          <cell r="C2574" t="str">
            <v>Manweb</v>
          </cell>
          <cell r="D2574" t="str">
            <v>Scottish Power</v>
          </cell>
          <cell r="E2574">
            <v>2</v>
          </cell>
          <cell r="F2574" t="str">
            <v>Prepayment</v>
          </cell>
          <cell r="G2574" t="str">
            <v>South Wales</v>
          </cell>
          <cell r="H2574">
            <v>8</v>
          </cell>
        </row>
        <row r="2575">
          <cell r="A2575">
            <v>1999</v>
          </cell>
          <cell r="B2575">
            <v>1</v>
          </cell>
          <cell r="C2575" t="str">
            <v>Manweb</v>
          </cell>
          <cell r="D2575" t="str">
            <v>Scottish Power</v>
          </cell>
          <cell r="E2575">
            <v>2</v>
          </cell>
          <cell r="F2575" t="str">
            <v>All</v>
          </cell>
          <cell r="G2575" t="str">
            <v>South West</v>
          </cell>
          <cell r="H2575">
            <v>0</v>
          </cell>
        </row>
        <row r="2576">
          <cell r="A2576">
            <v>1999</v>
          </cell>
          <cell r="B2576">
            <v>1</v>
          </cell>
          <cell r="C2576" t="str">
            <v>Manweb</v>
          </cell>
          <cell r="D2576" t="str">
            <v>Scottish Power</v>
          </cell>
          <cell r="E2576">
            <v>2</v>
          </cell>
          <cell r="F2576" t="str">
            <v>Credit</v>
          </cell>
          <cell r="G2576" t="str">
            <v>South West</v>
          </cell>
          <cell r="H2576">
            <v>0</v>
          </cell>
        </row>
        <row r="2577">
          <cell r="A2577">
            <v>1999</v>
          </cell>
          <cell r="B2577">
            <v>1</v>
          </cell>
          <cell r="C2577" t="str">
            <v>Manweb</v>
          </cell>
          <cell r="D2577" t="str">
            <v>Scottish Power</v>
          </cell>
          <cell r="E2577">
            <v>2</v>
          </cell>
          <cell r="F2577" t="str">
            <v>Credit</v>
          </cell>
          <cell r="G2577" t="str">
            <v>South West</v>
          </cell>
          <cell r="H2577">
            <v>0</v>
          </cell>
        </row>
        <row r="2578">
          <cell r="A2578">
            <v>1999</v>
          </cell>
          <cell r="B2578">
            <v>1</v>
          </cell>
          <cell r="C2578" t="str">
            <v>Manweb</v>
          </cell>
          <cell r="D2578" t="str">
            <v>Scottish Power</v>
          </cell>
          <cell r="E2578">
            <v>2</v>
          </cell>
          <cell r="F2578" t="str">
            <v>Direct Debit</v>
          </cell>
          <cell r="G2578" t="str">
            <v>South West</v>
          </cell>
          <cell r="H2578">
            <v>0</v>
          </cell>
        </row>
        <row r="2579">
          <cell r="A2579">
            <v>1999</v>
          </cell>
          <cell r="B2579">
            <v>1</v>
          </cell>
          <cell r="C2579" t="str">
            <v>Manweb</v>
          </cell>
          <cell r="D2579" t="str">
            <v>Scottish Power</v>
          </cell>
          <cell r="E2579">
            <v>2</v>
          </cell>
          <cell r="F2579" t="str">
            <v>Prepayment</v>
          </cell>
          <cell r="G2579" t="str">
            <v>South West</v>
          </cell>
          <cell r="H2579">
            <v>0</v>
          </cell>
        </row>
        <row r="2580">
          <cell r="A2580">
            <v>1999</v>
          </cell>
          <cell r="B2580">
            <v>1</v>
          </cell>
          <cell r="C2580" t="str">
            <v>Manweb</v>
          </cell>
          <cell r="D2580" t="str">
            <v>Scottish Power</v>
          </cell>
          <cell r="E2580">
            <v>2</v>
          </cell>
          <cell r="F2580" t="str">
            <v>All</v>
          </cell>
          <cell r="G2580" t="str">
            <v>Southern</v>
          </cell>
          <cell r="H2580">
            <v>1</v>
          </cell>
        </row>
        <row r="2581">
          <cell r="A2581">
            <v>1999</v>
          </cell>
          <cell r="B2581">
            <v>1</v>
          </cell>
          <cell r="C2581" t="str">
            <v>Manweb</v>
          </cell>
          <cell r="D2581" t="str">
            <v>Scottish Power</v>
          </cell>
          <cell r="E2581">
            <v>2</v>
          </cell>
          <cell r="F2581" t="str">
            <v>Credit</v>
          </cell>
          <cell r="G2581" t="str">
            <v>Southern</v>
          </cell>
          <cell r="H2581">
            <v>0</v>
          </cell>
        </row>
        <row r="2582">
          <cell r="A2582">
            <v>1999</v>
          </cell>
          <cell r="B2582">
            <v>1</v>
          </cell>
          <cell r="C2582" t="str">
            <v>Manweb</v>
          </cell>
          <cell r="D2582" t="str">
            <v>Scottish Power</v>
          </cell>
          <cell r="E2582">
            <v>2</v>
          </cell>
          <cell r="F2582" t="str">
            <v>Credit</v>
          </cell>
          <cell r="G2582" t="str">
            <v>Southern</v>
          </cell>
          <cell r="H2582">
            <v>0</v>
          </cell>
        </row>
        <row r="2583">
          <cell r="A2583">
            <v>1999</v>
          </cell>
          <cell r="B2583">
            <v>1</v>
          </cell>
          <cell r="C2583" t="str">
            <v>Manweb</v>
          </cell>
          <cell r="D2583" t="str">
            <v>Scottish Power</v>
          </cell>
          <cell r="E2583">
            <v>2</v>
          </cell>
          <cell r="F2583" t="str">
            <v>Direct Debit</v>
          </cell>
          <cell r="G2583" t="str">
            <v>Southern</v>
          </cell>
          <cell r="H2583">
            <v>0</v>
          </cell>
        </row>
        <row r="2584">
          <cell r="A2584">
            <v>1999</v>
          </cell>
          <cell r="B2584">
            <v>1</v>
          </cell>
          <cell r="C2584" t="str">
            <v>Manweb</v>
          </cell>
          <cell r="D2584" t="str">
            <v>Scottish Power</v>
          </cell>
          <cell r="E2584">
            <v>2</v>
          </cell>
          <cell r="F2584" t="str">
            <v>Prepayment</v>
          </cell>
          <cell r="G2584" t="str">
            <v>Southern</v>
          </cell>
          <cell r="H2584">
            <v>1</v>
          </cell>
        </row>
        <row r="2585">
          <cell r="A2585">
            <v>1999</v>
          </cell>
          <cell r="B2585">
            <v>1</v>
          </cell>
          <cell r="C2585" t="str">
            <v>Manweb</v>
          </cell>
          <cell r="D2585" t="str">
            <v>Scottish Power</v>
          </cell>
          <cell r="E2585">
            <v>2</v>
          </cell>
          <cell r="F2585" t="str">
            <v>All</v>
          </cell>
          <cell r="G2585" t="str">
            <v>Yorkshire</v>
          </cell>
          <cell r="H2585">
            <v>10</v>
          </cell>
        </row>
        <row r="2586">
          <cell r="A2586">
            <v>1999</v>
          </cell>
          <cell r="B2586">
            <v>1</v>
          </cell>
          <cell r="C2586" t="str">
            <v>Manweb</v>
          </cell>
          <cell r="D2586" t="str">
            <v>Scottish Power</v>
          </cell>
          <cell r="E2586">
            <v>2</v>
          </cell>
          <cell r="F2586" t="str">
            <v>Credit</v>
          </cell>
          <cell r="G2586" t="str">
            <v>Yorkshire</v>
          </cell>
          <cell r="H2586">
            <v>5</v>
          </cell>
        </row>
        <row r="2587">
          <cell r="A2587">
            <v>1999</v>
          </cell>
          <cell r="B2587">
            <v>1</v>
          </cell>
          <cell r="C2587" t="str">
            <v>Manweb</v>
          </cell>
          <cell r="D2587" t="str">
            <v>Scottish Power</v>
          </cell>
          <cell r="E2587">
            <v>2</v>
          </cell>
          <cell r="F2587" t="str">
            <v>Credit</v>
          </cell>
          <cell r="G2587" t="str">
            <v>Yorkshire</v>
          </cell>
          <cell r="H2587">
            <v>0</v>
          </cell>
        </row>
        <row r="2588">
          <cell r="A2588">
            <v>1999</v>
          </cell>
          <cell r="B2588">
            <v>1</v>
          </cell>
          <cell r="C2588" t="str">
            <v>Manweb</v>
          </cell>
          <cell r="D2588" t="str">
            <v>Scottish Power</v>
          </cell>
          <cell r="E2588">
            <v>2</v>
          </cell>
          <cell r="F2588" t="str">
            <v>Direct Debit</v>
          </cell>
          <cell r="G2588" t="str">
            <v>Yorkshire</v>
          </cell>
          <cell r="H2588">
            <v>5</v>
          </cell>
        </row>
        <row r="2589">
          <cell r="A2589">
            <v>1999</v>
          </cell>
          <cell r="B2589">
            <v>1</v>
          </cell>
          <cell r="C2589" t="str">
            <v>Manweb</v>
          </cell>
          <cell r="D2589" t="str">
            <v>Scottish Power</v>
          </cell>
          <cell r="E2589">
            <v>2</v>
          </cell>
          <cell r="F2589" t="str">
            <v>Prepayment</v>
          </cell>
          <cell r="G2589" t="str">
            <v>Yorkshire</v>
          </cell>
          <cell r="H2589">
            <v>0</v>
          </cell>
        </row>
        <row r="2590">
          <cell r="A2590">
            <v>1999</v>
          </cell>
          <cell r="B2590">
            <v>1</v>
          </cell>
          <cell r="C2590" t="str">
            <v>Northern Electric plc</v>
          </cell>
          <cell r="D2590" t="str">
            <v>nPower</v>
          </cell>
          <cell r="E2590">
            <v>2</v>
          </cell>
          <cell r="F2590" t="str">
            <v>All</v>
          </cell>
          <cell r="G2590" t="str">
            <v>East Anglia</v>
          </cell>
          <cell r="H2590">
            <v>5889</v>
          </cell>
        </row>
        <row r="2591">
          <cell r="A2591">
            <v>1999</v>
          </cell>
          <cell r="B2591">
            <v>1</v>
          </cell>
          <cell r="C2591" t="str">
            <v>Northern Electric plc</v>
          </cell>
          <cell r="D2591" t="str">
            <v>nPower</v>
          </cell>
          <cell r="E2591">
            <v>2</v>
          </cell>
          <cell r="F2591" t="str">
            <v>Credit</v>
          </cell>
          <cell r="G2591" t="str">
            <v>East Anglia</v>
          </cell>
          <cell r="H2591">
            <v>2649</v>
          </cell>
        </row>
        <row r="2592">
          <cell r="A2592">
            <v>1999</v>
          </cell>
          <cell r="B2592">
            <v>1</v>
          </cell>
          <cell r="C2592" t="str">
            <v>Northern Electric plc</v>
          </cell>
          <cell r="D2592" t="str">
            <v>nPower</v>
          </cell>
          <cell r="E2592">
            <v>2</v>
          </cell>
          <cell r="F2592" t="str">
            <v>Credit</v>
          </cell>
          <cell r="G2592" t="str">
            <v>East Anglia</v>
          </cell>
          <cell r="H2592">
            <v>0</v>
          </cell>
        </row>
        <row r="2593">
          <cell r="A2593">
            <v>1999</v>
          </cell>
          <cell r="B2593">
            <v>1</v>
          </cell>
          <cell r="C2593" t="str">
            <v>Northern Electric plc</v>
          </cell>
          <cell r="D2593" t="str">
            <v>nPower</v>
          </cell>
          <cell r="E2593">
            <v>2</v>
          </cell>
          <cell r="F2593" t="str">
            <v>Direct Debit</v>
          </cell>
          <cell r="G2593" t="str">
            <v>East Anglia</v>
          </cell>
          <cell r="H2593">
            <v>3181</v>
          </cell>
        </row>
        <row r="2594">
          <cell r="A2594">
            <v>1999</v>
          </cell>
          <cell r="B2594">
            <v>1</v>
          </cell>
          <cell r="C2594" t="str">
            <v>Northern Electric plc</v>
          </cell>
          <cell r="D2594" t="str">
            <v>nPower</v>
          </cell>
          <cell r="E2594">
            <v>2</v>
          </cell>
          <cell r="F2594" t="str">
            <v>Prepayment</v>
          </cell>
          <cell r="G2594" t="str">
            <v>East Anglia</v>
          </cell>
          <cell r="H2594">
            <v>59</v>
          </cell>
        </row>
        <row r="2595">
          <cell r="A2595">
            <v>1999</v>
          </cell>
          <cell r="B2595">
            <v>1</v>
          </cell>
          <cell r="C2595" t="str">
            <v>Northern Electric plc</v>
          </cell>
          <cell r="D2595" t="str">
            <v>nPower</v>
          </cell>
          <cell r="E2595">
            <v>2</v>
          </cell>
          <cell r="F2595" t="str">
            <v>All</v>
          </cell>
          <cell r="G2595" t="str">
            <v>East Midlands</v>
          </cell>
          <cell r="H2595">
            <v>1123</v>
          </cell>
        </row>
        <row r="2596">
          <cell r="A2596">
            <v>1999</v>
          </cell>
          <cell r="B2596">
            <v>1</v>
          </cell>
          <cell r="C2596" t="str">
            <v>Northern Electric plc</v>
          </cell>
          <cell r="D2596" t="str">
            <v>nPower</v>
          </cell>
          <cell r="E2596">
            <v>2</v>
          </cell>
          <cell r="F2596" t="str">
            <v>Credit</v>
          </cell>
          <cell r="G2596" t="str">
            <v>East Midlands</v>
          </cell>
          <cell r="H2596">
            <v>505</v>
          </cell>
        </row>
        <row r="2597">
          <cell r="A2597">
            <v>1999</v>
          </cell>
          <cell r="B2597">
            <v>1</v>
          </cell>
          <cell r="C2597" t="str">
            <v>Northern Electric plc</v>
          </cell>
          <cell r="D2597" t="str">
            <v>nPower</v>
          </cell>
          <cell r="E2597">
            <v>2</v>
          </cell>
          <cell r="F2597" t="str">
            <v>Credit</v>
          </cell>
          <cell r="G2597" t="str">
            <v>East Midlands</v>
          </cell>
          <cell r="H2597">
            <v>0</v>
          </cell>
        </row>
        <row r="2598">
          <cell r="A2598">
            <v>1999</v>
          </cell>
          <cell r="B2598">
            <v>1</v>
          </cell>
          <cell r="C2598" t="str">
            <v>Northern Electric plc</v>
          </cell>
          <cell r="D2598" t="str">
            <v>nPower</v>
          </cell>
          <cell r="E2598">
            <v>2</v>
          </cell>
          <cell r="F2598" t="str">
            <v>Direct Debit</v>
          </cell>
          <cell r="G2598" t="str">
            <v>East Midlands</v>
          </cell>
          <cell r="H2598">
            <v>607</v>
          </cell>
        </row>
        <row r="2599">
          <cell r="A2599">
            <v>1999</v>
          </cell>
          <cell r="B2599">
            <v>1</v>
          </cell>
          <cell r="C2599" t="str">
            <v>Northern Electric plc</v>
          </cell>
          <cell r="D2599" t="str">
            <v>nPower</v>
          </cell>
          <cell r="E2599">
            <v>2</v>
          </cell>
          <cell r="F2599" t="str">
            <v>Prepayment</v>
          </cell>
          <cell r="G2599" t="str">
            <v>East Midlands</v>
          </cell>
          <cell r="H2599">
            <v>11</v>
          </cell>
        </row>
        <row r="2600">
          <cell r="A2600">
            <v>1999</v>
          </cell>
          <cell r="B2600">
            <v>1</v>
          </cell>
          <cell r="C2600" t="str">
            <v>Northern Electric plc</v>
          </cell>
          <cell r="D2600" t="str">
            <v>nPower</v>
          </cell>
          <cell r="E2600">
            <v>2</v>
          </cell>
          <cell r="F2600" t="str">
            <v>All</v>
          </cell>
          <cell r="G2600" t="str">
            <v>London</v>
          </cell>
          <cell r="H2600">
            <v>1183</v>
          </cell>
        </row>
        <row r="2601">
          <cell r="A2601">
            <v>1999</v>
          </cell>
          <cell r="B2601">
            <v>1</v>
          </cell>
          <cell r="C2601" t="str">
            <v>Northern Electric plc</v>
          </cell>
          <cell r="D2601" t="str">
            <v>nPower</v>
          </cell>
          <cell r="E2601">
            <v>2</v>
          </cell>
          <cell r="F2601" t="str">
            <v>Credit</v>
          </cell>
          <cell r="G2601" t="str">
            <v>London</v>
          </cell>
          <cell r="H2601">
            <v>532</v>
          </cell>
        </row>
        <row r="2602">
          <cell r="A2602">
            <v>1999</v>
          </cell>
          <cell r="B2602">
            <v>1</v>
          </cell>
          <cell r="C2602" t="str">
            <v>Northern Electric plc</v>
          </cell>
          <cell r="D2602" t="str">
            <v>nPower</v>
          </cell>
          <cell r="E2602">
            <v>2</v>
          </cell>
          <cell r="F2602" t="str">
            <v>Credit</v>
          </cell>
          <cell r="G2602" t="str">
            <v>London</v>
          </cell>
          <cell r="H2602">
            <v>0</v>
          </cell>
        </row>
        <row r="2603">
          <cell r="A2603">
            <v>1999</v>
          </cell>
          <cell r="B2603">
            <v>1</v>
          </cell>
          <cell r="C2603" t="str">
            <v>Northern Electric plc</v>
          </cell>
          <cell r="D2603" t="str">
            <v>nPower</v>
          </cell>
          <cell r="E2603">
            <v>2</v>
          </cell>
          <cell r="F2603" t="str">
            <v>Direct Debit</v>
          </cell>
          <cell r="G2603" t="str">
            <v>London</v>
          </cell>
          <cell r="H2603">
            <v>640</v>
          </cell>
        </row>
        <row r="2604">
          <cell r="A2604">
            <v>1999</v>
          </cell>
          <cell r="B2604">
            <v>1</v>
          </cell>
          <cell r="C2604" t="str">
            <v>Northern Electric plc</v>
          </cell>
          <cell r="D2604" t="str">
            <v>nPower</v>
          </cell>
          <cell r="E2604">
            <v>2</v>
          </cell>
          <cell r="F2604" t="str">
            <v>Prepayment</v>
          </cell>
          <cell r="G2604" t="str">
            <v>London</v>
          </cell>
          <cell r="H2604">
            <v>11</v>
          </cell>
        </row>
        <row r="2605">
          <cell r="A2605">
            <v>1999</v>
          </cell>
          <cell r="B2605">
            <v>1</v>
          </cell>
          <cell r="C2605" t="str">
            <v>Northern Electric plc</v>
          </cell>
          <cell r="D2605" t="str">
            <v>nPower</v>
          </cell>
          <cell r="E2605">
            <v>2</v>
          </cell>
          <cell r="F2605" t="str">
            <v>All</v>
          </cell>
          <cell r="G2605" t="str">
            <v>Midlands</v>
          </cell>
          <cell r="H2605">
            <v>2051</v>
          </cell>
        </row>
        <row r="2606">
          <cell r="A2606">
            <v>1999</v>
          </cell>
          <cell r="B2606">
            <v>1</v>
          </cell>
          <cell r="C2606" t="str">
            <v>Northern Electric plc</v>
          </cell>
          <cell r="D2606" t="str">
            <v>nPower</v>
          </cell>
          <cell r="E2606">
            <v>2</v>
          </cell>
          <cell r="F2606" t="str">
            <v>Credit</v>
          </cell>
          <cell r="G2606" t="str">
            <v>Midlands</v>
          </cell>
          <cell r="H2606">
            <v>923</v>
          </cell>
        </row>
        <row r="2607">
          <cell r="A2607">
            <v>1999</v>
          </cell>
          <cell r="B2607">
            <v>1</v>
          </cell>
          <cell r="C2607" t="str">
            <v>Northern Electric plc</v>
          </cell>
          <cell r="D2607" t="str">
            <v>nPower</v>
          </cell>
          <cell r="E2607">
            <v>2</v>
          </cell>
          <cell r="F2607" t="str">
            <v>Credit</v>
          </cell>
          <cell r="G2607" t="str">
            <v>Midlands</v>
          </cell>
          <cell r="H2607">
            <v>0</v>
          </cell>
        </row>
        <row r="2608">
          <cell r="A2608">
            <v>1999</v>
          </cell>
          <cell r="B2608">
            <v>1</v>
          </cell>
          <cell r="C2608" t="str">
            <v>Northern Electric plc</v>
          </cell>
          <cell r="D2608" t="str">
            <v>nPower</v>
          </cell>
          <cell r="E2608">
            <v>2</v>
          </cell>
          <cell r="F2608" t="str">
            <v>Direct Debit</v>
          </cell>
          <cell r="G2608" t="str">
            <v>Midlands</v>
          </cell>
          <cell r="H2608">
            <v>1108</v>
          </cell>
        </row>
        <row r="2609">
          <cell r="A2609">
            <v>1999</v>
          </cell>
          <cell r="B2609">
            <v>1</v>
          </cell>
          <cell r="C2609" t="str">
            <v>Northern Electric plc</v>
          </cell>
          <cell r="D2609" t="str">
            <v>nPower</v>
          </cell>
          <cell r="E2609">
            <v>2</v>
          </cell>
          <cell r="F2609" t="str">
            <v>Prepayment</v>
          </cell>
          <cell r="G2609" t="str">
            <v>Midlands</v>
          </cell>
          <cell r="H2609">
            <v>20</v>
          </cell>
        </row>
        <row r="2610">
          <cell r="A2610">
            <v>1999</v>
          </cell>
          <cell r="B2610">
            <v>1</v>
          </cell>
          <cell r="C2610" t="str">
            <v>Northern Electric plc</v>
          </cell>
          <cell r="D2610" t="str">
            <v>nPower</v>
          </cell>
          <cell r="E2610">
            <v>1</v>
          </cell>
          <cell r="F2610" t="str">
            <v>All</v>
          </cell>
          <cell r="G2610" t="str">
            <v>North East</v>
          </cell>
          <cell r="H2610">
            <v>1239190</v>
          </cell>
        </row>
        <row r="2611">
          <cell r="A2611">
            <v>1999</v>
          </cell>
          <cell r="B2611">
            <v>1</v>
          </cell>
          <cell r="C2611" t="str">
            <v>Northern Electric plc</v>
          </cell>
          <cell r="D2611" t="str">
            <v>nPower</v>
          </cell>
          <cell r="E2611">
            <v>1</v>
          </cell>
          <cell r="F2611" t="str">
            <v>Credit</v>
          </cell>
          <cell r="G2611" t="str">
            <v>North East</v>
          </cell>
          <cell r="H2611">
            <v>707585</v>
          </cell>
        </row>
        <row r="2612">
          <cell r="A2612">
            <v>1999</v>
          </cell>
          <cell r="B2612">
            <v>1</v>
          </cell>
          <cell r="C2612" t="str">
            <v>Northern Electric plc</v>
          </cell>
          <cell r="D2612" t="str">
            <v>nPower</v>
          </cell>
          <cell r="E2612">
            <v>1</v>
          </cell>
          <cell r="F2612" t="str">
            <v>Credit</v>
          </cell>
          <cell r="G2612" t="str">
            <v>North East</v>
          </cell>
          <cell r="H2612">
            <v>57909</v>
          </cell>
        </row>
        <row r="2613">
          <cell r="A2613">
            <v>1999</v>
          </cell>
          <cell r="B2613">
            <v>1</v>
          </cell>
          <cell r="C2613" t="str">
            <v>Northern Electric plc</v>
          </cell>
          <cell r="D2613" t="str">
            <v>nPower</v>
          </cell>
          <cell r="E2613">
            <v>1</v>
          </cell>
          <cell r="F2613" t="str">
            <v>Direct Debit</v>
          </cell>
          <cell r="G2613" t="str">
            <v>North East</v>
          </cell>
          <cell r="H2613">
            <v>329852</v>
          </cell>
        </row>
        <row r="2614">
          <cell r="A2614">
            <v>1999</v>
          </cell>
          <cell r="B2614">
            <v>1</v>
          </cell>
          <cell r="C2614" t="str">
            <v>Northern Electric plc</v>
          </cell>
          <cell r="D2614" t="str">
            <v>nPower</v>
          </cell>
          <cell r="E2614">
            <v>1</v>
          </cell>
          <cell r="F2614" t="str">
            <v>Prepayment</v>
          </cell>
          <cell r="G2614" t="str">
            <v>North East</v>
          </cell>
          <cell r="H2614">
            <v>143844</v>
          </cell>
        </row>
        <row r="2615">
          <cell r="A2615">
            <v>1999</v>
          </cell>
          <cell r="B2615">
            <v>1</v>
          </cell>
          <cell r="C2615" t="str">
            <v>Northern Electric plc</v>
          </cell>
          <cell r="D2615" t="str">
            <v>nPower</v>
          </cell>
          <cell r="E2615">
            <v>2</v>
          </cell>
          <cell r="F2615" t="str">
            <v>All</v>
          </cell>
          <cell r="G2615" t="str">
            <v>North Scotland</v>
          </cell>
          <cell r="H2615">
            <v>185</v>
          </cell>
        </row>
        <row r="2616">
          <cell r="A2616">
            <v>1999</v>
          </cell>
          <cell r="B2616">
            <v>1</v>
          </cell>
          <cell r="C2616" t="str">
            <v>Northern Electric plc</v>
          </cell>
          <cell r="D2616" t="str">
            <v>nPower</v>
          </cell>
          <cell r="E2616">
            <v>2</v>
          </cell>
          <cell r="F2616" t="str">
            <v>Credit</v>
          </cell>
          <cell r="G2616" t="str">
            <v>North Scotland</v>
          </cell>
          <cell r="H2616">
            <v>83</v>
          </cell>
        </row>
        <row r="2617">
          <cell r="A2617">
            <v>1999</v>
          </cell>
          <cell r="B2617">
            <v>1</v>
          </cell>
          <cell r="C2617" t="str">
            <v>Northern Electric plc</v>
          </cell>
          <cell r="D2617" t="str">
            <v>nPower</v>
          </cell>
          <cell r="E2617">
            <v>2</v>
          </cell>
          <cell r="F2617" t="str">
            <v>Credit</v>
          </cell>
          <cell r="G2617" t="str">
            <v>North Scotland</v>
          </cell>
          <cell r="H2617">
            <v>0</v>
          </cell>
        </row>
        <row r="2618">
          <cell r="A2618">
            <v>1999</v>
          </cell>
          <cell r="B2618">
            <v>1</v>
          </cell>
          <cell r="C2618" t="str">
            <v>Northern Electric plc</v>
          </cell>
          <cell r="D2618" t="str">
            <v>nPower</v>
          </cell>
          <cell r="E2618">
            <v>2</v>
          </cell>
          <cell r="F2618" t="str">
            <v>Direct Debit</v>
          </cell>
          <cell r="G2618" t="str">
            <v>North Scotland</v>
          </cell>
          <cell r="H2618">
            <v>100</v>
          </cell>
        </row>
        <row r="2619">
          <cell r="A2619">
            <v>1999</v>
          </cell>
          <cell r="B2619">
            <v>1</v>
          </cell>
          <cell r="C2619" t="str">
            <v>Northern Electric plc</v>
          </cell>
          <cell r="D2619" t="str">
            <v>nPower</v>
          </cell>
          <cell r="E2619">
            <v>2</v>
          </cell>
          <cell r="F2619" t="str">
            <v>Prepayment</v>
          </cell>
          <cell r="G2619" t="str">
            <v>North Scotland</v>
          </cell>
          <cell r="H2619">
            <v>2</v>
          </cell>
        </row>
        <row r="2620">
          <cell r="A2620">
            <v>1999</v>
          </cell>
          <cell r="B2620">
            <v>1</v>
          </cell>
          <cell r="C2620" t="str">
            <v>Northern Electric plc</v>
          </cell>
          <cell r="D2620" t="str">
            <v>nPower</v>
          </cell>
          <cell r="E2620">
            <v>2</v>
          </cell>
          <cell r="F2620" t="str">
            <v>All</v>
          </cell>
          <cell r="G2620" t="str">
            <v>North Wales &amp; Merseyside</v>
          </cell>
          <cell r="H2620">
            <v>3190</v>
          </cell>
        </row>
        <row r="2621">
          <cell r="A2621">
            <v>1999</v>
          </cell>
          <cell r="B2621">
            <v>1</v>
          </cell>
          <cell r="C2621" t="str">
            <v>Northern Electric plc</v>
          </cell>
          <cell r="D2621" t="str">
            <v>nPower</v>
          </cell>
          <cell r="E2621">
            <v>2</v>
          </cell>
          <cell r="F2621" t="str">
            <v>Credit</v>
          </cell>
          <cell r="G2621" t="str">
            <v>North Wales &amp; Merseyside</v>
          </cell>
          <cell r="H2621">
            <v>1436</v>
          </cell>
        </row>
        <row r="2622">
          <cell r="A2622">
            <v>1999</v>
          </cell>
          <cell r="B2622">
            <v>1</v>
          </cell>
          <cell r="C2622" t="str">
            <v>Northern Electric plc</v>
          </cell>
          <cell r="D2622" t="str">
            <v>nPower</v>
          </cell>
          <cell r="E2622">
            <v>2</v>
          </cell>
          <cell r="F2622" t="str">
            <v>Credit</v>
          </cell>
          <cell r="G2622" t="str">
            <v>North Wales &amp; Merseyside</v>
          </cell>
          <cell r="H2622">
            <v>0</v>
          </cell>
        </row>
        <row r="2623">
          <cell r="A2623">
            <v>1999</v>
          </cell>
          <cell r="B2623">
            <v>1</v>
          </cell>
          <cell r="C2623" t="str">
            <v>Northern Electric plc</v>
          </cell>
          <cell r="D2623" t="str">
            <v>nPower</v>
          </cell>
          <cell r="E2623">
            <v>2</v>
          </cell>
          <cell r="F2623" t="str">
            <v>Direct Debit</v>
          </cell>
          <cell r="G2623" t="str">
            <v>North Wales &amp; Merseyside</v>
          </cell>
          <cell r="H2623">
            <v>1722</v>
          </cell>
        </row>
        <row r="2624">
          <cell r="A2624">
            <v>1999</v>
          </cell>
          <cell r="B2624">
            <v>1</v>
          </cell>
          <cell r="C2624" t="str">
            <v>Northern Electric plc</v>
          </cell>
          <cell r="D2624" t="str">
            <v>nPower</v>
          </cell>
          <cell r="E2624">
            <v>2</v>
          </cell>
          <cell r="F2624" t="str">
            <v>Prepayment</v>
          </cell>
          <cell r="G2624" t="str">
            <v>North Wales &amp; Merseyside</v>
          </cell>
          <cell r="H2624">
            <v>32</v>
          </cell>
        </row>
        <row r="2625">
          <cell r="A2625">
            <v>1999</v>
          </cell>
          <cell r="B2625">
            <v>1</v>
          </cell>
          <cell r="C2625" t="str">
            <v>Northern Electric plc</v>
          </cell>
          <cell r="D2625" t="str">
            <v>nPower</v>
          </cell>
          <cell r="E2625">
            <v>2</v>
          </cell>
          <cell r="F2625" t="str">
            <v>All</v>
          </cell>
          <cell r="G2625" t="str">
            <v>North West</v>
          </cell>
          <cell r="H2625">
            <v>3814</v>
          </cell>
        </row>
        <row r="2626">
          <cell r="A2626">
            <v>1999</v>
          </cell>
          <cell r="B2626">
            <v>1</v>
          </cell>
          <cell r="C2626" t="str">
            <v>Northern Electric plc</v>
          </cell>
          <cell r="D2626" t="str">
            <v>nPower</v>
          </cell>
          <cell r="E2626">
            <v>2</v>
          </cell>
          <cell r="F2626" t="str">
            <v>Credit</v>
          </cell>
          <cell r="G2626" t="str">
            <v>North West</v>
          </cell>
          <cell r="H2626">
            <v>1717</v>
          </cell>
        </row>
        <row r="2627">
          <cell r="A2627">
            <v>1999</v>
          </cell>
          <cell r="B2627">
            <v>1</v>
          </cell>
          <cell r="C2627" t="str">
            <v>Northern Electric plc</v>
          </cell>
          <cell r="D2627" t="str">
            <v>nPower</v>
          </cell>
          <cell r="E2627">
            <v>2</v>
          </cell>
          <cell r="F2627" t="str">
            <v>Credit</v>
          </cell>
          <cell r="G2627" t="str">
            <v>North West</v>
          </cell>
          <cell r="H2627">
            <v>0</v>
          </cell>
        </row>
        <row r="2628">
          <cell r="A2628">
            <v>1999</v>
          </cell>
          <cell r="B2628">
            <v>1</v>
          </cell>
          <cell r="C2628" t="str">
            <v>Northern Electric plc</v>
          </cell>
          <cell r="D2628" t="str">
            <v>nPower</v>
          </cell>
          <cell r="E2628">
            <v>2</v>
          </cell>
          <cell r="F2628" t="str">
            <v>Direct Debit</v>
          </cell>
          <cell r="G2628" t="str">
            <v>North West</v>
          </cell>
          <cell r="H2628">
            <v>2059</v>
          </cell>
        </row>
        <row r="2629">
          <cell r="A2629">
            <v>1999</v>
          </cell>
          <cell r="B2629">
            <v>1</v>
          </cell>
          <cell r="C2629" t="str">
            <v>Northern Electric plc</v>
          </cell>
          <cell r="D2629" t="str">
            <v>nPower</v>
          </cell>
          <cell r="E2629">
            <v>2</v>
          </cell>
          <cell r="F2629" t="str">
            <v>Prepayment</v>
          </cell>
          <cell r="G2629" t="str">
            <v>North West</v>
          </cell>
          <cell r="H2629">
            <v>38</v>
          </cell>
        </row>
        <row r="2630">
          <cell r="A2630">
            <v>1999</v>
          </cell>
          <cell r="B2630">
            <v>1</v>
          </cell>
          <cell r="C2630" t="str">
            <v>Northern Electric plc</v>
          </cell>
          <cell r="D2630" t="str">
            <v>nPower</v>
          </cell>
          <cell r="E2630">
            <v>2</v>
          </cell>
          <cell r="F2630" t="str">
            <v>All</v>
          </cell>
          <cell r="G2630" t="str">
            <v>South East</v>
          </cell>
          <cell r="H2630">
            <v>1992</v>
          </cell>
        </row>
        <row r="2631">
          <cell r="A2631">
            <v>1999</v>
          </cell>
          <cell r="B2631">
            <v>1</v>
          </cell>
          <cell r="C2631" t="str">
            <v>Northern Electric plc</v>
          </cell>
          <cell r="D2631" t="str">
            <v>nPower</v>
          </cell>
          <cell r="E2631">
            <v>2</v>
          </cell>
          <cell r="F2631" t="str">
            <v>Credit</v>
          </cell>
          <cell r="G2631" t="str">
            <v>South East</v>
          </cell>
          <cell r="H2631">
            <v>897</v>
          </cell>
        </row>
        <row r="2632">
          <cell r="A2632">
            <v>1999</v>
          </cell>
          <cell r="B2632">
            <v>1</v>
          </cell>
          <cell r="C2632" t="str">
            <v>Northern Electric plc</v>
          </cell>
          <cell r="D2632" t="str">
            <v>nPower</v>
          </cell>
          <cell r="E2632">
            <v>2</v>
          </cell>
          <cell r="F2632" t="str">
            <v>Credit</v>
          </cell>
          <cell r="G2632" t="str">
            <v>South East</v>
          </cell>
          <cell r="H2632">
            <v>0</v>
          </cell>
        </row>
        <row r="2633">
          <cell r="A2633">
            <v>1999</v>
          </cell>
          <cell r="B2633">
            <v>1</v>
          </cell>
          <cell r="C2633" t="str">
            <v>Northern Electric plc</v>
          </cell>
          <cell r="D2633" t="str">
            <v>nPower</v>
          </cell>
          <cell r="E2633">
            <v>2</v>
          </cell>
          <cell r="F2633" t="str">
            <v>Direct Debit</v>
          </cell>
          <cell r="G2633" t="str">
            <v>South East</v>
          </cell>
          <cell r="H2633">
            <v>1075</v>
          </cell>
        </row>
        <row r="2634">
          <cell r="A2634">
            <v>1999</v>
          </cell>
          <cell r="B2634">
            <v>1</v>
          </cell>
          <cell r="C2634" t="str">
            <v>Northern Electric plc</v>
          </cell>
          <cell r="D2634" t="str">
            <v>nPower</v>
          </cell>
          <cell r="E2634">
            <v>2</v>
          </cell>
          <cell r="F2634" t="str">
            <v>Prepayment</v>
          </cell>
          <cell r="G2634" t="str">
            <v>South East</v>
          </cell>
          <cell r="H2634">
            <v>20</v>
          </cell>
        </row>
        <row r="2635">
          <cell r="A2635">
            <v>1999</v>
          </cell>
          <cell r="B2635">
            <v>1</v>
          </cell>
          <cell r="C2635" t="str">
            <v>Northern Electric plc</v>
          </cell>
          <cell r="D2635" t="str">
            <v>nPower</v>
          </cell>
          <cell r="E2635">
            <v>2</v>
          </cell>
          <cell r="F2635" t="str">
            <v>All</v>
          </cell>
          <cell r="G2635" t="str">
            <v>South Scotland</v>
          </cell>
          <cell r="H2635">
            <v>802</v>
          </cell>
        </row>
        <row r="2636">
          <cell r="A2636">
            <v>1999</v>
          </cell>
          <cell r="B2636">
            <v>1</v>
          </cell>
          <cell r="C2636" t="str">
            <v>Northern Electric plc</v>
          </cell>
          <cell r="D2636" t="str">
            <v>nPower</v>
          </cell>
          <cell r="E2636">
            <v>2</v>
          </cell>
          <cell r="F2636" t="str">
            <v>Credit</v>
          </cell>
          <cell r="G2636" t="str">
            <v>South Scotland</v>
          </cell>
          <cell r="H2636">
            <v>361</v>
          </cell>
        </row>
        <row r="2637">
          <cell r="A2637">
            <v>1999</v>
          </cell>
          <cell r="B2637">
            <v>1</v>
          </cell>
          <cell r="C2637" t="str">
            <v>Northern Electric plc</v>
          </cell>
          <cell r="D2637" t="str">
            <v>nPower</v>
          </cell>
          <cell r="E2637">
            <v>2</v>
          </cell>
          <cell r="F2637" t="str">
            <v>Credit</v>
          </cell>
          <cell r="G2637" t="str">
            <v>South Scotland</v>
          </cell>
          <cell r="H2637">
            <v>0</v>
          </cell>
        </row>
        <row r="2638">
          <cell r="A2638">
            <v>1999</v>
          </cell>
          <cell r="B2638">
            <v>1</v>
          </cell>
          <cell r="C2638" t="str">
            <v>Northern Electric plc</v>
          </cell>
          <cell r="D2638" t="str">
            <v>nPower</v>
          </cell>
          <cell r="E2638">
            <v>2</v>
          </cell>
          <cell r="F2638" t="str">
            <v>Direct Debit</v>
          </cell>
          <cell r="G2638" t="str">
            <v>South Scotland</v>
          </cell>
          <cell r="H2638">
            <v>433</v>
          </cell>
        </row>
        <row r="2639">
          <cell r="A2639">
            <v>1999</v>
          </cell>
          <cell r="B2639">
            <v>1</v>
          </cell>
          <cell r="C2639" t="str">
            <v>Northern Electric plc</v>
          </cell>
          <cell r="D2639" t="str">
            <v>nPower</v>
          </cell>
          <cell r="E2639">
            <v>2</v>
          </cell>
          <cell r="F2639" t="str">
            <v>Prepayment</v>
          </cell>
          <cell r="G2639" t="str">
            <v>South Scotland</v>
          </cell>
          <cell r="H2639">
            <v>8</v>
          </cell>
        </row>
        <row r="2640">
          <cell r="A2640">
            <v>1999</v>
          </cell>
          <cell r="B2640">
            <v>1</v>
          </cell>
          <cell r="C2640" t="str">
            <v>Northern Electric plc</v>
          </cell>
          <cell r="D2640" t="str">
            <v>nPower</v>
          </cell>
          <cell r="E2640">
            <v>2</v>
          </cell>
          <cell r="F2640" t="str">
            <v>All</v>
          </cell>
          <cell r="G2640" t="str">
            <v>South Wales</v>
          </cell>
          <cell r="H2640">
            <v>363</v>
          </cell>
        </row>
        <row r="2641">
          <cell r="A2641">
            <v>1999</v>
          </cell>
          <cell r="B2641">
            <v>1</v>
          </cell>
          <cell r="C2641" t="str">
            <v>Northern Electric plc</v>
          </cell>
          <cell r="D2641" t="str">
            <v>nPower</v>
          </cell>
          <cell r="E2641">
            <v>2</v>
          </cell>
          <cell r="F2641" t="str">
            <v>Credit</v>
          </cell>
          <cell r="G2641" t="str">
            <v>South Wales</v>
          </cell>
          <cell r="H2641">
            <v>163</v>
          </cell>
        </row>
        <row r="2642">
          <cell r="A2642">
            <v>1999</v>
          </cell>
          <cell r="B2642">
            <v>1</v>
          </cell>
          <cell r="C2642" t="str">
            <v>Northern Electric plc</v>
          </cell>
          <cell r="D2642" t="str">
            <v>nPower</v>
          </cell>
          <cell r="E2642">
            <v>2</v>
          </cell>
          <cell r="F2642" t="str">
            <v>Credit</v>
          </cell>
          <cell r="G2642" t="str">
            <v>South Wales</v>
          </cell>
          <cell r="H2642">
            <v>0</v>
          </cell>
        </row>
        <row r="2643">
          <cell r="A2643">
            <v>1999</v>
          </cell>
          <cell r="B2643">
            <v>1</v>
          </cell>
          <cell r="C2643" t="str">
            <v>Northern Electric plc</v>
          </cell>
          <cell r="D2643" t="str">
            <v>nPower</v>
          </cell>
          <cell r="E2643">
            <v>2</v>
          </cell>
          <cell r="F2643" t="str">
            <v>Direct Debit</v>
          </cell>
          <cell r="G2643" t="str">
            <v>South Wales</v>
          </cell>
          <cell r="H2643">
            <v>196</v>
          </cell>
        </row>
        <row r="2644">
          <cell r="A2644">
            <v>1999</v>
          </cell>
          <cell r="B2644">
            <v>1</v>
          </cell>
          <cell r="C2644" t="str">
            <v>Northern Electric plc</v>
          </cell>
          <cell r="D2644" t="str">
            <v>nPower</v>
          </cell>
          <cell r="E2644">
            <v>2</v>
          </cell>
          <cell r="F2644" t="str">
            <v>Prepayment</v>
          </cell>
          <cell r="G2644" t="str">
            <v>South Wales</v>
          </cell>
          <cell r="H2644">
            <v>4</v>
          </cell>
        </row>
        <row r="2645">
          <cell r="A2645">
            <v>1999</v>
          </cell>
          <cell r="B2645">
            <v>1</v>
          </cell>
          <cell r="C2645" t="str">
            <v>Northern Electric plc</v>
          </cell>
          <cell r="D2645" t="str">
            <v>nPower</v>
          </cell>
          <cell r="E2645">
            <v>2</v>
          </cell>
          <cell r="F2645" t="str">
            <v>All</v>
          </cell>
          <cell r="G2645" t="str">
            <v>South West</v>
          </cell>
          <cell r="H2645">
            <v>625</v>
          </cell>
        </row>
        <row r="2646">
          <cell r="A2646">
            <v>1999</v>
          </cell>
          <cell r="B2646">
            <v>1</v>
          </cell>
          <cell r="C2646" t="str">
            <v>Northern Electric plc</v>
          </cell>
          <cell r="D2646" t="str">
            <v>nPower</v>
          </cell>
          <cell r="E2646">
            <v>2</v>
          </cell>
          <cell r="F2646" t="str">
            <v>Credit</v>
          </cell>
          <cell r="G2646" t="str">
            <v>South West</v>
          </cell>
          <cell r="H2646">
            <v>281</v>
          </cell>
        </row>
        <row r="2647">
          <cell r="A2647">
            <v>1999</v>
          </cell>
          <cell r="B2647">
            <v>1</v>
          </cell>
          <cell r="C2647" t="str">
            <v>Northern Electric plc</v>
          </cell>
          <cell r="D2647" t="str">
            <v>nPower</v>
          </cell>
          <cell r="E2647">
            <v>2</v>
          </cell>
          <cell r="F2647" t="str">
            <v>Credit</v>
          </cell>
          <cell r="G2647" t="str">
            <v>South West</v>
          </cell>
          <cell r="H2647">
            <v>0</v>
          </cell>
        </row>
        <row r="2648">
          <cell r="A2648">
            <v>1999</v>
          </cell>
          <cell r="B2648">
            <v>1</v>
          </cell>
          <cell r="C2648" t="str">
            <v>Northern Electric plc</v>
          </cell>
          <cell r="D2648" t="str">
            <v>nPower</v>
          </cell>
          <cell r="E2648">
            <v>2</v>
          </cell>
          <cell r="F2648" t="str">
            <v>Direct Debit</v>
          </cell>
          <cell r="G2648" t="str">
            <v>South West</v>
          </cell>
          <cell r="H2648">
            <v>337</v>
          </cell>
        </row>
        <row r="2649">
          <cell r="A2649">
            <v>1999</v>
          </cell>
          <cell r="B2649">
            <v>1</v>
          </cell>
          <cell r="C2649" t="str">
            <v>Northern Electric plc</v>
          </cell>
          <cell r="D2649" t="str">
            <v>nPower</v>
          </cell>
          <cell r="E2649">
            <v>2</v>
          </cell>
          <cell r="F2649" t="str">
            <v>Prepayment</v>
          </cell>
          <cell r="G2649" t="str">
            <v>South West</v>
          </cell>
          <cell r="H2649">
            <v>7</v>
          </cell>
        </row>
        <row r="2650">
          <cell r="A2650">
            <v>1999</v>
          </cell>
          <cell r="B2650">
            <v>1</v>
          </cell>
          <cell r="C2650" t="str">
            <v>Northern Electric plc</v>
          </cell>
          <cell r="D2650" t="str">
            <v>nPower</v>
          </cell>
          <cell r="E2650">
            <v>2</v>
          </cell>
          <cell r="F2650" t="str">
            <v>All</v>
          </cell>
          <cell r="G2650" t="str">
            <v>Southern</v>
          </cell>
          <cell r="H2650">
            <v>1343</v>
          </cell>
        </row>
        <row r="2651">
          <cell r="A2651">
            <v>1999</v>
          </cell>
          <cell r="B2651">
            <v>1</v>
          </cell>
          <cell r="C2651" t="str">
            <v>Northern Electric plc</v>
          </cell>
          <cell r="D2651" t="str">
            <v>nPower</v>
          </cell>
          <cell r="E2651">
            <v>2</v>
          </cell>
          <cell r="F2651" t="str">
            <v>Credit</v>
          </cell>
          <cell r="G2651" t="str">
            <v>Southern</v>
          </cell>
          <cell r="H2651">
            <v>605</v>
          </cell>
        </row>
        <row r="2652">
          <cell r="A2652">
            <v>1999</v>
          </cell>
          <cell r="B2652">
            <v>1</v>
          </cell>
          <cell r="C2652" t="str">
            <v>Northern Electric plc</v>
          </cell>
          <cell r="D2652" t="str">
            <v>nPower</v>
          </cell>
          <cell r="E2652">
            <v>2</v>
          </cell>
          <cell r="F2652" t="str">
            <v>Credit</v>
          </cell>
          <cell r="G2652" t="str">
            <v>Southern</v>
          </cell>
          <cell r="H2652">
            <v>0</v>
          </cell>
        </row>
        <row r="2653">
          <cell r="A2653">
            <v>1999</v>
          </cell>
          <cell r="B2653">
            <v>1</v>
          </cell>
          <cell r="C2653" t="str">
            <v>Northern Electric plc</v>
          </cell>
          <cell r="D2653" t="str">
            <v>nPower</v>
          </cell>
          <cell r="E2653">
            <v>2</v>
          </cell>
          <cell r="F2653" t="str">
            <v>Direct Debit</v>
          </cell>
          <cell r="G2653" t="str">
            <v>Southern</v>
          </cell>
          <cell r="H2653">
            <v>725</v>
          </cell>
        </row>
        <row r="2654">
          <cell r="A2654">
            <v>1999</v>
          </cell>
          <cell r="B2654">
            <v>1</v>
          </cell>
          <cell r="C2654" t="str">
            <v>Northern Electric plc</v>
          </cell>
          <cell r="D2654" t="str">
            <v>nPower</v>
          </cell>
          <cell r="E2654">
            <v>2</v>
          </cell>
          <cell r="F2654" t="str">
            <v>Prepayment</v>
          </cell>
          <cell r="G2654" t="str">
            <v>Southern</v>
          </cell>
          <cell r="H2654">
            <v>13</v>
          </cell>
        </row>
        <row r="2655">
          <cell r="A2655">
            <v>1999</v>
          </cell>
          <cell r="B2655">
            <v>1</v>
          </cell>
          <cell r="C2655" t="str">
            <v>Northern Electric plc</v>
          </cell>
          <cell r="D2655" t="str">
            <v>nPower</v>
          </cell>
          <cell r="E2655">
            <v>2</v>
          </cell>
          <cell r="F2655" t="str">
            <v>All</v>
          </cell>
          <cell r="G2655" t="str">
            <v>Yorkshire</v>
          </cell>
          <cell r="H2655">
            <v>10648</v>
          </cell>
        </row>
        <row r="2656">
          <cell r="A2656">
            <v>1999</v>
          </cell>
          <cell r="B2656">
            <v>1</v>
          </cell>
          <cell r="C2656" t="str">
            <v>Northern Electric plc</v>
          </cell>
          <cell r="D2656" t="str">
            <v>nPower</v>
          </cell>
          <cell r="E2656">
            <v>2</v>
          </cell>
          <cell r="F2656" t="str">
            <v>Credit</v>
          </cell>
          <cell r="G2656" t="str">
            <v>Yorkshire</v>
          </cell>
          <cell r="H2656">
            <v>4792</v>
          </cell>
        </row>
        <row r="2657">
          <cell r="A2657">
            <v>1999</v>
          </cell>
          <cell r="B2657">
            <v>1</v>
          </cell>
          <cell r="C2657" t="str">
            <v>Northern Electric plc</v>
          </cell>
          <cell r="D2657" t="str">
            <v>nPower</v>
          </cell>
          <cell r="E2657">
            <v>2</v>
          </cell>
          <cell r="F2657" t="str">
            <v>Credit</v>
          </cell>
          <cell r="G2657" t="str">
            <v>Yorkshire</v>
          </cell>
          <cell r="H2657">
            <v>0</v>
          </cell>
        </row>
        <row r="2658">
          <cell r="A2658">
            <v>1999</v>
          </cell>
          <cell r="B2658">
            <v>1</v>
          </cell>
          <cell r="C2658" t="str">
            <v>Northern Electric plc</v>
          </cell>
          <cell r="D2658" t="str">
            <v>nPower</v>
          </cell>
          <cell r="E2658">
            <v>2</v>
          </cell>
          <cell r="F2658" t="str">
            <v>Direct Debit</v>
          </cell>
          <cell r="G2658" t="str">
            <v>Yorkshire</v>
          </cell>
          <cell r="H2658">
            <v>5750</v>
          </cell>
        </row>
        <row r="2659">
          <cell r="A2659">
            <v>1999</v>
          </cell>
          <cell r="B2659">
            <v>1</v>
          </cell>
          <cell r="C2659" t="str">
            <v>Northern Electric plc</v>
          </cell>
          <cell r="D2659" t="str">
            <v>nPower</v>
          </cell>
          <cell r="E2659">
            <v>2</v>
          </cell>
          <cell r="F2659" t="str">
            <v>Prepayment</v>
          </cell>
          <cell r="G2659" t="str">
            <v>Yorkshire</v>
          </cell>
          <cell r="H2659">
            <v>106</v>
          </cell>
        </row>
        <row r="2660">
          <cell r="A2660">
            <v>1999</v>
          </cell>
          <cell r="B2660">
            <v>1</v>
          </cell>
          <cell r="C2660" t="str">
            <v>NORWEB</v>
          </cell>
          <cell r="D2660" t="str">
            <v>Powergen</v>
          </cell>
          <cell r="E2660">
            <v>2</v>
          </cell>
          <cell r="F2660" t="str">
            <v>All</v>
          </cell>
          <cell r="G2660" t="str">
            <v>East Anglia</v>
          </cell>
          <cell r="H2660">
            <v>2506</v>
          </cell>
        </row>
        <row r="2661">
          <cell r="A2661">
            <v>1999</v>
          </cell>
          <cell r="B2661">
            <v>1</v>
          </cell>
          <cell r="C2661" t="str">
            <v>NORWEB</v>
          </cell>
          <cell r="D2661" t="str">
            <v>Powergen</v>
          </cell>
          <cell r="E2661">
            <v>2</v>
          </cell>
          <cell r="F2661" t="str">
            <v>Credit</v>
          </cell>
          <cell r="G2661" t="str">
            <v>East Anglia</v>
          </cell>
          <cell r="H2661">
            <v>1410</v>
          </cell>
        </row>
        <row r="2662">
          <cell r="A2662">
            <v>1999</v>
          </cell>
          <cell r="B2662">
            <v>1</v>
          </cell>
          <cell r="C2662" t="str">
            <v>NORWEB</v>
          </cell>
          <cell r="D2662" t="str">
            <v>Powergen</v>
          </cell>
          <cell r="E2662">
            <v>2</v>
          </cell>
          <cell r="F2662" t="str">
            <v>Credit</v>
          </cell>
          <cell r="G2662" t="str">
            <v>East Anglia</v>
          </cell>
          <cell r="H2662">
            <v>0</v>
          </cell>
        </row>
        <row r="2663">
          <cell r="A2663">
            <v>1999</v>
          </cell>
          <cell r="B2663">
            <v>1</v>
          </cell>
          <cell r="C2663" t="str">
            <v>NORWEB</v>
          </cell>
          <cell r="D2663" t="str">
            <v>Powergen</v>
          </cell>
          <cell r="E2663">
            <v>2</v>
          </cell>
          <cell r="F2663" t="str">
            <v>Direct Debit</v>
          </cell>
          <cell r="G2663" t="str">
            <v>East Anglia</v>
          </cell>
          <cell r="H2663">
            <v>1081</v>
          </cell>
        </row>
        <row r="2664">
          <cell r="A2664">
            <v>1999</v>
          </cell>
          <cell r="B2664">
            <v>1</v>
          </cell>
          <cell r="C2664" t="str">
            <v>NORWEB</v>
          </cell>
          <cell r="D2664" t="str">
            <v>Powergen</v>
          </cell>
          <cell r="E2664">
            <v>2</v>
          </cell>
          <cell r="F2664" t="str">
            <v>Prepayment</v>
          </cell>
          <cell r="G2664" t="str">
            <v>East Anglia</v>
          </cell>
          <cell r="H2664">
            <v>15</v>
          </cell>
        </row>
        <row r="2665">
          <cell r="A2665">
            <v>1999</v>
          </cell>
          <cell r="B2665">
            <v>1</v>
          </cell>
          <cell r="C2665" t="str">
            <v>NORWEB</v>
          </cell>
          <cell r="D2665" t="str">
            <v>Powergen</v>
          </cell>
          <cell r="E2665">
            <v>2</v>
          </cell>
          <cell r="F2665" t="str">
            <v>All</v>
          </cell>
          <cell r="G2665" t="str">
            <v>East Midlands</v>
          </cell>
          <cell r="H2665">
            <v>396</v>
          </cell>
        </row>
        <row r="2666">
          <cell r="A2666">
            <v>1999</v>
          </cell>
          <cell r="B2666">
            <v>1</v>
          </cell>
          <cell r="C2666" t="str">
            <v>NORWEB</v>
          </cell>
          <cell r="D2666" t="str">
            <v>Powergen</v>
          </cell>
          <cell r="E2666">
            <v>2</v>
          </cell>
          <cell r="F2666" t="str">
            <v>Credit</v>
          </cell>
          <cell r="G2666" t="str">
            <v>East Midlands</v>
          </cell>
          <cell r="H2666">
            <v>136</v>
          </cell>
        </row>
        <row r="2667">
          <cell r="A2667">
            <v>1999</v>
          </cell>
          <cell r="B2667">
            <v>1</v>
          </cell>
          <cell r="C2667" t="str">
            <v>NORWEB</v>
          </cell>
          <cell r="D2667" t="str">
            <v>Powergen</v>
          </cell>
          <cell r="E2667">
            <v>2</v>
          </cell>
          <cell r="F2667" t="str">
            <v>Credit</v>
          </cell>
          <cell r="G2667" t="str">
            <v>East Midlands</v>
          </cell>
          <cell r="H2667">
            <v>0</v>
          </cell>
        </row>
        <row r="2668">
          <cell r="A2668">
            <v>1999</v>
          </cell>
          <cell r="B2668">
            <v>1</v>
          </cell>
          <cell r="C2668" t="str">
            <v>NORWEB</v>
          </cell>
          <cell r="D2668" t="str">
            <v>Powergen</v>
          </cell>
          <cell r="E2668">
            <v>2</v>
          </cell>
          <cell r="F2668" t="str">
            <v>Direct Debit</v>
          </cell>
          <cell r="G2668" t="str">
            <v>East Midlands</v>
          </cell>
          <cell r="H2668">
            <v>255</v>
          </cell>
        </row>
        <row r="2669">
          <cell r="A2669">
            <v>1999</v>
          </cell>
          <cell r="B2669">
            <v>1</v>
          </cell>
          <cell r="C2669" t="str">
            <v>NORWEB</v>
          </cell>
          <cell r="D2669" t="str">
            <v>Powergen</v>
          </cell>
          <cell r="E2669">
            <v>2</v>
          </cell>
          <cell r="F2669" t="str">
            <v>Prepayment</v>
          </cell>
          <cell r="G2669" t="str">
            <v>East Midlands</v>
          </cell>
          <cell r="H2669">
            <v>5</v>
          </cell>
        </row>
        <row r="2670">
          <cell r="A2670">
            <v>1999</v>
          </cell>
          <cell r="B2670">
            <v>1</v>
          </cell>
          <cell r="C2670" t="str">
            <v>NORWEB</v>
          </cell>
          <cell r="D2670" t="str">
            <v>Powergen</v>
          </cell>
          <cell r="E2670">
            <v>2</v>
          </cell>
          <cell r="F2670" t="str">
            <v>All</v>
          </cell>
          <cell r="G2670" t="str">
            <v>London</v>
          </cell>
          <cell r="H2670">
            <v>152</v>
          </cell>
        </row>
        <row r="2671">
          <cell r="A2671">
            <v>1999</v>
          </cell>
          <cell r="B2671">
            <v>1</v>
          </cell>
          <cell r="C2671" t="str">
            <v>NORWEB</v>
          </cell>
          <cell r="D2671" t="str">
            <v>Powergen</v>
          </cell>
          <cell r="E2671">
            <v>2</v>
          </cell>
          <cell r="F2671" t="str">
            <v>Credit</v>
          </cell>
          <cell r="G2671" t="str">
            <v>London</v>
          </cell>
          <cell r="H2671">
            <v>110</v>
          </cell>
        </row>
        <row r="2672">
          <cell r="A2672">
            <v>1999</v>
          </cell>
          <cell r="B2672">
            <v>1</v>
          </cell>
          <cell r="C2672" t="str">
            <v>NORWEB</v>
          </cell>
          <cell r="D2672" t="str">
            <v>Powergen</v>
          </cell>
          <cell r="E2672">
            <v>2</v>
          </cell>
          <cell r="F2672" t="str">
            <v>Credit</v>
          </cell>
          <cell r="G2672" t="str">
            <v>London</v>
          </cell>
          <cell r="H2672">
            <v>0</v>
          </cell>
        </row>
        <row r="2673">
          <cell r="A2673">
            <v>1999</v>
          </cell>
          <cell r="B2673">
            <v>1</v>
          </cell>
          <cell r="C2673" t="str">
            <v>NORWEB</v>
          </cell>
          <cell r="D2673" t="str">
            <v>Powergen</v>
          </cell>
          <cell r="E2673">
            <v>2</v>
          </cell>
          <cell r="F2673" t="str">
            <v>Direct Debit</v>
          </cell>
          <cell r="G2673" t="str">
            <v>London</v>
          </cell>
          <cell r="H2673">
            <v>37</v>
          </cell>
        </row>
        <row r="2674">
          <cell r="A2674">
            <v>1999</v>
          </cell>
          <cell r="B2674">
            <v>1</v>
          </cell>
          <cell r="C2674" t="str">
            <v>NORWEB</v>
          </cell>
          <cell r="D2674" t="str">
            <v>Powergen</v>
          </cell>
          <cell r="E2674">
            <v>2</v>
          </cell>
          <cell r="F2674" t="str">
            <v>Prepayment</v>
          </cell>
          <cell r="G2674" t="str">
            <v>London</v>
          </cell>
          <cell r="H2674">
            <v>5</v>
          </cell>
        </row>
        <row r="2675">
          <cell r="A2675">
            <v>1999</v>
          </cell>
          <cell r="B2675">
            <v>1</v>
          </cell>
          <cell r="C2675" t="str">
            <v>NORWEB</v>
          </cell>
          <cell r="D2675" t="str">
            <v>Powergen</v>
          </cell>
          <cell r="E2675">
            <v>2</v>
          </cell>
          <cell r="F2675" t="str">
            <v>All</v>
          </cell>
          <cell r="G2675" t="str">
            <v>Midlands</v>
          </cell>
          <cell r="H2675">
            <v>1194</v>
          </cell>
        </row>
        <row r="2676">
          <cell r="A2676">
            <v>1999</v>
          </cell>
          <cell r="B2676">
            <v>1</v>
          </cell>
          <cell r="C2676" t="str">
            <v>NORWEB</v>
          </cell>
          <cell r="D2676" t="str">
            <v>Powergen</v>
          </cell>
          <cell r="E2676">
            <v>2</v>
          </cell>
          <cell r="F2676" t="str">
            <v>Credit</v>
          </cell>
          <cell r="G2676" t="str">
            <v>Midlands</v>
          </cell>
          <cell r="H2676">
            <v>691</v>
          </cell>
        </row>
        <row r="2677">
          <cell r="A2677">
            <v>1999</v>
          </cell>
          <cell r="B2677">
            <v>1</v>
          </cell>
          <cell r="C2677" t="str">
            <v>NORWEB</v>
          </cell>
          <cell r="D2677" t="str">
            <v>Powergen</v>
          </cell>
          <cell r="E2677">
            <v>2</v>
          </cell>
          <cell r="F2677" t="str">
            <v>Credit</v>
          </cell>
          <cell r="G2677" t="str">
            <v>Midlands</v>
          </cell>
          <cell r="H2677">
            <v>0</v>
          </cell>
        </row>
        <row r="2678">
          <cell r="A2678">
            <v>1999</v>
          </cell>
          <cell r="B2678">
            <v>1</v>
          </cell>
          <cell r="C2678" t="str">
            <v>NORWEB</v>
          </cell>
          <cell r="D2678" t="str">
            <v>Powergen</v>
          </cell>
          <cell r="E2678">
            <v>2</v>
          </cell>
          <cell r="F2678" t="str">
            <v>Direct Debit</v>
          </cell>
          <cell r="G2678" t="str">
            <v>Midlands</v>
          </cell>
          <cell r="H2678">
            <v>492</v>
          </cell>
        </row>
        <row r="2679">
          <cell r="A2679">
            <v>1999</v>
          </cell>
          <cell r="B2679">
            <v>1</v>
          </cell>
          <cell r="C2679" t="str">
            <v>NORWEB</v>
          </cell>
          <cell r="D2679" t="str">
            <v>Powergen</v>
          </cell>
          <cell r="E2679">
            <v>2</v>
          </cell>
          <cell r="F2679" t="str">
            <v>Prepayment</v>
          </cell>
          <cell r="G2679" t="str">
            <v>Midlands</v>
          </cell>
          <cell r="H2679">
            <v>11</v>
          </cell>
        </row>
        <row r="2680">
          <cell r="A2680">
            <v>1999</v>
          </cell>
          <cell r="B2680">
            <v>1</v>
          </cell>
          <cell r="C2680" t="str">
            <v>NORWEB</v>
          </cell>
          <cell r="D2680" t="str">
            <v>Powergen</v>
          </cell>
          <cell r="E2680">
            <v>2</v>
          </cell>
          <cell r="F2680" t="str">
            <v>All</v>
          </cell>
          <cell r="G2680" t="str">
            <v>North East</v>
          </cell>
          <cell r="H2680">
            <v>47</v>
          </cell>
        </row>
        <row r="2681">
          <cell r="A2681">
            <v>1999</v>
          </cell>
          <cell r="B2681">
            <v>1</v>
          </cell>
          <cell r="C2681" t="str">
            <v>NORWEB</v>
          </cell>
          <cell r="D2681" t="str">
            <v>Powergen</v>
          </cell>
          <cell r="E2681">
            <v>2</v>
          </cell>
          <cell r="F2681" t="str">
            <v>Credit</v>
          </cell>
          <cell r="G2681" t="str">
            <v>North East</v>
          </cell>
          <cell r="H2681">
            <v>18</v>
          </cell>
        </row>
        <row r="2682">
          <cell r="A2682">
            <v>1999</v>
          </cell>
          <cell r="B2682">
            <v>1</v>
          </cell>
          <cell r="C2682" t="str">
            <v>NORWEB</v>
          </cell>
          <cell r="D2682" t="str">
            <v>Powergen</v>
          </cell>
          <cell r="E2682">
            <v>2</v>
          </cell>
          <cell r="F2682" t="str">
            <v>Credit</v>
          </cell>
          <cell r="G2682" t="str">
            <v>North East</v>
          </cell>
          <cell r="H2682">
            <v>0</v>
          </cell>
        </row>
        <row r="2683">
          <cell r="A2683">
            <v>1999</v>
          </cell>
          <cell r="B2683">
            <v>1</v>
          </cell>
          <cell r="C2683" t="str">
            <v>NORWEB</v>
          </cell>
          <cell r="D2683" t="str">
            <v>Powergen</v>
          </cell>
          <cell r="E2683">
            <v>2</v>
          </cell>
          <cell r="F2683" t="str">
            <v>Direct Debit</v>
          </cell>
          <cell r="G2683" t="str">
            <v>North East</v>
          </cell>
          <cell r="H2683">
            <v>28</v>
          </cell>
        </row>
        <row r="2684">
          <cell r="A2684">
            <v>1999</v>
          </cell>
          <cell r="B2684">
            <v>1</v>
          </cell>
          <cell r="C2684" t="str">
            <v>NORWEB</v>
          </cell>
          <cell r="D2684" t="str">
            <v>Powergen</v>
          </cell>
          <cell r="E2684">
            <v>2</v>
          </cell>
          <cell r="F2684" t="str">
            <v>Prepayment</v>
          </cell>
          <cell r="G2684" t="str">
            <v>North East</v>
          </cell>
          <cell r="H2684">
            <v>1</v>
          </cell>
        </row>
        <row r="2685">
          <cell r="A2685">
            <v>1999</v>
          </cell>
          <cell r="B2685">
            <v>1</v>
          </cell>
          <cell r="C2685" t="str">
            <v>NORWEB</v>
          </cell>
          <cell r="D2685" t="str">
            <v>Powergen</v>
          </cell>
          <cell r="E2685">
            <v>2</v>
          </cell>
          <cell r="F2685" t="str">
            <v>All</v>
          </cell>
          <cell r="G2685" t="str">
            <v>North Scotland</v>
          </cell>
          <cell r="H2685">
            <v>16</v>
          </cell>
        </row>
        <row r="2686">
          <cell r="A2686">
            <v>1999</v>
          </cell>
          <cell r="B2686">
            <v>1</v>
          </cell>
          <cell r="C2686" t="str">
            <v>NORWEB</v>
          </cell>
          <cell r="D2686" t="str">
            <v>Powergen</v>
          </cell>
          <cell r="E2686">
            <v>2</v>
          </cell>
          <cell r="F2686" t="str">
            <v>Credit</v>
          </cell>
          <cell r="G2686" t="str">
            <v>North Scotland</v>
          </cell>
          <cell r="H2686">
            <v>4</v>
          </cell>
        </row>
        <row r="2687">
          <cell r="A2687">
            <v>1999</v>
          </cell>
          <cell r="B2687">
            <v>1</v>
          </cell>
          <cell r="C2687" t="str">
            <v>NORWEB</v>
          </cell>
          <cell r="D2687" t="str">
            <v>Powergen</v>
          </cell>
          <cell r="E2687">
            <v>2</v>
          </cell>
          <cell r="F2687" t="str">
            <v>Credit</v>
          </cell>
          <cell r="G2687" t="str">
            <v>North Scotland</v>
          </cell>
          <cell r="H2687">
            <v>0</v>
          </cell>
        </row>
        <row r="2688">
          <cell r="A2688">
            <v>1999</v>
          </cell>
          <cell r="B2688">
            <v>1</v>
          </cell>
          <cell r="C2688" t="str">
            <v>NORWEB</v>
          </cell>
          <cell r="D2688" t="str">
            <v>Powergen</v>
          </cell>
          <cell r="E2688">
            <v>2</v>
          </cell>
          <cell r="F2688" t="str">
            <v>Direct Debit</v>
          </cell>
          <cell r="G2688" t="str">
            <v>North Scotland</v>
          </cell>
          <cell r="H2688">
            <v>12</v>
          </cell>
        </row>
        <row r="2689">
          <cell r="A2689">
            <v>1999</v>
          </cell>
          <cell r="B2689">
            <v>1</v>
          </cell>
          <cell r="C2689" t="str">
            <v>NORWEB</v>
          </cell>
          <cell r="D2689" t="str">
            <v>Powergen</v>
          </cell>
          <cell r="E2689">
            <v>2</v>
          </cell>
          <cell r="F2689" t="str">
            <v>Prepayment</v>
          </cell>
          <cell r="G2689" t="str">
            <v>North Scotland</v>
          </cell>
          <cell r="H2689">
            <v>0</v>
          </cell>
        </row>
        <row r="2690">
          <cell r="A2690">
            <v>1999</v>
          </cell>
          <cell r="B2690">
            <v>1</v>
          </cell>
          <cell r="C2690" t="str">
            <v>NORWEB</v>
          </cell>
          <cell r="D2690" t="str">
            <v>Powergen</v>
          </cell>
          <cell r="E2690">
            <v>2</v>
          </cell>
          <cell r="F2690" t="str">
            <v>All</v>
          </cell>
          <cell r="G2690" t="str">
            <v>North Wales &amp; Merseyside</v>
          </cell>
          <cell r="H2690">
            <v>4805</v>
          </cell>
        </row>
        <row r="2691">
          <cell r="A2691">
            <v>1999</v>
          </cell>
          <cell r="B2691">
            <v>1</v>
          </cell>
          <cell r="C2691" t="str">
            <v>NORWEB</v>
          </cell>
          <cell r="D2691" t="str">
            <v>Powergen</v>
          </cell>
          <cell r="E2691">
            <v>2</v>
          </cell>
          <cell r="F2691" t="str">
            <v>Credit</v>
          </cell>
          <cell r="G2691" t="str">
            <v>North Wales &amp; Merseyside</v>
          </cell>
          <cell r="H2691">
            <v>2203</v>
          </cell>
        </row>
        <row r="2692">
          <cell r="A2692">
            <v>1999</v>
          </cell>
          <cell r="B2692">
            <v>1</v>
          </cell>
          <cell r="C2692" t="str">
            <v>NORWEB</v>
          </cell>
          <cell r="D2692" t="str">
            <v>Powergen</v>
          </cell>
          <cell r="E2692">
            <v>2</v>
          </cell>
          <cell r="F2692" t="str">
            <v>Credit</v>
          </cell>
          <cell r="G2692" t="str">
            <v>North Wales &amp; Merseyside</v>
          </cell>
          <cell r="H2692">
            <v>0</v>
          </cell>
        </row>
        <row r="2693">
          <cell r="A2693">
            <v>1999</v>
          </cell>
          <cell r="B2693">
            <v>1</v>
          </cell>
          <cell r="C2693" t="str">
            <v>NORWEB</v>
          </cell>
          <cell r="D2693" t="str">
            <v>Powergen</v>
          </cell>
          <cell r="E2693">
            <v>2</v>
          </cell>
          <cell r="F2693" t="str">
            <v>Direct Debit</v>
          </cell>
          <cell r="G2693" t="str">
            <v>North Wales &amp; Merseyside</v>
          </cell>
          <cell r="H2693">
            <v>2590</v>
          </cell>
        </row>
        <row r="2694">
          <cell r="A2694">
            <v>1999</v>
          </cell>
          <cell r="B2694">
            <v>1</v>
          </cell>
          <cell r="C2694" t="str">
            <v>NORWEB</v>
          </cell>
          <cell r="D2694" t="str">
            <v>Powergen</v>
          </cell>
          <cell r="E2694">
            <v>2</v>
          </cell>
          <cell r="F2694" t="str">
            <v>Prepayment</v>
          </cell>
          <cell r="G2694" t="str">
            <v>North Wales &amp; Merseyside</v>
          </cell>
          <cell r="H2694">
            <v>12</v>
          </cell>
        </row>
        <row r="2695">
          <cell r="A2695">
            <v>1999</v>
          </cell>
          <cell r="B2695">
            <v>1</v>
          </cell>
          <cell r="C2695" t="str">
            <v>NORWEB</v>
          </cell>
          <cell r="D2695" t="str">
            <v>Powergen</v>
          </cell>
          <cell r="E2695">
            <v>1</v>
          </cell>
          <cell r="F2695" t="str">
            <v>All</v>
          </cell>
          <cell r="G2695" t="str">
            <v>North West</v>
          </cell>
          <cell r="H2695">
            <v>2033316</v>
          </cell>
        </row>
        <row r="2696">
          <cell r="A2696">
            <v>1999</v>
          </cell>
          <cell r="B2696">
            <v>1</v>
          </cell>
          <cell r="C2696" t="str">
            <v>NORWEB</v>
          </cell>
          <cell r="D2696" t="str">
            <v>Powergen</v>
          </cell>
          <cell r="E2696">
            <v>1</v>
          </cell>
          <cell r="F2696" t="str">
            <v>Credit</v>
          </cell>
          <cell r="G2696" t="str">
            <v>North West</v>
          </cell>
          <cell r="H2696">
            <v>1031977</v>
          </cell>
        </row>
        <row r="2697">
          <cell r="A2697">
            <v>1999</v>
          </cell>
          <cell r="B2697">
            <v>1</v>
          </cell>
          <cell r="C2697" t="str">
            <v>NORWEB</v>
          </cell>
          <cell r="D2697" t="str">
            <v>Powergen</v>
          </cell>
          <cell r="E2697">
            <v>1</v>
          </cell>
          <cell r="F2697" t="str">
            <v>Credit</v>
          </cell>
          <cell r="G2697" t="str">
            <v>North West</v>
          </cell>
          <cell r="H2697">
            <v>25194</v>
          </cell>
        </row>
        <row r="2698">
          <cell r="A2698">
            <v>1999</v>
          </cell>
          <cell r="B2698">
            <v>1</v>
          </cell>
          <cell r="C2698" t="str">
            <v>NORWEB</v>
          </cell>
          <cell r="D2698" t="str">
            <v>Powergen</v>
          </cell>
          <cell r="E2698">
            <v>1</v>
          </cell>
          <cell r="F2698" t="str">
            <v>Direct Debit</v>
          </cell>
          <cell r="G2698" t="str">
            <v>North West</v>
          </cell>
          <cell r="H2698">
            <v>703860</v>
          </cell>
        </row>
        <row r="2699">
          <cell r="A2699">
            <v>1999</v>
          </cell>
          <cell r="B2699">
            <v>1</v>
          </cell>
          <cell r="C2699" t="str">
            <v>NORWEB</v>
          </cell>
          <cell r="D2699" t="str">
            <v>Powergen</v>
          </cell>
          <cell r="E2699">
            <v>1</v>
          </cell>
          <cell r="F2699" t="str">
            <v>Prepayment</v>
          </cell>
          <cell r="G2699" t="str">
            <v>North West</v>
          </cell>
          <cell r="H2699">
            <v>272285</v>
          </cell>
        </row>
        <row r="2700">
          <cell r="A2700">
            <v>1999</v>
          </cell>
          <cell r="B2700">
            <v>1</v>
          </cell>
          <cell r="C2700" t="str">
            <v>NORWEB</v>
          </cell>
          <cell r="D2700" t="str">
            <v>Powergen</v>
          </cell>
          <cell r="E2700">
            <v>2</v>
          </cell>
          <cell r="F2700" t="str">
            <v>All</v>
          </cell>
          <cell r="G2700" t="str">
            <v>South East</v>
          </cell>
          <cell r="H2700">
            <v>183</v>
          </cell>
        </row>
        <row r="2701">
          <cell r="A2701">
            <v>1999</v>
          </cell>
          <cell r="B2701">
            <v>1</v>
          </cell>
          <cell r="C2701" t="str">
            <v>NORWEB</v>
          </cell>
          <cell r="D2701" t="str">
            <v>Powergen</v>
          </cell>
          <cell r="E2701">
            <v>2</v>
          </cell>
          <cell r="F2701" t="str">
            <v>Credit</v>
          </cell>
          <cell r="G2701" t="str">
            <v>South East</v>
          </cell>
          <cell r="H2701">
            <v>110</v>
          </cell>
        </row>
        <row r="2702">
          <cell r="A2702">
            <v>1999</v>
          </cell>
          <cell r="B2702">
            <v>1</v>
          </cell>
          <cell r="C2702" t="str">
            <v>NORWEB</v>
          </cell>
          <cell r="D2702" t="str">
            <v>Powergen</v>
          </cell>
          <cell r="E2702">
            <v>2</v>
          </cell>
          <cell r="F2702" t="str">
            <v>Credit</v>
          </cell>
          <cell r="G2702" t="str">
            <v>South East</v>
          </cell>
          <cell r="H2702">
            <v>0</v>
          </cell>
        </row>
        <row r="2703">
          <cell r="A2703">
            <v>1999</v>
          </cell>
          <cell r="B2703">
            <v>1</v>
          </cell>
          <cell r="C2703" t="str">
            <v>NORWEB</v>
          </cell>
          <cell r="D2703" t="str">
            <v>Powergen</v>
          </cell>
          <cell r="E2703">
            <v>2</v>
          </cell>
          <cell r="F2703" t="str">
            <v>Direct Debit</v>
          </cell>
          <cell r="G2703" t="str">
            <v>South East</v>
          </cell>
          <cell r="H2703">
            <v>72</v>
          </cell>
        </row>
        <row r="2704">
          <cell r="A2704">
            <v>1999</v>
          </cell>
          <cell r="B2704">
            <v>1</v>
          </cell>
          <cell r="C2704" t="str">
            <v>NORWEB</v>
          </cell>
          <cell r="D2704" t="str">
            <v>Powergen</v>
          </cell>
          <cell r="E2704">
            <v>2</v>
          </cell>
          <cell r="F2704" t="str">
            <v>Prepayment</v>
          </cell>
          <cell r="G2704" t="str">
            <v>South East</v>
          </cell>
          <cell r="H2704">
            <v>1</v>
          </cell>
        </row>
        <row r="2705">
          <cell r="A2705">
            <v>1999</v>
          </cell>
          <cell r="B2705">
            <v>1</v>
          </cell>
          <cell r="C2705" t="str">
            <v>NORWEB</v>
          </cell>
          <cell r="D2705" t="str">
            <v>Powergen</v>
          </cell>
          <cell r="E2705">
            <v>2</v>
          </cell>
          <cell r="F2705" t="str">
            <v>All</v>
          </cell>
          <cell r="G2705" t="str">
            <v>South Scotland</v>
          </cell>
          <cell r="H2705">
            <v>0</v>
          </cell>
        </row>
        <row r="2706">
          <cell r="A2706">
            <v>1999</v>
          </cell>
          <cell r="B2706">
            <v>1</v>
          </cell>
          <cell r="C2706" t="str">
            <v>NORWEB</v>
          </cell>
          <cell r="D2706" t="str">
            <v>Powergen</v>
          </cell>
          <cell r="E2706">
            <v>2</v>
          </cell>
          <cell r="F2706" t="str">
            <v>Credit</v>
          </cell>
          <cell r="G2706" t="str">
            <v>South Scotland</v>
          </cell>
          <cell r="H2706">
            <v>0</v>
          </cell>
        </row>
        <row r="2707">
          <cell r="A2707">
            <v>1999</v>
          </cell>
          <cell r="B2707">
            <v>1</v>
          </cell>
          <cell r="C2707" t="str">
            <v>NORWEB</v>
          </cell>
          <cell r="D2707" t="str">
            <v>Powergen</v>
          </cell>
          <cell r="E2707">
            <v>2</v>
          </cell>
          <cell r="F2707" t="str">
            <v>Credit</v>
          </cell>
          <cell r="G2707" t="str">
            <v>South Scotland</v>
          </cell>
          <cell r="H2707">
            <v>0</v>
          </cell>
        </row>
        <row r="2708">
          <cell r="A2708">
            <v>1999</v>
          </cell>
          <cell r="B2708">
            <v>1</v>
          </cell>
          <cell r="C2708" t="str">
            <v>NORWEB</v>
          </cell>
          <cell r="D2708" t="str">
            <v>Powergen</v>
          </cell>
          <cell r="E2708">
            <v>2</v>
          </cell>
          <cell r="F2708" t="str">
            <v>Direct Debit</v>
          </cell>
          <cell r="G2708" t="str">
            <v>South Scotland</v>
          </cell>
          <cell r="H2708">
            <v>0</v>
          </cell>
        </row>
        <row r="2709">
          <cell r="A2709">
            <v>1999</v>
          </cell>
          <cell r="B2709">
            <v>1</v>
          </cell>
          <cell r="C2709" t="str">
            <v>NORWEB</v>
          </cell>
          <cell r="D2709" t="str">
            <v>Powergen</v>
          </cell>
          <cell r="E2709">
            <v>2</v>
          </cell>
          <cell r="F2709" t="str">
            <v>Prepayment</v>
          </cell>
          <cell r="G2709" t="str">
            <v>South Scotland</v>
          </cell>
          <cell r="H2709">
            <v>0</v>
          </cell>
        </row>
        <row r="2710">
          <cell r="A2710">
            <v>1999</v>
          </cell>
          <cell r="B2710">
            <v>1</v>
          </cell>
          <cell r="C2710" t="str">
            <v>NORWEB</v>
          </cell>
          <cell r="D2710" t="str">
            <v>Powergen</v>
          </cell>
          <cell r="E2710">
            <v>2</v>
          </cell>
          <cell r="F2710" t="str">
            <v>All</v>
          </cell>
          <cell r="G2710" t="str">
            <v>South Wales</v>
          </cell>
          <cell r="H2710">
            <v>19</v>
          </cell>
        </row>
        <row r="2711">
          <cell r="A2711">
            <v>1999</v>
          </cell>
          <cell r="B2711">
            <v>1</v>
          </cell>
          <cell r="C2711" t="str">
            <v>NORWEB</v>
          </cell>
          <cell r="D2711" t="str">
            <v>Powergen</v>
          </cell>
          <cell r="E2711">
            <v>2</v>
          </cell>
          <cell r="F2711" t="str">
            <v>Credit</v>
          </cell>
          <cell r="G2711" t="str">
            <v>South Wales</v>
          </cell>
          <cell r="H2711">
            <v>3</v>
          </cell>
        </row>
        <row r="2712">
          <cell r="A2712">
            <v>1999</v>
          </cell>
          <cell r="B2712">
            <v>1</v>
          </cell>
          <cell r="C2712" t="str">
            <v>NORWEB</v>
          </cell>
          <cell r="D2712" t="str">
            <v>Powergen</v>
          </cell>
          <cell r="E2712">
            <v>2</v>
          </cell>
          <cell r="F2712" t="str">
            <v>Credit</v>
          </cell>
          <cell r="G2712" t="str">
            <v>South Wales</v>
          </cell>
          <cell r="H2712">
            <v>0</v>
          </cell>
        </row>
        <row r="2713">
          <cell r="A2713">
            <v>1999</v>
          </cell>
          <cell r="B2713">
            <v>1</v>
          </cell>
          <cell r="C2713" t="str">
            <v>NORWEB</v>
          </cell>
          <cell r="D2713" t="str">
            <v>Powergen</v>
          </cell>
          <cell r="E2713">
            <v>2</v>
          </cell>
          <cell r="F2713" t="str">
            <v>Direct Debit</v>
          </cell>
          <cell r="G2713" t="str">
            <v>South Wales</v>
          </cell>
          <cell r="H2713">
            <v>15</v>
          </cell>
        </row>
        <row r="2714">
          <cell r="A2714">
            <v>1999</v>
          </cell>
          <cell r="B2714">
            <v>1</v>
          </cell>
          <cell r="C2714" t="str">
            <v>NORWEB</v>
          </cell>
          <cell r="D2714" t="str">
            <v>Powergen</v>
          </cell>
          <cell r="E2714">
            <v>2</v>
          </cell>
          <cell r="F2714" t="str">
            <v>Prepayment</v>
          </cell>
          <cell r="G2714" t="str">
            <v>South Wales</v>
          </cell>
          <cell r="H2714">
            <v>1</v>
          </cell>
        </row>
        <row r="2715">
          <cell r="A2715">
            <v>1999</v>
          </cell>
          <cell r="B2715">
            <v>1</v>
          </cell>
          <cell r="C2715" t="str">
            <v>NORWEB</v>
          </cell>
          <cell r="D2715" t="str">
            <v>Powergen</v>
          </cell>
          <cell r="E2715">
            <v>2</v>
          </cell>
          <cell r="F2715" t="str">
            <v>All</v>
          </cell>
          <cell r="G2715" t="str">
            <v>South West</v>
          </cell>
          <cell r="H2715">
            <v>42</v>
          </cell>
        </row>
        <row r="2716">
          <cell r="A2716">
            <v>1999</v>
          </cell>
          <cell r="B2716">
            <v>1</v>
          </cell>
          <cell r="C2716" t="str">
            <v>NORWEB</v>
          </cell>
          <cell r="D2716" t="str">
            <v>Powergen</v>
          </cell>
          <cell r="E2716">
            <v>2</v>
          </cell>
          <cell r="F2716" t="str">
            <v>Credit</v>
          </cell>
          <cell r="G2716" t="str">
            <v>South West</v>
          </cell>
          <cell r="H2716">
            <v>7</v>
          </cell>
        </row>
        <row r="2717">
          <cell r="A2717">
            <v>1999</v>
          </cell>
          <cell r="B2717">
            <v>1</v>
          </cell>
          <cell r="C2717" t="str">
            <v>NORWEB</v>
          </cell>
          <cell r="D2717" t="str">
            <v>Powergen</v>
          </cell>
          <cell r="E2717">
            <v>2</v>
          </cell>
          <cell r="F2717" t="str">
            <v>Credit</v>
          </cell>
          <cell r="G2717" t="str">
            <v>South West</v>
          </cell>
          <cell r="H2717">
            <v>0</v>
          </cell>
        </row>
        <row r="2718">
          <cell r="A2718">
            <v>1999</v>
          </cell>
          <cell r="B2718">
            <v>1</v>
          </cell>
          <cell r="C2718" t="str">
            <v>NORWEB</v>
          </cell>
          <cell r="D2718" t="str">
            <v>Powergen</v>
          </cell>
          <cell r="E2718">
            <v>2</v>
          </cell>
          <cell r="F2718" t="str">
            <v>Direct Debit</v>
          </cell>
          <cell r="G2718" t="str">
            <v>South West</v>
          </cell>
          <cell r="H2718">
            <v>34</v>
          </cell>
        </row>
        <row r="2719">
          <cell r="A2719">
            <v>1999</v>
          </cell>
          <cell r="B2719">
            <v>1</v>
          </cell>
          <cell r="C2719" t="str">
            <v>NORWEB</v>
          </cell>
          <cell r="D2719" t="str">
            <v>Powergen</v>
          </cell>
          <cell r="E2719">
            <v>2</v>
          </cell>
          <cell r="F2719" t="str">
            <v>Prepayment</v>
          </cell>
          <cell r="G2719" t="str">
            <v>South West</v>
          </cell>
          <cell r="H2719">
            <v>1</v>
          </cell>
        </row>
        <row r="2720">
          <cell r="A2720">
            <v>1999</v>
          </cell>
          <cell r="B2720">
            <v>1</v>
          </cell>
          <cell r="C2720" t="str">
            <v>NORWEB</v>
          </cell>
          <cell r="D2720" t="str">
            <v>Powergen</v>
          </cell>
          <cell r="E2720">
            <v>2</v>
          </cell>
          <cell r="F2720" t="str">
            <v>All</v>
          </cell>
          <cell r="G2720" t="str">
            <v>Southern</v>
          </cell>
          <cell r="H2720">
            <v>73</v>
          </cell>
        </row>
        <row r="2721">
          <cell r="A2721">
            <v>1999</v>
          </cell>
          <cell r="B2721">
            <v>1</v>
          </cell>
          <cell r="C2721" t="str">
            <v>NORWEB</v>
          </cell>
          <cell r="D2721" t="str">
            <v>Powergen</v>
          </cell>
          <cell r="E2721">
            <v>2</v>
          </cell>
          <cell r="F2721" t="str">
            <v>Credit</v>
          </cell>
          <cell r="G2721" t="str">
            <v>Southern</v>
          </cell>
          <cell r="H2721">
            <v>35</v>
          </cell>
        </row>
        <row r="2722">
          <cell r="A2722">
            <v>1999</v>
          </cell>
          <cell r="B2722">
            <v>1</v>
          </cell>
          <cell r="C2722" t="str">
            <v>NORWEB</v>
          </cell>
          <cell r="D2722" t="str">
            <v>Powergen</v>
          </cell>
          <cell r="E2722">
            <v>2</v>
          </cell>
          <cell r="F2722" t="str">
            <v>Credit</v>
          </cell>
          <cell r="G2722" t="str">
            <v>Southern</v>
          </cell>
          <cell r="H2722">
            <v>0</v>
          </cell>
        </row>
        <row r="2723">
          <cell r="A2723">
            <v>1999</v>
          </cell>
          <cell r="B2723">
            <v>1</v>
          </cell>
          <cell r="C2723" t="str">
            <v>NORWEB</v>
          </cell>
          <cell r="D2723" t="str">
            <v>Powergen</v>
          </cell>
          <cell r="E2723">
            <v>2</v>
          </cell>
          <cell r="F2723" t="str">
            <v>Direct Debit</v>
          </cell>
          <cell r="G2723" t="str">
            <v>Southern</v>
          </cell>
          <cell r="H2723">
            <v>38</v>
          </cell>
        </row>
        <row r="2724">
          <cell r="A2724">
            <v>1999</v>
          </cell>
          <cell r="B2724">
            <v>1</v>
          </cell>
          <cell r="C2724" t="str">
            <v>NORWEB</v>
          </cell>
          <cell r="D2724" t="str">
            <v>Powergen</v>
          </cell>
          <cell r="E2724">
            <v>2</v>
          </cell>
          <cell r="F2724" t="str">
            <v>Prepayment</v>
          </cell>
          <cell r="G2724" t="str">
            <v>Southern</v>
          </cell>
          <cell r="H2724">
            <v>0</v>
          </cell>
        </row>
        <row r="2725">
          <cell r="A2725">
            <v>1999</v>
          </cell>
          <cell r="B2725">
            <v>1</v>
          </cell>
          <cell r="C2725" t="str">
            <v>NORWEB</v>
          </cell>
          <cell r="D2725" t="str">
            <v>Powergen</v>
          </cell>
          <cell r="E2725">
            <v>2</v>
          </cell>
          <cell r="F2725" t="str">
            <v>All</v>
          </cell>
          <cell r="G2725" t="str">
            <v>Yorkshire</v>
          </cell>
          <cell r="H2725">
            <v>1137</v>
          </cell>
        </row>
        <row r="2726">
          <cell r="A2726">
            <v>1999</v>
          </cell>
          <cell r="B2726">
            <v>1</v>
          </cell>
          <cell r="C2726" t="str">
            <v>NORWEB</v>
          </cell>
          <cell r="D2726" t="str">
            <v>Powergen</v>
          </cell>
          <cell r="E2726">
            <v>2</v>
          </cell>
          <cell r="F2726" t="str">
            <v>Credit</v>
          </cell>
          <cell r="G2726" t="str">
            <v>Yorkshire</v>
          </cell>
          <cell r="H2726">
            <v>626</v>
          </cell>
        </row>
        <row r="2727">
          <cell r="A2727">
            <v>1999</v>
          </cell>
          <cell r="B2727">
            <v>1</v>
          </cell>
          <cell r="C2727" t="str">
            <v>NORWEB</v>
          </cell>
          <cell r="D2727" t="str">
            <v>Powergen</v>
          </cell>
          <cell r="E2727">
            <v>2</v>
          </cell>
          <cell r="F2727" t="str">
            <v>Credit</v>
          </cell>
          <cell r="G2727" t="str">
            <v>Yorkshire</v>
          </cell>
          <cell r="H2727">
            <v>0</v>
          </cell>
        </row>
        <row r="2728">
          <cell r="A2728">
            <v>1999</v>
          </cell>
          <cell r="B2728">
            <v>1</v>
          </cell>
          <cell r="C2728" t="str">
            <v>NORWEB</v>
          </cell>
          <cell r="D2728" t="str">
            <v>Powergen</v>
          </cell>
          <cell r="E2728">
            <v>2</v>
          </cell>
          <cell r="F2728" t="str">
            <v>Direct Debit</v>
          </cell>
          <cell r="G2728" t="str">
            <v>Yorkshire</v>
          </cell>
          <cell r="H2728">
            <v>508</v>
          </cell>
        </row>
        <row r="2729">
          <cell r="A2729">
            <v>1999</v>
          </cell>
          <cell r="B2729">
            <v>1</v>
          </cell>
          <cell r="C2729" t="str">
            <v>NORWEB</v>
          </cell>
          <cell r="D2729" t="str">
            <v>Powergen</v>
          </cell>
          <cell r="E2729">
            <v>2</v>
          </cell>
          <cell r="F2729" t="str">
            <v>Prepayment</v>
          </cell>
          <cell r="G2729" t="str">
            <v>Yorkshire</v>
          </cell>
          <cell r="H2729">
            <v>3</v>
          </cell>
        </row>
        <row r="2730">
          <cell r="A2730">
            <v>1999</v>
          </cell>
          <cell r="B2730">
            <v>1</v>
          </cell>
          <cell r="C2730" t="str">
            <v>npower</v>
          </cell>
          <cell r="D2730" t="str">
            <v>nPower</v>
          </cell>
          <cell r="E2730">
            <v>2</v>
          </cell>
          <cell r="F2730" t="str">
            <v>All</v>
          </cell>
          <cell r="G2730" t="str">
            <v>East Anglia</v>
          </cell>
          <cell r="H2730">
            <v>2642</v>
          </cell>
        </row>
        <row r="2731">
          <cell r="A2731">
            <v>1999</v>
          </cell>
          <cell r="B2731">
            <v>1</v>
          </cell>
          <cell r="C2731" t="str">
            <v>npower</v>
          </cell>
          <cell r="D2731" t="str">
            <v>nPower</v>
          </cell>
          <cell r="E2731">
            <v>2</v>
          </cell>
          <cell r="F2731" t="str">
            <v>Credit</v>
          </cell>
          <cell r="G2731" t="str">
            <v>East Anglia</v>
          </cell>
          <cell r="H2731">
            <v>1027</v>
          </cell>
        </row>
        <row r="2732">
          <cell r="A2732">
            <v>1999</v>
          </cell>
          <cell r="B2732">
            <v>1</v>
          </cell>
          <cell r="C2732" t="str">
            <v>npower</v>
          </cell>
          <cell r="D2732" t="str">
            <v>nPower</v>
          </cell>
          <cell r="E2732">
            <v>2</v>
          </cell>
          <cell r="F2732" t="str">
            <v>Credit</v>
          </cell>
          <cell r="G2732" t="str">
            <v>East Anglia</v>
          </cell>
          <cell r="H2732">
            <v>0</v>
          </cell>
        </row>
        <row r="2733">
          <cell r="A2733">
            <v>1999</v>
          </cell>
          <cell r="B2733">
            <v>1</v>
          </cell>
          <cell r="C2733" t="str">
            <v>npower</v>
          </cell>
          <cell r="D2733" t="str">
            <v>nPower</v>
          </cell>
          <cell r="E2733">
            <v>2</v>
          </cell>
          <cell r="F2733" t="str">
            <v>Direct Debit</v>
          </cell>
          <cell r="G2733" t="str">
            <v>East Anglia</v>
          </cell>
          <cell r="H2733">
            <v>1615</v>
          </cell>
        </row>
        <row r="2734">
          <cell r="A2734">
            <v>1999</v>
          </cell>
          <cell r="B2734">
            <v>1</v>
          </cell>
          <cell r="C2734" t="str">
            <v>npower</v>
          </cell>
          <cell r="D2734" t="str">
            <v>nPower</v>
          </cell>
          <cell r="E2734">
            <v>2</v>
          </cell>
          <cell r="F2734" t="str">
            <v>Prepayment</v>
          </cell>
          <cell r="G2734" t="str">
            <v>East Anglia</v>
          </cell>
          <cell r="H2734">
            <v>0</v>
          </cell>
        </row>
        <row r="2735">
          <cell r="A2735">
            <v>1999</v>
          </cell>
          <cell r="B2735">
            <v>1</v>
          </cell>
          <cell r="C2735" t="str">
            <v>npower</v>
          </cell>
          <cell r="D2735" t="str">
            <v>nPower</v>
          </cell>
          <cell r="E2735">
            <v>2</v>
          </cell>
          <cell r="F2735" t="str">
            <v>All</v>
          </cell>
          <cell r="G2735" t="str">
            <v>East Midlands</v>
          </cell>
          <cell r="H2735">
            <v>619</v>
          </cell>
        </row>
        <row r="2736">
          <cell r="A2736">
            <v>1999</v>
          </cell>
          <cell r="B2736">
            <v>1</v>
          </cell>
          <cell r="C2736" t="str">
            <v>npower</v>
          </cell>
          <cell r="D2736" t="str">
            <v>nPower</v>
          </cell>
          <cell r="E2736">
            <v>2</v>
          </cell>
          <cell r="F2736" t="str">
            <v>Credit</v>
          </cell>
          <cell r="G2736" t="str">
            <v>East Midlands</v>
          </cell>
          <cell r="H2736">
            <v>177</v>
          </cell>
        </row>
        <row r="2737">
          <cell r="A2737">
            <v>1999</v>
          </cell>
          <cell r="B2737">
            <v>1</v>
          </cell>
          <cell r="C2737" t="str">
            <v>npower</v>
          </cell>
          <cell r="D2737" t="str">
            <v>nPower</v>
          </cell>
          <cell r="E2737">
            <v>2</v>
          </cell>
          <cell r="F2737" t="str">
            <v>Credit</v>
          </cell>
          <cell r="G2737" t="str">
            <v>East Midlands</v>
          </cell>
          <cell r="H2737">
            <v>0</v>
          </cell>
        </row>
        <row r="2738">
          <cell r="A2738">
            <v>1999</v>
          </cell>
          <cell r="B2738">
            <v>1</v>
          </cell>
          <cell r="C2738" t="str">
            <v>npower</v>
          </cell>
          <cell r="D2738" t="str">
            <v>nPower</v>
          </cell>
          <cell r="E2738">
            <v>2</v>
          </cell>
          <cell r="F2738" t="str">
            <v>Direct Debit</v>
          </cell>
          <cell r="G2738" t="str">
            <v>East Midlands</v>
          </cell>
          <cell r="H2738">
            <v>442</v>
          </cell>
        </row>
        <row r="2739">
          <cell r="A2739">
            <v>1999</v>
          </cell>
          <cell r="B2739">
            <v>1</v>
          </cell>
          <cell r="C2739" t="str">
            <v>npower</v>
          </cell>
          <cell r="D2739" t="str">
            <v>nPower</v>
          </cell>
          <cell r="E2739">
            <v>2</v>
          </cell>
          <cell r="F2739" t="str">
            <v>Prepayment</v>
          </cell>
          <cell r="G2739" t="str">
            <v>East Midlands</v>
          </cell>
          <cell r="H2739">
            <v>0</v>
          </cell>
        </row>
        <row r="2740">
          <cell r="A2740">
            <v>1999</v>
          </cell>
          <cell r="B2740">
            <v>1</v>
          </cell>
          <cell r="C2740" t="str">
            <v>npower</v>
          </cell>
          <cell r="D2740" t="str">
            <v>nPower</v>
          </cell>
          <cell r="E2740">
            <v>2</v>
          </cell>
          <cell r="F2740" t="str">
            <v>All</v>
          </cell>
          <cell r="G2740" t="str">
            <v>London</v>
          </cell>
          <cell r="H2740">
            <v>48</v>
          </cell>
        </row>
        <row r="2741">
          <cell r="A2741">
            <v>1999</v>
          </cell>
          <cell r="B2741">
            <v>1</v>
          </cell>
          <cell r="C2741" t="str">
            <v>npower</v>
          </cell>
          <cell r="D2741" t="str">
            <v>nPower</v>
          </cell>
          <cell r="E2741">
            <v>2</v>
          </cell>
          <cell r="F2741" t="str">
            <v>Credit</v>
          </cell>
          <cell r="G2741" t="str">
            <v>London</v>
          </cell>
          <cell r="H2741">
            <v>14</v>
          </cell>
        </row>
        <row r="2742">
          <cell r="A2742">
            <v>1999</v>
          </cell>
          <cell r="B2742">
            <v>1</v>
          </cell>
          <cell r="C2742" t="str">
            <v>npower</v>
          </cell>
          <cell r="D2742" t="str">
            <v>nPower</v>
          </cell>
          <cell r="E2742">
            <v>2</v>
          </cell>
          <cell r="F2742" t="str">
            <v>Credit</v>
          </cell>
          <cell r="G2742" t="str">
            <v>London</v>
          </cell>
          <cell r="H2742">
            <v>0</v>
          </cell>
        </row>
        <row r="2743">
          <cell r="A2743">
            <v>1999</v>
          </cell>
          <cell r="B2743">
            <v>1</v>
          </cell>
          <cell r="C2743" t="str">
            <v>npower</v>
          </cell>
          <cell r="D2743" t="str">
            <v>nPower</v>
          </cell>
          <cell r="E2743">
            <v>2</v>
          </cell>
          <cell r="F2743" t="str">
            <v>Direct Debit</v>
          </cell>
          <cell r="G2743" t="str">
            <v>London</v>
          </cell>
          <cell r="H2743">
            <v>34</v>
          </cell>
        </row>
        <row r="2744">
          <cell r="A2744">
            <v>1999</v>
          </cell>
          <cell r="B2744">
            <v>1</v>
          </cell>
          <cell r="C2744" t="str">
            <v>npower</v>
          </cell>
          <cell r="D2744" t="str">
            <v>nPower</v>
          </cell>
          <cell r="E2744">
            <v>2</v>
          </cell>
          <cell r="F2744" t="str">
            <v>Prepayment</v>
          </cell>
          <cell r="G2744" t="str">
            <v>London</v>
          </cell>
          <cell r="H2744">
            <v>0</v>
          </cell>
        </row>
        <row r="2745">
          <cell r="A2745">
            <v>1999</v>
          </cell>
          <cell r="B2745">
            <v>1</v>
          </cell>
          <cell r="C2745" t="str">
            <v>npower</v>
          </cell>
          <cell r="D2745" t="str">
            <v>nPower</v>
          </cell>
          <cell r="E2745">
            <v>1</v>
          </cell>
          <cell r="F2745" t="str">
            <v>All</v>
          </cell>
          <cell r="G2745" t="str">
            <v>Midlands</v>
          </cell>
          <cell r="H2745">
            <v>2016541</v>
          </cell>
        </row>
        <row r="2746">
          <cell r="A2746">
            <v>1999</v>
          </cell>
          <cell r="B2746">
            <v>1</v>
          </cell>
          <cell r="C2746" t="str">
            <v>npower</v>
          </cell>
          <cell r="D2746" t="str">
            <v>nPower</v>
          </cell>
          <cell r="E2746">
            <v>1</v>
          </cell>
          <cell r="F2746" t="str">
            <v>Credit</v>
          </cell>
          <cell r="G2746" t="str">
            <v>Midlands</v>
          </cell>
          <cell r="H2746">
            <v>1104304</v>
          </cell>
        </row>
        <row r="2747">
          <cell r="A2747">
            <v>1999</v>
          </cell>
          <cell r="B2747">
            <v>1</v>
          </cell>
          <cell r="C2747" t="str">
            <v>npower</v>
          </cell>
          <cell r="D2747" t="str">
            <v>nPower</v>
          </cell>
          <cell r="E2747">
            <v>1</v>
          </cell>
          <cell r="F2747" t="str">
            <v>Credit</v>
          </cell>
          <cell r="G2747" t="str">
            <v>Midlands</v>
          </cell>
          <cell r="H2747">
            <v>30012</v>
          </cell>
        </row>
        <row r="2748">
          <cell r="A2748">
            <v>1999</v>
          </cell>
          <cell r="B2748">
            <v>1</v>
          </cell>
          <cell r="C2748" t="str">
            <v>npower</v>
          </cell>
          <cell r="D2748" t="str">
            <v>nPower</v>
          </cell>
          <cell r="E2748">
            <v>1</v>
          </cell>
          <cell r="F2748" t="str">
            <v>Direct Debit</v>
          </cell>
          <cell r="G2748" t="str">
            <v>Midlands</v>
          </cell>
          <cell r="H2748">
            <v>585697</v>
          </cell>
        </row>
        <row r="2749">
          <cell r="A2749">
            <v>1999</v>
          </cell>
          <cell r="B2749">
            <v>1</v>
          </cell>
          <cell r="C2749" t="str">
            <v>npower</v>
          </cell>
          <cell r="D2749" t="str">
            <v>nPower</v>
          </cell>
          <cell r="E2749">
            <v>1</v>
          </cell>
          <cell r="F2749" t="str">
            <v>Prepayment</v>
          </cell>
          <cell r="G2749" t="str">
            <v>Midlands</v>
          </cell>
          <cell r="H2749">
            <v>296528</v>
          </cell>
        </row>
        <row r="2750">
          <cell r="A2750">
            <v>1999</v>
          </cell>
          <cell r="B2750">
            <v>1</v>
          </cell>
          <cell r="C2750" t="str">
            <v>npower</v>
          </cell>
          <cell r="D2750" t="str">
            <v>nPower</v>
          </cell>
          <cell r="E2750">
            <v>2</v>
          </cell>
          <cell r="F2750" t="str">
            <v>All</v>
          </cell>
          <cell r="G2750" t="str">
            <v>North East</v>
          </cell>
          <cell r="H2750">
            <v>30</v>
          </cell>
        </row>
        <row r="2751">
          <cell r="A2751">
            <v>1999</v>
          </cell>
          <cell r="B2751">
            <v>1</v>
          </cell>
          <cell r="C2751" t="str">
            <v>npower</v>
          </cell>
          <cell r="D2751" t="str">
            <v>nPower</v>
          </cell>
          <cell r="E2751">
            <v>2</v>
          </cell>
          <cell r="F2751" t="str">
            <v>Credit</v>
          </cell>
          <cell r="G2751" t="str">
            <v>North East</v>
          </cell>
          <cell r="H2751">
            <v>8</v>
          </cell>
        </row>
        <row r="2752">
          <cell r="A2752">
            <v>1999</v>
          </cell>
          <cell r="B2752">
            <v>1</v>
          </cell>
          <cell r="C2752" t="str">
            <v>npower</v>
          </cell>
          <cell r="D2752" t="str">
            <v>nPower</v>
          </cell>
          <cell r="E2752">
            <v>2</v>
          </cell>
          <cell r="F2752" t="str">
            <v>Credit</v>
          </cell>
          <cell r="G2752" t="str">
            <v>North East</v>
          </cell>
          <cell r="H2752">
            <v>0</v>
          </cell>
        </row>
        <row r="2753">
          <cell r="A2753">
            <v>1999</v>
          </cell>
          <cell r="B2753">
            <v>1</v>
          </cell>
          <cell r="C2753" t="str">
            <v>npower</v>
          </cell>
          <cell r="D2753" t="str">
            <v>nPower</v>
          </cell>
          <cell r="E2753">
            <v>2</v>
          </cell>
          <cell r="F2753" t="str">
            <v>Direct Debit</v>
          </cell>
          <cell r="G2753" t="str">
            <v>North East</v>
          </cell>
          <cell r="H2753">
            <v>22</v>
          </cell>
        </row>
        <row r="2754">
          <cell r="A2754">
            <v>1999</v>
          </cell>
          <cell r="B2754">
            <v>1</v>
          </cell>
          <cell r="C2754" t="str">
            <v>npower</v>
          </cell>
          <cell r="D2754" t="str">
            <v>nPower</v>
          </cell>
          <cell r="E2754">
            <v>2</v>
          </cell>
          <cell r="F2754" t="str">
            <v>Prepayment</v>
          </cell>
          <cell r="G2754" t="str">
            <v>North East</v>
          </cell>
          <cell r="H2754">
            <v>0</v>
          </cell>
        </row>
        <row r="2755">
          <cell r="A2755">
            <v>1999</v>
          </cell>
          <cell r="B2755">
            <v>1</v>
          </cell>
          <cell r="C2755" t="str">
            <v>npower</v>
          </cell>
          <cell r="D2755" t="str">
            <v>nPower</v>
          </cell>
          <cell r="E2755">
            <v>2</v>
          </cell>
          <cell r="F2755" t="str">
            <v>All</v>
          </cell>
          <cell r="G2755" t="str">
            <v>North Scotland</v>
          </cell>
          <cell r="H2755">
            <v>13</v>
          </cell>
        </row>
        <row r="2756">
          <cell r="A2756">
            <v>1999</v>
          </cell>
          <cell r="B2756">
            <v>1</v>
          </cell>
          <cell r="C2756" t="str">
            <v>npower</v>
          </cell>
          <cell r="D2756" t="str">
            <v>nPower</v>
          </cell>
          <cell r="E2756">
            <v>2</v>
          </cell>
          <cell r="F2756" t="str">
            <v>Credit</v>
          </cell>
          <cell r="G2756" t="str">
            <v>North Scotland</v>
          </cell>
          <cell r="H2756">
            <v>4</v>
          </cell>
        </row>
        <row r="2757">
          <cell r="A2757">
            <v>1999</v>
          </cell>
          <cell r="B2757">
            <v>1</v>
          </cell>
          <cell r="C2757" t="str">
            <v>npower</v>
          </cell>
          <cell r="D2757" t="str">
            <v>nPower</v>
          </cell>
          <cell r="E2757">
            <v>2</v>
          </cell>
          <cell r="F2757" t="str">
            <v>Credit</v>
          </cell>
          <cell r="G2757" t="str">
            <v>North Scotland</v>
          </cell>
          <cell r="H2757">
            <v>0</v>
          </cell>
        </row>
        <row r="2758">
          <cell r="A2758">
            <v>1999</v>
          </cell>
          <cell r="B2758">
            <v>1</v>
          </cell>
          <cell r="C2758" t="str">
            <v>npower</v>
          </cell>
          <cell r="D2758" t="str">
            <v>nPower</v>
          </cell>
          <cell r="E2758">
            <v>2</v>
          </cell>
          <cell r="F2758" t="str">
            <v>Direct Debit</v>
          </cell>
          <cell r="G2758" t="str">
            <v>North Scotland</v>
          </cell>
          <cell r="H2758">
            <v>9</v>
          </cell>
        </row>
        <row r="2759">
          <cell r="A2759">
            <v>1999</v>
          </cell>
          <cell r="B2759">
            <v>1</v>
          </cell>
          <cell r="C2759" t="str">
            <v>npower</v>
          </cell>
          <cell r="D2759" t="str">
            <v>nPower</v>
          </cell>
          <cell r="E2759">
            <v>2</v>
          </cell>
          <cell r="F2759" t="str">
            <v>Prepayment</v>
          </cell>
          <cell r="G2759" t="str">
            <v>North Scotland</v>
          </cell>
          <cell r="H2759">
            <v>0</v>
          </cell>
        </row>
        <row r="2760">
          <cell r="A2760">
            <v>1999</v>
          </cell>
          <cell r="B2760">
            <v>1</v>
          </cell>
          <cell r="C2760" t="str">
            <v>npower</v>
          </cell>
          <cell r="D2760" t="str">
            <v>nPower</v>
          </cell>
          <cell r="E2760">
            <v>2</v>
          </cell>
          <cell r="F2760" t="str">
            <v>All</v>
          </cell>
          <cell r="G2760" t="str">
            <v>North Wales &amp; Merseyside</v>
          </cell>
          <cell r="H2760">
            <v>879</v>
          </cell>
        </row>
        <row r="2761">
          <cell r="A2761">
            <v>1999</v>
          </cell>
          <cell r="B2761">
            <v>1</v>
          </cell>
          <cell r="C2761" t="str">
            <v>npower</v>
          </cell>
          <cell r="D2761" t="str">
            <v>nPower</v>
          </cell>
          <cell r="E2761">
            <v>2</v>
          </cell>
          <cell r="F2761" t="str">
            <v>Credit</v>
          </cell>
          <cell r="G2761" t="str">
            <v>North Wales &amp; Merseyside</v>
          </cell>
          <cell r="H2761">
            <v>297</v>
          </cell>
        </row>
        <row r="2762">
          <cell r="A2762">
            <v>1999</v>
          </cell>
          <cell r="B2762">
            <v>1</v>
          </cell>
          <cell r="C2762" t="str">
            <v>npower</v>
          </cell>
          <cell r="D2762" t="str">
            <v>nPower</v>
          </cell>
          <cell r="E2762">
            <v>2</v>
          </cell>
          <cell r="F2762" t="str">
            <v>Credit</v>
          </cell>
          <cell r="G2762" t="str">
            <v>North Wales &amp; Merseyside</v>
          </cell>
          <cell r="H2762">
            <v>0</v>
          </cell>
        </row>
        <row r="2763">
          <cell r="A2763">
            <v>1999</v>
          </cell>
          <cell r="B2763">
            <v>1</v>
          </cell>
          <cell r="C2763" t="str">
            <v>npower</v>
          </cell>
          <cell r="D2763" t="str">
            <v>nPower</v>
          </cell>
          <cell r="E2763">
            <v>2</v>
          </cell>
          <cell r="F2763" t="str">
            <v>Direct Debit</v>
          </cell>
          <cell r="G2763" t="str">
            <v>North Wales &amp; Merseyside</v>
          </cell>
          <cell r="H2763">
            <v>582</v>
          </cell>
        </row>
        <row r="2764">
          <cell r="A2764">
            <v>1999</v>
          </cell>
          <cell r="B2764">
            <v>1</v>
          </cell>
          <cell r="C2764" t="str">
            <v>npower</v>
          </cell>
          <cell r="D2764" t="str">
            <v>nPower</v>
          </cell>
          <cell r="E2764">
            <v>2</v>
          </cell>
          <cell r="F2764" t="str">
            <v>Prepayment</v>
          </cell>
          <cell r="G2764" t="str">
            <v>North Wales &amp; Merseyside</v>
          </cell>
          <cell r="H2764">
            <v>0</v>
          </cell>
        </row>
        <row r="2765">
          <cell r="A2765">
            <v>1999</v>
          </cell>
          <cell r="B2765">
            <v>1</v>
          </cell>
          <cell r="C2765" t="str">
            <v>npower</v>
          </cell>
          <cell r="D2765" t="str">
            <v>nPower</v>
          </cell>
          <cell r="E2765">
            <v>2</v>
          </cell>
          <cell r="F2765" t="str">
            <v>All</v>
          </cell>
          <cell r="G2765" t="str">
            <v>North West</v>
          </cell>
          <cell r="H2765">
            <v>1075</v>
          </cell>
        </row>
        <row r="2766">
          <cell r="A2766">
            <v>1999</v>
          </cell>
          <cell r="B2766">
            <v>1</v>
          </cell>
          <cell r="C2766" t="str">
            <v>npower</v>
          </cell>
          <cell r="D2766" t="str">
            <v>nPower</v>
          </cell>
          <cell r="E2766">
            <v>2</v>
          </cell>
          <cell r="F2766" t="str">
            <v>Credit</v>
          </cell>
          <cell r="G2766" t="str">
            <v>North West</v>
          </cell>
          <cell r="H2766">
            <v>364</v>
          </cell>
        </row>
        <row r="2767">
          <cell r="A2767">
            <v>1999</v>
          </cell>
          <cell r="B2767">
            <v>1</v>
          </cell>
          <cell r="C2767" t="str">
            <v>npower</v>
          </cell>
          <cell r="D2767" t="str">
            <v>nPower</v>
          </cell>
          <cell r="E2767">
            <v>2</v>
          </cell>
          <cell r="F2767" t="str">
            <v>Credit</v>
          </cell>
          <cell r="G2767" t="str">
            <v>North West</v>
          </cell>
          <cell r="H2767">
            <v>0</v>
          </cell>
        </row>
        <row r="2768">
          <cell r="A2768">
            <v>1999</v>
          </cell>
          <cell r="B2768">
            <v>1</v>
          </cell>
          <cell r="C2768" t="str">
            <v>npower</v>
          </cell>
          <cell r="D2768" t="str">
            <v>nPower</v>
          </cell>
          <cell r="E2768">
            <v>2</v>
          </cell>
          <cell r="F2768" t="str">
            <v>Direct Debit</v>
          </cell>
          <cell r="G2768" t="str">
            <v>North West</v>
          </cell>
          <cell r="H2768">
            <v>711</v>
          </cell>
        </row>
        <row r="2769">
          <cell r="A2769">
            <v>1999</v>
          </cell>
          <cell r="B2769">
            <v>1</v>
          </cell>
          <cell r="C2769" t="str">
            <v>npower</v>
          </cell>
          <cell r="D2769" t="str">
            <v>nPower</v>
          </cell>
          <cell r="E2769">
            <v>2</v>
          </cell>
          <cell r="F2769" t="str">
            <v>Prepayment</v>
          </cell>
          <cell r="G2769" t="str">
            <v>North West</v>
          </cell>
          <cell r="H2769">
            <v>0</v>
          </cell>
        </row>
        <row r="2770">
          <cell r="A2770">
            <v>1999</v>
          </cell>
          <cell r="B2770">
            <v>1</v>
          </cell>
          <cell r="C2770" t="str">
            <v>npower</v>
          </cell>
          <cell r="D2770" t="str">
            <v>nPower</v>
          </cell>
          <cell r="E2770">
            <v>2</v>
          </cell>
          <cell r="F2770" t="str">
            <v>All</v>
          </cell>
          <cell r="G2770" t="str">
            <v>South East</v>
          </cell>
          <cell r="H2770">
            <v>48</v>
          </cell>
        </row>
        <row r="2771">
          <cell r="A2771">
            <v>1999</v>
          </cell>
          <cell r="B2771">
            <v>1</v>
          </cell>
          <cell r="C2771" t="str">
            <v>npower</v>
          </cell>
          <cell r="D2771" t="str">
            <v>nPower</v>
          </cell>
          <cell r="E2771">
            <v>2</v>
          </cell>
          <cell r="F2771" t="str">
            <v>Credit</v>
          </cell>
          <cell r="G2771" t="str">
            <v>South East</v>
          </cell>
          <cell r="H2771">
            <v>14</v>
          </cell>
        </row>
        <row r="2772">
          <cell r="A2772">
            <v>1999</v>
          </cell>
          <cell r="B2772">
            <v>1</v>
          </cell>
          <cell r="C2772" t="str">
            <v>npower</v>
          </cell>
          <cell r="D2772" t="str">
            <v>nPower</v>
          </cell>
          <cell r="E2772">
            <v>2</v>
          </cell>
          <cell r="F2772" t="str">
            <v>Credit</v>
          </cell>
          <cell r="G2772" t="str">
            <v>South East</v>
          </cell>
          <cell r="H2772">
            <v>0</v>
          </cell>
        </row>
        <row r="2773">
          <cell r="A2773">
            <v>1999</v>
          </cell>
          <cell r="B2773">
            <v>1</v>
          </cell>
          <cell r="C2773" t="str">
            <v>npower</v>
          </cell>
          <cell r="D2773" t="str">
            <v>nPower</v>
          </cell>
          <cell r="E2773">
            <v>2</v>
          </cell>
          <cell r="F2773" t="str">
            <v>Direct Debit</v>
          </cell>
          <cell r="G2773" t="str">
            <v>South East</v>
          </cell>
          <cell r="H2773">
            <v>34</v>
          </cell>
        </row>
        <row r="2774">
          <cell r="A2774">
            <v>1999</v>
          </cell>
          <cell r="B2774">
            <v>1</v>
          </cell>
          <cell r="C2774" t="str">
            <v>npower</v>
          </cell>
          <cell r="D2774" t="str">
            <v>nPower</v>
          </cell>
          <cell r="E2774">
            <v>2</v>
          </cell>
          <cell r="F2774" t="str">
            <v>Prepayment</v>
          </cell>
          <cell r="G2774" t="str">
            <v>South East</v>
          </cell>
          <cell r="H2774">
            <v>0</v>
          </cell>
        </row>
        <row r="2775">
          <cell r="A2775">
            <v>1999</v>
          </cell>
          <cell r="B2775">
            <v>1</v>
          </cell>
          <cell r="C2775" t="str">
            <v>npower</v>
          </cell>
          <cell r="D2775" t="str">
            <v>nPower</v>
          </cell>
          <cell r="E2775">
            <v>2</v>
          </cell>
          <cell r="F2775" t="str">
            <v>All</v>
          </cell>
          <cell r="G2775" t="str">
            <v>South Scotland</v>
          </cell>
          <cell r="H2775">
            <v>19</v>
          </cell>
        </row>
        <row r="2776">
          <cell r="A2776">
            <v>1999</v>
          </cell>
          <cell r="B2776">
            <v>1</v>
          </cell>
          <cell r="C2776" t="str">
            <v>npower</v>
          </cell>
          <cell r="D2776" t="str">
            <v>nPower</v>
          </cell>
          <cell r="E2776">
            <v>2</v>
          </cell>
          <cell r="F2776" t="str">
            <v>Credit</v>
          </cell>
          <cell r="G2776" t="str">
            <v>South Scotland</v>
          </cell>
          <cell r="H2776">
            <v>5</v>
          </cell>
        </row>
        <row r="2777">
          <cell r="A2777">
            <v>1999</v>
          </cell>
          <cell r="B2777">
            <v>1</v>
          </cell>
          <cell r="C2777" t="str">
            <v>npower</v>
          </cell>
          <cell r="D2777" t="str">
            <v>nPower</v>
          </cell>
          <cell r="E2777">
            <v>2</v>
          </cell>
          <cell r="F2777" t="str">
            <v>Credit</v>
          </cell>
          <cell r="G2777" t="str">
            <v>South Scotland</v>
          </cell>
          <cell r="H2777">
            <v>0</v>
          </cell>
        </row>
        <row r="2778">
          <cell r="A2778">
            <v>1999</v>
          </cell>
          <cell r="B2778">
            <v>1</v>
          </cell>
          <cell r="C2778" t="str">
            <v>npower</v>
          </cell>
          <cell r="D2778" t="str">
            <v>nPower</v>
          </cell>
          <cell r="E2778">
            <v>2</v>
          </cell>
          <cell r="F2778" t="str">
            <v>Direct Debit</v>
          </cell>
          <cell r="G2778" t="str">
            <v>South Scotland</v>
          </cell>
          <cell r="H2778">
            <v>14</v>
          </cell>
        </row>
        <row r="2779">
          <cell r="A2779">
            <v>1999</v>
          </cell>
          <cell r="B2779">
            <v>1</v>
          </cell>
          <cell r="C2779" t="str">
            <v>npower</v>
          </cell>
          <cell r="D2779" t="str">
            <v>nPower</v>
          </cell>
          <cell r="E2779">
            <v>2</v>
          </cell>
          <cell r="F2779" t="str">
            <v>Prepayment</v>
          </cell>
          <cell r="G2779" t="str">
            <v>South Scotland</v>
          </cell>
          <cell r="H2779">
            <v>0</v>
          </cell>
        </row>
        <row r="2780">
          <cell r="A2780">
            <v>1999</v>
          </cell>
          <cell r="B2780">
            <v>1</v>
          </cell>
          <cell r="C2780" t="str">
            <v>npower</v>
          </cell>
          <cell r="D2780" t="str">
            <v>nPower</v>
          </cell>
          <cell r="E2780">
            <v>2</v>
          </cell>
          <cell r="F2780" t="str">
            <v>All</v>
          </cell>
          <cell r="G2780" t="str">
            <v>South Wales</v>
          </cell>
          <cell r="H2780">
            <v>32</v>
          </cell>
        </row>
        <row r="2781">
          <cell r="A2781">
            <v>1999</v>
          </cell>
          <cell r="B2781">
            <v>1</v>
          </cell>
          <cell r="C2781" t="str">
            <v>npower</v>
          </cell>
          <cell r="D2781" t="str">
            <v>nPower</v>
          </cell>
          <cell r="E2781">
            <v>2</v>
          </cell>
          <cell r="F2781" t="str">
            <v>Credit</v>
          </cell>
          <cell r="G2781" t="str">
            <v>South Wales</v>
          </cell>
          <cell r="H2781">
            <v>9</v>
          </cell>
        </row>
        <row r="2782">
          <cell r="A2782">
            <v>1999</v>
          </cell>
          <cell r="B2782">
            <v>1</v>
          </cell>
          <cell r="C2782" t="str">
            <v>npower</v>
          </cell>
          <cell r="D2782" t="str">
            <v>nPower</v>
          </cell>
          <cell r="E2782">
            <v>2</v>
          </cell>
          <cell r="F2782" t="str">
            <v>Credit</v>
          </cell>
          <cell r="G2782" t="str">
            <v>South Wales</v>
          </cell>
          <cell r="H2782">
            <v>0</v>
          </cell>
        </row>
        <row r="2783">
          <cell r="A2783">
            <v>1999</v>
          </cell>
          <cell r="B2783">
            <v>1</v>
          </cell>
          <cell r="C2783" t="str">
            <v>npower</v>
          </cell>
          <cell r="D2783" t="str">
            <v>nPower</v>
          </cell>
          <cell r="E2783">
            <v>2</v>
          </cell>
          <cell r="F2783" t="str">
            <v>Direct Debit</v>
          </cell>
          <cell r="G2783" t="str">
            <v>South Wales</v>
          </cell>
          <cell r="H2783">
            <v>23</v>
          </cell>
        </row>
        <row r="2784">
          <cell r="A2784">
            <v>1999</v>
          </cell>
          <cell r="B2784">
            <v>1</v>
          </cell>
          <cell r="C2784" t="str">
            <v>npower</v>
          </cell>
          <cell r="D2784" t="str">
            <v>nPower</v>
          </cell>
          <cell r="E2784">
            <v>2</v>
          </cell>
          <cell r="F2784" t="str">
            <v>Prepayment</v>
          </cell>
          <cell r="G2784" t="str">
            <v>South Wales</v>
          </cell>
          <cell r="H2784">
            <v>0</v>
          </cell>
        </row>
        <row r="2785">
          <cell r="A2785">
            <v>1999</v>
          </cell>
          <cell r="B2785">
            <v>1</v>
          </cell>
          <cell r="C2785" t="str">
            <v>npower</v>
          </cell>
          <cell r="D2785" t="str">
            <v>nPower</v>
          </cell>
          <cell r="E2785">
            <v>2</v>
          </cell>
          <cell r="F2785" t="str">
            <v>All</v>
          </cell>
          <cell r="G2785" t="str">
            <v>South West</v>
          </cell>
          <cell r="H2785">
            <v>84</v>
          </cell>
        </row>
        <row r="2786">
          <cell r="A2786">
            <v>1999</v>
          </cell>
          <cell r="B2786">
            <v>1</v>
          </cell>
          <cell r="C2786" t="str">
            <v>npower</v>
          </cell>
          <cell r="D2786" t="str">
            <v>nPower</v>
          </cell>
          <cell r="E2786">
            <v>2</v>
          </cell>
          <cell r="F2786" t="str">
            <v>Credit</v>
          </cell>
          <cell r="G2786" t="str">
            <v>South West</v>
          </cell>
          <cell r="H2786">
            <v>25</v>
          </cell>
        </row>
        <row r="2787">
          <cell r="A2787">
            <v>1999</v>
          </cell>
          <cell r="B2787">
            <v>1</v>
          </cell>
          <cell r="C2787" t="str">
            <v>npower</v>
          </cell>
          <cell r="D2787" t="str">
            <v>nPower</v>
          </cell>
          <cell r="E2787">
            <v>2</v>
          </cell>
          <cell r="F2787" t="str">
            <v>Credit</v>
          </cell>
          <cell r="G2787" t="str">
            <v>South West</v>
          </cell>
          <cell r="H2787">
            <v>0</v>
          </cell>
        </row>
        <row r="2788">
          <cell r="A2788">
            <v>1999</v>
          </cell>
          <cell r="B2788">
            <v>1</v>
          </cell>
          <cell r="C2788" t="str">
            <v>npower</v>
          </cell>
          <cell r="D2788" t="str">
            <v>nPower</v>
          </cell>
          <cell r="E2788">
            <v>2</v>
          </cell>
          <cell r="F2788" t="str">
            <v>Direct Debit</v>
          </cell>
          <cell r="G2788" t="str">
            <v>South West</v>
          </cell>
          <cell r="H2788">
            <v>59</v>
          </cell>
        </row>
        <row r="2789">
          <cell r="A2789">
            <v>1999</v>
          </cell>
          <cell r="B2789">
            <v>1</v>
          </cell>
          <cell r="C2789" t="str">
            <v>npower</v>
          </cell>
          <cell r="D2789" t="str">
            <v>nPower</v>
          </cell>
          <cell r="E2789">
            <v>2</v>
          </cell>
          <cell r="F2789" t="str">
            <v>Prepayment</v>
          </cell>
          <cell r="G2789" t="str">
            <v>South West</v>
          </cell>
          <cell r="H2789">
            <v>0</v>
          </cell>
        </row>
        <row r="2790">
          <cell r="A2790">
            <v>1999</v>
          </cell>
          <cell r="B2790">
            <v>1</v>
          </cell>
          <cell r="C2790" t="str">
            <v>npower</v>
          </cell>
          <cell r="D2790" t="str">
            <v>nPower</v>
          </cell>
          <cell r="E2790">
            <v>2</v>
          </cell>
          <cell r="F2790" t="str">
            <v>All</v>
          </cell>
          <cell r="G2790" t="str">
            <v>Southern</v>
          </cell>
          <cell r="H2790">
            <v>95</v>
          </cell>
        </row>
        <row r="2791">
          <cell r="A2791">
            <v>1999</v>
          </cell>
          <cell r="B2791">
            <v>1</v>
          </cell>
          <cell r="C2791" t="str">
            <v>npower</v>
          </cell>
          <cell r="D2791" t="str">
            <v>nPower</v>
          </cell>
          <cell r="E2791">
            <v>2</v>
          </cell>
          <cell r="F2791" t="str">
            <v>Credit</v>
          </cell>
          <cell r="G2791" t="str">
            <v>Southern</v>
          </cell>
          <cell r="H2791">
            <v>21</v>
          </cell>
        </row>
        <row r="2792">
          <cell r="A2792">
            <v>1999</v>
          </cell>
          <cell r="B2792">
            <v>1</v>
          </cell>
          <cell r="C2792" t="str">
            <v>npower</v>
          </cell>
          <cell r="D2792" t="str">
            <v>nPower</v>
          </cell>
          <cell r="E2792">
            <v>2</v>
          </cell>
          <cell r="F2792" t="str">
            <v>Credit</v>
          </cell>
          <cell r="G2792" t="str">
            <v>Southern</v>
          </cell>
          <cell r="H2792">
            <v>0</v>
          </cell>
        </row>
        <row r="2793">
          <cell r="A2793">
            <v>1999</v>
          </cell>
          <cell r="B2793">
            <v>1</v>
          </cell>
          <cell r="C2793" t="str">
            <v>npower</v>
          </cell>
          <cell r="D2793" t="str">
            <v>nPower</v>
          </cell>
          <cell r="E2793">
            <v>2</v>
          </cell>
          <cell r="F2793" t="str">
            <v>Direct Debit</v>
          </cell>
          <cell r="G2793" t="str">
            <v>Southern</v>
          </cell>
          <cell r="H2793">
            <v>74</v>
          </cell>
        </row>
        <row r="2794">
          <cell r="A2794">
            <v>1999</v>
          </cell>
          <cell r="B2794">
            <v>1</v>
          </cell>
          <cell r="C2794" t="str">
            <v>npower</v>
          </cell>
          <cell r="D2794" t="str">
            <v>nPower</v>
          </cell>
          <cell r="E2794">
            <v>2</v>
          </cell>
          <cell r="F2794" t="str">
            <v>Prepayment</v>
          </cell>
          <cell r="G2794" t="str">
            <v>Southern</v>
          </cell>
          <cell r="H2794">
            <v>0</v>
          </cell>
        </row>
        <row r="2795">
          <cell r="A2795">
            <v>1999</v>
          </cell>
          <cell r="B2795">
            <v>1</v>
          </cell>
          <cell r="C2795" t="str">
            <v>npower</v>
          </cell>
          <cell r="D2795" t="str">
            <v>nPower</v>
          </cell>
          <cell r="E2795">
            <v>2</v>
          </cell>
          <cell r="F2795" t="str">
            <v>All</v>
          </cell>
          <cell r="G2795" t="str">
            <v>Yorkshire</v>
          </cell>
          <cell r="H2795">
            <v>23</v>
          </cell>
        </row>
        <row r="2796">
          <cell r="A2796">
            <v>1999</v>
          </cell>
          <cell r="B2796">
            <v>1</v>
          </cell>
          <cell r="C2796" t="str">
            <v>npower</v>
          </cell>
          <cell r="D2796" t="str">
            <v>nPower</v>
          </cell>
          <cell r="E2796">
            <v>2</v>
          </cell>
          <cell r="F2796" t="str">
            <v>Credit</v>
          </cell>
          <cell r="G2796" t="str">
            <v>Yorkshire</v>
          </cell>
          <cell r="H2796">
            <v>6</v>
          </cell>
        </row>
        <row r="2797">
          <cell r="A2797">
            <v>1999</v>
          </cell>
          <cell r="B2797">
            <v>1</v>
          </cell>
          <cell r="C2797" t="str">
            <v>npower</v>
          </cell>
          <cell r="D2797" t="str">
            <v>nPower</v>
          </cell>
          <cell r="E2797">
            <v>2</v>
          </cell>
          <cell r="F2797" t="str">
            <v>Credit</v>
          </cell>
          <cell r="G2797" t="str">
            <v>Yorkshire</v>
          </cell>
          <cell r="H2797">
            <v>0</v>
          </cell>
        </row>
        <row r="2798">
          <cell r="A2798">
            <v>1999</v>
          </cell>
          <cell r="B2798">
            <v>1</v>
          </cell>
          <cell r="C2798" t="str">
            <v>npower</v>
          </cell>
          <cell r="D2798" t="str">
            <v>nPower</v>
          </cell>
          <cell r="E2798">
            <v>2</v>
          </cell>
          <cell r="F2798" t="str">
            <v>Direct Debit</v>
          </cell>
          <cell r="G2798" t="str">
            <v>Yorkshire</v>
          </cell>
          <cell r="H2798">
            <v>17</v>
          </cell>
        </row>
        <row r="2799">
          <cell r="A2799">
            <v>1999</v>
          </cell>
          <cell r="B2799">
            <v>1</v>
          </cell>
          <cell r="C2799" t="str">
            <v>npower</v>
          </cell>
          <cell r="D2799" t="str">
            <v>nPower</v>
          </cell>
          <cell r="E2799">
            <v>2</v>
          </cell>
          <cell r="F2799" t="str">
            <v>Prepayment</v>
          </cell>
          <cell r="G2799" t="str">
            <v>Yorkshire</v>
          </cell>
          <cell r="H2799">
            <v>0</v>
          </cell>
        </row>
        <row r="2800">
          <cell r="A2800">
            <v>1999</v>
          </cell>
          <cell r="B2800">
            <v>1</v>
          </cell>
          <cell r="C2800" t="str">
            <v>Powergen</v>
          </cell>
          <cell r="D2800" t="str">
            <v>Powergen</v>
          </cell>
          <cell r="E2800">
            <v>2</v>
          </cell>
          <cell r="F2800" t="str">
            <v>All</v>
          </cell>
          <cell r="G2800" t="str">
            <v>East Anglia</v>
          </cell>
          <cell r="H2800">
            <v>3355</v>
          </cell>
        </row>
        <row r="2801">
          <cell r="A2801">
            <v>1999</v>
          </cell>
          <cell r="B2801">
            <v>1</v>
          </cell>
          <cell r="C2801" t="str">
            <v>Powergen</v>
          </cell>
          <cell r="D2801" t="str">
            <v>Powergen</v>
          </cell>
          <cell r="E2801">
            <v>2</v>
          </cell>
          <cell r="F2801" t="str">
            <v>Credit</v>
          </cell>
          <cell r="G2801" t="str">
            <v>East Anglia</v>
          </cell>
          <cell r="H2801">
            <v>1820</v>
          </cell>
        </row>
        <row r="2802">
          <cell r="A2802">
            <v>1999</v>
          </cell>
          <cell r="B2802">
            <v>1</v>
          </cell>
          <cell r="C2802" t="str">
            <v>Powergen</v>
          </cell>
          <cell r="D2802" t="str">
            <v>Powergen</v>
          </cell>
          <cell r="E2802">
            <v>2</v>
          </cell>
          <cell r="F2802" t="str">
            <v>Credit</v>
          </cell>
          <cell r="G2802" t="str">
            <v>East Anglia</v>
          </cell>
          <cell r="H2802">
            <v>0</v>
          </cell>
        </row>
        <row r="2803">
          <cell r="A2803">
            <v>1999</v>
          </cell>
          <cell r="B2803">
            <v>1</v>
          </cell>
          <cell r="C2803" t="str">
            <v>Powergen</v>
          </cell>
          <cell r="D2803" t="str">
            <v>Powergen</v>
          </cell>
          <cell r="E2803">
            <v>2</v>
          </cell>
          <cell r="F2803" t="str">
            <v>Direct Debit</v>
          </cell>
          <cell r="G2803" t="str">
            <v>East Anglia</v>
          </cell>
          <cell r="H2803">
            <v>1510</v>
          </cell>
        </row>
        <row r="2804">
          <cell r="A2804">
            <v>1999</v>
          </cell>
          <cell r="B2804">
            <v>1</v>
          </cell>
          <cell r="C2804" t="str">
            <v>Powergen</v>
          </cell>
          <cell r="D2804" t="str">
            <v>Powergen</v>
          </cell>
          <cell r="E2804">
            <v>2</v>
          </cell>
          <cell r="F2804" t="str">
            <v>Prepayment</v>
          </cell>
          <cell r="G2804" t="str">
            <v>East Anglia</v>
          </cell>
          <cell r="H2804">
            <v>25</v>
          </cell>
        </row>
        <row r="2805">
          <cell r="A2805">
            <v>1999</v>
          </cell>
          <cell r="B2805">
            <v>1</v>
          </cell>
          <cell r="C2805" t="str">
            <v>Powergen</v>
          </cell>
          <cell r="D2805" t="str">
            <v>Powergen</v>
          </cell>
          <cell r="E2805">
            <v>1</v>
          </cell>
          <cell r="F2805" t="str">
            <v>All</v>
          </cell>
          <cell r="G2805" t="str">
            <v>East Midlands</v>
          </cell>
          <cell r="H2805">
            <v>2115955</v>
          </cell>
        </row>
        <row r="2806">
          <cell r="A2806">
            <v>1999</v>
          </cell>
          <cell r="B2806">
            <v>1</v>
          </cell>
          <cell r="C2806" t="str">
            <v>Powergen</v>
          </cell>
          <cell r="D2806" t="str">
            <v>Powergen</v>
          </cell>
          <cell r="E2806">
            <v>1</v>
          </cell>
          <cell r="F2806" t="str">
            <v>Credit</v>
          </cell>
          <cell r="G2806" t="str">
            <v>East Midlands</v>
          </cell>
          <cell r="H2806">
            <v>1057914</v>
          </cell>
        </row>
        <row r="2807">
          <cell r="A2807">
            <v>1999</v>
          </cell>
          <cell r="B2807">
            <v>1</v>
          </cell>
          <cell r="C2807" t="str">
            <v>Powergen</v>
          </cell>
          <cell r="D2807" t="str">
            <v>Powergen</v>
          </cell>
          <cell r="E2807">
            <v>1</v>
          </cell>
          <cell r="F2807" t="str">
            <v>Credit</v>
          </cell>
          <cell r="G2807" t="str">
            <v>East Midlands</v>
          </cell>
          <cell r="H2807">
            <v>5764</v>
          </cell>
        </row>
        <row r="2808">
          <cell r="A2808">
            <v>1999</v>
          </cell>
          <cell r="B2808">
            <v>1</v>
          </cell>
          <cell r="C2808" t="str">
            <v>Powergen</v>
          </cell>
          <cell r="D2808" t="str">
            <v>Powergen</v>
          </cell>
          <cell r="E2808">
            <v>1</v>
          </cell>
          <cell r="F2808" t="str">
            <v>Direct Debit</v>
          </cell>
          <cell r="G2808" t="str">
            <v>East Midlands</v>
          </cell>
          <cell r="H2808">
            <v>782070</v>
          </cell>
        </row>
        <row r="2809">
          <cell r="A2809">
            <v>1999</v>
          </cell>
          <cell r="B2809">
            <v>1</v>
          </cell>
          <cell r="C2809" t="str">
            <v>Powergen</v>
          </cell>
          <cell r="D2809" t="str">
            <v>Powergen</v>
          </cell>
          <cell r="E2809">
            <v>1</v>
          </cell>
          <cell r="F2809" t="str">
            <v>Prepayment</v>
          </cell>
          <cell r="G2809" t="str">
            <v>East Midlands</v>
          </cell>
          <cell r="H2809">
            <v>270207</v>
          </cell>
        </row>
        <row r="2810">
          <cell r="A2810">
            <v>1999</v>
          </cell>
          <cell r="B2810">
            <v>1</v>
          </cell>
          <cell r="C2810" t="str">
            <v>Powergen</v>
          </cell>
          <cell r="D2810" t="str">
            <v>Powergen</v>
          </cell>
          <cell r="E2810">
            <v>2</v>
          </cell>
          <cell r="F2810" t="str">
            <v>All</v>
          </cell>
          <cell r="G2810" t="str">
            <v>London</v>
          </cell>
          <cell r="H2810">
            <v>4</v>
          </cell>
        </row>
        <row r="2811">
          <cell r="A2811">
            <v>1999</v>
          </cell>
          <cell r="B2811">
            <v>1</v>
          </cell>
          <cell r="C2811" t="str">
            <v>Powergen</v>
          </cell>
          <cell r="D2811" t="str">
            <v>Powergen</v>
          </cell>
          <cell r="E2811">
            <v>2</v>
          </cell>
          <cell r="F2811" t="str">
            <v>Credit</v>
          </cell>
          <cell r="G2811" t="str">
            <v>London</v>
          </cell>
          <cell r="H2811">
            <v>3</v>
          </cell>
        </row>
        <row r="2812">
          <cell r="A2812">
            <v>1999</v>
          </cell>
          <cell r="B2812">
            <v>1</v>
          </cell>
          <cell r="C2812" t="str">
            <v>Powergen</v>
          </cell>
          <cell r="D2812" t="str">
            <v>Powergen</v>
          </cell>
          <cell r="E2812">
            <v>2</v>
          </cell>
          <cell r="F2812" t="str">
            <v>Credit</v>
          </cell>
          <cell r="G2812" t="str">
            <v>London</v>
          </cell>
          <cell r="H2812">
            <v>0</v>
          </cell>
        </row>
        <row r="2813">
          <cell r="A2813">
            <v>1999</v>
          </cell>
          <cell r="B2813">
            <v>1</v>
          </cell>
          <cell r="C2813" t="str">
            <v>Powergen</v>
          </cell>
          <cell r="D2813" t="str">
            <v>Powergen</v>
          </cell>
          <cell r="E2813">
            <v>2</v>
          </cell>
          <cell r="F2813" t="str">
            <v>Direct Debit</v>
          </cell>
          <cell r="G2813" t="str">
            <v>London</v>
          </cell>
          <cell r="H2813">
            <v>1</v>
          </cell>
        </row>
        <row r="2814">
          <cell r="A2814">
            <v>1999</v>
          </cell>
          <cell r="B2814">
            <v>1</v>
          </cell>
          <cell r="C2814" t="str">
            <v>Powergen</v>
          </cell>
          <cell r="D2814" t="str">
            <v>Powergen</v>
          </cell>
          <cell r="E2814">
            <v>2</v>
          </cell>
          <cell r="F2814" t="str">
            <v>Prepayment</v>
          </cell>
          <cell r="G2814" t="str">
            <v>London</v>
          </cell>
          <cell r="H2814">
            <v>0</v>
          </cell>
        </row>
        <row r="2815">
          <cell r="A2815">
            <v>1999</v>
          </cell>
          <cell r="B2815">
            <v>1</v>
          </cell>
          <cell r="C2815" t="str">
            <v>Powergen</v>
          </cell>
          <cell r="D2815" t="str">
            <v>Powergen</v>
          </cell>
          <cell r="E2815">
            <v>2</v>
          </cell>
          <cell r="F2815" t="str">
            <v>All</v>
          </cell>
          <cell r="G2815" t="str">
            <v>Midlands</v>
          </cell>
          <cell r="H2815">
            <v>1495</v>
          </cell>
        </row>
        <row r="2816">
          <cell r="A2816">
            <v>1999</v>
          </cell>
          <cell r="B2816">
            <v>1</v>
          </cell>
          <cell r="C2816" t="str">
            <v>Powergen</v>
          </cell>
          <cell r="D2816" t="str">
            <v>Powergen</v>
          </cell>
          <cell r="E2816">
            <v>2</v>
          </cell>
          <cell r="F2816" t="str">
            <v>Credit</v>
          </cell>
          <cell r="G2816" t="str">
            <v>Midlands</v>
          </cell>
          <cell r="H2816">
            <v>809</v>
          </cell>
        </row>
        <row r="2817">
          <cell r="A2817">
            <v>1999</v>
          </cell>
          <cell r="B2817">
            <v>1</v>
          </cell>
          <cell r="C2817" t="str">
            <v>Powergen</v>
          </cell>
          <cell r="D2817" t="str">
            <v>Powergen</v>
          </cell>
          <cell r="E2817">
            <v>2</v>
          </cell>
          <cell r="F2817" t="str">
            <v>Credit</v>
          </cell>
          <cell r="G2817" t="str">
            <v>Midlands</v>
          </cell>
          <cell r="H2817">
            <v>0</v>
          </cell>
        </row>
        <row r="2818">
          <cell r="A2818">
            <v>1999</v>
          </cell>
          <cell r="B2818">
            <v>1</v>
          </cell>
          <cell r="C2818" t="str">
            <v>Powergen</v>
          </cell>
          <cell r="D2818" t="str">
            <v>Powergen</v>
          </cell>
          <cell r="E2818">
            <v>2</v>
          </cell>
          <cell r="F2818" t="str">
            <v>Direct Debit</v>
          </cell>
          <cell r="G2818" t="str">
            <v>Midlands</v>
          </cell>
          <cell r="H2818">
            <v>673</v>
          </cell>
        </row>
        <row r="2819">
          <cell r="A2819">
            <v>1999</v>
          </cell>
          <cell r="B2819">
            <v>1</v>
          </cell>
          <cell r="C2819" t="str">
            <v>Powergen</v>
          </cell>
          <cell r="D2819" t="str">
            <v>Powergen</v>
          </cell>
          <cell r="E2819">
            <v>2</v>
          </cell>
          <cell r="F2819" t="str">
            <v>Prepayment</v>
          </cell>
          <cell r="G2819" t="str">
            <v>Midlands</v>
          </cell>
          <cell r="H2819">
            <v>13</v>
          </cell>
        </row>
        <row r="2820">
          <cell r="A2820">
            <v>1999</v>
          </cell>
          <cell r="B2820">
            <v>1</v>
          </cell>
          <cell r="C2820" t="str">
            <v>Powergen</v>
          </cell>
          <cell r="D2820" t="str">
            <v>Powergen</v>
          </cell>
          <cell r="E2820">
            <v>2</v>
          </cell>
          <cell r="F2820" t="str">
            <v>All</v>
          </cell>
          <cell r="G2820" t="str">
            <v>North East</v>
          </cell>
          <cell r="H2820">
            <v>7</v>
          </cell>
        </row>
        <row r="2821">
          <cell r="A2821">
            <v>1999</v>
          </cell>
          <cell r="B2821">
            <v>1</v>
          </cell>
          <cell r="C2821" t="str">
            <v>Powergen</v>
          </cell>
          <cell r="D2821" t="str">
            <v>Powergen</v>
          </cell>
          <cell r="E2821">
            <v>2</v>
          </cell>
          <cell r="F2821" t="str">
            <v>Credit</v>
          </cell>
          <cell r="G2821" t="str">
            <v>North East</v>
          </cell>
          <cell r="H2821">
            <v>4</v>
          </cell>
        </row>
        <row r="2822">
          <cell r="A2822">
            <v>1999</v>
          </cell>
          <cell r="B2822">
            <v>1</v>
          </cell>
          <cell r="C2822" t="str">
            <v>Powergen</v>
          </cell>
          <cell r="D2822" t="str">
            <v>Powergen</v>
          </cell>
          <cell r="E2822">
            <v>2</v>
          </cell>
          <cell r="F2822" t="str">
            <v>Credit</v>
          </cell>
          <cell r="G2822" t="str">
            <v>North East</v>
          </cell>
          <cell r="H2822">
            <v>0</v>
          </cell>
        </row>
        <row r="2823">
          <cell r="A2823">
            <v>1999</v>
          </cell>
          <cell r="B2823">
            <v>1</v>
          </cell>
          <cell r="C2823" t="str">
            <v>Powergen</v>
          </cell>
          <cell r="D2823" t="str">
            <v>Powergen</v>
          </cell>
          <cell r="E2823">
            <v>2</v>
          </cell>
          <cell r="F2823" t="str">
            <v>Direct Debit</v>
          </cell>
          <cell r="G2823" t="str">
            <v>North East</v>
          </cell>
          <cell r="H2823">
            <v>3</v>
          </cell>
        </row>
        <row r="2824">
          <cell r="A2824">
            <v>1999</v>
          </cell>
          <cell r="B2824">
            <v>1</v>
          </cell>
          <cell r="C2824" t="str">
            <v>Powergen</v>
          </cell>
          <cell r="D2824" t="str">
            <v>Powergen</v>
          </cell>
          <cell r="E2824">
            <v>2</v>
          </cell>
          <cell r="F2824" t="str">
            <v>Prepayment</v>
          </cell>
          <cell r="G2824" t="str">
            <v>North East</v>
          </cell>
          <cell r="H2824">
            <v>0</v>
          </cell>
        </row>
        <row r="2825">
          <cell r="A2825">
            <v>1999</v>
          </cell>
          <cell r="B2825">
            <v>1</v>
          </cell>
          <cell r="C2825" t="str">
            <v>Powergen</v>
          </cell>
          <cell r="D2825" t="str">
            <v>Powergen</v>
          </cell>
          <cell r="E2825">
            <v>2</v>
          </cell>
          <cell r="F2825" t="str">
            <v>All</v>
          </cell>
          <cell r="G2825" t="str">
            <v>North Scotland</v>
          </cell>
          <cell r="H2825">
            <v>0</v>
          </cell>
        </row>
        <row r="2826">
          <cell r="A2826">
            <v>1999</v>
          </cell>
          <cell r="B2826">
            <v>1</v>
          </cell>
          <cell r="C2826" t="str">
            <v>Powergen</v>
          </cell>
          <cell r="D2826" t="str">
            <v>Powergen</v>
          </cell>
          <cell r="E2826">
            <v>2</v>
          </cell>
          <cell r="F2826" t="str">
            <v>Credit</v>
          </cell>
          <cell r="G2826" t="str">
            <v>North Scotland</v>
          </cell>
          <cell r="H2826">
            <v>0</v>
          </cell>
        </row>
        <row r="2827">
          <cell r="A2827">
            <v>1999</v>
          </cell>
          <cell r="B2827">
            <v>1</v>
          </cell>
          <cell r="C2827" t="str">
            <v>Powergen</v>
          </cell>
          <cell r="D2827" t="str">
            <v>Powergen</v>
          </cell>
          <cell r="E2827">
            <v>2</v>
          </cell>
          <cell r="F2827" t="str">
            <v>Credit</v>
          </cell>
          <cell r="G2827" t="str">
            <v>North Scotland</v>
          </cell>
          <cell r="H2827">
            <v>0</v>
          </cell>
        </row>
        <row r="2828">
          <cell r="A2828">
            <v>1999</v>
          </cell>
          <cell r="B2828">
            <v>1</v>
          </cell>
          <cell r="C2828" t="str">
            <v>Powergen</v>
          </cell>
          <cell r="D2828" t="str">
            <v>Powergen</v>
          </cell>
          <cell r="E2828">
            <v>2</v>
          </cell>
          <cell r="F2828" t="str">
            <v>Direct Debit</v>
          </cell>
          <cell r="G2828" t="str">
            <v>North Scotland</v>
          </cell>
          <cell r="H2828">
            <v>0</v>
          </cell>
        </row>
        <row r="2829">
          <cell r="A2829">
            <v>1999</v>
          </cell>
          <cell r="B2829">
            <v>1</v>
          </cell>
          <cell r="C2829" t="str">
            <v>Powergen</v>
          </cell>
          <cell r="D2829" t="str">
            <v>Powergen</v>
          </cell>
          <cell r="E2829">
            <v>2</v>
          </cell>
          <cell r="F2829" t="str">
            <v>Prepayment</v>
          </cell>
          <cell r="G2829" t="str">
            <v>North Scotland</v>
          </cell>
          <cell r="H2829">
            <v>0</v>
          </cell>
        </row>
        <row r="2830">
          <cell r="A2830">
            <v>1999</v>
          </cell>
          <cell r="B2830">
            <v>1</v>
          </cell>
          <cell r="C2830" t="str">
            <v>Powergen</v>
          </cell>
          <cell r="D2830" t="str">
            <v>Powergen</v>
          </cell>
          <cell r="E2830">
            <v>2</v>
          </cell>
          <cell r="F2830" t="str">
            <v>All</v>
          </cell>
          <cell r="G2830" t="str">
            <v>North Wales &amp; Merseyside</v>
          </cell>
          <cell r="H2830">
            <v>8</v>
          </cell>
        </row>
        <row r="2831">
          <cell r="A2831">
            <v>1999</v>
          </cell>
          <cell r="B2831">
            <v>1</v>
          </cell>
          <cell r="C2831" t="str">
            <v>Powergen</v>
          </cell>
          <cell r="D2831" t="str">
            <v>Powergen</v>
          </cell>
          <cell r="E2831">
            <v>2</v>
          </cell>
          <cell r="F2831" t="str">
            <v>Credit</v>
          </cell>
          <cell r="G2831" t="str">
            <v>North Wales &amp; Merseyside</v>
          </cell>
          <cell r="H2831">
            <v>4</v>
          </cell>
        </row>
        <row r="2832">
          <cell r="A2832">
            <v>1999</v>
          </cell>
          <cell r="B2832">
            <v>1</v>
          </cell>
          <cell r="C2832" t="str">
            <v>Powergen</v>
          </cell>
          <cell r="D2832" t="str">
            <v>Powergen</v>
          </cell>
          <cell r="E2832">
            <v>2</v>
          </cell>
          <cell r="F2832" t="str">
            <v>Credit</v>
          </cell>
          <cell r="G2832" t="str">
            <v>North Wales &amp; Merseyside</v>
          </cell>
          <cell r="H2832">
            <v>0</v>
          </cell>
        </row>
        <row r="2833">
          <cell r="A2833">
            <v>1999</v>
          </cell>
          <cell r="B2833">
            <v>1</v>
          </cell>
          <cell r="C2833" t="str">
            <v>Powergen</v>
          </cell>
          <cell r="D2833" t="str">
            <v>Powergen</v>
          </cell>
          <cell r="E2833">
            <v>2</v>
          </cell>
          <cell r="F2833" t="str">
            <v>Direct Debit</v>
          </cell>
          <cell r="G2833" t="str">
            <v>North Wales &amp; Merseyside</v>
          </cell>
          <cell r="H2833">
            <v>3</v>
          </cell>
        </row>
        <row r="2834">
          <cell r="A2834">
            <v>1999</v>
          </cell>
          <cell r="B2834">
            <v>1</v>
          </cell>
          <cell r="C2834" t="str">
            <v>Powergen</v>
          </cell>
          <cell r="D2834" t="str">
            <v>Powergen</v>
          </cell>
          <cell r="E2834">
            <v>2</v>
          </cell>
          <cell r="F2834" t="str">
            <v>Prepayment</v>
          </cell>
          <cell r="G2834" t="str">
            <v>North Wales &amp; Merseyside</v>
          </cell>
          <cell r="H2834">
            <v>1</v>
          </cell>
        </row>
        <row r="2835">
          <cell r="A2835">
            <v>1999</v>
          </cell>
          <cell r="B2835">
            <v>1</v>
          </cell>
          <cell r="C2835" t="str">
            <v>Powergen</v>
          </cell>
          <cell r="D2835" t="str">
            <v>Powergen</v>
          </cell>
          <cell r="E2835">
            <v>2</v>
          </cell>
          <cell r="F2835" t="str">
            <v>All</v>
          </cell>
          <cell r="G2835" t="str">
            <v>North West</v>
          </cell>
          <cell r="H2835">
            <v>14</v>
          </cell>
        </row>
        <row r="2836">
          <cell r="A2836">
            <v>1999</v>
          </cell>
          <cell r="B2836">
            <v>1</v>
          </cell>
          <cell r="C2836" t="str">
            <v>Powergen</v>
          </cell>
          <cell r="D2836" t="str">
            <v>Powergen</v>
          </cell>
          <cell r="E2836">
            <v>2</v>
          </cell>
          <cell r="F2836" t="str">
            <v>Credit</v>
          </cell>
          <cell r="G2836" t="str">
            <v>North West</v>
          </cell>
          <cell r="H2836">
            <v>6</v>
          </cell>
        </row>
        <row r="2837">
          <cell r="A2837">
            <v>1999</v>
          </cell>
          <cell r="B2837">
            <v>1</v>
          </cell>
          <cell r="C2837" t="str">
            <v>Powergen</v>
          </cell>
          <cell r="D2837" t="str">
            <v>Powergen</v>
          </cell>
          <cell r="E2837">
            <v>2</v>
          </cell>
          <cell r="F2837" t="str">
            <v>Credit</v>
          </cell>
          <cell r="G2837" t="str">
            <v>North West</v>
          </cell>
          <cell r="H2837">
            <v>0</v>
          </cell>
        </row>
        <row r="2838">
          <cell r="A2838">
            <v>1999</v>
          </cell>
          <cell r="B2838">
            <v>1</v>
          </cell>
          <cell r="C2838" t="str">
            <v>Powergen</v>
          </cell>
          <cell r="D2838" t="str">
            <v>Powergen</v>
          </cell>
          <cell r="E2838">
            <v>2</v>
          </cell>
          <cell r="F2838" t="str">
            <v>Direct Debit</v>
          </cell>
          <cell r="G2838" t="str">
            <v>North West</v>
          </cell>
          <cell r="H2838">
            <v>6</v>
          </cell>
        </row>
        <row r="2839">
          <cell r="A2839">
            <v>1999</v>
          </cell>
          <cell r="B2839">
            <v>1</v>
          </cell>
          <cell r="C2839" t="str">
            <v>Powergen</v>
          </cell>
          <cell r="D2839" t="str">
            <v>Powergen</v>
          </cell>
          <cell r="E2839">
            <v>2</v>
          </cell>
          <cell r="F2839" t="str">
            <v>Prepayment</v>
          </cell>
          <cell r="G2839" t="str">
            <v>North West</v>
          </cell>
          <cell r="H2839">
            <v>2</v>
          </cell>
        </row>
        <row r="2840">
          <cell r="A2840">
            <v>1999</v>
          </cell>
          <cell r="B2840">
            <v>1</v>
          </cell>
          <cell r="C2840" t="str">
            <v>Powergen</v>
          </cell>
          <cell r="D2840" t="str">
            <v>Powergen</v>
          </cell>
          <cell r="E2840">
            <v>2</v>
          </cell>
          <cell r="F2840" t="str">
            <v>All</v>
          </cell>
          <cell r="G2840" t="str">
            <v>South East</v>
          </cell>
          <cell r="H2840">
            <v>17</v>
          </cell>
        </row>
        <row r="2841">
          <cell r="A2841">
            <v>1999</v>
          </cell>
          <cell r="B2841">
            <v>1</v>
          </cell>
          <cell r="C2841" t="str">
            <v>Powergen</v>
          </cell>
          <cell r="D2841" t="str">
            <v>Powergen</v>
          </cell>
          <cell r="E2841">
            <v>2</v>
          </cell>
          <cell r="F2841" t="str">
            <v>Credit</v>
          </cell>
          <cell r="G2841" t="str">
            <v>South East</v>
          </cell>
          <cell r="H2841">
            <v>8</v>
          </cell>
        </row>
        <row r="2842">
          <cell r="A2842">
            <v>1999</v>
          </cell>
          <cell r="B2842">
            <v>1</v>
          </cell>
          <cell r="C2842" t="str">
            <v>Powergen</v>
          </cell>
          <cell r="D2842" t="str">
            <v>Powergen</v>
          </cell>
          <cell r="E2842">
            <v>2</v>
          </cell>
          <cell r="F2842" t="str">
            <v>Credit</v>
          </cell>
          <cell r="G2842" t="str">
            <v>South East</v>
          </cell>
          <cell r="H2842">
            <v>0</v>
          </cell>
        </row>
        <row r="2843">
          <cell r="A2843">
            <v>1999</v>
          </cell>
          <cell r="B2843">
            <v>1</v>
          </cell>
          <cell r="C2843" t="str">
            <v>Powergen</v>
          </cell>
          <cell r="D2843" t="str">
            <v>Powergen</v>
          </cell>
          <cell r="E2843">
            <v>2</v>
          </cell>
          <cell r="F2843" t="str">
            <v>Direct Debit</v>
          </cell>
          <cell r="G2843" t="str">
            <v>South East</v>
          </cell>
          <cell r="H2843">
            <v>7</v>
          </cell>
        </row>
        <row r="2844">
          <cell r="A2844">
            <v>1999</v>
          </cell>
          <cell r="B2844">
            <v>1</v>
          </cell>
          <cell r="C2844" t="str">
            <v>Powergen</v>
          </cell>
          <cell r="D2844" t="str">
            <v>Powergen</v>
          </cell>
          <cell r="E2844">
            <v>2</v>
          </cell>
          <cell r="F2844" t="str">
            <v>Prepayment</v>
          </cell>
          <cell r="G2844" t="str">
            <v>South East</v>
          </cell>
          <cell r="H2844">
            <v>2</v>
          </cell>
        </row>
        <row r="2845">
          <cell r="A2845">
            <v>1999</v>
          </cell>
          <cell r="B2845">
            <v>1</v>
          </cell>
          <cell r="C2845" t="str">
            <v>Powergen</v>
          </cell>
          <cell r="D2845" t="str">
            <v>Powergen</v>
          </cell>
          <cell r="E2845">
            <v>2</v>
          </cell>
          <cell r="F2845" t="str">
            <v>All</v>
          </cell>
          <cell r="G2845" t="str">
            <v>South Scotland</v>
          </cell>
          <cell r="H2845">
            <v>0</v>
          </cell>
        </row>
        <row r="2846">
          <cell r="A2846">
            <v>1999</v>
          </cell>
          <cell r="B2846">
            <v>1</v>
          </cell>
          <cell r="C2846" t="str">
            <v>Powergen</v>
          </cell>
          <cell r="D2846" t="str">
            <v>Powergen</v>
          </cell>
          <cell r="E2846">
            <v>2</v>
          </cell>
          <cell r="F2846" t="str">
            <v>Credit</v>
          </cell>
          <cell r="G2846" t="str">
            <v>South Scotland</v>
          </cell>
          <cell r="H2846">
            <v>0</v>
          </cell>
        </row>
        <row r="2847">
          <cell r="A2847">
            <v>1999</v>
          </cell>
          <cell r="B2847">
            <v>1</v>
          </cell>
          <cell r="C2847" t="str">
            <v>Powergen</v>
          </cell>
          <cell r="D2847" t="str">
            <v>Powergen</v>
          </cell>
          <cell r="E2847">
            <v>2</v>
          </cell>
          <cell r="F2847" t="str">
            <v>Credit</v>
          </cell>
          <cell r="G2847" t="str">
            <v>South Scotland</v>
          </cell>
          <cell r="H2847">
            <v>0</v>
          </cell>
        </row>
        <row r="2848">
          <cell r="A2848">
            <v>1999</v>
          </cell>
          <cell r="B2848">
            <v>1</v>
          </cell>
          <cell r="C2848" t="str">
            <v>Powergen</v>
          </cell>
          <cell r="D2848" t="str">
            <v>Powergen</v>
          </cell>
          <cell r="E2848">
            <v>2</v>
          </cell>
          <cell r="F2848" t="str">
            <v>Direct Debit</v>
          </cell>
          <cell r="G2848" t="str">
            <v>South Scotland</v>
          </cell>
          <cell r="H2848">
            <v>0</v>
          </cell>
        </row>
        <row r="2849">
          <cell r="A2849">
            <v>1999</v>
          </cell>
          <cell r="B2849">
            <v>1</v>
          </cell>
          <cell r="C2849" t="str">
            <v>Powergen</v>
          </cell>
          <cell r="D2849" t="str">
            <v>Powergen</v>
          </cell>
          <cell r="E2849">
            <v>2</v>
          </cell>
          <cell r="F2849" t="str">
            <v>Prepayment</v>
          </cell>
          <cell r="G2849" t="str">
            <v>South Scotland</v>
          </cell>
          <cell r="H2849">
            <v>0</v>
          </cell>
        </row>
        <row r="2850">
          <cell r="A2850">
            <v>1999</v>
          </cell>
          <cell r="B2850">
            <v>1</v>
          </cell>
          <cell r="C2850" t="str">
            <v>Powergen</v>
          </cell>
          <cell r="D2850" t="str">
            <v>Powergen</v>
          </cell>
          <cell r="E2850">
            <v>2</v>
          </cell>
          <cell r="F2850" t="str">
            <v>All</v>
          </cell>
          <cell r="G2850" t="str">
            <v>South Wales</v>
          </cell>
          <cell r="H2850">
            <v>7</v>
          </cell>
        </row>
        <row r="2851">
          <cell r="A2851">
            <v>1999</v>
          </cell>
          <cell r="B2851">
            <v>1</v>
          </cell>
          <cell r="C2851" t="str">
            <v>Powergen</v>
          </cell>
          <cell r="D2851" t="str">
            <v>Powergen</v>
          </cell>
          <cell r="E2851">
            <v>2</v>
          </cell>
          <cell r="F2851" t="str">
            <v>Credit</v>
          </cell>
          <cell r="G2851" t="str">
            <v>South Wales</v>
          </cell>
          <cell r="H2851">
            <v>4</v>
          </cell>
        </row>
        <row r="2852">
          <cell r="A2852">
            <v>1999</v>
          </cell>
          <cell r="B2852">
            <v>1</v>
          </cell>
          <cell r="C2852" t="str">
            <v>Powergen</v>
          </cell>
          <cell r="D2852" t="str">
            <v>Powergen</v>
          </cell>
          <cell r="E2852">
            <v>2</v>
          </cell>
          <cell r="F2852" t="str">
            <v>Credit</v>
          </cell>
          <cell r="G2852" t="str">
            <v>South Wales</v>
          </cell>
          <cell r="H2852">
            <v>0</v>
          </cell>
        </row>
        <row r="2853">
          <cell r="A2853">
            <v>1999</v>
          </cell>
          <cell r="B2853">
            <v>1</v>
          </cell>
          <cell r="C2853" t="str">
            <v>Powergen</v>
          </cell>
          <cell r="D2853" t="str">
            <v>Powergen</v>
          </cell>
          <cell r="E2853">
            <v>2</v>
          </cell>
          <cell r="F2853" t="str">
            <v>Direct Debit</v>
          </cell>
          <cell r="G2853" t="str">
            <v>South Wales</v>
          </cell>
          <cell r="H2853">
            <v>3</v>
          </cell>
        </row>
        <row r="2854">
          <cell r="A2854">
            <v>1999</v>
          </cell>
          <cell r="B2854">
            <v>1</v>
          </cell>
          <cell r="C2854" t="str">
            <v>Powergen</v>
          </cell>
          <cell r="D2854" t="str">
            <v>Powergen</v>
          </cell>
          <cell r="E2854">
            <v>2</v>
          </cell>
          <cell r="F2854" t="str">
            <v>Prepayment</v>
          </cell>
          <cell r="G2854" t="str">
            <v>South Wales</v>
          </cell>
          <cell r="H2854">
            <v>0</v>
          </cell>
        </row>
        <row r="2855">
          <cell r="A2855">
            <v>1999</v>
          </cell>
          <cell r="B2855">
            <v>1</v>
          </cell>
          <cell r="C2855" t="str">
            <v>Powergen</v>
          </cell>
          <cell r="D2855" t="str">
            <v>Powergen</v>
          </cell>
          <cell r="E2855">
            <v>2</v>
          </cell>
          <cell r="F2855" t="str">
            <v>All</v>
          </cell>
          <cell r="G2855" t="str">
            <v>South West</v>
          </cell>
          <cell r="H2855">
            <v>0</v>
          </cell>
        </row>
        <row r="2856">
          <cell r="A2856">
            <v>1999</v>
          </cell>
          <cell r="B2856">
            <v>1</v>
          </cell>
          <cell r="C2856" t="str">
            <v>Powergen</v>
          </cell>
          <cell r="D2856" t="str">
            <v>Powergen</v>
          </cell>
          <cell r="E2856">
            <v>2</v>
          </cell>
          <cell r="F2856" t="str">
            <v>Credit</v>
          </cell>
          <cell r="G2856" t="str">
            <v>South West</v>
          </cell>
          <cell r="H2856">
            <v>0</v>
          </cell>
        </row>
        <row r="2857">
          <cell r="A2857">
            <v>1999</v>
          </cell>
          <cell r="B2857">
            <v>1</v>
          </cell>
          <cell r="C2857" t="str">
            <v>Powergen</v>
          </cell>
          <cell r="D2857" t="str">
            <v>Powergen</v>
          </cell>
          <cell r="E2857">
            <v>2</v>
          </cell>
          <cell r="F2857" t="str">
            <v>Credit</v>
          </cell>
          <cell r="G2857" t="str">
            <v>South West</v>
          </cell>
          <cell r="H2857">
            <v>0</v>
          </cell>
        </row>
        <row r="2858">
          <cell r="A2858">
            <v>1999</v>
          </cell>
          <cell r="B2858">
            <v>1</v>
          </cell>
          <cell r="C2858" t="str">
            <v>Powergen</v>
          </cell>
          <cell r="D2858" t="str">
            <v>Powergen</v>
          </cell>
          <cell r="E2858">
            <v>2</v>
          </cell>
          <cell r="F2858" t="str">
            <v>Direct Debit</v>
          </cell>
          <cell r="G2858" t="str">
            <v>South West</v>
          </cell>
          <cell r="H2858">
            <v>0</v>
          </cell>
        </row>
        <row r="2859">
          <cell r="A2859">
            <v>1999</v>
          </cell>
          <cell r="B2859">
            <v>1</v>
          </cell>
          <cell r="C2859" t="str">
            <v>Powergen</v>
          </cell>
          <cell r="D2859" t="str">
            <v>Powergen</v>
          </cell>
          <cell r="E2859">
            <v>2</v>
          </cell>
          <cell r="F2859" t="str">
            <v>Prepayment</v>
          </cell>
          <cell r="G2859" t="str">
            <v>South West</v>
          </cell>
          <cell r="H2859">
            <v>0</v>
          </cell>
        </row>
        <row r="2860">
          <cell r="A2860">
            <v>1999</v>
          </cell>
          <cell r="B2860">
            <v>1</v>
          </cell>
          <cell r="C2860" t="str">
            <v>Powergen</v>
          </cell>
          <cell r="D2860" t="str">
            <v>Powergen</v>
          </cell>
          <cell r="E2860">
            <v>2</v>
          </cell>
          <cell r="F2860" t="str">
            <v>All</v>
          </cell>
          <cell r="G2860" t="str">
            <v>Southern</v>
          </cell>
          <cell r="H2860">
            <v>11</v>
          </cell>
        </row>
        <row r="2861">
          <cell r="A2861">
            <v>1999</v>
          </cell>
          <cell r="B2861">
            <v>1</v>
          </cell>
          <cell r="C2861" t="str">
            <v>Powergen</v>
          </cell>
          <cell r="D2861" t="str">
            <v>Powergen</v>
          </cell>
          <cell r="E2861">
            <v>2</v>
          </cell>
          <cell r="F2861" t="str">
            <v>Credit</v>
          </cell>
          <cell r="G2861" t="str">
            <v>Southern</v>
          </cell>
          <cell r="H2861">
            <v>6</v>
          </cell>
        </row>
        <row r="2862">
          <cell r="A2862">
            <v>1999</v>
          </cell>
          <cell r="B2862">
            <v>1</v>
          </cell>
          <cell r="C2862" t="str">
            <v>Powergen</v>
          </cell>
          <cell r="D2862" t="str">
            <v>Powergen</v>
          </cell>
          <cell r="E2862">
            <v>2</v>
          </cell>
          <cell r="F2862" t="str">
            <v>Credit</v>
          </cell>
          <cell r="G2862" t="str">
            <v>Southern</v>
          </cell>
          <cell r="H2862">
            <v>0</v>
          </cell>
        </row>
        <row r="2863">
          <cell r="A2863">
            <v>1999</v>
          </cell>
          <cell r="B2863">
            <v>1</v>
          </cell>
          <cell r="C2863" t="str">
            <v>Powergen</v>
          </cell>
          <cell r="D2863" t="str">
            <v>Powergen</v>
          </cell>
          <cell r="E2863">
            <v>2</v>
          </cell>
          <cell r="F2863" t="str">
            <v>Direct Debit</v>
          </cell>
          <cell r="G2863" t="str">
            <v>Southern</v>
          </cell>
          <cell r="H2863">
            <v>5</v>
          </cell>
        </row>
        <row r="2864">
          <cell r="A2864">
            <v>1999</v>
          </cell>
          <cell r="B2864">
            <v>1</v>
          </cell>
          <cell r="C2864" t="str">
            <v>Powergen</v>
          </cell>
          <cell r="D2864" t="str">
            <v>Powergen</v>
          </cell>
          <cell r="E2864">
            <v>2</v>
          </cell>
          <cell r="F2864" t="str">
            <v>Prepayment</v>
          </cell>
          <cell r="G2864" t="str">
            <v>Southern</v>
          </cell>
          <cell r="H2864">
            <v>0</v>
          </cell>
        </row>
        <row r="2865">
          <cell r="A2865">
            <v>1999</v>
          </cell>
          <cell r="B2865">
            <v>1</v>
          </cell>
          <cell r="C2865" t="str">
            <v>Powergen</v>
          </cell>
          <cell r="D2865" t="str">
            <v>Powergen</v>
          </cell>
          <cell r="E2865">
            <v>2</v>
          </cell>
          <cell r="F2865" t="str">
            <v>All</v>
          </cell>
          <cell r="G2865" t="str">
            <v>Yorkshire</v>
          </cell>
          <cell r="H2865">
            <v>2546</v>
          </cell>
        </row>
        <row r="2866">
          <cell r="A2866">
            <v>1999</v>
          </cell>
          <cell r="B2866">
            <v>1</v>
          </cell>
          <cell r="C2866" t="str">
            <v>Powergen</v>
          </cell>
          <cell r="D2866" t="str">
            <v>Powergen</v>
          </cell>
          <cell r="E2866">
            <v>2</v>
          </cell>
          <cell r="F2866" t="str">
            <v>Credit</v>
          </cell>
          <cell r="G2866" t="str">
            <v>Yorkshire</v>
          </cell>
          <cell r="H2866">
            <v>1355</v>
          </cell>
        </row>
        <row r="2867">
          <cell r="A2867">
            <v>1999</v>
          </cell>
          <cell r="B2867">
            <v>1</v>
          </cell>
          <cell r="C2867" t="str">
            <v>Powergen</v>
          </cell>
          <cell r="D2867" t="str">
            <v>Powergen</v>
          </cell>
          <cell r="E2867">
            <v>2</v>
          </cell>
          <cell r="F2867" t="str">
            <v>Credit</v>
          </cell>
          <cell r="G2867" t="str">
            <v>Yorkshire</v>
          </cell>
          <cell r="H2867">
            <v>0</v>
          </cell>
        </row>
        <row r="2868">
          <cell r="A2868">
            <v>1999</v>
          </cell>
          <cell r="B2868">
            <v>1</v>
          </cell>
          <cell r="C2868" t="str">
            <v>Powergen</v>
          </cell>
          <cell r="D2868" t="str">
            <v>Powergen</v>
          </cell>
          <cell r="E2868">
            <v>2</v>
          </cell>
          <cell r="F2868" t="str">
            <v>Direct Debit</v>
          </cell>
          <cell r="G2868" t="str">
            <v>Yorkshire</v>
          </cell>
          <cell r="H2868">
            <v>1146</v>
          </cell>
        </row>
        <row r="2869">
          <cell r="A2869">
            <v>1999</v>
          </cell>
          <cell r="B2869">
            <v>1</v>
          </cell>
          <cell r="C2869" t="str">
            <v>Powergen</v>
          </cell>
          <cell r="D2869" t="str">
            <v>Powergen</v>
          </cell>
          <cell r="E2869">
            <v>2</v>
          </cell>
          <cell r="F2869" t="str">
            <v>Prepayment</v>
          </cell>
          <cell r="G2869" t="str">
            <v>Yorkshire</v>
          </cell>
          <cell r="H2869">
            <v>45</v>
          </cell>
        </row>
        <row r="2870">
          <cell r="A2870">
            <v>1999</v>
          </cell>
          <cell r="B2870">
            <v>1</v>
          </cell>
          <cell r="C2870" t="str">
            <v>Scottish Hydro</v>
          </cell>
          <cell r="D2870" t="str">
            <v>Scottish and Southern</v>
          </cell>
          <cell r="E2870">
            <v>2</v>
          </cell>
          <cell r="F2870" t="str">
            <v>All</v>
          </cell>
          <cell r="G2870" t="str">
            <v>East Anglia</v>
          </cell>
          <cell r="H2870">
            <v>0</v>
          </cell>
        </row>
        <row r="2871">
          <cell r="A2871">
            <v>1999</v>
          </cell>
          <cell r="B2871">
            <v>1</v>
          </cell>
          <cell r="C2871" t="str">
            <v>Scottish Hydro</v>
          </cell>
          <cell r="D2871" t="str">
            <v>Scottish and Southern</v>
          </cell>
          <cell r="E2871">
            <v>2</v>
          </cell>
          <cell r="F2871" t="str">
            <v>Credit</v>
          </cell>
          <cell r="G2871" t="str">
            <v>East Anglia</v>
          </cell>
          <cell r="H2871">
            <v>0</v>
          </cell>
        </row>
        <row r="2872">
          <cell r="A2872">
            <v>1999</v>
          </cell>
          <cell r="B2872">
            <v>1</v>
          </cell>
          <cell r="C2872" t="str">
            <v>Scottish Hydro</v>
          </cell>
          <cell r="D2872" t="str">
            <v>Scottish and Southern</v>
          </cell>
          <cell r="E2872">
            <v>2</v>
          </cell>
          <cell r="F2872" t="str">
            <v>Credit</v>
          </cell>
          <cell r="G2872" t="str">
            <v>East Anglia</v>
          </cell>
          <cell r="H2872">
            <v>0</v>
          </cell>
        </row>
        <row r="2873">
          <cell r="A2873">
            <v>1999</v>
          </cell>
          <cell r="B2873">
            <v>1</v>
          </cell>
          <cell r="C2873" t="str">
            <v>Scottish Hydro</v>
          </cell>
          <cell r="D2873" t="str">
            <v>Scottish and Southern</v>
          </cell>
          <cell r="E2873">
            <v>2</v>
          </cell>
          <cell r="F2873" t="str">
            <v>Direct Debit</v>
          </cell>
          <cell r="G2873" t="str">
            <v>East Anglia</v>
          </cell>
          <cell r="H2873">
            <v>0</v>
          </cell>
        </row>
        <row r="2874">
          <cell r="A2874">
            <v>1999</v>
          </cell>
          <cell r="B2874">
            <v>1</v>
          </cell>
          <cell r="C2874" t="str">
            <v>Scottish Hydro</v>
          </cell>
          <cell r="D2874" t="str">
            <v>Scottish and Southern</v>
          </cell>
          <cell r="E2874">
            <v>2</v>
          </cell>
          <cell r="F2874" t="str">
            <v>Prepayment</v>
          </cell>
          <cell r="G2874" t="str">
            <v>East Anglia</v>
          </cell>
          <cell r="H2874">
            <v>0</v>
          </cell>
        </row>
        <row r="2875">
          <cell r="A2875">
            <v>1999</v>
          </cell>
          <cell r="B2875">
            <v>1</v>
          </cell>
          <cell r="C2875" t="str">
            <v>Scottish Hydro</v>
          </cell>
          <cell r="D2875" t="str">
            <v>Scottish and Southern</v>
          </cell>
          <cell r="E2875">
            <v>2</v>
          </cell>
          <cell r="F2875" t="str">
            <v>All</v>
          </cell>
          <cell r="G2875" t="str">
            <v>East Midlands</v>
          </cell>
          <cell r="H2875">
            <v>0</v>
          </cell>
        </row>
        <row r="2876">
          <cell r="A2876">
            <v>1999</v>
          </cell>
          <cell r="B2876">
            <v>1</v>
          </cell>
          <cell r="C2876" t="str">
            <v>Scottish Hydro</v>
          </cell>
          <cell r="D2876" t="str">
            <v>Scottish and Southern</v>
          </cell>
          <cell r="E2876">
            <v>2</v>
          </cell>
          <cell r="F2876" t="str">
            <v>Credit</v>
          </cell>
          <cell r="G2876" t="str">
            <v>East Midlands</v>
          </cell>
          <cell r="H2876">
            <v>0</v>
          </cell>
        </row>
        <row r="2877">
          <cell r="A2877">
            <v>1999</v>
          </cell>
          <cell r="B2877">
            <v>1</v>
          </cell>
          <cell r="C2877" t="str">
            <v>Scottish Hydro</v>
          </cell>
          <cell r="D2877" t="str">
            <v>Scottish and Southern</v>
          </cell>
          <cell r="E2877">
            <v>2</v>
          </cell>
          <cell r="F2877" t="str">
            <v>Credit</v>
          </cell>
          <cell r="G2877" t="str">
            <v>East Midlands</v>
          </cell>
          <cell r="H2877">
            <v>0</v>
          </cell>
        </row>
        <row r="2878">
          <cell r="A2878">
            <v>1999</v>
          </cell>
          <cell r="B2878">
            <v>1</v>
          </cell>
          <cell r="C2878" t="str">
            <v>Scottish Hydro</v>
          </cell>
          <cell r="D2878" t="str">
            <v>Scottish and Southern</v>
          </cell>
          <cell r="E2878">
            <v>2</v>
          </cell>
          <cell r="F2878" t="str">
            <v>Direct Debit</v>
          </cell>
          <cell r="G2878" t="str">
            <v>East Midlands</v>
          </cell>
          <cell r="H2878">
            <v>0</v>
          </cell>
        </row>
        <row r="2879">
          <cell r="A2879">
            <v>1999</v>
          </cell>
          <cell r="B2879">
            <v>1</v>
          </cell>
          <cell r="C2879" t="str">
            <v>Scottish Hydro</v>
          </cell>
          <cell r="D2879" t="str">
            <v>Scottish and Southern</v>
          </cell>
          <cell r="E2879">
            <v>2</v>
          </cell>
          <cell r="F2879" t="str">
            <v>Prepayment</v>
          </cell>
          <cell r="G2879" t="str">
            <v>East Midlands</v>
          </cell>
          <cell r="H2879">
            <v>0</v>
          </cell>
        </row>
        <row r="2880">
          <cell r="A2880">
            <v>1999</v>
          </cell>
          <cell r="B2880">
            <v>1</v>
          </cell>
          <cell r="C2880" t="str">
            <v>Scottish Hydro</v>
          </cell>
          <cell r="D2880" t="str">
            <v>Scottish and Southern</v>
          </cell>
          <cell r="E2880">
            <v>2</v>
          </cell>
          <cell r="F2880" t="str">
            <v>All</v>
          </cell>
          <cell r="G2880" t="str">
            <v>London</v>
          </cell>
          <cell r="H2880">
            <v>0</v>
          </cell>
        </row>
        <row r="2881">
          <cell r="A2881">
            <v>1999</v>
          </cell>
          <cell r="B2881">
            <v>1</v>
          </cell>
          <cell r="C2881" t="str">
            <v>Scottish Hydro</v>
          </cell>
          <cell r="D2881" t="str">
            <v>Scottish and Southern</v>
          </cell>
          <cell r="E2881">
            <v>2</v>
          </cell>
          <cell r="F2881" t="str">
            <v>Credit</v>
          </cell>
          <cell r="G2881" t="str">
            <v>London</v>
          </cell>
          <cell r="H2881">
            <v>0</v>
          </cell>
        </row>
        <row r="2882">
          <cell r="A2882">
            <v>1999</v>
          </cell>
          <cell r="B2882">
            <v>1</v>
          </cell>
          <cell r="C2882" t="str">
            <v>Scottish Hydro</v>
          </cell>
          <cell r="D2882" t="str">
            <v>Scottish and Southern</v>
          </cell>
          <cell r="E2882">
            <v>2</v>
          </cell>
          <cell r="F2882" t="str">
            <v>Credit</v>
          </cell>
          <cell r="G2882" t="str">
            <v>London</v>
          </cell>
          <cell r="H2882">
            <v>0</v>
          </cell>
        </row>
        <row r="2883">
          <cell r="A2883">
            <v>1999</v>
          </cell>
          <cell r="B2883">
            <v>1</v>
          </cell>
          <cell r="C2883" t="str">
            <v>Scottish Hydro</v>
          </cell>
          <cell r="D2883" t="str">
            <v>Scottish and Southern</v>
          </cell>
          <cell r="E2883">
            <v>2</v>
          </cell>
          <cell r="F2883" t="str">
            <v>Direct Debit</v>
          </cell>
          <cell r="G2883" t="str">
            <v>London</v>
          </cell>
          <cell r="H2883">
            <v>0</v>
          </cell>
        </row>
        <row r="2884">
          <cell r="A2884">
            <v>1999</v>
          </cell>
          <cell r="B2884">
            <v>1</v>
          </cell>
          <cell r="C2884" t="str">
            <v>Scottish Hydro</v>
          </cell>
          <cell r="D2884" t="str">
            <v>Scottish and Southern</v>
          </cell>
          <cell r="E2884">
            <v>2</v>
          </cell>
          <cell r="F2884" t="str">
            <v>Prepayment</v>
          </cell>
          <cell r="G2884" t="str">
            <v>London</v>
          </cell>
          <cell r="H2884">
            <v>0</v>
          </cell>
        </row>
        <row r="2885">
          <cell r="A2885">
            <v>1999</v>
          </cell>
          <cell r="B2885">
            <v>1</v>
          </cell>
          <cell r="C2885" t="str">
            <v>Scottish Hydro</v>
          </cell>
          <cell r="D2885" t="str">
            <v>Scottish and Southern</v>
          </cell>
          <cell r="E2885">
            <v>2</v>
          </cell>
          <cell r="F2885" t="str">
            <v>All</v>
          </cell>
          <cell r="G2885" t="str">
            <v>Midlands</v>
          </cell>
          <cell r="H2885">
            <v>0</v>
          </cell>
        </row>
        <row r="2886">
          <cell r="A2886">
            <v>1999</v>
          </cell>
          <cell r="B2886">
            <v>1</v>
          </cell>
          <cell r="C2886" t="str">
            <v>Scottish Hydro</v>
          </cell>
          <cell r="D2886" t="str">
            <v>Scottish and Southern</v>
          </cell>
          <cell r="E2886">
            <v>2</v>
          </cell>
          <cell r="F2886" t="str">
            <v>Credit</v>
          </cell>
          <cell r="G2886" t="str">
            <v>Midlands</v>
          </cell>
          <cell r="H2886">
            <v>0</v>
          </cell>
        </row>
        <row r="2887">
          <cell r="A2887">
            <v>1999</v>
          </cell>
          <cell r="B2887">
            <v>1</v>
          </cell>
          <cell r="C2887" t="str">
            <v>Scottish Hydro</v>
          </cell>
          <cell r="D2887" t="str">
            <v>Scottish and Southern</v>
          </cell>
          <cell r="E2887">
            <v>2</v>
          </cell>
          <cell r="F2887" t="str">
            <v>Credit</v>
          </cell>
          <cell r="G2887" t="str">
            <v>Midlands</v>
          </cell>
          <cell r="H2887">
            <v>0</v>
          </cell>
        </row>
        <row r="2888">
          <cell r="A2888">
            <v>1999</v>
          </cell>
          <cell r="B2888">
            <v>1</v>
          </cell>
          <cell r="C2888" t="str">
            <v>Scottish Hydro</v>
          </cell>
          <cell r="D2888" t="str">
            <v>Scottish and Southern</v>
          </cell>
          <cell r="E2888">
            <v>2</v>
          </cell>
          <cell r="F2888" t="str">
            <v>Direct Debit</v>
          </cell>
          <cell r="G2888" t="str">
            <v>Midlands</v>
          </cell>
          <cell r="H2888">
            <v>0</v>
          </cell>
        </row>
        <row r="2889">
          <cell r="A2889">
            <v>1999</v>
          </cell>
          <cell r="B2889">
            <v>1</v>
          </cell>
          <cell r="C2889" t="str">
            <v>Scottish Hydro</v>
          </cell>
          <cell r="D2889" t="str">
            <v>Scottish and Southern</v>
          </cell>
          <cell r="E2889">
            <v>2</v>
          </cell>
          <cell r="F2889" t="str">
            <v>Prepayment</v>
          </cell>
          <cell r="G2889" t="str">
            <v>Midlands</v>
          </cell>
          <cell r="H2889">
            <v>0</v>
          </cell>
        </row>
        <row r="2890">
          <cell r="A2890">
            <v>1999</v>
          </cell>
          <cell r="B2890">
            <v>1</v>
          </cell>
          <cell r="C2890" t="str">
            <v>Scottish Hydro</v>
          </cell>
          <cell r="D2890" t="str">
            <v>Scottish and Southern</v>
          </cell>
          <cell r="E2890">
            <v>2</v>
          </cell>
          <cell r="F2890" t="str">
            <v>All</v>
          </cell>
          <cell r="G2890" t="str">
            <v>North East</v>
          </cell>
          <cell r="H2890">
            <v>0</v>
          </cell>
        </row>
        <row r="2891">
          <cell r="A2891">
            <v>1999</v>
          </cell>
          <cell r="B2891">
            <v>1</v>
          </cell>
          <cell r="C2891" t="str">
            <v>Scottish Hydro</v>
          </cell>
          <cell r="D2891" t="str">
            <v>Scottish and Southern</v>
          </cell>
          <cell r="E2891">
            <v>2</v>
          </cell>
          <cell r="F2891" t="str">
            <v>Credit</v>
          </cell>
          <cell r="G2891" t="str">
            <v>North East</v>
          </cell>
          <cell r="H2891">
            <v>0</v>
          </cell>
        </row>
        <row r="2892">
          <cell r="A2892">
            <v>1999</v>
          </cell>
          <cell r="B2892">
            <v>1</v>
          </cell>
          <cell r="C2892" t="str">
            <v>Scottish Hydro</v>
          </cell>
          <cell r="D2892" t="str">
            <v>Scottish and Southern</v>
          </cell>
          <cell r="E2892">
            <v>2</v>
          </cell>
          <cell r="F2892" t="str">
            <v>Credit</v>
          </cell>
          <cell r="G2892" t="str">
            <v>North East</v>
          </cell>
          <cell r="H2892">
            <v>0</v>
          </cell>
        </row>
        <row r="2893">
          <cell r="A2893">
            <v>1999</v>
          </cell>
          <cell r="B2893">
            <v>1</v>
          </cell>
          <cell r="C2893" t="str">
            <v>Scottish Hydro</v>
          </cell>
          <cell r="D2893" t="str">
            <v>Scottish and Southern</v>
          </cell>
          <cell r="E2893">
            <v>2</v>
          </cell>
          <cell r="F2893" t="str">
            <v>Direct Debit</v>
          </cell>
          <cell r="G2893" t="str">
            <v>North East</v>
          </cell>
          <cell r="H2893">
            <v>0</v>
          </cell>
        </row>
        <row r="2894">
          <cell r="A2894">
            <v>1999</v>
          </cell>
          <cell r="B2894">
            <v>1</v>
          </cell>
          <cell r="C2894" t="str">
            <v>Scottish Hydro</v>
          </cell>
          <cell r="D2894" t="str">
            <v>Scottish and Southern</v>
          </cell>
          <cell r="E2894">
            <v>2</v>
          </cell>
          <cell r="F2894" t="str">
            <v>Prepayment</v>
          </cell>
          <cell r="G2894" t="str">
            <v>North East</v>
          </cell>
          <cell r="H2894">
            <v>0</v>
          </cell>
        </row>
        <row r="2895">
          <cell r="A2895">
            <v>1999</v>
          </cell>
          <cell r="B2895">
            <v>1</v>
          </cell>
          <cell r="C2895" t="str">
            <v>Scottish Hydro</v>
          </cell>
          <cell r="D2895" t="str">
            <v>Scottish and Southern</v>
          </cell>
          <cell r="E2895">
            <v>1</v>
          </cell>
          <cell r="F2895" t="str">
            <v>All</v>
          </cell>
          <cell r="G2895" t="str">
            <v>North Scotland</v>
          </cell>
          <cell r="H2895">
            <v>560432</v>
          </cell>
        </row>
        <row r="2896">
          <cell r="A2896">
            <v>1999</v>
          </cell>
          <cell r="B2896">
            <v>1</v>
          </cell>
          <cell r="C2896" t="str">
            <v>Scottish Hydro</v>
          </cell>
          <cell r="D2896" t="str">
            <v>Scottish and Southern</v>
          </cell>
          <cell r="E2896">
            <v>1</v>
          </cell>
          <cell r="F2896" t="str">
            <v>Credit</v>
          </cell>
          <cell r="G2896" t="str">
            <v>North Scotland</v>
          </cell>
          <cell r="H2896">
            <v>268762</v>
          </cell>
        </row>
        <row r="2897">
          <cell r="A2897">
            <v>1999</v>
          </cell>
          <cell r="B2897">
            <v>1</v>
          </cell>
          <cell r="C2897" t="str">
            <v>Scottish Hydro</v>
          </cell>
          <cell r="D2897" t="str">
            <v>Scottish and Southern</v>
          </cell>
          <cell r="E2897">
            <v>1</v>
          </cell>
          <cell r="F2897" t="str">
            <v>Credit</v>
          </cell>
          <cell r="G2897" t="str">
            <v>North Scotland</v>
          </cell>
          <cell r="H2897">
            <v>0</v>
          </cell>
        </row>
        <row r="2898">
          <cell r="A2898">
            <v>1999</v>
          </cell>
          <cell r="B2898">
            <v>1</v>
          </cell>
          <cell r="C2898" t="str">
            <v>Scottish Hydro</v>
          </cell>
          <cell r="D2898" t="str">
            <v>Scottish and Southern</v>
          </cell>
          <cell r="E2898">
            <v>1</v>
          </cell>
          <cell r="F2898" t="str">
            <v>Direct Debit</v>
          </cell>
          <cell r="G2898" t="str">
            <v>North Scotland</v>
          </cell>
          <cell r="H2898">
            <v>153852</v>
          </cell>
        </row>
        <row r="2899">
          <cell r="A2899">
            <v>1999</v>
          </cell>
          <cell r="B2899">
            <v>1</v>
          </cell>
          <cell r="C2899" t="str">
            <v>Scottish Hydro</v>
          </cell>
          <cell r="D2899" t="str">
            <v>Scottish and Southern</v>
          </cell>
          <cell r="E2899">
            <v>1</v>
          </cell>
          <cell r="F2899" t="str">
            <v>Prepayment</v>
          </cell>
          <cell r="G2899" t="str">
            <v>North Scotland</v>
          </cell>
          <cell r="H2899">
            <v>137818</v>
          </cell>
        </row>
        <row r="2900">
          <cell r="A2900">
            <v>1999</v>
          </cell>
          <cell r="B2900">
            <v>1</v>
          </cell>
          <cell r="C2900" t="str">
            <v>Scottish Hydro</v>
          </cell>
          <cell r="D2900" t="str">
            <v>Scottish and Southern</v>
          </cell>
          <cell r="E2900">
            <v>2</v>
          </cell>
          <cell r="F2900" t="str">
            <v>All</v>
          </cell>
          <cell r="G2900" t="str">
            <v>North Wales &amp; Merseyside</v>
          </cell>
          <cell r="H2900">
            <v>0</v>
          </cell>
        </row>
        <row r="2901">
          <cell r="A2901">
            <v>1999</v>
          </cell>
          <cell r="B2901">
            <v>1</v>
          </cell>
          <cell r="C2901" t="str">
            <v>Scottish Hydro</v>
          </cell>
          <cell r="D2901" t="str">
            <v>Scottish and Southern</v>
          </cell>
          <cell r="E2901">
            <v>2</v>
          </cell>
          <cell r="F2901" t="str">
            <v>Credit</v>
          </cell>
          <cell r="G2901" t="str">
            <v>North Wales &amp; Merseyside</v>
          </cell>
          <cell r="H2901">
            <v>0</v>
          </cell>
        </row>
        <row r="2902">
          <cell r="A2902">
            <v>1999</v>
          </cell>
          <cell r="B2902">
            <v>1</v>
          </cell>
          <cell r="C2902" t="str">
            <v>Scottish Hydro</v>
          </cell>
          <cell r="D2902" t="str">
            <v>Scottish and Southern</v>
          </cell>
          <cell r="E2902">
            <v>2</v>
          </cell>
          <cell r="F2902" t="str">
            <v>Credit</v>
          </cell>
          <cell r="G2902" t="str">
            <v>North Wales &amp; Merseyside</v>
          </cell>
          <cell r="H2902">
            <v>0</v>
          </cell>
        </row>
        <row r="2903">
          <cell r="A2903">
            <v>1999</v>
          </cell>
          <cell r="B2903">
            <v>1</v>
          </cell>
          <cell r="C2903" t="str">
            <v>Scottish Hydro</v>
          </cell>
          <cell r="D2903" t="str">
            <v>Scottish and Southern</v>
          </cell>
          <cell r="E2903">
            <v>2</v>
          </cell>
          <cell r="F2903" t="str">
            <v>Direct Debit</v>
          </cell>
          <cell r="G2903" t="str">
            <v>North Wales &amp; Merseyside</v>
          </cell>
          <cell r="H2903">
            <v>0</v>
          </cell>
        </row>
        <row r="2904">
          <cell r="A2904">
            <v>1999</v>
          </cell>
          <cell r="B2904">
            <v>1</v>
          </cell>
          <cell r="C2904" t="str">
            <v>Scottish Hydro</v>
          </cell>
          <cell r="D2904" t="str">
            <v>Scottish and Southern</v>
          </cell>
          <cell r="E2904">
            <v>2</v>
          </cell>
          <cell r="F2904" t="str">
            <v>Prepayment</v>
          </cell>
          <cell r="G2904" t="str">
            <v>North Wales &amp; Merseyside</v>
          </cell>
          <cell r="H2904">
            <v>0</v>
          </cell>
        </row>
        <row r="2905">
          <cell r="A2905">
            <v>1999</v>
          </cell>
          <cell r="B2905">
            <v>1</v>
          </cell>
          <cell r="C2905" t="str">
            <v>Scottish Hydro</v>
          </cell>
          <cell r="D2905" t="str">
            <v>Scottish and Southern</v>
          </cell>
          <cell r="E2905">
            <v>2</v>
          </cell>
          <cell r="F2905" t="str">
            <v>All</v>
          </cell>
          <cell r="G2905" t="str">
            <v>North West</v>
          </cell>
          <cell r="H2905">
            <v>0</v>
          </cell>
        </row>
        <row r="2906">
          <cell r="A2906">
            <v>1999</v>
          </cell>
          <cell r="B2906">
            <v>1</v>
          </cell>
          <cell r="C2906" t="str">
            <v>Scottish Hydro</v>
          </cell>
          <cell r="D2906" t="str">
            <v>Scottish and Southern</v>
          </cell>
          <cell r="E2906">
            <v>2</v>
          </cell>
          <cell r="F2906" t="str">
            <v>Credit</v>
          </cell>
          <cell r="G2906" t="str">
            <v>North West</v>
          </cell>
          <cell r="H2906">
            <v>0</v>
          </cell>
        </row>
        <row r="2907">
          <cell r="A2907">
            <v>1999</v>
          </cell>
          <cell r="B2907">
            <v>1</v>
          </cell>
          <cell r="C2907" t="str">
            <v>Scottish Hydro</v>
          </cell>
          <cell r="D2907" t="str">
            <v>Scottish and Southern</v>
          </cell>
          <cell r="E2907">
            <v>2</v>
          </cell>
          <cell r="F2907" t="str">
            <v>Credit</v>
          </cell>
          <cell r="G2907" t="str">
            <v>North West</v>
          </cell>
          <cell r="H2907">
            <v>0</v>
          </cell>
        </row>
        <row r="2908">
          <cell r="A2908">
            <v>1999</v>
          </cell>
          <cell r="B2908">
            <v>1</v>
          </cell>
          <cell r="C2908" t="str">
            <v>Scottish Hydro</v>
          </cell>
          <cell r="D2908" t="str">
            <v>Scottish and Southern</v>
          </cell>
          <cell r="E2908">
            <v>2</v>
          </cell>
          <cell r="F2908" t="str">
            <v>Direct Debit</v>
          </cell>
          <cell r="G2908" t="str">
            <v>North West</v>
          </cell>
          <cell r="H2908">
            <v>0</v>
          </cell>
        </row>
        <row r="2909">
          <cell r="A2909">
            <v>1999</v>
          </cell>
          <cell r="B2909">
            <v>1</v>
          </cell>
          <cell r="C2909" t="str">
            <v>Scottish Hydro</v>
          </cell>
          <cell r="D2909" t="str">
            <v>Scottish and Southern</v>
          </cell>
          <cell r="E2909">
            <v>2</v>
          </cell>
          <cell r="F2909" t="str">
            <v>Prepayment</v>
          </cell>
          <cell r="G2909" t="str">
            <v>North West</v>
          </cell>
          <cell r="H2909">
            <v>0</v>
          </cell>
        </row>
        <row r="2910">
          <cell r="A2910">
            <v>1999</v>
          </cell>
          <cell r="B2910">
            <v>1</v>
          </cell>
          <cell r="C2910" t="str">
            <v>Scottish Hydro</v>
          </cell>
          <cell r="D2910" t="str">
            <v>Scottish and Southern</v>
          </cell>
          <cell r="E2910">
            <v>2</v>
          </cell>
          <cell r="F2910" t="str">
            <v>All</v>
          </cell>
          <cell r="G2910" t="str">
            <v>South East</v>
          </cell>
          <cell r="H2910">
            <v>0</v>
          </cell>
        </row>
        <row r="2911">
          <cell r="A2911">
            <v>1999</v>
          </cell>
          <cell r="B2911">
            <v>1</v>
          </cell>
          <cell r="C2911" t="str">
            <v>Scottish Hydro</v>
          </cell>
          <cell r="D2911" t="str">
            <v>Scottish and Southern</v>
          </cell>
          <cell r="E2911">
            <v>2</v>
          </cell>
          <cell r="F2911" t="str">
            <v>Credit</v>
          </cell>
          <cell r="G2911" t="str">
            <v>South East</v>
          </cell>
          <cell r="H2911">
            <v>0</v>
          </cell>
        </row>
        <row r="2912">
          <cell r="A2912">
            <v>1999</v>
          </cell>
          <cell r="B2912">
            <v>1</v>
          </cell>
          <cell r="C2912" t="str">
            <v>Scottish Hydro</v>
          </cell>
          <cell r="D2912" t="str">
            <v>Scottish and Southern</v>
          </cell>
          <cell r="E2912">
            <v>2</v>
          </cell>
          <cell r="F2912" t="str">
            <v>Credit</v>
          </cell>
          <cell r="G2912" t="str">
            <v>South East</v>
          </cell>
          <cell r="H2912">
            <v>0</v>
          </cell>
        </row>
        <row r="2913">
          <cell r="A2913">
            <v>1999</v>
          </cell>
          <cell r="B2913">
            <v>1</v>
          </cell>
          <cell r="C2913" t="str">
            <v>Scottish Hydro</v>
          </cell>
          <cell r="D2913" t="str">
            <v>Scottish and Southern</v>
          </cell>
          <cell r="E2913">
            <v>2</v>
          </cell>
          <cell r="F2913" t="str">
            <v>Direct Debit</v>
          </cell>
          <cell r="G2913" t="str">
            <v>South East</v>
          </cell>
          <cell r="H2913">
            <v>0</v>
          </cell>
        </row>
        <row r="2914">
          <cell r="A2914">
            <v>1999</v>
          </cell>
          <cell r="B2914">
            <v>1</v>
          </cell>
          <cell r="C2914" t="str">
            <v>Scottish Hydro</v>
          </cell>
          <cell r="D2914" t="str">
            <v>Scottish and Southern</v>
          </cell>
          <cell r="E2914">
            <v>2</v>
          </cell>
          <cell r="F2914" t="str">
            <v>Prepayment</v>
          </cell>
          <cell r="G2914" t="str">
            <v>South East</v>
          </cell>
          <cell r="H2914">
            <v>0</v>
          </cell>
        </row>
        <row r="2915">
          <cell r="A2915">
            <v>1999</v>
          </cell>
          <cell r="B2915">
            <v>1</v>
          </cell>
          <cell r="C2915" t="str">
            <v>Scottish Hydro</v>
          </cell>
          <cell r="D2915" t="str">
            <v>Scottish and Southern</v>
          </cell>
          <cell r="E2915">
            <v>2</v>
          </cell>
          <cell r="F2915" t="str">
            <v>All</v>
          </cell>
          <cell r="G2915" t="str">
            <v>South Scotland</v>
          </cell>
          <cell r="H2915">
            <v>0</v>
          </cell>
        </row>
        <row r="2916">
          <cell r="A2916">
            <v>1999</v>
          </cell>
          <cell r="B2916">
            <v>1</v>
          </cell>
          <cell r="C2916" t="str">
            <v>Scottish Hydro</v>
          </cell>
          <cell r="D2916" t="str">
            <v>Scottish and Southern</v>
          </cell>
          <cell r="E2916">
            <v>2</v>
          </cell>
          <cell r="F2916" t="str">
            <v>Credit</v>
          </cell>
          <cell r="G2916" t="str">
            <v>South Scotland</v>
          </cell>
          <cell r="H2916">
            <v>0</v>
          </cell>
        </row>
        <row r="2917">
          <cell r="A2917">
            <v>1999</v>
          </cell>
          <cell r="B2917">
            <v>1</v>
          </cell>
          <cell r="C2917" t="str">
            <v>Scottish Hydro</v>
          </cell>
          <cell r="D2917" t="str">
            <v>Scottish and Southern</v>
          </cell>
          <cell r="E2917">
            <v>2</v>
          </cell>
          <cell r="F2917" t="str">
            <v>Credit</v>
          </cell>
          <cell r="G2917" t="str">
            <v>South Scotland</v>
          </cell>
          <cell r="H2917">
            <v>0</v>
          </cell>
        </row>
        <row r="2918">
          <cell r="A2918">
            <v>1999</v>
          </cell>
          <cell r="B2918">
            <v>1</v>
          </cell>
          <cell r="C2918" t="str">
            <v>Scottish Hydro</v>
          </cell>
          <cell r="D2918" t="str">
            <v>Scottish and Southern</v>
          </cell>
          <cell r="E2918">
            <v>2</v>
          </cell>
          <cell r="F2918" t="str">
            <v>Direct Debit</v>
          </cell>
          <cell r="G2918" t="str">
            <v>South Scotland</v>
          </cell>
          <cell r="H2918">
            <v>0</v>
          </cell>
        </row>
        <row r="2919">
          <cell r="A2919">
            <v>1999</v>
          </cell>
          <cell r="B2919">
            <v>1</v>
          </cell>
          <cell r="C2919" t="str">
            <v>Scottish Hydro</v>
          </cell>
          <cell r="D2919" t="str">
            <v>Scottish and Southern</v>
          </cell>
          <cell r="E2919">
            <v>2</v>
          </cell>
          <cell r="F2919" t="str">
            <v>Prepayment</v>
          </cell>
          <cell r="G2919" t="str">
            <v>South Scotland</v>
          </cell>
          <cell r="H2919">
            <v>0</v>
          </cell>
        </row>
        <row r="2920">
          <cell r="A2920">
            <v>1999</v>
          </cell>
          <cell r="B2920">
            <v>1</v>
          </cell>
          <cell r="C2920" t="str">
            <v>Scottish Hydro</v>
          </cell>
          <cell r="D2920" t="str">
            <v>Scottish and Southern</v>
          </cell>
          <cell r="E2920">
            <v>2</v>
          </cell>
          <cell r="F2920" t="str">
            <v>All</v>
          </cell>
          <cell r="G2920" t="str">
            <v>South Wales</v>
          </cell>
          <cell r="H2920">
            <v>0</v>
          </cell>
        </row>
        <row r="2921">
          <cell r="A2921">
            <v>1999</v>
          </cell>
          <cell r="B2921">
            <v>1</v>
          </cell>
          <cell r="C2921" t="str">
            <v>Scottish Hydro</v>
          </cell>
          <cell r="D2921" t="str">
            <v>Scottish and Southern</v>
          </cell>
          <cell r="E2921">
            <v>2</v>
          </cell>
          <cell r="F2921" t="str">
            <v>Credit</v>
          </cell>
          <cell r="G2921" t="str">
            <v>South Wales</v>
          </cell>
          <cell r="H2921">
            <v>0</v>
          </cell>
        </row>
        <row r="2922">
          <cell r="A2922">
            <v>1999</v>
          </cell>
          <cell r="B2922">
            <v>1</v>
          </cell>
          <cell r="C2922" t="str">
            <v>Scottish Hydro</v>
          </cell>
          <cell r="D2922" t="str">
            <v>Scottish and Southern</v>
          </cell>
          <cell r="E2922">
            <v>2</v>
          </cell>
          <cell r="F2922" t="str">
            <v>Credit</v>
          </cell>
          <cell r="G2922" t="str">
            <v>South Wales</v>
          </cell>
          <cell r="H2922">
            <v>0</v>
          </cell>
        </row>
        <row r="2923">
          <cell r="A2923">
            <v>1999</v>
          </cell>
          <cell r="B2923">
            <v>1</v>
          </cell>
          <cell r="C2923" t="str">
            <v>Scottish Hydro</v>
          </cell>
          <cell r="D2923" t="str">
            <v>Scottish and Southern</v>
          </cell>
          <cell r="E2923">
            <v>2</v>
          </cell>
          <cell r="F2923" t="str">
            <v>Direct Debit</v>
          </cell>
          <cell r="G2923" t="str">
            <v>South Wales</v>
          </cell>
          <cell r="H2923">
            <v>0</v>
          </cell>
        </row>
        <row r="2924">
          <cell r="A2924">
            <v>1999</v>
          </cell>
          <cell r="B2924">
            <v>1</v>
          </cell>
          <cell r="C2924" t="str">
            <v>Scottish Hydro</v>
          </cell>
          <cell r="D2924" t="str">
            <v>Scottish and Southern</v>
          </cell>
          <cell r="E2924">
            <v>2</v>
          </cell>
          <cell r="F2924" t="str">
            <v>Prepayment</v>
          </cell>
          <cell r="G2924" t="str">
            <v>South Wales</v>
          </cell>
          <cell r="H2924">
            <v>0</v>
          </cell>
        </row>
        <row r="2925">
          <cell r="A2925">
            <v>1999</v>
          </cell>
          <cell r="B2925">
            <v>1</v>
          </cell>
          <cell r="C2925" t="str">
            <v>Scottish Hydro</v>
          </cell>
          <cell r="D2925" t="str">
            <v>Scottish and Southern</v>
          </cell>
          <cell r="E2925">
            <v>2</v>
          </cell>
          <cell r="F2925" t="str">
            <v>All</v>
          </cell>
          <cell r="G2925" t="str">
            <v>South West</v>
          </cell>
          <cell r="H2925">
            <v>0</v>
          </cell>
        </row>
        <row r="2926">
          <cell r="A2926">
            <v>1999</v>
          </cell>
          <cell r="B2926">
            <v>1</v>
          </cell>
          <cell r="C2926" t="str">
            <v>Scottish Hydro</v>
          </cell>
          <cell r="D2926" t="str">
            <v>Scottish and Southern</v>
          </cell>
          <cell r="E2926">
            <v>2</v>
          </cell>
          <cell r="F2926" t="str">
            <v>Credit</v>
          </cell>
          <cell r="G2926" t="str">
            <v>South West</v>
          </cell>
          <cell r="H2926">
            <v>0</v>
          </cell>
        </row>
        <row r="2927">
          <cell r="A2927">
            <v>1999</v>
          </cell>
          <cell r="B2927">
            <v>1</v>
          </cell>
          <cell r="C2927" t="str">
            <v>Scottish Hydro</v>
          </cell>
          <cell r="D2927" t="str">
            <v>Scottish and Southern</v>
          </cell>
          <cell r="E2927">
            <v>2</v>
          </cell>
          <cell r="F2927" t="str">
            <v>Credit</v>
          </cell>
          <cell r="G2927" t="str">
            <v>South West</v>
          </cell>
          <cell r="H2927">
            <v>0</v>
          </cell>
        </row>
        <row r="2928">
          <cell r="A2928">
            <v>1999</v>
          </cell>
          <cell r="B2928">
            <v>1</v>
          </cell>
          <cell r="C2928" t="str">
            <v>Scottish Hydro</v>
          </cell>
          <cell r="D2928" t="str">
            <v>Scottish and Southern</v>
          </cell>
          <cell r="E2928">
            <v>2</v>
          </cell>
          <cell r="F2928" t="str">
            <v>Direct Debit</v>
          </cell>
          <cell r="G2928" t="str">
            <v>South West</v>
          </cell>
          <cell r="H2928">
            <v>0</v>
          </cell>
        </row>
        <row r="2929">
          <cell r="A2929">
            <v>1999</v>
          </cell>
          <cell r="B2929">
            <v>1</v>
          </cell>
          <cell r="C2929" t="str">
            <v>Scottish Hydro</v>
          </cell>
          <cell r="D2929" t="str">
            <v>Scottish and Southern</v>
          </cell>
          <cell r="E2929">
            <v>2</v>
          </cell>
          <cell r="F2929" t="str">
            <v>Prepayment</v>
          </cell>
          <cell r="G2929" t="str">
            <v>South West</v>
          </cell>
          <cell r="H2929">
            <v>0</v>
          </cell>
        </row>
        <row r="2930">
          <cell r="A2930">
            <v>1999</v>
          </cell>
          <cell r="B2930">
            <v>1</v>
          </cell>
          <cell r="C2930" t="str">
            <v>Scottish Hydro</v>
          </cell>
          <cell r="D2930" t="str">
            <v>Scottish and Southern</v>
          </cell>
          <cell r="E2930">
            <v>2</v>
          </cell>
          <cell r="F2930" t="str">
            <v>All</v>
          </cell>
          <cell r="G2930" t="str">
            <v>Southern</v>
          </cell>
          <cell r="H2930">
            <v>0</v>
          </cell>
        </row>
        <row r="2931">
          <cell r="A2931">
            <v>1999</v>
          </cell>
          <cell r="B2931">
            <v>1</v>
          </cell>
          <cell r="C2931" t="str">
            <v>Scottish Hydro</v>
          </cell>
          <cell r="D2931" t="str">
            <v>Scottish and Southern</v>
          </cell>
          <cell r="E2931">
            <v>2</v>
          </cell>
          <cell r="F2931" t="str">
            <v>Credit</v>
          </cell>
          <cell r="G2931" t="str">
            <v>Southern</v>
          </cell>
          <cell r="H2931">
            <v>0</v>
          </cell>
        </row>
        <row r="2932">
          <cell r="A2932">
            <v>1999</v>
          </cell>
          <cell r="B2932">
            <v>1</v>
          </cell>
          <cell r="C2932" t="str">
            <v>Scottish Hydro</v>
          </cell>
          <cell r="D2932" t="str">
            <v>Scottish and Southern</v>
          </cell>
          <cell r="E2932">
            <v>2</v>
          </cell>
          <cell r="F2932" t="str">
            <v>Credit</v>
          </cell>
          <cell r="G2932" t="str">
            <v>Southern</v>
          </cell>
          <cell r="H2932">
            <v>0</v>
          </cell>
        </row>
        <row r="2933">
          <cell r="A2933">
            <v>1999</v>
          </cell>
          <cell r="B2933">
            <v>1</v>
          </cell>
          <cell r="C2933" t="str">
            <v>Scottish Hydro</v>
          </cell>
          <cell r="D2933" t="str">
            <v>Scottish and Southern</v>
          </cell>
          <cell r="E2933">
            <v>2</v>
          </cell>
          <cell r="F2933" t="str">
            <v>Direct Debit</v>
          </cell>
          <cell r="G2933" t="str">
            <v>Southern</v>
          </cell>
          <cell r="H2933">
            <v>0</v>
          </cell>
        </row>
        <row r="2934">
          <cell r="A2934">
            <v>1999</v>
          </cell>
          <cell r="B2934">
            <v>1</v>
          </cell>
          <cell r="C2934" t="str">
            <v>Scottish Hydro</v>
          </cell>
          <cell r="D2934" t="str">
            <v>Scottish and Southern</v>
          </cell>
          <cell r="E2934">
            <v>2</v>
          </cell>
          <cell r="F2934" t="str">
            <v>Prepayment</v>
          </cell>
          <cell r="G2934" t="str">
            <v>Southern</v>
          </cell>
          <cell r="H2934">
            <v>0</v>
          </cell>
        </row>
        <row r="2935">
          <cell r="A2935">
            <v>1999</v>
          </cell>
          <cell r="B2935">
            <v>1</v>
          </cell>
          <cell r="C2935" t="str">
            <v>Scottish Hydro</v>
          </cell>
          <cell r="D2935" t="str">
            <v>Scottish and Southern</v>
          </cell>
          <cell r="E2935">
            <v>2</v>
          </cell>
          <cell r="F2935" t="str">
            <v>All</v>
          </cell>
          <cell r="G2935" t="str">
            <v>Yorkshire</v>
          </cell>
          <cell r="H2935">
            <v>0</v>
          </cell>
        </row>
        <row r="2936">
          <cell r="A2936">
            <v>1999</v>
          </cell>
          <cell r="B2936">
            <v>1</v>
          </cell>
          <cell r="C2936" t="str">
            <v>Scottish Hydro</v>
          </cell>
          <cell r="D2936" t="str">
            <v>Scottish and Southern</v>
          </cell>
          <cell r="E2936">
            <v>2</v>
          </cell>
          <cell r="F2936" t="str">
            <v>Credit</v>
          </cell>
          <cell r="G2936" t="str">
            <v>Yorkshire</v>
          </cell>
          <cell r="H2936">
            <v>0</v>
          </cell>
        </row>
        <row r="2937">
          <cell r="A2937">
            <v>1999</v>
          </cell>
          <cell r="B2937">
            <v>1</v>
          </cell>
          <cell r="C2937" t="str">
            <v>Scottish Hydro</v>
          </cell>
          <cell r="D2937" t="str">
            <v>Scottish and Southern</v>
          </cell>
          <cell r="E2937">
            <v>2</v>
          </cell>
          <cell r="F2937" t="str">
            <v>Credit</v>
          </cell>
          <cell r="G2937" t="str">
            <v>Yorkshire</v>
          </cell>
          <cell r="H2937">
            <v>0</v>
          </cell>
        </row>
        <row r="2938">
          <cell r="A2938">
            <v>1999</v>
          </cell>
          <cell r="B2938">
            <v>1</v>
          </cell>
          <cell r="C2938" t="str">
            <v>Scottish Hydro</v>
          </cell>
          <cell r="D2938" t="str">
            <v>Scottish and Southern</v>
          </cell>
          <cell r="E2938">
            <v>2</v>
          </cell>
          <cell r="F2938" t="str">
            <v>Direct Debit</v>
          </cell>
          <cell r="G2938" t="str">
            <v>Yorkshire</v>
          </cell>
          <cell r="H2938">
            <v>0</v>
          </cell>
        </row>
        <row r="2939">
          <cell r="A2939">
            <v>1999</v>
          </cell>
          <cell r="B2939">
            <v>1</v>
          </cell>
          <cell r="C2939" t="str">
            <v>Scottish Hydro</v>
          </cell>
          <cell r="D2939" t="str">
            <v>Scottish and Southern</v>
          </cell>
          <cell r="E2939">
            <v>2</v>
          </cell>
          <cell r="F2939" t="str">
            <v>Prepayment</v>
          </cell>
          <cell r="G2939" t="str">
            <v>Yorkshire</v>
          </cell>
          <cell r="H2939">
            <v>0</v>
          </cell>
        </row>
        <row r="2940">
          <cell r="A2940">
            <v>1999</v>
          </cell>
          <cell r="B2940">
            <v>1</v>
          </cell>
          <cell r="C2940" t="str">
            <v>Scottish Power</v>
          </cell>
          <cell r="D2940" t="str">
            <v>Scottish Power</v>
          </cell>
          <cell r="E2940">
            <v>2</v>
          </cell>
          <cell r="F2940" t="str">
            <v>All</v>
          </cell>
          <cell r="G2940" t="str">
            <v>East Anglia</v>
          </cell>
          <cell r="H2940">
            <v>8918</v>
          </cell>
        </row>
        <row r="2941">
          <cell r="A2941">
            <v>1999</v>
          </cell>
          <cell r="B2941">
            <v>1</v>
          </cell>
          <cell r="C2941" t="str">
            <v>Scottish Power</v>
          </cell>
          <cell r="D2941" t="str">
            <v>Scottish Power</v>
          </cell>
          <cell r="E2941">
            <v>2</v>
          </cell>
          <cell r="F2941" t="str">
            <v>Credit</v>
          </cell>
          <cell r="G2941" t="str">
            <v>East Anglia</v>
          </cell>
          <cell r="H2941">
            <v>1501</v>
          </cell>
        </row>
        <row r="2942">
          <cell r="A2942">
            <v>1999</v>
          </cell>
          <cell r="B2942">
            <v>1</v>
          </cell>
          <cell r="C2942" t="str">
            <v>Scottish Power</v>
          </cell>
          <cell r="D2942" t="str">
            <v>Scottish Power</v>
          </cell>
          <cell r="E2942">
            <v>2</v>
          </cell>
          <cell r="F2942" t="str">
            <v>Credit</v>
          </cell>
          <cell r="G2942" t="str">
            <v>East Anglia</v>
          </cell>
          <cell r="H2942">
            <v>0</v>
          </cell>
        </row>
        <row r="2943">
          <cell r="A2943">
            <v>1999</v>
          </cell>
          <cell r="B2943">
            <v>1</v>
          </cell>
          <cell r="C2943" t="str">
            <v>Scottish Power</v>
          </cell>
          <cell r="D2943" t="str">
            <v>Scottish Power</v>
          </cell>
          <cell r="E2943">
            <v>2</v>
          </cell>
          <cell r="F2943" t="str">
            <v>Direct Debit</v>
          </cell>
          <cell r="G2943" t="str">
            <v>East Anglia</v>
          </cell>
          <cell r="H2943">
            <v>5789</v>
          </cell>
        </row>
        <row r="2944">
          <cell r="A2944">
            <v>1999</v>
          </cell>
          <cell r="B2944">
            <v>1</v>
          </cell>
          <cell r="C2944" t="str">
            <v>Scottish Power</v>
          </cell>
          <cell r="D2944" t="str">
            <v>Scottish Power</v>
          </cell>
          <cell r="E2944">
            <v>2</v>
          </cell>
          <cell r="F2944" t="str">
            <v>Prepayment</v>
          </cell>
          <cell r="G2944" t="str">
            <v>East Anglia</v>
          </cell>
          <cell r="H2944">
            <v>1628</v>
          </cell>
        </row>
        <row r="2945">
          <cell r="A2945">
            <v>1999</v>
          </cell>
          <cell r="B2945">
            <v>1</v>
          </cell>
          <cell r="C2945" t="str">
            <v>Scottish Power</v>
          </cell>
          <cell r="D2945" t="str">
            <v>Scottish Power</v>
          </cell>
          <cell r="E2945">
            <v>2</v>
          </cell>
          <cell r="F2945" t="str">
            <v>All</v>
          </cell>
          <cell r="G2945" t="str">
            <v>East Midlands</v>
          </cell>
          <cell r="H2945">
            <v>2532</v>
          </cell>
        </row>
        <row r="2946">
          <cell r="A2946">
            <v>1999</v>
          </cell>
          <cell r="B2946">
            <v>1</v>
          </cell>
          <cell r="C2946" t="str">
            <v>Scottish Power</v>
          </cell>
          <cell r="D2946" t="str">
            <v>Scottish Power</v>
          </cell>
          <cell r="E2946">
            <v>2</v>
          </cell>
          <cell r="F2946" t="str">
            <v>Credit</v>
          </cell>
          <cell r="G2946" t="str">
            <v>East Midlands</v>
          </cell>
          <cell r="H2946">
            <v>1439</v>
          </cell>
        </row>
        <row r="2947">
          <cell r="A2947">
            <v>1999</v>
          </cell>
          <cell r="B2947">
            <v>1</v>
          </cell>
          <cell r="C2947" t="str">
            <v>Scottish Power</v>
          </cell>
          <cell r="D2947" t="str">
            <v>Scottish Power</v>
          </cell>
          <cell r="E2947">
            <v>2</v>
          </cell>
          <cell r="F2947" t="str">
            <v>Credit</v>
          </cell>
          <cell r="G2947" t="str">
            <v>East Midlands</v>
          </cell>
          <cell r="H2947">
            <v>0</v>
          </cell>
        </row>
        <row r="2948">
          <cell r="A2948">
            <v>1999</v>
          </cell>
          <cell r="B2948">
            <v>1</v>
          </cell>
          <cell r="C2948" t="str">
            <v>Scottish Power</v>
          </cell>
          <cell r="D2948" t="str">
            <v>Scottish Power</v>
          </cell>
          <cell r="E2948">
            <v>2</v>
          </cell>
          <cell r="F2948" t="str">
            <v>Direct Debit</v>
          </cell>
          <cell r="G2948" t="str">
            <v>East Midlands</v>
          </cell>
          <cell r="H2948">
            <v>837</v>
          </cell>
        </row>
        <row r="2949">
          <cell r="A2949">
            <v>1999</v>
          </cell>
          <cell r="B2949">
            <v>1</v>
          </cell>
          <cell r="C2949" t="str">
            <v>Scottish Power</v>
          </cell>
          <cell r="D2949" t="str">
            <v>Scottish Power</v>
          </cell>
          <cell r="E2949">
            <v>2</v>
          </cell>
          <cell r="F2949" t="str">
            <v>Prepayment</v>
          </cell>
          <cell r="G2949" t="str">
            <v>East Midlands</v>
          </cell>
          <cell r="H2949">
            <v>256</v>
          </cell>
        </row>
        <row r="2950">
          <cell r="A2950">
            <v>1999</v>
          </cell>
          <cell r="B2950">
            <v>1</v>
          </cell>
          <cell r="C2950" t="str">
            <v>Scottish Power</v>
          </cell>
          <cell r="D2950" t="str">
            <v>Scottish Power</v>
          </cell>
          <cell r="E2950">
            <v>2</v>
          </cell>
          <cell r="F2950" t="str">
            <v>All</v>
          </cell>
          <cell r="G2950" t="str">
            <v>London</v>
          </cell>
          <cell r="H2950">
            <v>4439</v>
          </cell>
        </row>
        <row r="2951">
          <cell r="A2951">
            <v>1999</v>
          </cell>
          <cell r="B2951">
            <v>1</v>
          </cell>
          <cell r="C2951" t="str">
            <v>Scottish Power</v>
          </cell>
          <cell r="D2951" t="str">
            <v>Scottish Power</v>
          </cell>
          <cell r="E2951">
            <v>2</v>
          </cell>
          <cell r="F2951" t="str">
            <v>Credit</v>
          </cell>
          <cell r="G2951" t="str">
            <v>London</v>
          </cell>
          <cell r="H2951">
            <v>781</v>
          </cell>
        </row>
        <row r="2952">
          <cell r="A2952">
            <v>1999</v>
          </cell>
          <cell r="B2952">
            <v>1</v>
          </cell>
          <cell r="C2952" t="str">
            <v>Scottish Power</v>
          </cell>
          <cell r="D2952" t="str">
            <v>Scottish Power</v>
          </cell>
          <cell r="E2952">
            <v>2</v>
          </cell>
          <cell r="F2952" t="str">
            <v>Credit</v>
          </cell>
          <cell r="G2952" t="str">
            <v>London</v>
          </cell>
          <cell r="H2952">
            <v>0</v>
          </cell>
        </row>
        <row r="2953">
          <cell r="A2953">
            <v>1999</v>
          </cell>
          <cell r="B2953">
            <v>1</v>
          </cell>
          <cell r="C2953" t="str">
            <v>Scottish Power</v>
          </cell>
          <cell r="D2953" t="str">
            <v>Scottish Power</v>
          </cell>
          <cell r="E2953">
            <v>2</v>
          </cell>
          <cell r="F2953" t="str">
            <v>Direct Debit</v>
          </cell>
          <cell r="G2953" t="str">
            <v>London</v>
          </cell>
          <cell r="H2953">
            <v>3011</v>
          </cell>
        </row>
        <row r="2954">
          <cell r="A2954">
            <v>1999</v>
          </cell>
          <cell r="B2954">
            <v>1</v>
          </cell>
          <cell r="C2954" t="str">
            <v>Scottish Power</v>
          </cell>
          <cell r="D2954" t="str">
            <v>Scottish Power</v>
          </cell>
          <cell r="E2954">
            <v>2</v>
          </cell>
          <cell r="F2954" t="str">
            <v>Prepayment</v>
          </cell>
          <cell r="G2954" t="str">
            <v>London</v>
          </cell>
          <cell r="H2954">
            <v>647</v>
          </cell>
        </row>
        <row r="2955">
          <cell r="A2955">
            <v>1999</v>
          </cell>
          <cell r="B2955">
            <v>1</v>
          </cell>
          <cell r="C2955" t="str">
            <v>Scottish Power</v>
          </cell>
          <cell r="D2955" t="str">
            <v>Scottish Power</v>
          </cell>
          <cell r="E2955">
            <v>2</v>
          </cell>
          <cell r="F2955" t="str">
            <v>All</v>
          </cell>
          <cell r="G2955" t="str">
            <v>Midlands</v>
          </cell>
          <cell r="H2955">
            <v>4553</v>
          </cell>
        </row>
        <row r="2956">
          <cell r="A2956">
            <v>1999</v>
          </cell>
          <cell r="B2956">
            <v>1</v>
          </cell>
          <cell r="C2956" t="str">
            <v>Scottish Power</v>
          </cell>
          <cell r="D2956" t="str">
            <v>Scottish Power</v>
          </cell>
          <cell r="E2956">
            <v>2</v>
          </cell>
          <cell r="F2956" t="str">
            <v>Credit</v>
          </cell>
          <cell r="G2956" t="str">
            <v>Midlands</v>
          </cell>
          <cell r="H2956">
            <v>435</v>
          </cell>
        </row>
        <row r="2957">
          <cell r="A2957">
            <v>1999</v>
          </cell>
          <cell r="B2957">
            <v>1</v>
          </cell>
          <cell r="C2957" t="str">
            <v>Scottish Power</v>
          </cell>
          <cell r="D2957" t="str">
            <v>Scottish Power</v>
          </cell>
          <cell r="E2957">
            <v>2</v>
          </cell>
          <cell r="F2957" t="str">
            <v>Credit</v>
          </cell>
          <cell r="G2957" t="str">
            <v>Midlands</v>
          </cell>
          <cell r="H2957">
            <v>0</v>
          </cell>
        </row>
        <row r="2958">
          <cell r="A2958">
            <v>1999</v>
          </cell>
          <cell r="B2958">
            <v>1</v>
          </cell>
          <cell r="C2958" t="str">
            <v>Scottish Power</v>
          </cell>
          <cell r="D2958" t="str">
            <v>Scottish Power</v>
          </cell>
          <cell r="E2958">
            <v>2</v>
          </cell>
          <cell r="F2958" t="str">
            <v>Direct Debit</v>
          </cell>
          <cell r="G2958" t="str">
            <v>Midlands</v>
          </cell>
          <cell r="H2958">
            <v>1677</v>
          </cell>
        </row>
        <row r="2959">
          <cell r="A2959">
            <v>1999</v>
          </cell>
          <cell r="B2959">
            <v>1</v>
          </cell>
          <cell r="C2959" t="str">
            <v>Scottish Power</v>
          </cell>
          <cell r="D2959" t="str">
            <v>Scottish Power</v>
          </cell>
          <cell r="E2959">
            <v>2</v>
          </cell>
          <cell r="F2959" t="str">
            <v>Prepayment</v>
          </cell>
          <cell r="G2959" t="str">
            <v>Midlands</v>
          </cell>
          <cell r="H2959">
            <v>2441</v>
          </cell>
        </row>
        <row r="2960">
          <cell r="A2960">
            <v>1999</v>
          </cell>
          <cell r="B2960">
            <v>1</v>
          </cell>
          <cell r="C2960" t="str">
            <v>Scottish Power</v>
          </cell>
          <cell r="D2960" t="str">
            <v>Scottish Power</v>
          </cell>
          <cell r="E2960">
            <v>2</v>
          </cell>
          <cell r="F2960" t="str">
            <v>All</v>
          </cell>
          <cell r="G2960" t="str">
            <v>North East</v>
          </cell>
          <cell r="H2960">
            <v>4890</v>
          </cell>
        </row>
        <row r="2961">
          <cell r="A2961">
            <v>1999</v>
          </cell>
          <cell r="B2961">
            <v>1</v>
          </cell>
          <cell r="C2961" t="str">
            <v>Scottish Power</v>
          </cell>
          <cell r="D2961" t="str">
            <v>Scottish Power</v>
          </cell>
          <cell r="E2961">
            <v>2</v>
          </cell>
          <cell r="F2961" t="str">
            <v>Credit</v>
          </cell>
          <cell r="G2961" t="str">
            <v>North East</v>
          </cell>
          <cell r="H2961">
            <v>2147</v>
          </cell>
        </row>
        <row r="2962">
          <cell r="A2962">
            <v>1999</v>
          </cell>
          <cell r="B2962">
            <v>1</v>
          </cell>
          <cell r="C2962" t="str">
            <v>Scottish Power</v>
          </cell>
          <cell r="D2962" t="str">
            <v>Scottish Power</v>
          </cell>
          <cell r="E2962">
            <v>2</v>
          </cell>
          <cell r="F2962" t="str">
            <v>Credit</v>
          </cell>
          <cell r="G2962" t="str">
            <v>North East</v>
          </cell>
          <cell r="H2962">
            <v>0</v>
          </cell>
        </row>
        <row r="2963">
          <cell r="A2963">
            <v>1999</v>
          </cell>
          <cell r="B2963">
            <v>1</v>
          </cell>
          <cell r="C2963" t="str">
            <v>Scottish Power</v>
          </cell>
          <cell r="D2963" t="str">
            <v>Scottish Power</v>
          </cell>
          <cell r="E2963">
            <v>2</v>
          </cell>
          <cell r="F2963" t="str">
            <v>Direct Debit</v>
          </cell>
          <cell r="G2963" t="str">
            <v>North East</v>
          </cell>
          <cell r="H2963">
            <v>1248</v>
          </cell>
        </row>
        <row r="2964">
          <cell r="A2964">
            <v>1999</v>
          </cell>
          <cell r="B2964">
            <v>1</v>
          </cell>
          <cell r="C2964" t="str">
            <v>Scottish Power</v>
          </cell>
          <cell r="D2964" t="str">
            <v>Scottish Power</v>
          </cell>
          <cell r="E2964">
            <v>2</v>
          </cell>
          <cell r="F2964" t="str">
            <v>Prepayment</v>
          </cell>
          <cell r="G2964" t="str">
            <v>North East</v>
          </cell>
          <cell r="H2964">
            <v>1495</v>
          </cell>
        </row>
        <row r="2965">
          <cell r="A2965">
            <v>1999</v>
          </cell>
          <cell r="B2965">
            <v>1</v>
          </cell>
          <cell r="C2965" t="str">
            <v>Scottish Power</v>
          </cell>
          <cell r="D2965" t="str">
            <v>Scottish Power</v>
          </cell>
          <cell r="E2965">
            <v>2</v>
          </cell>
          <cell r="F2965" t="str">
            <v>All</v>
          </cell>
          <cell r="G2965" t="str">
            <v>North Scotland</v>
          </cell>
          <cell r="H2965">
            <v>1960</v>
          </cell>
        </row>
        <row r="2966">
          <cell r="A2966">
            <v>1999</v>
          </cell>
          <cell r="B2966">
            <v>1</v>
          </cell>
          <cell r="C2966" t="str">
            <v>Scottish Power</v>
          </cell>
          <cell r="D2966" t="str">
            <v>Scottish Power</v>
          </cell>
          <cell r="E2966">
            <v>2</v>
          </cell>
          <cell r="F2966" t="str">
            <v>Credit</v>
          </cell>
          <cell r="G2966" t="str">
            <v>North Scotland</v>
          </cell>
          <cell r="H2966">
            <v>838</v>
          </cell>
        </row>
        <row r="2967">
          <cell r="A2967">
            <v>1999</v>
          </cell>
          <cell r="B2967">
            <v>1</v>
          </cell>
          <cell r="C2967" t="str">
            <v>Scottish Power</v>
          </cell>
          <cell r="D2967" t="str">
            <v>Scottish Power</v>
          </cell>
          <cell r="E2967">
            <v>2</v>
          </cell>
          <cell r="F2967" t="str">
            <v>Credit</v>
          </cell>
          <cell r="G2967" t="str">
            <v>North Scotland</v>
          </cell>
          <cell r="H2967">
            <v>0</v>
          </cell>
        </row>
        <row r="2968">
          <cell r="A2968">
            <v>1999</v>
          </cell>
          <cell r="B2968">
            <v>1</v>
          </cell>
          <cell r="C2968" t="str">
            <v>Scottish Power</v>
          </cell>
          <cell r="D2968" t="str">
            <v>Scottish Power</v>
          </cell>
          <cell r="E2968">
            <v>2</v>
          </cell>
          <cell r="F2968" t="str">
            <v>Direct Debit</v>
          </cell>
          <cell r="G2968" t="str">
            <v>North Scotland</v>
          </cell>
          <cell r="H2968">
            <v>1058</v>
          </cell>
        </row>
        <row r="2969">
          <cell r="A2969">
            <v>1999</v>
          </cell>
          <cell r="B2969">
            <v>1</v>
          </cell>
          <cell r="C2969" t="str">
            <v>Scottish Power</v>
          </cell>
          <cell r="D2969" t="str">
            <v>Scottish Power</v>
          </cell>
          <cell r="E2969">
            <v>2</v>
          </cell>
          <cell r="F2969" t="str">
            <v>Prepayment</v>
          </cell>
          <cell r="G2969" t="str">
            <v>North Scotland</v>
          </cell>
          <cell r="H2969">
            <v>64</v>
          </cell>
        </row>
        <row r="2970">
          <cell r="A2970">
            <v>1999</v>
          </cell>
          <cell r="B2970">
            <v>1</v>
          </cell>
          <cell r="C2970" t="str">
            <v>Scottish Power</v>
          </cell>
          <cell r="D2970" t="str">
            <v>Scottish Power</v>
          </cell>
          <cell r="E2970">
            <v>2</v>
          </cell>
          <cell r="F2970" t="str">
            <v>All</v>
          </cell>
          <cell r="G2970" t="str">
            <v>North Wales &amp; Merseyside</v>
          </cell>
          <cell r="H2970">
            <v>0</v>
          </cell>
        </row>
        <row r="2971">
          <cell r="A2971">
            <v>1999</v>
          </cell>
          <cell r="B2971">
            <v>1</v>
          </cell>
          <cell r="C2971" t="str">
            <v>Scottish Power</v>
          </cell>
          <cell r="D2971" t="str">
            <v>Scottish Power</v>
          </cell>
          <cell r="E2971">
            <v>2</v>
          </cell>
          <cell r="F2971" t="str">
            <v>Credit</v>
          </cell>
          <cell r="G2971" t="str">
            <v>North Wales &amp; Merseyside</v>
          </cell>
          <cell r="H2971">
            <v>0</v>
          </cell>
        </row>
        <row r="2972">
          <cell r="A2972">
            <v>1999</v>
          </cell>
          <cell r="B2972">
            <v>1</v>
          </cell>
          <cell r="C2972" t="str">
            <v>Scottish Power</v>
          </cell>
          <cell r="D2972" t="str">
            <v>Scottish Power</v>
          </cell>
          <cell r="E2972">
            <v>2</v>
          </cell>
          <cell r="F2972" t="str">
            <v>Credit</v>
          </cell>
          <cell r="G2972" t="str">
            <v>North Wales &amp; Merseyside</v>
          </cell>
          <cell r="H2972">
            <v>0</v>
          </cell>
        </row>
        <row r="2973">
          <cell r="A2973">
            <v>1999</v>
          </cell>
          <cell r="B2973">
            <v>1</v>
          </cell>
          <cell r="C2973" t="str">
            <v>Scottish Power</v>
          </cell>
          <cell r="D2973" t="str">
            <v>Scottish Power</v>
          </cell>
          <cell r="E2973">
            <v>2</v>
          </cell>
          <cell r="F2973" t="str">
            <v>Direct Debit</v>
          </cell>
          <cell r="G2973" t="str">
            <v>North Wales &amp; Merseyside</v>
          </cell>
          <cell r="H2973">
            <v>0</v>
          </cell>
        </row>
        <row r="2974">
          <cell r="A2974">
            <v>1999</v>
          </cell>
          <cell r="B2974">
            <v>1</v>
          </cell>
          <cell r="C2974" t="str">
            <v>Scottish Power</v>
          </cell>
          <cell r="D2974" t="str">
            <v>Scottish Power</v>
          </cell>
          <cell r="E2974">
            <v>2</v>
          </cell>
          <cell r="F2974" t="str">
            <v>Prepayment</v>
          </cell>
          <cell r="G2974" t="str">
            <v>North Wales &amp; Merseyside</v>
          </cell>
          <cell r="H2974">
            <v>0</v>
          </cell>
        </row>
        <row r="2975">
          <cell r="A2975">
            <v>1999</v>
          </cell>
          <cell r="B2975">
            <v>1</v>
          </cell>
          <cell r="C2975" t="str">
            <v>Scottish Power</v>
          </cell>
          <cell r="D2975" t="str">
            <v>Scottish Power</v>
          </cell>
          <cell r="E2975">
            <v>2</v>
          </cell>
          <cell r="F2975" t="str">
            <v>All</v>
          </cell>
          <cell r="G2975" t="str">
            <v>North West</v>
          </cell>
          <cell r="H2975">
            <v>363</v>
          </cell>
        </row>
        <row r="2976">
          <cell r="A2976">
            <v>1999</v>
          </cell>
          <cell r="B2976">
            <v>1</v>
          </cell>
          <cell r="C2976" t="str">
            <v>Scottish Power</v>
          </cell>
          <cell r="D2976" t="str">
            <v>Scottish Power</v>
          </cell>
          <cell r="E2976">
            <v>2</v>
          </cell>
          <cell r="F2976" t="str">
            <v>Credit</v>
          </cell>
          <cell r="G2976" t="str">
            <v>North West</v>
          </cell>
          <cell r="H2976">
            <v>223</v>
          </cell>
        </row>
        <row r="2977">
          <cell r="A2977">
            <v>1999</v>
          </cell>
          <cell r="B2977">
            <v>1</v>
          </cell>
          <cell r="C2977" t="str">
            <v>Scottish Power</v>
          </cell>
          <cell r="D2977" t="str">
            <v>Scottish Power</v>
          </cell>
          <cell r="E2977">
            <v>2</v>
          </cell>
          <cell r="F2977" t="str">
            <v>Credit</v>
          </cell>
          <cell r="G2977" t="str">
            <v>North West</v>
          </cell>
          <cell r="H2977">
            <v>0</v>
          </cell>
        </row>
        <row r="2978">
          <cell r="A2978">
            <v>1999</v>
          </cell>
          <cell r="B2978">
            <v>1</v>
          </cell>
          <cell r="C2978" t="str">
            <v>Scottish Power</v>
          </cell>
          <cell r="D2978" t="str">
            <v>Scottish Power</v>
          </cell>
          <cell r="E2978">
            <v>2</v>
          </cell>
          <cell r="F2978" t="str">
            <v>Direct Debit</v>
          </cell>
          <cell r="G2978" t="str">
            <v>North West</v>
          </cell>
          <cell r="H2978">
            <v>130</v>
          </cell>
        </row>
        <row r="2979">
          <cell r="A2979">
            <v>1999</v>
          </cell>
          <cell r="B2979">
            <v>1</v>
          </cell>
          <cell r="C2979" t="str">
            <v>Scottish Power</v>
          </cell>
          <cell r="D2979" t="str">
            <v>Scottish Power</v>
          </cell>
          <cell r="E2979">
            <v>2</v>
          </cell>
          <cell r="F2979" t="str">
            <v>Prepayment</v>
          </cell>
          <cell r="G2979" t="str">
            <v>North West</v>
          </cell>
          <cell r="H2979">
            <v>10</v>
          </cell>
        </row>
        <row r="2980">
          <cell r="A2980">
            <v>1999</v>
          </cell>
          <cell r="B2980">
            <v>1</v>
          </cell>
          <cell r="C2980" t="str">
            <v>Scottish Power</v>
          </cell>
          <cell r="D2980" t="str">
            <v>Scottish Power</v>
          </cell>
          <cell r="E2980">
            <v>2</v>
          </cell>
          <cell r="F2980" t="str">
            <v>All</v>
          </cell>
          <cell r="G2980" t="str">
            <v>South East</v>
          </cell>
          <cell r="H2980">
            <v>7087</v>
          </cell>
        </row>
        <row r="2981">
          <cell r="A2981">
            <v>1999</v>
          </cell>
          <cell r="B2981">
            <v>1</v>
          </cell>
          <cell r="C2981" t="str">
            <v>Scottish Power</v>
          </cell>
          <cell r="D2981" t="str">
            <v>Scottish Power</v>
          </cell>
          <cell r="E2981">
            <v>2</v>
          </cell>
          <cell r="F2981" t="str">
            <v>Credit</v>
          </cell>
          <cell r="G2981" t="str">
            <v>South East</v>
          </cell>
          <cell r="H2981">
            <v>1455</v>
          </cell>
        </row>
        <row r="2982">
          <cell r="A2982">
            <v>1999</v>
          </cell>
          <cell r="B2982">
            <v>1</v>
          </cell>
          <cell r="C2982" t="str">
            <v>Scottish Power</v>
          </cell>
          <cell r="D2982" t="str">
            <v>Scottish Power</v>
          </cell>
          <cell r="E2982">
            <v>2</v>
          </cell>
          <cell r="F2982" t="str">
            <v>Credit</v>
          </cell>
          <cell r="G2982" t="str">
            <v>South East</v>
          </cell>
          <cell r="H2982">
            <v>0</v>
          </cell>
        </row>
        <row r="2983">
          <cell r="A2983">
            <v>1999</v>
          </cell>
          <cell r="B2983">
            <v>1</v>
          </cell>
          <cell r="C2983" t="str">
            <v>Scottish Power</v>
          </cell>
          <cell r="D2983" t="str">
            <v>Scottish Power</v>
          </cell>
          <cell r="E2983">
            <v>2</v>
          </cell>
          <cell r="F2983" t="str">
            <v>Direct Debit</v>
          </cell>
          <cell r="G2983" t="str">
            <v>South East</v>
          </cell>
          <cell r="H2983">
            <v>5612</v>
          </cell>
        </row>
        <row r="2984">
          <cell r="A2984">
            <v>1999</v>
          </cell>
          <cell r="B2984">
            <v>1</v>
          </cell>
          <cell r="C2984" t="str">
            <v>Scottish Power</v>
          </cell>
          <cell r="D2984" t="str">
            <v>Scottish Power</v>
          </cell>
          <cell r="E2984">
            <v>2</v>
          </cell>
          <cell r="F2984" t="str">
            <v>Prepayment</v>
          </cell>
          <cell r="G2984" t="str">
            <v>South East</v>
          </cell>
          <cell r="H2984">
            <v>20</v>
          </cell>
        </row>
        <row r="2985">
          <cell r="A2985">
            <v>1999</v>
          </cell>
          <cell r="B2985">
            <v>1</v>
          </cell>
          <cell r="C2985" t="str">
            <v>Scottish Power</v>
          </cell>
          <cell r="D2985" t="str">
            <v>Scottish Power</v>
          </cell>
          <cell r="E2985">
            <v>1</v>
          </cell>
          <cell r="F2985" t="str">
            <v>All</v>
          </cell>
          <cell r="G2985" t="str">
            <v>South Scotland</v>
          </cell>
          <cell r="H2985">
            <v>1602909</v>
          </cell>
        </row>
        <row r="2986">
          <cell r="A2986">
            <v>1999</v>
          </cell>
          <cell r="B2986">
            <v>1</v>
          </cell>
          <cell r="C2986" t="str">
            <v>Scottish Power</v>
          </cell>
          <cell r="D2986" t="str">
            <v>Scottish Power</v>
          </cell>
          <cell r="E2986">
            <v>1</v>
          </cell>
          <cell r="F2986" t="str">
            <v>Credit</v>
          </cell>
          <cell r="G2986" t="str">
            <v>South Scotland</v>
          </cell>
          <cell r="H2986">
            <v>784481</v>
          </cell>
        </row>
        <row r="2987">
          <cell r="A2987">
            <v>1999</v>
          </cell>
          <cell r="B2987">
            <v>1</v>
          </cell>
          <cell r="C2987" t="str">
            <v>Scottish Power</v>
          </cell>
          <cell r="D2987" t="str">
            <v>Scottish Power</v>
          </cell>
          <cell r="E2987">
            <v>1</v>
          </cell>
          <cell r="F2987" t="str">
            <v>Credit</v>
          </cell>
          <cell r="G2987" t="str">
            <v>South Scotland</v>
          </cell>
          <cell r="H2987">
            <v>19063</v>
          </cell>
        </row>
        <row r="2988">
          <cell r="A2988">
            <v>1999</v>
          </cell>
          <cell r="B2988">
            <v>1</v>
          </cell>
          <cell r="C2988" t="str">
            <v>Scottish Power</v>
          </cell>
          <cell r="D2988" t="str">
            <v>Scottish Power</v>
          </cell>
          <cell r="E2988">
            <v>1</v>
          </cell>
          <cell r="F2988" t="str">
            <v>Direct Debit</v>
          </cell>
          <cell r="G2988" t="str">
            <v>South Scotland</v>
          </cell>
          <cell r="H2988">
            <v>436247</v>
          </cell>
        </row>
        <row r="2989">
          <cell r="A2989">
            <v>1999</v>
          </cell>
          <cell r="B2989">
            <v>1</v>
          </cell>
          <cell r="C2989" t="str">
            <v>Scottish Power</v>
          </cell>
          <cell r="D2989" t="str">
            <v>Scottish Power</v>
          </cell>
          <cell r="E2989">
            <v>1</v>
          </cell>
          <cell r="F2989" t="str">
            <v>Prepayment</v>
          </cell>
          <cell r="G2989" t="str">
            <v>South Scotland</v>
          </cell>
          <cell r="H2989">
            <v>363118</v>
          </cell>
        </row>
        <row r="2990">
          <cell r="A2990">
            <v>1999</v>
          </cell>
          <cell r="B2990">
            <v>1</v>
          </cell>
          <cell r="C2990" t="str">
            <v>Scottish Power</v>
          </cell>
          <cell r="D2990" t="str">
            <v>Scottish Power</v>
          </cell>
          <cell r="E2990">
            <v>2</v>
          </cell>
          <cell r="F2990" t="str">
            <v>All</v>
          </cell>
          <cell r="G2990" t="str">
            <v>South Wales</v>
          </cell>
          <cell r="H2990">
            <v>54</v>
          </cell>
        </row>
        <row r="2991">
          <cell r="A2991">
            <v>1999</v>
          </cell>
          <cell r="B2991">
            <v>1</v>
          </cell>
          <cell r="C2991" t="str">
            <v>Scottish Power</v>
          </cell>
          <cell r="D2991" t="str">
            <v>Scottish Power</v>
          </cell>
          <cell r="E2991">
            <v>2</v>
          </cell>
          <cell r="F2991" t="str">
            <v>Credit</v>
          </cell>
          <cell r="G2991" t="str">
            <v>South Wales</v>
          </cell>
          <cell r="H2991">
            <v>11</v>
          </cell>
        </row>
        <row r="2992">
          <cell r="A2992">
            <v>1999</v>
          </cell>
          <cell r="B2992">
            <v>1</v>
          </cell>
          <cell r="C2992" t="str">
            <v>Scottish Power</v>
          </cell>
          <cell r="D2992" t="str">
            <v>Scottish Power</v>
          </cell>
          <cell r="E2992">
            <v>2</v>
          </cell>
          <cell r="F2992" t="str">
            <v>Credit</v>
          </cell>
          <cell r="G2992" t="str">
            <v>South Wales</v>
          </cell>
          <cell r="H2992">
            <v>0</v>
          </cell>
        </row>
        <row r="2993">
          <cell r="A2993">
            <v>1999</v>
          </cell>
          <cell r="B2993">
            <v>1</v>
          </cell>
          <cell r="C2993" t="str">
            <v>Scottish Power</v>
          </cell>
          <cell r="D2993" t="str">
            <v>Scottish Power</v>
          </cell>
          <cell r="E2993">
            <v>2</v>
          </cell>
          <cell r="F2993" t="str">
            <v>Direct Debit</v>
          </cell>
          <cell r="G2993" t="str">
            <v>South Wales</v>
          </cell>
          <cell r="H2993">
            <v>43</v>
          </cell>
        </row>
        <row r="2994">
          <cell r="A2994">
            <v>1999</v>
          </cell>
          <cell r="B2994">
            <v>1</v>
          </cell>
          <cell r="C2994" t="str">
            <v>Scottish Power</v>
          </cell>
          <cell r="D2994" t="str">
            <v>Scottish Power</v>
          </cell>
          <cell r="E2994">
            <v>2</v>
          </cell>
          <cell r="F2994" t="str">
            <v>Prepayment</v>
          </cell>
          <cell r="G2994" t="str">
            <v>South Wales</v>
          </cell>
          <cell r="H2994">
            <v>0</v>
          </cell>
        </row>
        <row r="2995">
          <cell r="A2995">
            <v>1999</v>
          </cell>
          <cell r="B2995">
            <v>1</v>
          </cell>
          <cell r="C2995" t="str">
            <v>Scottish Power</v>
          </cell>
          <cell r="D2995" t="str">
            <v>Scottish Power</v>
          </cell>
          <cell r="E2995">
            <v>2</v>
          </cell>
          <cell r="F2995" t="str">
            <v>All</v>
          </cell>
          <cell r="G2995" t="str">
            <v>South West</v>
          </cell>
          <cell r="H2995">
            <v>365</v>
          </cell>
        </row>
        <row r="2996">
          <cell r="A2996">
            <v>1999</v>
          </cell>
          <cell r="B2996">
            <v>1</v>
          </cell>
          <cell r="C2996" t="str">
            <v>Scottish Power</v>
          </cell>
          <cell r="D2996" t="str">
            <v>Scottish Power</v>
          </cell>
          <cell r="E2996">
            <v>2</v>
          </cell>
          <cell r="F2996" t="str">
            <v>Credit</v>
          </cell>
          <cell r="G2996" t="str">
            <v>South West</v>
          </cell>
          <cell r="H2996">
            <v>67</v>
          </cell>
        </row>
        <row r="2997">
          <cell r="A2997">
            <v>1999</v>
          </cell>
          <cell r="B2997">
            <v>1</v>
          </cell>
          <cell r="C2997" t="str">
            <v>Scottish Power</v>
          </cell>
          <cell r="D2997" t="str">
            <v>Scottish Power</v>
          </cell>
          <cell r="E2997">
            <v>2</v>
          </cell>
          <cell r="F2997" t="str">
            <v>Credit</v>
          </cell>
          <cell r="G2997" t="str">
            <v>South West</v>
          </cell>
          <cell r="H2997">
            <v>0</v>
          </cell>
        </row>
        <row r="2998">
          <cell r="A2998">
            <v>1999</v>
          </cell>
          <cell r="B2998">
            <v>1</v>
          </cell>
          <cell r="C2998" t="str">
            <v>Scottish Power</v>
          </cell>
          <cell r="D2998" t="str">
            <v>Scottish Power</v>
          </cell>
          <cell r="E2998">
            <v>2</v>
          </cell>
          <cell r="F2998" t="str">
            <v>Direct Debit</v>
          </cell>
          <cell r="G2998" t="str">
            <v>South West</v>
          </cell>
          <cell r="H2998">
            <v>249</v>
          </cell>
        </row>
        <row r="2999">
          <cell r="A2999">
            <v>1999</v>
          </cell>
          <cell r="B2999">
            <v>1</v>
          </cell>
          <cell r="C2999" t="str">
            <v>Scottish Power</v>
          </cell>
          <cell r="D2999" t="str">
            <v>Scottish Power</v>
          </cell>
          <cell r="E2999">
            <v>2</v>
          </cell>
          <cell r="F2999" t="str">
            <v>Prepayment</v>
          </cell>
          <cell r="G2999" t="str">
            <v>South West</v>
          </cell>
          <cell r="H2999">
            <v>49</v>
          </cell>
        </row>
        <row r="3000">
          <cell r="A3000">
            <v>1999</v>
          </cell>
          <cell r="B3000">
            <v>1</v>
          </cell>
          <cell r="C3000" t="str">
            <v>Scottish Power</v>
          </cell>
          <cell r="D3000" t="str">
            <v>Scottish Power</v>
          </cell>
          <cell r="E3000">
            <v>2</v>
          </cell>
          <cell r="F3000" t="str">
            <v>All</v>
          </cell>
          <cell r="G3000" t="str">
            <v>Southern</v>
          </cell>
          <cell r="H3000">
            <v>3011</v>
          </cell>
        </row>
        <row r="3001">
          <cell r="A3001">
            <v>1999</v>
          </cell>
          <cell r="B3001">
            <v>1</v>
          </cell>
          <cell r="C3001" t="str">
            <v>Scottish Power</v>
          </cell>
          <cell r="D3001" t="str">
            <v>Scottish Power</v>
          </cell>
          <cell r="E3001">
            <v>2</v>
          </cell>
          <cell r="F3001" t="str">
            <v>Credit</v>
          </cell>
          <cell r="G3001" t="str">
            <v>Southern</v>
          </cell>
          <cell r="H3001">
            <v>575</v>
          </cell>
        </row>
        <row r="3002">
          <cell r="A3002">
            <v>1999</v>
          </cell>
          <cell r="B3002">
            <v>1</v>
          </cell>
          <cell r="C3002" t="str">
            <v>Scottish Power</v>
          </cell>
          <cell r="D3002" t="str">
            <v>Scottish Power</v>
          </cell>
          <cell r="E3002">
            <v>2</v>
          </cell>
          <cell r="F3002" t="str">
            <v>Credit</v>
          </cell>
          <cell r="G3002" t="str">
            <v>Southern</v>
          </cell>
          <cell r="H3002">
            <v>0</v>
          </cell>
        </row>
        <row r="3003">
          <cell r="A3003">
            <v>1999</v>
          </cell>
          <cell r="B3003">
            <v>1</v>
          </cell>
          <cell r="C3003" t="str">
            <v>Scottish Power</v>
          </cell>
          <cell r="D3003" t="str">
            <v>Scottish Power</v>
          </cell>
          <cell r="E3003">
            <v>2</v>
          </cell>
          <cell r="F3003" t="str">
            <v>Direct Debit</v>
          </cell>
          <cell r="G3003" t="str">
            <v>Southern</v>
          </cell>
          <cell r="H3003">
            <v>2220</v>
          </cell>
        </row>
        <row r="3004">
          <cell r="A3004">
            <v>1999</v>
          </cell>
          <cell r="B3004">
            <v>1</v>
          </cell>
          <cell r="C3004" t="str">
            <v>Scottish Power</v>
          </cell>
          <cell r="D3004" t="str">
            <v>Scottish Power</v>
          </cell>
          <cell r="E3004">
            <v>2</v>
          </cell>
          <cell r="F3004" t="str">
            <v>Prepayment</v>
          </cell>
          <cell r="G3004" t="str">
            <v>Southern</v>
          </cell>
          <cell r="H3004">
            <v>216</v>
          </cell>
        </row>
        <row r="3005">
          <cell r="A3005">
            <v>1999</v>
          </cell>
          <cell r="B3005">
            <v>1</v>
          </cell>
          <cell r="C3005" t="str">
            <v>Scottish Power</v>
          </cell>
          <cell r="D3005" t="str">
            <v>Scottish Power</v>
          </cell>
          <cell r="E3005">
            <v>2</v>
          </cell>
          <cell r="F3005" t="str">
            <v>All</v>
          </cell>
          <cell r="G3005" t="str">
            <v>Yorkshire</v>
          </cell>
          <cell r="H3005">
            <v>7638</v>
          </cell>
        </row>
        <row r="3006">
          <cell r="A3006">
            <v>1999</v>
          </cell>
          <cell r="B3006">
            <v>1</v>
          </cell>
          <cell r="C3006" t="str">
            <v>Scottish Power</v>
          </cell>
          <cell r="D3006" t="str">
            <v>Scottish Power</v>
          </cell>
          <cell r="E3006">
            <v>2</v>
          </cell>
          <cell r="F3006" t="str">
            <v>Credit</v>
          </cell>
          <cell r="G3006" t="str">
            <v>Yorkshire</v>
          </cell>
          <cell r="H3006">
            <v>4341</v>
          </cell>
        </row>
        <row r="3007">
          <cell r="A3007">
            <v>1999</v>
          </cell>
          <cell r="B3007">
            <v>1</v>
          </cell>
          <cell r="C3007" t="str">
            <v>Scottish Power</v>
          </cell>
          <cell r="D3007" t="str">
            <v>Scottish Power</v>
          </cell>
          <cell r="E3007">
            <v>2</v>
          </cell>
          <cell r="F3007" t="str">
            <v>Credit</v>
          </cell>
          <cell r="G3007" t="str">
            <v>Yorkshire</v>
          </cell>
          <cell r="H3007">
            <v>0</v>
          </cell>
        </row>
        <row r="3008">
          <cell r="A3008">
            <v>1999</v>
          </cell>
          <cell r="B3008">
            <v>1</v>
          </cell>
          <cell r="C3008" t="str">
            <v>Scottish Power</v>
          </cell>
          <cell r="D3008" t="str">
            <v>Scottish Power</v>
          </cell>
          <cell r="E3008">
            <v>2</v>
          </cell>
          <cell r="F3008" t="str">
            <v>Direct Debit</v>
          </cell>
          <cell r="G3008" t="str">
            <v>Yorkshire</v>
          </cell>
          <cell r="H3008">
            <v>2523</v>
          </cell>
        </row>
        <row r="3009">
          <cell r="A3009">
            <v>1999</v>
          </cell>
          <cell r="B3009">
            <v>1</v>
          </cell>
          <cell r="C3009" t="str">
            <v>Scottish Power</v>
          </cell>
          <cell r="D3009" t="str">
            <v>Scottish Power</v>
          </cell>
          <cell r="E3009">
            <v>2</v>
          </cell>
          <cell r="F3009" t="str">
            <v>Prepayment</v>
          </cell>
          <cell r="G3009" t="str">
            <v>Yorkshire</v>
          </cell>
          <cell r="H3009">
            <v>774</v>
          </cell>
        </row>
        <row r="3010">
          <cell r="A3010">
            <v>1999</v>
          </cell>
          <cell r="B3010">
            <v>1</v>
          </cell>
          <cell r="C3010" t="str">
            <v>SEEBOARD</v>
          </cell>
          <cell r="D3010" t="str">
            <v>EDF</v>
          </cell>
          <cell r="E3010">
            <v>2</v>
          </cell>
          <cell r="F3010" t="str">
            <v>All</v>
          </cell>
          <cell r="G3010" t="str">
            <v>East Anglia</v>
          </cell>
          <cell r="H3010">
            <v>0</v>
          </cell>
        </row>
        <row r="3011">
          <cell r="A3011">
            <v>1999</v>
          </cell>
          <cell r="B3011">
            <v>1</v>
          </cell>
          <cell r="C3011" t="str">
            <v>SEEBOARD</v>
          </cell>
          <cell r="D3011" t="str">
            <v>EDF</v>
          </cell>
          <cell r="E3011">
            <v>2</v>
          </cell>
          <cell r="F3011" t="str">
            <v>Credit</v>
          </cell>
          <cell r="G3011" t="str">
            <v>East Anglia</v>
          </cell>
          <cell r="H3011">
            <v>0</v>
          </cell>
        </row>
        <row r="3012">
          <cell r="A3012">
            <v>1999</v>
          </cell>
          <cell r="B3012">
            <v>1</v>
          </cell>
          <cell r="C3012" t="str">
            <v>SEEBOARD</v>
          </cell>
          <cell r="D3012" t="str">
            <v>EDF</v>
          </cell>
          <cell r="E3012">
            <v>2</v>
          </cell>
          <cell r="F3012" t="str">
            <v>Credit</v>
          </cell>
          <cell r="G3012" t="str">
            <v>East Anglia</v>
          </cell>
          <cell r="H3012">
            <v>0</v>
          </cell>
        </row>
        <row r="3013">
          <cell r="A3013">
            <v>1999</v>
          </cell>
          <cell r="B3013">
            <v>1</v>
          </cell>
          <cell r="C3013" t="str">
            <v>SEEBOARD</v>
          </cell>
          <cell r="D3013" t="str">
            <v>EDF</v>
          </cell>
          <cell r="E3013">
            <v>2</v>
          </cell>
          <cell r="F3013" t="str">
            <v>Direct Debit</v>
          </cell>
          <cell r="G3013" t="str">
            <v>East Anglia</v>
          </cell>
          <cell r="H3013">
            <v>0</v>
          </cell>
        </row>
        <row r="3014">
          <cell r="A3014">
            <v>1999</v>
          </cell>
          <cell r="B3014">
            <v>1</v>
          </cell>
          <cell r="C3014" t="str">
            <v>SEEBOARD</v>
          </cell>
          <cell r="D3014" t="str">
            <v>EDF</v>
          </cell>
          <cell r="E3014">
            <v>2</v>
          </cell>
          <cell r="F3014" t="str">
            <v>Prepayment</v>
          </cell>
          <cell r="G3014" t="str">
            <v>East Anglia</v>
          </cell>
          <cell r="H3014">
            <v>0</v>
          </cell>
        </row>
        <row r="3015">
          <cell r="A3015">
            <v>1999</v>
          </cell>
          <cell r="B3015">
            <v>1</v>
          </cell>
          <cell r="C3015" t="str">
            <v>SEEBOARD</v>
          </cell>
          <cell r="D3015" t="str">
            <v>EDF</v>
          </cell>
          <cell r="E3015">
            <v>2</v>
          </cell>
          <cell r="F3015" t="str">
            <v>All</v>
          </cell>
          <cell r="G3015" t="str">
            <v>East Midlands</v>
          </cell>
          <cell r="H3015">
            <v>0</v>
          </cell>
        </row>
        <row r="3016">
          <cell r="A3016">
            <v>1999</v>
          </cell>
          <cell r="B3016">
            <v>1</v>
          </cell>
          <cell r="C3016" t="str">
            <v>SEEBOARD</v>
          </cell>
          <cell r="D3016" t="str">
            <v>EDF</v>
          </cell>
          <cell r="E3016">
            <v>2</v>
          </cell>
          <cell r="F3016" t="str">
            <v>Credit</v>
          </cell>
          <cell r="G3016" t="str">
            <v>East Midlands</v>
          </cell>
          <cell r="H3016">
            <v>0</v>
          </cell>
        </row>
        <row r="3017">
          <cell r="A3017">
            <v>1999</v>
          </cell>
          <cell r="B3017">
            <v>1</v>
          </cell>
          <cell r="C3017" t="str">
            <v>SEEBOARD</v>
          </cell>
          <cell r="D3017" t="str">
            <v>EDF</v>
          </cell>
          <cell r="E3017">
            <v>2</v>
          </cell>
          <cell r="F3017" t="str">
            <v>Credit</v>
          </cell>
          <cell r="G3017" t="str">
            <v>East Midlands</v>
          </cell>
          <cell r="H3017">
            <v>0</v>
          </cell>
        </row>
        <row r="3018">
          <cell r="A3018">
            <v>1999</v>
          </cell>
          <cell r="B3018">
            <v>1</v>
          </cell>
          <cell r="C3018" t="str">
            <v>SEEBOARD</v>
          </cell>
          <cell r="D3018" t="str">
            <v>EDF</v>
          </cell>
          <cell r="E3018">
            <v>2</v>
          </cell>
          <cell r="F3018" t="str">
            <v>Direct Debit</v>
          </cell>
          <cell r="G3018" t="str">
            <v>East Midlands</v>
          </cell>
          <cell r="H3018">
            <v>0</v>
          </cell>
        </row>
        <row r="3019">
          <cell r="A3019">
            <v>1999</v>
          </cell>
          <cell r="B3019">
            <v>1</v>
          </cell>
          <cell r="C3019" t="str">
            <v>SEEBOARD</v>
          </cell>
          <cell r="D3019" t="str">
            <v>EDF</v>
          </cell>
          <cell r="E3019">
            <v>2</v>
          </cell>
          <cell r="F3019" t="str">
            <v>Prepayment</v>
          </cell>
          <cell r="G3019" t="str">
            <v>East Midlands</v>
          </cell>
          <cell r="H3019">
            <v>0</v>
          </cell>
        </row>
        <row r="3020">
          <cell r="A3020">
            <v>1999</v>
          </cell>
          <cell r="B3020">
            <v>1</v>
          </cell>
          <cell r="C3020" t="str">
            <v>SEEBOARD</v>
          </cell>
          <cell r="D3020" t="str">
            <v>EDF</v>
          </cell>
          <cell r="E3020">
            <v>2</v>
          </cell>
          <cell r="F3020" t="str">
            <v>All</v>
          </cell>
          <cell r="G3020" t="str">
            <v>London</v>
          </cell>
          <cell r="H3020">
            <v>11</v>
          </cell>
        </row>
        <row r="3021">
          <cell r="A3021">
            <v>1999</v>
          </cell>
          <cell r="B3021">
            <v>1</v>
          </cell>
          <cell r="C3021" t="str">
            <v>SEEBOARD</v>
          </cell>
          <cell r="D3021" t="str">
            <v>EDF</v>
          </cell>
          <cell r="E3021">
            <v>2</v>
          </cell>
          <cell r="F3021" t="str">
            <v>Credit</v>
          </cell>
          <cell r="G3021" t="str">
            <v>London</v>
          </cell>
          <cell r="H3021">
            <v>8</v>
          </cell>
        </row>
        <row r="3022">
          <cell r="A3022">
            <v>1999</v>
          </cell>
          <cell r="B3022">
            <v>1</v>
          </cell>
          <cell r="C3022" t="str">
            <v>SEEBOARD</v>
          </cell>
          <cell r="D3022" t="str">
            <v>EDF</v>
          </cell>
          <cell r="E3022">
            <v>2</v>
          </cell>
          <cell r="F3022" t="str">
            <v>Credit</v>
          </cell>
          <cell r="G3022" t="str">
            <v>London</v>
          </cell>
          <cell r="H3022">
            <v>0</v>
          </cell>
        </row>
        <row r="3023">
          <cell r="A3023">
            <v>1999</v>
          </cell>
          <cell r="B3023">
            <v>1</v>
          </cell>
          <cell r="C3023" t="str">
            <v>SEEBOARD</v>
          </cell>
          <cell r="D3023" t="str">
            <v>EDF</v>
          </cell>
          <cell r="E3023">
            <v>2</v>
          </cell>
          <cell r="F3023" t="str">
            <v>Direct Debit</v>
          </cell>
          <cell r="G3023" t="str">
            <v>London</v>
          </cell>
          <cell r="H3023">
            <v>1</v>
          </cell>
        </row>
        <row r="3024">
          <cell r="A3024">
            <v>1999</v>
          </cell>
          <cell r="B3024">
            <v>1</v>
          </cell>
          <cell r="C3024" t="str">
            <v>SEEBOARD</v>
          </cell>
          <cell r="D3024" t="str">
            <v>EDF</v>
          </cell>
          <cell r="E3024">
            <v>2</v>
          </cell>
          <cell r="F3024" t="str">
            <v>Prepayment</v>
          </cell>
          <cell r="G3024" t="str">
            <v>London</v>
          </cell>
          <cell r="H3024">
            <v>2</v>
          </cell>
        </row>
        <row r="3025">
          <cell r="A3025">
            <v>1999</v>
          </cell>
          <cell r="B3025">
            <v>1</v>
          </cell>
          <cell r="C3025" t="str">
            <v>SEEBOARD</v>
          </cell>
          <cell r="D3025" t="str">
            <v>EDF</v>
          </cell>
          <cell r="E3025">
            <v>2</v>
          </cell>
          <cell r="F3025" t="str">
            <v>All</v>
          </cell>
          <cell r="G3025" t="str">
            <v>Midlands</v>
          </cell>
          <cell r="H3025">
            <v>0</v>
          </cell>
        </row>
        <row r="3026">
          <cell r="A3026">
            <v>1999</v>
          </cell>
          <cell r="B3026">
            <v>1</v>
          </cell>
          <cell r="C3026" t="str">
            <v>SEEBOARD</v>
          </cell>
          <cell r="D3026" t="str">
            <v>EDF</v>
          </cell>
          <cell r="E3026">
            <v>2</v>
          </cell>
          <cell r="F3026" t="str">
            <v>Credit</v>
          </cell>
          <cell r="G3026" t="str">
            <v>Midlands</v>
          </cell>
          <cell r="H3026">
            <v>0</v>
          </cell>
        </row>
        <row r="3027">
          <cell r="A3027">
            <v>1999</v>
          </cell>
          <cell r="B3027">
            <v>1</v>
          </cell>
          <cell r="C3027" t="str">
            <v>SEEBOARD</v>
          </cell>
          <cell r="D3027" t="str">
            <v>EDF</v>
          </cell>
          <cell r="E3027">
            <v>2</v>
          </cell>
          <cell r="F3027" t="str">
            <v>Credit</v>
          </cell>
          <cell r="G3027" t="str">
            <v>Midlands</v>
          </cell>
          <cell r="H3027">
            <v>0</v>
          </cell>
        </row>
        <row r="3028">
          <cell r="A3028">
            <v>1999</v>
          </cell>
          <cell r="B3028">
            <v>1</v>
          </cell>
          <cell r="C3028" t="str">
            <v>SEEBOARD</v>
          </cell>
          <cell r="D3028" t="str">
            <v>EDF</v>
          </cell>
          <cell r="E3028">
            <v>2</v>
          </cell>
          <cell r="F3028" t="str">
            <v>Direct Debit</v>
          </cell>
          <cell r="G3028" t="str">
            <v>Midlands</v>
          </cell>
          <cell r="H3028">
            <v>0</v>
          </cell>
        </row>
        <row r="3029">
          <cell r="A3029">
            <v>1999</v>
          </cell>
          <cell r="B3029">
            <v>1</v>
          </cell>
          <cell r="C3029" t="str">
            <v>SEEBOARD</v>
          </cell>
          <cell r="D3029" t="str">
            <v>EDF</v>
          </cell>
          <cell r="E3029">
            <v>2</v>
          </cell>
          <cell r="F3029" t="str">
            <v>Prepayment</v>
          </cell>
          <cell r="G3029" t="str">
            <v>Midlands</v>
          </cell>
          <cell r="H3029">
            <v>0</v>
          </cell>
        </row>
        <row r="3030">
          <cell r="A3030">
            <v>1999</v>
          </cell>
          <cell r="B3030">
            <v>1</v>
          </cell>
          <cell r="C3030" t="str">
            <v>SEEBOARD</v>
          </cell>
          <cell r="D3030" t="str">
            <v>EDF</v>
          </cell>
          <cell r="E3030">
            <v>2</v>
          </cell>
          <cell r="F3030" t="str">
            <v>All</v>
          </cell>
          <cell r="G3030" t="str">
            <v>North East</v>
          </cell>
          <cell r="H3030">
            <v>0</v>
          </cell>
        </row>
        <row r="3031">
          <cell r="A3031">
            <v>1999</v>
          </cell>
          <cell r="B3031">
            <v>1</v>
          </cell>
          <cell r="C3031" t="str">
            <v>SEEBOARD</v>
          </cell>
          <cell r="D3031" t="str">
            <v>EDF</v>
          </cell>
          <cell r="E3031">
            <v>2</v>
          </cell>
          <cell r="F3031" t="str">
            <v>Credit</v>
          </cell>
          <cell r="G3031" t="str">
            <v>North East</v>
          </cell>
          <cell r="H3031">
            <v>0</v>
          </cell>
        </row>
        <row r="3032">
          <cell r="A3032">
            <v>1999</v>
          </cell>
          <cell r="B3032">
            <v>1</v>
          </cell>
          <cell r="C3032" t="str">
            <v>SEEBOARD</v>
          </cell>
          <cell r="D3032" t="str">
            <v>EDF</v>
          </cell>
          <cell r="E3032">
            <v>2</v>
          </cell>
          <cell r="F3032" t="str">
            <v>Credit</v>
          </cell>
          <cell r="G3032" t="str">
            <v>North East</v>
          </cell>
          <cell r="H3032">
            <v>0</v>
          </cell>
        </row>
        <row r="3033">
          <cell r="A3033">
            <v>1999</v>
          </cell>
          <cell r="B3033">
            <v>1</v>
          </cell>
          <cell r="C3033" t="str">
            <v>SEEBOARD</v>
          </cell>
          <cell r="D3033" t="str">
            <v>EDF</v>
          </cell>
          <cell r="E3033">
            <v>2</v>
          </cell>
          <cell r="F3033" t="str">
            <v>Direct Debit</v>
          </cell>
          <cell r="G3033" t="str">
            <v>North East</v>
          </cell>
          <cell r="H3033">
            <v>0</v>
          </cell>
        </row>
        <row r="3034">
          <cell r="A3034">
            <v>1999</v>
          </cell>
          <cell r="B3034">
            <v>1</v>
          </cell>
          <cell r="C3034" t="str">
            <v>SEEBOARD</v>
          </cell>
          <cell r="D3034" t="str">
            <v>EDF</v>
          </cell>
          <cell r="E3034">
            <v>2</v>
          </cell>
          <cell r="F3034" t="str">
            <v>Prepayment</v>
          </cell>
          <cell r="G3034" t="str">
            <v>North East</v>
          </cell>
          <cell r="H3034">
            <v>0</v>
          </cell>
        </row>
        <row r="3035">
          <cell r="A3035">
            <v>1999</v>
          </cell>
          <cell r="B3035">
            <v>1</v>
          </cell>
          <cell r="C3035" t="str">
            <v>SEEBOARD</v>
          </cell>
          <cell r="D3035" t="str">
            <v>EDF</v>
          </cell>
          <cell r="E3035">
            <v>2</v>
          </cell>
          <cell r="F3035" t="str">
            <v>All</v>
          </cell>
          <cell r="G3035" t="str">
            <v>North Scotland</v>
          </cell>
          <cell r="H3035">
            <v>0</v>
          </cell>
        </row>
        <row r="3036">
          <cell r="A3036">
            <v>1999</v>
          </cell>
          <cell r="B3036">
            <v>1</v>
          </cell>
          <cell r="C3036" t="str">
            <v>SEEBOARD</v>
          </cell>
          <cell r="D3036" t="str">
            <v>EDF</v>
          </cell>
          <cell r="E3036">
            <v>2</v>
          </cell>
          <cell r="F3036" t="str">
            <v>Credit</v>
          </cell>
          <cell r="G3036" t="str">
            <v>North Scotland</v>
          </cell>
          <cell r="H3036">
            <v>0</v>
          </cell>
        </row>
        <row r="3037">
          <cell r="A3037">
            <v>1999</v>
          </cell>
          <cell r="B3037">
            <v>1</v>
          </cell>
          <cell r="C3037" t="str">
            <v>SEEBOARD</v>
          </cell>
          <cell r="D3037" t="str">
            <v>EDF</v>
          </cell>
          <cell r="E3037">
            <v>2</v>
          </cell>
          <cell r="F3037" t="str">
            <v>Credit</v>
          </cell>
          <cell r="G3037" t="str">
            <v>North Scotland</v>
          </cell>
          <cell r="H3037">
            <v>0</v>
          </cell>
        </row>
        <row r="3038">
          <cell r="A3038">
            <v>1999</v>
          </cell>
          <cell r="B3038">
            <v>1</v>
          </cell>
          <cell r="C3038" t="str">
            <v>SEEBOARD</v>
          </cell>
          <cell r="D3038" t="str">
            <v>EDF</v>
          </cell>
          <cell r="E3038">
            <v>2</v>
          </cell>
          <cell r="F3038" t="str">
            <v>Direct Debit</v>
          </cell>
          <cell r="G3038" t="str">
            <v>North Scotland</v>
          </cell>
          <cell r="H3038">
            <v>0</v>
          </cell>
        </row>
        <row r="3039">
          <cell r="A3039">
            <v>1999</v>
          </cell>
          <cell r="B3039">
            <v>1</v>
          </cell>
          <cell r="C3039" t="str">
            <v>SEEBOARD</v>
          </cell>
          <cell r="D3039" t="str">
            <v>EDF</v>
          </cell>
          <cell r="E3039">
            <v>2</v>
          </cell>
          <cell r="F3039" t="str">
            <v>Prepayment</v>
          </cell>
          <cell r="G3039" t="str">
            <v>North Scotland</v>
          </cell>
          <cell r="H3039">
            <v>0</v>
          </cell>
        </row>
        <row r="3040">
          <cell r="A3040">
            <v>1999</v>
          </cell>
          <cell r="B3040">
            <v>1</v>
          </cell>
          <cell r="C3040" t="str">
            <v>SEEBOARD</v>
          </cell>
          <cell r="D3040" t="str">
            <v>EDF</v>
          </cell>
          <cell r="E3040">
            <v>2</v>
          </cell>
          <cell r="F3040" t="str">
            <v>All</v>
          </cell>
          <cell r="G3040" t="str">
            <v>North Wales &amp; Merseyside</v>
          </cell>
          <cell r="H3040">
            <v>0</v>
          </cell>
        </row>
        <row r="3041">
          <cell r="A3041">
            <v>1999</v>
          </cell>
          <cell r="B3041">
            <v>1</v>
          </cell>
          <cell r="C3041" t="str">
            <v>SEEBOARD</v>
          </cell>
          <cell r="D3041" t="str">
            <v>EDF</v>
          </cell>
          <cell r="E3041">
            <v>2</v>
          </cell>
          <cell r="F3041" t="str">
            <v>Credit</v>
          </cell>
          <cell r="G3041" t="str">
            <v>North Wales &amp; Merseyside</v>
          </cell>
          <cell r="H3041">
            <v>0</v>
          </cell>
        </row>
        <row r="3042">
          <cell r="A3042">
            <v>1999</v>
          </cell>
          <cell r="B3042">
            <v>1</v>
          </cell>
          <cell r="C3042" t="str">
            <v>SEEBOARD</v>
          </cell>
          <cell r="D3042" t="str">
            <v>EDF</v>
          </cell>
          <cell r="E3042">
            <v>2</v>
          </cell>
          <cell r="F3042" t="str">
            <v>Credit</v>
          </cell>
          <cell r="G3042" t="str">
            <v>North Wales &amp; Merseyside</v>
          </cell>
          <cell r="H3042">
            <v>0</v>
          </cell>
        </row>
        <row r="3043">
          <cell r="A3043">
            <v>1999</v>
          </cell>
          <cell r="B3043">
            <v>1</v>
          </cell>
          <cell r="C3043" t="str">
            <v>SEEBOARD</v>
          </cell>
          <cell r="D3043" t="str">
            <v>EDF</v>
          </cell>
          <cell r="E3043">
            <v>2</v>
          </cell>
          <cell r="F3043" t="str">
            <v>Direct Debit</v>
          </cell>
          <cell r="G3043" t="str">
            <v>North Wales &amp; Merseyside</v>
          </cell>
          <cell r="H3043">
            <v>0</v>
          </cell>
        </row>
        <row r="3044">
          <cell r="A3044">
            <v>1999</v>
          </cell>
          <cell r="B3044">
            <v>1</v>
          </cell>
          <cell r="C3044" t="str">
            <v>SEEBOARD</v>
          </cell>
          <cell r="D3044" t="str">
            <v>EDF</v>
          </cell>
          <cell r="E3044">
            <v>2</v>
          </cell>
          <cell r="F3044" t="str">
            <v>Prepayment</v>
          </cell>
          <cell r="G3044" t="str">
            <v>North Wales &amp; Merseyside</v>
          </cell>
          <cell r="H3044">
            <v>0</v>
          </cell>
        </row>
        <row r="3045">
          <cell r="A3045">
            <v>1999</v>
          </cell>
          <cell r="B3045">
            <v>1</v>
          </cell>
          <cell r="C3045" t="str">
            <v>SEEBOARD</v>
          </cell>
          <cell r="D3045" t="str">
            <v>EDF</v>
          </cell>
          <cell r="E3045">
            <v>2</v>
          </cell>
          <cell r="F3045" t="str">
            <v>All</v>
          </cell>
          <cell r="G3045" t="str">
            <v>North West</v>
          </cell>
          <cell r="H3045">
            <v>0</v>
          </cell>
        </row>
        <row r="3046">
          <cell r="A3046">
            <v>1999</v>
          </cell>
          <cell r="B3046">
            <v>1</v>
          </cell>
          <cell r="C3046" t="str">
            <v>SEEBOARD</v>
          </cell>
          <cell r="D3046" t="str">
            <v>EDF</v>
          </cell>
          <cell r="E3046">
            <v>2</v>
          </cell>
          <cell r="F3046" t="str">
            <v>Credit</v>
          </cell>
          <cell r="G3046" t="str">
            <v>North West</v>
          </cell>
          <cell r="H3046">
            <v>0</v>
          </cell>
        </row>
        <row r="3047">
          <cell r="A3047">
            <v>1999</v>
          </cell>
          <cell r="B3047">
            <v>1</v>
          </cell>
          <cell r="C3047" t="str">
            <v>SEEBOARD</v>
          </cell>
          <cell r="D3047" t="str">
            <v>EDF</v>
          </cell>
          <cell r="E3047">
            <v>2</v>
          </cell>
          <cell r="F3047" t="str">
            <v>Credit</v>
          </cell>
          <cell r="G3047" t="str">
            <v>North West</v>
          </cell>
          <cell r="H3047">
            <v>0</v>
          </cell>
        </row>
        <row r="3048">
          <cell r="A3048">
            <v>1999</v>
          </cell>
          <cell r="B3048">
            <v>1</v>
          </cell>
          <cell r="C3048" t="str">
            <v>SEEBOARD</v>
          </cell>
          <cell r="D3048" t="str">
            <v>EDF</v>
          </cell>
          <cell r="E3048">
            <v>2</v>
          </cell>
          <cell r="F3048" t="str">
            <v>Direct Debit</v>
          </cell>
          <cell r="G3048" t="str">
            <v>North West</v>
          </cell>
          <cell r="H3048">
            <v>0</v>
          </cell>
        </row>
        <row r="3049">
          <cell r="A3049">
            <v>1999</v>
          </cell>
          <cell r="B3049">
            <v>1</v>
          </cell>
          <cell r="C3049" t="str">
            <v>SEEBOARD</v>
          </cell>
          <cell r="D3049" t="str">
            <v>EDF</v>
          </cell>
          <cell r="E3049">
            <v>2</v>
          </cell>
          <cell r="F3049" t="str">
            <v>Prepayment</v>
          </cell>
          <cell r="G3049" t="str">
            <v>North West</v>
          </cell>
          <cell r="H3049">
            <v>0</v>
          </cell>
        </row>
        <row r="3050">
          <cell r="A3050">
            <v>1999</v>
          </cell>
          <cell r="B3050">
            <v>1</v>
          </cell>
          <cell r="C3050" t="str">
            <v>SEEBOARD</v>
          </cell>
          <cell r="D3050" t="str">
            <v>EDF</v>
          </cell>
          <cell r="E3050">
            <v>1</v>
          </cell>
          <cell r="F3050" t="str">
            <v>All</v>
          </cell>
          <cell r="G3050" t="str">
            <v>South East</v>
          </cell>
          <cell r="H3050">
            <v>1828317</v>
          </cell>
        </row>
        <row r="3051">
          <cell r="A3051">
            <v>1999</v>
          </cell>
          <cell r="B3051">
            <v>1</v>
          </cell>
          <cell r="C3051" t="str">
            <v>SEEBOARD</v>
          </cell>
          <cell r="D3051" t="str">
            <v>EDF</v>
          </cell>
          <cell r="E3051">
            <v>1</v>
          </cell>
          <cell r="F3051" t="str">
            <v>Credit</v>
          </cell>
          <cell r="G3051" t="str">
            <v>South East</v>
          </cell>
          <cell r="H3051">
            <v>925595</v>
          </cell>
        </row>
        <row r="3052">
          <cell r="A3052">
            <v>1999</v>
          </cell>
          <cell r="B3052">
            <v>1</v>
          </cell>
          <cell r="C3052" t="str">
            <v>SEEBOARD</v>
          </cell>
          <cell r="D3052" t="str">
            <v>EDF</v>
          </cell>
          <cell r="E3052">
            <v>1</v>
          </cell>
          <cell r="F3052" t="str">
            <v>Credit</v>
          </cell>
          <cell r="G3052" t="str">
            <v>South East</v>
          </cell>
          <cell r="H3052">
            <v>14994</v>
          </cell>
        </row>
        <row r="3053">
          <cell r="A3053">
            <v>1999</v>
          </cell>
          <cell r="B3053">
            <v>1</v>
          </cell>
          <cell r="C3053" t="str">
            <v>SEEBOARD</v>
          </cell>
          <cell r="D3053" t="str">
            <v>EDF</v>
          </cell>
          <cell r="E3053">
            <v>1</v>
          </cell>
          <cell r="F3053" t="str">
            <v>Direct Debit</v>
          </cell>
          <cell r="G3053" t="str">
            <v>South East</v>
          </cell>
          <cell r="H3053">
            <v>677421</v>
          </cell>
        </row>
        <row r="3054">
          <cell r="A3054">
            <v>1999</v>
          </cell>
          <cell r="B3054">
            <v>1</v>
          </cell>
          <cell r="C3054" t="str">
            <v>SEEBOARD</v>
          </cell>
          <cell r="D3054" t="str">
            <v>EDF</v>
          </cell>
          <cell r="E3054">
            <v>1</v>
          </cell>
          <cell r="F3054" t="str">
            <v>Prepayment</v>
          </cell>
          <cell r="G3054" t="str">
            <v>South East</v>
          </cell>
          <cell r="H3054">
            <v>210307</v>
          </cell>
        </row>
        <row r="3055">
          <cell r="A3055">
            <v>1999</v>
          </cell>
          <cell r="B3055">
            <v>1</v>
          </cell>
          <cell r="C3055" t="str">
            <v>SEEBOARD</v>
          </cell>
          <cell r="D3055" t="str">
            <v>EDF</v>
          </cell>
          <cell r="E3055">
            <v>2</v>
          </cell>
          <cell r="F3055" t="str">
            <v>All</v>
          </cell>
          <cell r="G3055" t="str">
            <v>South Scotland</v>
          </cell>
          <cell r="H3055">
            <v>0</v>
          </cell>
        </row>
        <row r="3056">
          <cell r="A3056">
            <v>1999</v>
          </cell>
          <cell r="B3056">
            <v>1</v>
          </cell>
          <cell r="C3056" t="str">
            <v>SEEBOARD</v>
          </cell>
          <cell r="D3056" t="str">
            <v>EDF</v>
          </cell>
          <cell r="E3056">
            <v>2</v>
          </cell>
          <cell r="F3056" t="str">
            <v>Credit</v>
          </cell>
          <cell r="G3056" t="str">
            <v>South Scotland</v>
          </cell>
          <cell r="H3056">
            <v>0</v>
          </cell>
        </row>
        <row r="3057">
          <cell r="A3057">
            <v>1999</v>
          </cell>
          <cell r="B3057">
            <v>1</v>
          </cell>
          <cell r="C3057" t="str">
            <v>SEEBOARD</v>
          </cell>
          <cell r="D3057" t="str">
            <v>EDF</v>
          </cell>
          <cell r="E3057">
            <v>2</v>
          </cell>
          <cell r="F3057" t="str">
            <v>Credit</v>
          </cell>
          <cell r="G3057" t="str">
            <v>South Scotland</v>
          </cell>
          <cell r="H3057">
            <v>0</v>
          </cell>
        </row>
        <row r="3058">
          <cell r="A3058">
            <v>1999</v>
          </cell>
          <cell r="B3058">
            <v>1</v>
          </cell>
          <cell r="C3058" t="str">
            <v>SEEBOARD</v>
          </cell>
          <cell r="D3058" t="str">
            <v>EDF</v>
          </cell>
          <cell r="E3058">
            <v>2</v>
          </cell>
          <cell r="F3058" t="str">
            <v>Direct Debit</v>
          </cell>
          <cell r="G3058" t="str">
            <v>South Scotland</v>
          </cell>
          <cell r="H3058">
            <v>0</v>
          </cell>
        </row>
        <row r="3059">
          <cell r="A3059">
            <v>1999</v>
          </cell>
          <cell r="B3059">
            <v>1</v>
          </cell>
          <cell r="C3059" t="str">
            <v>SEEBOARD</v>
          </cell>
          <cell r="D3059" t="str">
            <v>EDF</v>
          </cell>
          <cell r="E3059">
            <v>2</v>
          </cell>
          <cell r="F3059" t="str">
            <v>Prepayment</v>
          </cell>
          <cell r="G3059" t="str">
            <v>South Scotland</v>
          </cell>
          <cell r="H3059">
            <v>0</v>
          </cell>
        </row>
        <row r="3060">
          <cell r="A3060">
            <v>1999</v>
          </cell>
          <cell r="B3060">
            <v>1</v>
          </cell>
          <cell r="C3060" t="str">
            <v>SEEBOARD</v>
          </cell>
          <cell r="D3060" t="str">
            <v>EDF</v>
          </cell>
          <cell r="E3060">
            <v>2</v>
          </cell>
          <cell r="F3060" t="str">
            <v>All</v>
          </cell>
          <cell r="G3060" t="str">
            <v>South Wales</v>
          </cell>
          <cell r="H3060">
            <v>0</v>
          </cell>
        </row>
        <row r="3061">
          <cell r="A3061">
            <v>1999</v>
          </cell>
          <cell r="B3061">
            <v>1</v>
          </cell>
          <cell r="C3061" t="str">
            <v>SEEBOARD</v>
          </cell>
          <cell r="D3061" t="str">
            <v>EDF</v>
          </cell>
          <cell r="E3061">
            <v>2</v>
          </cell>
          <cell r="F3061" t="str">
            <v>Credit</v>
          </cell>
          <cell r="G3061" t="str">
            <v>South Wales</v>
          </cell>
          <cell r="H3061">
            <v>0</v>
          </cell>
        </row>
        <row r="3062">
          <cell r="A3062">
            <v>1999</v>
          </cell>
          <cell r="B3062">
            <v>1</v>
          </cell>
          <cell r="C3062" t="str">
            <v>SEEBOARD</v>
          </cell>
          <cell r="D3062" t="str">
            <v>EDF</v>
          </cell>
          <cell r="E3062">
            <v>2</v>
          </cell>
          <cell r="F3062" t="str">
            <v>Credit</v>
          </cell>
          <cell r="G3062" t="str">
            <v>South Wales</v>
          </cell>
          <cell r="H3062">
            <v>0</v>
          </cell>
        </row>
        <row r="3063">
          <cell r="A3063">
            <v>1999</v>
          </cell>
          <cell r="B3063">
            <v>1</v>
          </cell>
          <cell r="C3063" t="str">
            <v>SEEBOARD</v>
          </cell>
          <cell r="D3063" t="str">
            <v>EDF</v>
          </cell>
          <cell r="E3063">
            <v>2</v>
          </cell>
          <cell r="F3063" t="str">
            <v>Direct Debit</v>
          </cell>
          <cell r="G3063" t="str">
            <v>South Wales</v>
          </cell>
          <cell r="H3063">
            <v>0</v>
          </cell>
        </row>
        <row r="3064">
          <cell r="A3064">
            <v>1999</v>
          </cell>
          <cell r="B3064">
            <v>1</v>
          </cell>
          <cell r="C3064" t="str">
            <v>SEEBOARD</v>
          </cell>
          <cell r="D3064" t="str">
            <v>EDF</v>
          </cell>
          <cell r="E3064">
            <v>2</v>
          </cell>
          <cell r="F3064" t="str">
            <v>Prepayment</v>
          </cell>
          <cell r="G3064" t="str">
            <v>South Wales</v>
          </cell>
          <cell r="H3064">
            <v>0</v>
          </cell>
        </row>
        <row r="3065">
          <cell r="A3065">
            <v>1999</v>
          </cell>
          <cell r="B3065">
            <v>1</v>
          </cell>
          <cell r="C3065" t="str">
            <v>SEEBOARD</v>
          </cell>
          <cell r="D3065" t="str">
            <v>EDF</v>
          </cell>
          <cell r="E3065">
            <v>2</v>
          </cell>
          <cell r="F3065" t="str">
            <v>All</v>
          </cell>
          <cell r="G3065" t="str">
            <v>South West</v>
          </cell>
          <cell r="H3065">
            <v>0</v>
          </cell>
        </row>
        <row r="3066">
          <cell r="A3066">
            <v>1999</v>
          </cell>
          <cell r="B3066">
            <v>1</v>
          </cell>
          <cell r="C3066" t="str">
            <v>SEEBOARD</v>
          </cell>
          <cell r="D3066" t="str">
            <v>EDF</v>
          </cell>
          <cell r="E3066">
            <v>2</v>
          </cell>
          <cell r="F3066" t="str">
            <v>Credit</v>
          </cell>
          <cell r="G3066" t="str">
            <v>South West</v>
          </cell>
          <cell r="H3066">
            <v>0</v>
          </cell>
        </row>
        <row r="3067">
          <cell r="A3067">
            <v>1999</v>
          </cell>
          <cell r="B3067">
            <v>1</v>
          </cell>
          <cell r="C3067" t="str">
            <v>SEEBOARD</v>
          </cell>
          <cell r="D3067" t="str">
            <v>EDF</v>
          </cell>
          <cell r="E3067">
            <v>2</v>
          </cell>
          <cell r="F3067" t="str">
            <v>Credit</v>
          </cell>
          <cell r="G3067" t="str">
            <v>South West</v>
          </cell>
          <cell r="H3067">
            <v>0</v>
          </cell>
        </row>
        <row r="3068">
          <cell r="A3068">
            <v>1999</v>
          </cell>
          <cell r="B3068">
            <v>1</v>
          </cell>
          <cell r="C3068" t="str">
            <v>SEEBOARD</v>
          </cell>
          <cell r="D3068" t="str">
            <v>EDF</v>
          </cell>
          <cell r="E3068">
            <v>2</v>
          </cell>
          <cell r="F3068" t="str">
            <v>Direct Debit</v>
          </cell>
          <cell r="G3068" t="str">
            <v>South West</v>
          </cell>
          <cell r="H3068">
            <v>0</v>
          </cell>
        </row>
        <row r="3069">
          <cell r="A3069">
            <v>1999</v>
          </cell>
          <cell r="B3069">
            <v>1</v>
          </cell>
          <cell r="C3069" t="str">
            <v>SEEBOARD</v>
          </cell>
          <cell r="D3069" t="str">
            <v>EDF</v>
          </cell>
          <cell r="E3069">
            <v>2</v>
          </cell>
          <cell r="F3069" t="str">
            <v>Prepayment</v>
          </cell>
          <cell r="G3069" t="str">
            <v>South West</v>
          </cell>
          <cell r="H3069">
            <v>0</v>
          </cell>
        </row>
        <row r="3070">
          <cell r="A3070">
            <v>1999</v>
          </cell>
          <cell r="B3070">
            <v>1</v>
          </cell>
          <cell r="C3070" t="str">
            <v>SEEBOARD</v>
          </cell>
          <cell r="D3070" t="str">
            <v>EDF</v>
          </cell>
          <cell r="E3070">
            <v>2</v>
          </cell>
          <cell r="F3070" t="str">
            <v>All</v>
          </cell>
          <cell r="G3070" t="str">
            <v>Southern</v>
          </cell>
          <cell r="H3070">
            <v>0</v>
          </cell>
        </row>
        <row r="3071">
          <cell r="A3071">
            <v>1999</v>
          </cell>
          <cell r="B3071">
            <v>1</v>
          </cell>
          <cell r="C3071" t="str">
            <v>SEEBOARD</v>
          </cell>
          <cell r="D3071" t="str">
            <v>EDF</v>
          </cell>
          <cell r="E3071">
            <v>2</v>
          </cell>
          <cell r="F3071" t="str">
            <v>Credit</v>
          </cell>
          <cell r="G3071" t="str">
            <v>Southern</v>
          </cell>
          <cell r="H3071">
            <v>0</v>
          </cell>
        </row>
        <row r="3072">
          <cell r="A3072">
            <v>1999</v>
          </cell>
          <cell r="B3072">
            <v>1</v>
          </cell>
          <cell r="C3072" t="str">
            <v>SEEBOARD</v>
          </cell>
          <cell r="D3072" t="str">
            <v>EDF</v>
          </cell>
          <cell r="E3072">
            <v>2</v>
          </cell>
          <cell r="F3072" t="str">
            <v>Credit</v>
          </cell>
          <cell r="G3072" t="str">
            <v>Southern</v>
          </cell>
          <cell r="H3072">
            <v>0</v>
          </cell>
        </row>
        <row r="3073">
          <cell r="A3073">
            <v>1999</v>
          </cell>
          <cell r="B3073">
            <v>1</v>
          </cell>
          <cell r="C3073" t="str">
            <v>SEEBOARD</v>
          </cell>
          <cell r="D3073" t="str">
            <v>EDF</v>
          </cell>
          <cell r="E3073">
            <v>2</v>
          </cell>
          <cell r="F3073" t="str">
            <v>Direct Debit</v>
          </cell>
          <cell r="G3073" t="str">
            <v>Southern</v>
          </cell>
          <cell r="H3073">
            <v>0</v>
          </cell>
        </row>
        <row r="3074">
          <cell r="A3074">
            <v>1999</v>
          </cell>
          <cell r="B3074">
            <v>1</v>
          </cell>
          <cell r="C3074" t="str">
            <v>SEEBOARD</v>
          </cell>
          <cell r="D3074" t="str">
            <v>EDF</v>
          </cell>
          <cell r="E3074">
            <v>2</v>
          </cell>
          <cell r="F3074" t="str">
            <v>Prepayment</v>
          </cell>
          <cell r="G3074" t="str">
            <v>Southern</v>
          </cell>
          <cell r="H3074">
            <v>0</v>
          </cell>
        </row>
        <row r="3075">
          <cell r="A3075">
            <v>1999</v>
          </cell>
          <cell r="B3075">
            <v>1</v>
          </cell>
          <cell r="C3075" t="str">
            <v>SEEBOARD</v>
          </cell>
          <cell r="D3075" t="str">
            <v>EDF</v>
          </cell>
          <cell r="E3075">
            <v>2</v>
          </cell>
          <cell r="F3075" t="str">
            <v>All</v>
          </cell>
          <cell r="G3075" t="str">
            <v>Yorkshire</v>
          </cell>
          <cell r="H3075">
            <v>0</v>
          </cell>
        </row>
        <row r="3076">
          <cell r="A3076">
            <v>1999</v>
          </cell>
          <cell r="B3076">
            <v>1</v>
          </cell>
          <cell r="C3076" t="str">
            <v>SEEBOARD</v>
          </cell>
          <cell r="D3076" t="str">
            <v>EDF</v>
          </cell>
          <cell r="E3076">
            <v>2</v>
          </cell>
          <cell r="F3076" t="str">
            <v>Credit</v>
          </cell>
          <cell r="G3076" t="str">
            <v>Yorkshire</v>
          </cell>
          <cell r="H3076">
            <v>0</v>
          </cell>
        </row>
        <row r="3077">
          <cell r="A3077">
            <v>1999</v>
          </cell>
          <cell r="B3077">
            <v>1</v>
          </cell>
          <cell r="C3077" t="str">
            <v>SEEBOARD</v>
          </cell>
          <cell r="D3077" t="str">
            <v>EDF</v>
          </cell>
          <cell r="E3077">
            <v>2</v>
          </cell>
          <cell r="F3077" t="str">
            <v>Credit</v>
          </cell>
          <cell r="G3077" t="str">
            <v>Yorkshire</v>
          </cell>
          <cell r="H3077">
            <v>0</v>
          </cell>
        </row>
        <row r="3078">
          <cell r="A3078">
            <v>1999</v>
          </cell>
          <cell r="B3078">
            <v>1</v>
          </cell>
          <cell r="C3078" t="str">
            <v>SEEBOARD</v>
          </cell>
          <cell r="D3078" t="str">
            <v>EDF</v>
          </cell>
          <cell r="E3078">
            <v>2</v>
          </cell>
          <cell r="F3078" t="str">
            <v>Direct Debit</v>
          </cell>
          <cell r="G3078" t="str">
            <v>Yorkshire</v>
          </cell>
          <cell r="H3078">
            <v>0</v>
          </cell>
        </row>
        <row r="3079">
          <cell r="A3079">
            <v>1999</v>
          </cell>
          <cell r="B3079">
            <v>1</v>
          </cell>
          <cell r="C3079" t="str">
            <v>SEEBOARD</v>
          </cell>
          <cell r="D3079" t="str">
            <v>EDF</v>
          </cell>
          <cell r="E3079">
            <v>2</v>
          </cell>
          <cell r="F3079" t="str">
            <v>Prepayment</v>
          </cell>
          <cell r="G3079" t="str">
            <v>Yorkshire</v>
          </cell>
          <cell r="H3079">
            <v>0</v>
          </cell>
        </row>
        <row r="3080">
          <cell r="A3080">
            <v>1999</v>
          </cell>
          <cell r="B3080">
            <v>1</v>
          </cell>
          <cell r="C3080" t="str">
            <v>South Western Electricity plc</v>
          </cell>
          <cell r="D3080" t="str">
            <v>EDF</v>
          </cell>
          <cell r="E3080">
            <v>2</v>
          </cell>
          <cell r="F3080" t="str">
            <v>All</v>
          </cell>
          <cell r="G3080" t="str">
            <v>East Anglia</v>
          </cell>
          <cell r="H3080">
            <v>0</v>
          </cell>
        </row>
        <row r="3081">
          <cell r="A3081">
            <v>1999</v>
          </cell>
          <cell r="B3081">
            <v>1</v>
          </cell>
          <cell r="C3081" t="str">
            <v>South Western Electricity plc</v>
          </cell>
          <cell r="D3081" t="str">
            <v>EDF</v>
          </cell>
          <cell r="E3081">
            <v>2</v>
          </cell>
          <cell r="F3081" t="str">
            <v>Credit</v>
          </cell>
          <cell r="G3081" t="str">
            <v>East Anglia</v>
          </cell>
          <cell r="H3081">
            <v>0</v>
          </cell>
        </row>
        <row r="3082">
          <cell r="A3082">
            <v>1999</v>
          </cell>
          <cell r="B3082">
            <v>1</v>
          </cell>
          <cell r="C3082" t="str">
            <v>South Western Electricity plc</v>
          </cell>
          <cell r="D3082" t="str">
            <v>EDF</v>
          </cell>
          <cell r="E3082">
            <v>2</v>
          </cell>
          <cell r="F3082" t="str">
            <v>Credit</v>
          </cell>
          <cell r="G3082" t="str">
            <v>East Anglia</v>
          </cell>
          <cell r="H3082">
            <v>0</v>
          </cell>
        </row>
        <row r="3083">
          <cell r="A3083">
            <v>1999</v>
          </cell>
          <cell r="B3083">
            <v>1</v>
          </cell>
          <cell r="C3083" t="str">
            <v>South Western Electricity plc</v>
          </cell>
          <cell r="D3083" t="str">
            <v>EDF</v>
          </cell>
          <cell r="E3083">
            <v>2</v>
          </cell>
          <cell r="F3083" t="str">
            <v>Direct Debit</v>
          </cell>
          <cell r="G3083" t="str">
            <v>East Anglia</v>
          </cell>
          <cell r="H3083">
            <v>0</v>
          </cell>
        </row>
        <row r="3084">
          <cell r="A3084">
            <v>1999</v>
          </cell>
          <cell r="B3084">
            <v>1</v>
          </cell>
          <cell r="C3084" t="str">
            <v>South Western Electricity plc</v>
          </cell>
          <cell r="D3084" t="str">
            <v>EDF</v>
          </cell>
          <cell r="E3084">
            <v>2</v>
          </cell>
          <cell r="F3084" t="str">
            <v>Prepayment</v>
          </cell>
          <cell r="G3084" t="str">
            <v>East Anglia</v>
          </cell>
          <cell r="H3084">
            <v>0</v>
          </cell>
        </row>
        <row r="3085">
          <cell r="A3085">
            <v>1999</v>
          </cell>
          <cell r="B3085">
            <v>1</v>
          </cell>
          <cell r="C3085" t="str">
            <v>South Western Electricity plc</v>
          </cell>
          <cell r="D3085" t="str">
            <v>EDF</v>
          </cell>
          <cell r="E3085">
            <v>2</v>
          </cell>
          <cell r="F3085" t="str">
            <v>All</v>
          </cell>
          <cell r="G3085" t="str">
            <v>East Midlands</v>
          </cell>
          <cell r="H3085">
            <v>0</v>
          </cell>
        </row>
        <row r="3086">
          <cell r="A3086">
            <v>1999</v>
          </cell>
          <cell r="B3086">
            <v>1</v>
          </cell>
          <cell r="C3086" t="str">
            <v>South Western Electricity plc</v>
          </cell>
          <cell r="D3086" t="str">
            <v>EDF</v>
          </cell>
          <cell r="E3086">
            <v>2</v>
          </cell>
          <cell r="F3086" t="str">
            <v>Credit</v>
          </cell>
          <cell r="G3086" t="str">
            <v>East Midlands</v>
          </cell>
          <cell r="H3086">
            <v>0</v>
          </cell>
        </row>
        <row r="3087">
          <cell r="A3087">
            <v>1999</v>
          </cell>
          <cell r="B3087">
            <v>1</v>
          </cell>
          <cell r="C3087" t="str">
            <v>South Western Electricity plc</v>
          </cell>
          <cell r="D3087" t="str">
            <v>EDF</v>
          </cell>
          <cell r="E3087">
            <v>2</v>
          </cell>
          <cell r="F3087" t="str">
            <v>Credit</v>
          </cell>
          <cell r="G3087" t="str">
            <v>East Midlands</v>
          </cell>
          <cell r="H3087">
            <v>0</v>
          </cell>
        </row>
        <row r="3088">
          <cell r="A3088">
            <v>1999</v>
          </cell>
          <cell r="B3088">
            <v>1</v>
          </cell>
          <cell r="C3088" t="str">
            <v>South Western Electricity plc</v>
          </cell>
          <cell r="D3088" t="str">
            <v>EDF</v>
          </cell>
          <cell r="E3088">
            <v>2</v>
          </cell>
          <cell r="F3088" t="str">
            <v>Direct Debit</v>
          </cell>
          <cell r="G3088" t="str">
            <v>East Midlands</v>
          </cell>
          <cell r="H3088">
            <v>0</v>
          </cell>
        </row>
        <row r="3089">
          <cell r="A3089">
            <v>1999</v>
          </cell>
          <cell r="B3089">
            <v>1</v>
          </cell>
          <cell r="C3089" t="str">
            <v>South Western Electricity plc</v>
          </cell>
          <cell r="D3089" t="str">
            <v>EDF</v>
          </cell>
          <cell r="E3089">
            <v>2</v>
          </cell>
          <cell r="F3089" t="str">
            <v>Prepayment</v>
          </cell>
          <cell r="G3089" t="str">
            <v>East Midlands</v>
          </cell>
          <cell r="H3089">
            <v>0</v>
          </cell>
        </row>
        <row r="3090">
          <cell r="A3090">
            <v>1999</v>
          </cell>
          <cell r="B3090">
            <v>1</v>
          </cell>
          <cell r="C3090" t="str">
            <v>South Western Electricity plc</v>
          </cell>
          <cell r="D3090" t="str">
            <v>EDF</v>
          </cell>
          <cell r="E3090">
            <v>2</v>
          </cell>
          <cell r="F3090" t="str">
            <v>All</v>
          </cell>
          <cell r="G3090" t="str">
            <v>London</v>
          </cell>
          <cell r="H3090">
            <v>0</v>
          </cell>
        </row>
        <row r="3091">
          <cell r="A3091">
            <v>1999</v>
          </cell>
          <cell r="B3091">
            <v>1</v>
          </cell>
          <cell r="C3091" t="str">
            <v>South Western Electricity plc</v>
          </cell>
          <cell r="D3091" t="str">
            <v>EDF</v>
          </cell>
          <cell r="E3091">
            <v>2</v>
          </cell>
          <cell r="F3091" t="str">
            <v>Credit</v>
          </cell>
          <cell r="G3091" t="str">
            <v>London</v>
          </cell>
          <cell r="H3091">
            <v>0</v>
          </cell>
        </row>
        <row r="3092">
          <cell r="A3092">
            <v>1999</v>
          </cell>
          <cell r="B3092">
            <v>1</v>
          </cell>
          <cell r="C3092" t="str">
            <v>South Western Electricity plc</v>
          </cell>
          <cell r="D3092" t="str">
            <v>EDF</v>
          </cell>
          <cell r="E3092">
            <v>2</v>
          </cell>
          <cell r="F3092" t="str">
            <v>Credit</v>
          </cell>
          <cell r="G3092" t="str">
            <v>London</v>
          </cell>
          <cell r="H3092">
            <v>0</v>
          </cell>
        </row>
        <row r="3093">
          <cell r="A3093">
            <v>1999</v>
          </cell>
          <cell r="B3093">
            <v>1</v>
          </cell>
          <cell r="C3093" t="str">
            <v>South Western Electricity plc</v>
          </cell>
          <cell r="D3093" t="str">
            <v>EDF</v>
          </cell>
          <cell r="E3093">
            <v>2</v>
          </cell>
          <cell r="F3093" t="str">
            <v>Direct Debit</v>
          </cell>
          <cell r="G3093" t="str">
            <v>London</v>
          </cell>
          <cell r="H3093">
            <v>0</v>
          </cell>
        </row>
        <row r="3094">
          <cell r="A3094">
            <v>1999</v>
          </cell>
          <cell r="B3094">
            <v>1</v>
          </cell>
          <cell r="C3094" t="str">
            <v>South Western Electricity plc</v>
          </cell>
          <cell r="D3094" t="str">
            <v>EDF</v>
          </cell>
          <cell r="E3094">
            <v>2</v>
          </cell>
          <cell r="F3094" t="str">
            <v>Prepayment</v>
          </cell>
          <cell r="G3094" t="str">
            <v>London</v>
          </cell>
          <cell r="H3094">
            <v>0</v>
          </cell>
        </row>
        <row r="3095">
          <cell r="A3095">
            <v>1999</v>
          </cell>
          <cell r="B3095">
            <v>1</v>
          </cell>
          <cell r="C3095" t="str">
            <v>South Western Electricity plc</v>
          </cell>
          <cell r="D3095" t="str">
            <v>EDF</v>
          </cell>
          <cell r="E3095">
            <v>2</v>
          </cell>
          <cell r="F3095" t="str">
            <v>All</v>
          </cell>
          <cell r="G3095" t="str">
            <v>Midlands</v>
          </cell>
          <cell r="H3095">
            <v>0</v>
          </cell>
        </row>
        <row r="3096">
          <cell r="A3096">
            <v>1999</v>
          </cell>
          <cell r="B3096">
            <v>1</v>
          </cell>
          <cell r="C3096" t="str">
            <v>South Western Electricity plc</v>
          </cell>
          <cell r="D3096" t="str">
            <v>EDF</v>
          </cell>
          <cell r="E3096">
            <v>2</v>
          </cell>
          <cell r="F3096" t="str">
            <v>Credit</v>
          </cell>
          <cell r="G3096" t="str">
            <v>Midlands</v>
          </cell>
          <cell r="H3096">
            <v>0</v>
          </cell>
        </row>
        <row r="3097">
          <cell r="A3097">
            <v>1999</v>
          </cell>
          <cell r="B3097">
            <v>1</v>
          </cell>
          <cell r="C3097" t="str">
            <v>South Western Electricity plc</v>
          </cell>
          <cell r="D3097" t="str">
            <v>EDF</v>
          </cell>
          <cell r="E3097">
            <v>2</v>
          </cell>
          <cell r="F3097" t="str">
            <v>Credit</v>
          </cell>
          <cell r="G3097" t="str">
            <v>Midlands</v>
          </cell>
          <cell r="H3097">
            <v>0</v>
          </cell>
        </row>
        <row r="3098">
          <cell r="A3098">
            <v>1999</v>
          </cell>
          <cell r="B3098">
            <v>1</v>
          </cell>
          <cell r="C3098" t="str">
            <v>South Western Electricity plc</v>
          </cell>
          <cell r="D3098" t="str">
            <v>EDF</v>
          </cell>
          <cell r="E3098">
            <v>2</v>
          </cell>
          <cell r="F3098" t="str">
            <v>Direct Debit</v>
          </cell>
          <cell r="G3098" t="str">
            <v>Midlands</v>
          </cell>
          <cell r="H3098">
            <v>0</v>
          </cell>
        </row>
        <row r="3099">
          <cell r="A3099">
            <v>1999</v>
          </cell>
          <cell r="B3099">
            <v>1</v>
          </cell>
          <cell r="C3099" t="str">
            <v>South Western Electricity plc</v>
          </cell>
          <cell r="D3099" t="str">
            <v>EDF</v>
          </cell>
          <cell r="E3099">
            <v>2</v>
          </cell>
          <cell r="F3099" t="str">
            <v>Prepayment</v>
          </cell>
          <cell r="G3099" t="str">
            <v>Midlands</v>
          </cell>
          <cell r="H3099">
            <v>0</v>
          </cell>
        </row>
        <row r="3100">
          <cell r="A3100">
            <v>1999</v>
          </cell>
          <cell r="B3100">
            <v>1</v>
          </cell>
          <cell r="C3100" t="str">
            <v>South Western Electricity plc</v>
          </cell>
          <cell r="D3100" t="str">
            <v>EDF</v>
          </cell>
          <cell r="E3100">
            <v>2</v>
          </cell>
          <cell r="F3100" t="str">
            <v>All</v>
          </cell>
          <cell r="G3100" t="str">
            <v>North East</v>
          </cell>
          <cell r="H3100">
            <v>0</v>
          </cell>
        </row>
        <row r="3101">
          <cell r="A3101">
            <v>1999</v>
          </cell>
          <cell r="B3101">
            <v>1</v>
          </cell>
          <cell r="C3101" t="str">
            <v>South Western Electricity plc</v>
          </cell>
          <cell r="D3101" t="str">
            <v>EDF</v>
          </cell>
          <cell r="E3101">
            <v>2</v>
          </cell>
          <cell r="F3101" t="str">
            <v>Credit</v>
          </cell>
          <cell r="G3101" t="str">
            <v>North East</v>
          </cell>
          <cell r="H3101">
            <v>0</v>
          </cell>
        </row>
        <row r="3102">
          <cell r="A3102">
            <v>1999</v>
          </cell>
          <cell r="B3102">
            <v>1</v>
          </cell>
          <cell r="C3102" t="str">
            <v>South Western Electricity plc</v>
          </cell>
          <cell r="D3102" t="str">
            <v>EDF</v>
          </cell>
          <cell r="E3102">
            <v>2</v>
          </cell>
          <cell r="F3102" t="str">
            <v>Credit</v>
          </cell>
          <cell r="G3102" t="str">
            <v>North East</v>
          </cell>
          <cell r="H3102">
            <v>0</v>
          </cell>
        </row>
        <row r="3103">
          <cell r="A3103">
            <v>1999</v>
          </cell>
          <cell r="B3103">
            <v>1</v>
          </cell>
          <cell r="C3103" t="str">
            <v>South Western Electricity plc</v>
          </cell>
          <cell r="D3103" t="str">
            <v>EDF</v>
          </cell>
          <cell r="E3103">
            <v>2</v>
          </cell>
          <cell r="F3103" t="str">
            <v>Direct Debit</v>
          </cell>
          <cell r="G3103" t="str">
            <v>North East</v>
          </cell>
          <cell r="H3103">
            <v>0</v>
          </cell>
        </row>
        <row r="3104">
          <cell r="A3104">
            <v>1999</v>
          </cell>
          <cell r="B3104">
            <v>1</v>
          </cell>
          <cell r="C3104" t="str">
            <v>South Western Electricity plc</v>
          </cell>
          <cell r="D3104" t="str">
            <v>EDF</v>
          </cell>
          <cell r="E3104">
            <v>2</v>
          </cell>
          <cell r="F3104" t="str">
            <v>Prepayment</v>
          </cell>
          <cell r="G3104" t="str">
            <v>North East</v>
          </cell>
          <cell r="H3104">
            <v>0</v>
          </cell>
        </row>
        <row r="3105">
          <cell r="A3105">
            <v>1999</v>
          </cell>
          <cell r="B3105">
            <v>1</v>
          </cell>
          <cell r="C3105" t="str">
            <v>South Western Electricity plc</v>
          </cell>
          <cell r="D3105" t="str">
            <v>EDF</v>
          </cell>
          <cell r="E3105">
            <v>2</v>
          </cell>
          <cell r="F3105" t="str">
            <v>All</v>
          </cell>
          <cell r="G3105" t="str">
            <v>North Scotland</v>
          </cell>
          <cell r="H3105">
            <v>0</v>
          </cell>
        </row>
        <row r="3106">
          <cell r="A3106">
            <v>1999</v>
          </cell>
          <cell r="B3106">
            <v>1</v>
          </cell>
          <cell r="C3106" t="str">
            <v>South Western Electricity plc</v>
          </cell>
          <cell r="D3106" t="str">
            <v>EDF</v>
          </cell>
          <cell r="E3106">
            <v>2</v>
          </cell>
          <cell r="F3106" t="str">
            <v>Credit</v>
          </cell>
          <cell r="G3106" t="str">
            <v>North Scotland</v>
          </cell>
          <cell r="H3106">
            <v>0</v>
          </cell>
        </row>
        <row r="3107">
          <cell r="A3107">
            <v>1999</v>
          </cell>
          <cell r="B3107">
            <v>1</v>
          </cell>
          <cell r="C3107" t="str">
            <v>South Western Electricity plc</v>
          </cell>
          <cell r="D3107" t="str">
            <v>EDF</v>
          </cell>
          <cell r="E3107">
            <v>2</v>
          </cell>
          <cell r="F3107" t="str">
            <v>Credit</v>
          </cell>
          <cell r="G3107" t="str">
            <v>North Scotland</v>
          </cell>
          <cell r="H3107">
            <v>0</v>
          </cell>
        </row>
        <row r="3108">
          <cell r="A3108">
            <v>1999</v>
          </cell>
          <cell r="B3108">
            <v>1</v>
          </cell>
          <cell r="C3108" t="str">
            <v>South Western Electricity plc</v>
          </cell>
          <cell r="D3108" t="str">
            <v>EDF</v>
          </cell>
          <cell r="E3108">
            <v>2</v>
          </cell>
          <cell r="F3108" t="str">
            <v>Direct Debit</v>
          </cell>
          <cell r="G3108" t="str">
            <v>North Scotland</v>
          </cell>
          <cell r="H3108">
            <v>0</v>
          </cell>
        </row>
        <row r="3109">
          <cell r="A3109">
            <v>1999</v>
          </cell>
          <cell r="B3109">
            <v>1</v>
          </cell>
          <cell r="C3109" t="str">
            <v>South Western Electricity plc</v>
          </cell>
          <cell r="D3109" t="str">
            <v>EDF</v>
          </cell>
          <cell r="E3109">
            <v>2</v>
          </cell>
          <cell r="F3109" t="str">
            <v>Prepayment</v>
          </cell>
          <cell r="G3109" t="str">
            <v>North Scotland</v>
          </cell>
          <cell r="H3109">
            <v>0</v>
          </cell>
        </row>
        <row r="3110">
          <cell r="A3110">
            <v>1999</v>
          </cell>
          <cell r="B3110">
            <v>1</v>
          </cell>
          <cell r="C3110" t="str">
            <v>South Western Electricity plc</v>
          </cell>
          <cell r="D3110" t="str">
            <v>EDF</v>
          </cell>
          <cell r="E3110">
            <v>2</v>
          </cell>
          <cell r="F3110" t="str">
            <v>All</v>
          </cell>
          <cell r="G3110" t="str">
            <v>North Wales &amp; Merseyside</v>
          </cell>
          <cell r="H3110">
            <v>0</v>
          </cell>
        </row>
        <row r="3111">
          <cell r="A3111">
            <v>1999</v>
          </cell>
          <cell r="B3111">
            <v>1</v>
          </cell>
          <cell r="C3111" t="str">
            <v>South Western Electricity plc</v>
          </cell>
          <cell r="D3111" t="str">
            <v>EDF</v>
          </cell>
          <cell r="E3111">
            <v>2</v>
          </cell>
          <cell r="F3111" t="str">
            <v>Credit</v>
          </cell>
          <cell r="G3111" t="str">
            <v>North Wales &amp; Merseyside</v>
          </cell>
          <cell r="H3111">
            <v>0</v>
          </cell>
        </row>
        <row r="3112">
          <cell r="A3112">
            <v>1999</v>
          </cell>
          <cell r="B3112">
            <v>1</v>
          </cell>
          <cell r="C3112" t="str">
            <v>South Western Electricity plc</v>
          </cell>
          <cell r="D3112" t="str">
            <v>EDF</v>
          </cell>
          <cell r="E3112">
            <v>2</v>
          </cell>
          <cell r="F3112" t="str">
            <v>Credit</v>
          </cell>
          <cell r="G3112" t="str">
            <v>North Wales &amp; Merseyside</v>
          </cell>
          <cell r="H3112">
            <v>0</v>
          </cell>
        </row>
        <row r="3113">
          <cell r="A3113">
            <v>1999</v>
          </cell>
          <cell r="B3113">
            <v>1</v>
          </cell>
          <cell r="C3113" t="str">
            <v>South Western Electricity plc</v>
          </cell>
          <cell r="D3113" t="str">
            <v>EDF</v>
          </cell>
          <cell r="E3113">
            <v>2</v>
          </cell>
          <cell r="F3113" t="str">
            <v>Direct Debit</v>
          </cell>
          <cell r="G3113" t="str">
            <v>North Wales &amp; Merseyside</v>
          </cell>
          <cell r="H3113">
            <v>0</v>
          </cell>
        </row>
        <row r="3114">
          <cell r="A3114">
            <v>1999</v>
          </cell>
          <cell r="B3114">
            <v>1</v>
          </cell>
          <cell r="C3114" t="str">
            <v>South Western Electricity plc</v>
          </cell>
          <cell r="D3114" t="str">
            <v>EDF</v>
          </cell>
          <cell r="E3114">
            <v>2</v>
          </cell>
          <cell r="F3114" t="str">
            <v>Prepayment</v>
          </cell>
          <cell r="G3114" t="str">
            <v>North Wales &amp; Merseyside</v>
          </cell>
          <cell r="H3114">
            <v>0</v>
          </cell>
        </row>
        <row r="3115">
          <cell r="A3115">
            <v>1999</v>
          </cell>
          <cell r="B3115">
            <v>1</v>
          </cell>
          <cell r="C3115" t="str">
            <v>South Western Electricity plc</v>
          </cell>
          <cell r="D3115" t="str">
            <v>EDF</v>
          </cell>
          <cell r="E3115">
            <v>2</v>
          </cell>
          <cell r="F3115" t="str">
            <v>All</v>
          </cell>
          <cell r="G3115" t="str">
            <v>North West</v>
          </cell>
          <cell r="H3115">
            <v>0</v>
          </cell>
        </row>
        <row r="3116">
          <cell r="A3116">
            <v>1999</v>
          </cell>
          <cell r="B3116">
            <v>1</v>
          </cell>
          <cell r="C3116" t="str">
            <v>South Western Electricity plc</v>
          </cell>
          <cell r="D3116" t="str">
            <v>EDF</v>
          </cell>
          <cell r="E3116">
            <v>2</v>
          </cell>
          <cell r="F3116" t="str">
            <v>Credit</v>
          </cell>
          <cell r="G3116" t="str">
            <v>North West</v>
          </cell>
          <cell r="H3116">
            <v>0</v>
          </cell>
        </row>
        <row r="3117">
          <cell r="A3117">
            <v>1999</v>
          </cell>
          <cell r="B3117">
            <v>1</v>
          </cell>
          <cell r="C3117" t="str">
            <v>South Western Electricity plc</v>
          </cell>
          <cell r="D3117" t="str">
            <v>EDF</v>
          </cell>
          <cell r="E3117">
            <v>2</v>
          </cell>
          <cell r="F3117" t="str">
            <v>Credit</v>
          </cell>
          <cell r="G3117" t="str">
            <v>North West</v>
          </cell>
          <cell r="H3117">
            <v>0</v>
          </cell>
        </row>
        <row r="3118">
          <cell r="A3118">
            <v>1999</v>
          </cell>
          <cell r="B3118">
            <v>1</v>
          </cell>
          <cell r="C3118" t="str">
            <v>South Western Electricity plc</v>
          </cell>
          <cell r="D3118" t="str">
            <v>EDF</v>
          </cell>
          <cell r="E3118">
            <v>2</v>
          </cell>
          <cell r="F3118" t="str">
            <v>Direct Debit</v>
          </cell>
          <cell r="G3118" t="str">
            <v>North West</v>
          </cell>
          <cell r="H3118">
            <v>0</v>
          </cell>
        </row>
        <row r="3119">
          <cell r="A3119">
            <v>1999</v>
          </cell>
          <cell r="B3119">
            <v>1</v>
          </cell>
          <cell r="C3119" t="str">
            <v>South Western Electricity plc</v>
          </cell>
          <cell r="D3119" t="str">
            <v>EDF</v>
          </cell>
          <cell r="E3119">
            <v>2</v>
          </cell>
          <cell r="F3119" t="str">
            <v>Prepayment</v>
          </cell>
          <cell r="G3119" t="str">
            <v>North West</v>
          </cell>
          <cell r="H3119">
            <v>0</v>
          </cell>
        </row>
        <row r="3120">
          <cell r="A3120">
            <v>1999</v>
          </cell>
          <cell r="B3120">
            <v>1</v>
          </cell>
          <cell r="C3120" t="str">
            <v>South Western Electricity plc</v>
          </cell>
          <cell r="D3120" t="str">
            <v>EDF</v>
          </cell>
          <cell r="E3120">
            <v>2</v>
          </cell>
          <cell r="F3120" t="str">
            <v>All</v>
          </cell>
          <cell r="G3120" t="str">
            <v>South East</v>
          </cell>
          <cell r="H3120">
            <v>0</v>
          </cell>
        </row>
        <row r="3121">
          <cell r="A3121">
            <v>1999</v>
          </cell>
          <cell r="B3121">
            <v>1</v>
          </cell>
          <cell r="C3121" t="str">
            <v>South Western Electricity plc</v>
          </cell>
          <cell r="D3121" t="str">
            <v>EDF</v>
          </cell>
          <cell r="E3121">
            <v>2</v>
          </cell>
          <cell r="F3121" t="str">
            <v>Credit</v>
          </cell>
          <cell r="G3121" t="str">
            <v>South East</v>
          </cell>
          <cell r="H3121">
            <v>0</v>
          </cell>
        </row>
        <row r="3122">
          <cell r="A3122">
            <v>1999</v>
          </cell>
          <cell r="B3122">
            <v>1</v>
          </cell>
          <cell r="C3122" t="str">
            <v>South Western Electricity plc</v>
          </cell>
          <cell r="D3122" t="str">
            <v>EDF</v>
          </cell>
          <cell r="E3122">
            <v>2</v>
          </cell>
          <cell r="F3122" t="str">
            <v>Credit</v>
          </cell>
          <cell r="G3122" t="str">
            <v>South East</v>
          </cell>
          <cell r="H3122">
            <v>0</v>
          </cell>
        </row>
        <row r="3123">
          <cell r="A3123">
            <v>1999</v>
          </cell>
          <cell r="B3123">
            <v>1</v>
          </cell>
          <cell r="C3123" t="str">
            <v>South Western Electricity plc</v>
          </cell>
          <cell r="D3123" t="str">
            <v>EDF</v>
          </cell>
          <cell r="E3123">
            <v>2</v>
          </cell>
          <cell r="F3123" t="str">
            <v>Direct Debit</v>
          </cell>
          <cell r="G3123" t="str">
            <v>South East</v>
          </cell>
          <cell r="H3123">
            <v>0</v>
          </cell>
        </row>
        <row r="3124">
          <cell r="A3124">
            <v>1999</v>
          </cell>
          <cell r="B3124">
            <v>1</v>
          </cell>
          <cell r="C3124" t="str">
            <v>South Western Electricity plc</v>
          </cell>
          <cell r="D3124" t="str">
            <v>EDF</v>
          </cell>
          <cell r="E3124">
            <v>2</v>
          </cell>
          <cell r="F3124" t="str">
            <v>Prepayment</v>
          </cell>
          <cell r="G3124" t="str">
            <v>South East</v>
          </cell>
          <cell r="H3124">
            <v>0</v>
          </cell>
        </row>
        <row r="3125">
          <cell r="A3125">
            <v>1999</v>
          </cell>
          <cell r="B3125">
            <v>1</v>
          </cell>
          <cell r="C3125" t="str">
            <v>South Western Electricity plc</v>
          </cell>
          <cell r="D3125" t="str">
            <v>EDF</v>
          </cell>
          <cell r="E3125">
            <v>2</v>
          </cell>
          <cell r="F3125" t="str">
            <v>All</v>
          </cell>
          <cell r="G3125" t="str">
            <v>South Scotland</v>
          </cell>
          <cell r="H3125">
            <v>0</v>
          </cell>
        </row>
        <row r="3126">
          <cell r="A3126">
            <v>1999</v>
          </cell>
          <cell r="B3126">
            <v>1</v>
          </cell>
          <cell r="C3126" t="str">
            <v>South Western Electricity plc</v>
          </cell>
          <cell r="D3126" t="str">
            <v>EDF</v>
          </cell>
          <cell r="E3126">
            <v>2</v>
          </cell>
          <cell r="F3126" t="str">
            <v>Credit</v>
          </cell>
          <cell r="G3126" t="str">
            <v>South Scotland</v>
          </cell>
          <cell r="H3126">
            <v>0</v>
          </cell>
        </row>
        <row r="3127">
          <cell r="A3127">
            <v>1999</v>
          </cell>
          <cell r="B3127">
            <v>1</v>
          </cell>
          <cell r="C3127" t="str">
            <v>South Western Electricity plc</v>
          </cell>
          <cell r="D3127" t="str">
            <v>EDF</v>
          </cell>
          <cell r="E3127">
            <v>2</v>
          </cell>
          <cell r="F3127" t="str">
            <v>Credit</v>
          </cell>
          <cell r="G3127" t="str">
            <v>South Scotland</v>
          </cell>
          <cell r="H3127">
            <v>0</v>
          </cell>
        </row>
        <row r="3128">
          <cell r="A3128">
            <v>1999</v>
          </cell>
          <cell r="B3128">
            <v>1</v>
          </cell>
          <cell r="C3128" t="str">
            <v>South Western Electricity plc</v>
          </cell>
          <cell r="D3128" t="str">
            <v>EDF</v>
          </cell>
          <cell r="E3128">
            <v>2</v>
          </cell>
          <cell r="F3128" t="str">
            <v>Direct Debit</v>
          </cell>
          <cell r="G3128" t="str">
            <v>South Scotland</v>
          </cell>
          <cell r="H3128">
            <v>0</v>
          </cell>
        </row>
        <row r="3129">
          <cell r="A3129">
            <v>1999</v>
          </cell>
          <cell r="B3129">
            <v>1</v>
          </cell>
          <cell r="C3129" t="str">
            <v>South Western Electricity plc</v>
          </cell>
          <cell r="D3129" t="str">
            <v>EDF</v>
          </cell>
          <cell r="E3129">
            <v>2</v>
          </cell>
          <cell r="F3129" t="str">
            <v>Prepayment</v>
          </cell>
          <cell r="G3129" t="str">
            <v>South Scotland</v>
          </cell>
          <cell r="H3129">
            <v>0</v>
          </cell>
        </row>
        <row r="3130">
          <cell r="A3130">
            <v>1999</v>
          </cell>
          <cell r="B3130">
            <v>1</v>
          </cell>
          <cell r="C3130" t="str">
            <v>South Western Electricity plc</v>
          </cell>
          <cell r="D3130" t="str">
            <v>EDF</v>
          </cell>
          <cell r="E3130">
            <v>2</v>
          </cell>
          <cell r="F3130" t="str">
            <v>All</v>
          </cell>
          <cell r="G3130" t="str">
            <v>South Wales</v>
          </cell>
          <cell r="H3130">
            <v>0</v>
          </cell>
        </row>
        <row r="3131">
          <cell r="A3131">
            <v>1999</v>
          </cell>
          <cell r="B3131">
            <v>1</v>
          </cell>
          <cell r="C3131" t="str">
            <v>South Western Electricity plc</v>
          </cell>
          <cell r="D3131" t="str">
            <v>EDF</v>
          </cell>
          <cell r="E3131">
            <v>2</v>
          </cell>
          <cell r="F3131" t="str">
            <v>Credit</v>
          </cell>
          <cell r="G3131" t="str">
            <v>South Wales</v>
          </cell>
          <cell r="H3131">
            <v>0</v>
          </cell>
        </row>
        <row r="3132">
          <cell r="A3132">
            <v>1999</v>
          </cell>
          <cell r="B3132">
            <v>1</v>
          </cell>
          <cell r="C3132" t="str">
            <v>South Western Electricity plc</v>
          </cell>
          <cell r="D3132" t="str">
            <v>EDF</v>
          </cell>
          <cell r="E3132">
            <v>2</v>
          </cell>
          <cell r="F3132" t="str">
            <v>Credit</v>
          </cell>
          <cell r="G3132" t="str">
            <v>South Wales</v>
          </cell>
          <cell r="H3132">
            <v>0</v>
          </cell>
        </row>
        <row r="3133">
          <cell r="A3133">
            <v>1999</v>
          </cell>
          <cell r="B3133">
            <v>1</v>
          </cell>
          <cell r="C3133" t="str">
            <v>South Western Electricity plc</v>
          </cell>
          <cell r="D3133" t="str">
            <v>EDF</v>
          </cell>
          <cell r="E3133">
            <v>2</v>
          </cell>
          <cell r="F3133" t="str">
            <v>Direct Debit</v>
          </cell>
          <cell r="G3133" t="str">
            <v>South Wales</v>
          </cell>
          <cell r="H3133">
            <v>0</v>
          </cell>
        </row>
        <row r="3134">
          <cell r="A3134">
            <v>1999</v>
          </cell>
          <cell r="B3134">
            <v>1</v>
          </cell>
          <cell r="C3134" t="str">
            <v>South Western Electricity plc</v>
          </cell>
          <cell r="D3134" t="str">
            <v>EDF</v>
          </cell>
          <cell r="E3134">
            <v>2</v>
          </cell>
          <cell r="F3134" t="str">
            <v>Prepayment</v>
          </cell>
          <cell r="G3134" t="str">
            <v>South Wales</v>
          </cell>
          <cell r="H3134">
            <v>0</v>
          </cell>
        </row>
        <row r="3135">
          <cell r="A3135">
            <v>1999</v>
          </cell>
          <cell r="B3135">
            <v>1</v>
          </cell>
          <cell r="C3135" t="str">
            <v>South Western Electricity plc</v>
          </cell>
          <cell r="D3135" t="str">
            <v>EDF</v>
          </cell>
          <cell r="E3135">
            <v>1</v>
          </cell>
          <cell r="F3135" t="str">
            <v>All</v>
          </cell>
          <cell r="G3135" t="str">
            <v>South West</v>
          </cell>
          <cell r="H3135">
            <v>1235233</v>
          </cell>
        </row>
        <row r="3136">
          <cell r="A3136">
            <v>1999</v>
          </cell>
          <cell r="B3136">
            <v>1</v>
          </cell>
          <cell r="C3136" t="str">
            <v>South Western Electricity plc</v>
          </cell>
          <cell r="D3136" t="str">
            <v>EDF</v>
          </cell>
          <cell r="E3136">
            <v>1</v>
          </cell>
          <cell r="F3136" t="str">
            <v>Credit</v>
          </cell>
          <cell r="G3136" t="str">
            <v>South West</v>
          </cell>
          <cell r="H3136">
            <v>625301</v>
          </cell>
        </row>
        <row r="3137">
          <cell r="A3137">
            <v>1999</v>
          </cell>
          <cell r="B3137">
            <v>1</v>
          </cell>
          <cell r="C3137" t="str">
            <v>South Western Electricity plc</v>
          </cell>
          <cell r="D3137" t="str">
            <v>EDF</v>
          </cell>
          <cell r="E3137">
            <v>1</v>
          </cell>
          <cell r="F3137" t="str">
            <v>Credit</v>
          </cell>
          <cell r="G3137" t="str">
            <v>South West</v>
          </cell>
          <cell r="H3137">
            <v>43232</v>
          </cell>
        </row>
        <row r="3138">
          <cell r="A3138">
            <v>1999</v>
          </cell>
          <cell r="B3138">
            <v>1</v>
          </cell>
          <cell r="C3138" t="str">
            <v>South Western Electricity plc</v>
          </cell>
          <cell r="D3138" t="str">
            <v>EDF</v>
          </cell>
          <cell r="E3138">
            <v>1</v>
          </cell>
          <cell r="F3138" t="str">
            <v>Direct Debit</v>
          </cell>
          <cell r="G3138" t="str">
            <v>South West</v>
          </cell>
          <cell r="H3138">
            <v>352872</v>
          </cell>
        </row>
        <row r="3139">
          <cell r="A3139">
            <v>1999</v>
          </cell>
          <cell r="B3139">
            <v>1</v>
          </cell>
          <cell r="C3139" t="str">
            <v>South Western Electricity plc</v>
          </cell>
          <cell r="D3139" t="str">
            <v>EDF</v>
          </cell>
          <cell r="E3139">
            <v>1</v>
          </cell>
          <cell r="F3139" t="str">
            <v>Prepayment</v>
          </cell>
          <cell r="G3139" t="str">
            <v>South West</v>
          </cell>
          <cell r="H3139">
            <v>213828</v>
          </cell>
        </row>
        <row r="3140">
          <cell r="A3140">
            <v>1999</v>
          </cell>
          <cell r="B3140">
            <v>1</v>
          </cell>
          <cell r="C3140" t="str">
            <v>South Western Electricity plc</v>
          </cell>
          <cell r="D3140" t="str">
            <v>EDF</v>
          </cell>
          <cell r="E3140">
            <v>2</v>
          </cell>
          <cell r="F3140" t="str">
            <v>All</v>
          </cell>
          <cell r="G3140" t="str">
            <v>Southern</v>
          </cell>
          <cell r="H3140">
            <v>0</v>
          </cell>
        </row>
        <row r="3141">
          <cell r="A3141">
            <v>1999</v>
          </cell>
          <cell r="B3141">
            <v>1</v>
          </cell>
          <cell r="C3141" t="str">
            <v>South Western Electricity plc</v>
          </cell>
          <cell r="D3141" t="str">
            <v>EDF</v>
          </cell>
          <cell r="E3141">
            <v>2</v>
          </cell>
          <cell r="F3141" t="str">
            <v>Credit</v>
          </cell>
          <cell r="G3141" t="str">
            <v>Southern</v>
          </cell>
          <cell r="H3141">
            <v>0</v>
          </cell>
        </row>
        <row r="3142">
          <cell r="A3142">
            <v>1999</v>
          </cell>
          <cell r="B3142">
            <v>1</v>
          </cell>
          <cell r="C3142" t="str">
            <v>South Western Electricity plc</v>
          </cell>
          <cell r="D3142" t="str">
            <v>EDF</v>
          </cell>
          <cell r="E3142">
            <v>2</v>
          </cell>
          <cell r="F3142" t="str">
            <v>Credit</v>
          </cell>
          <cell r="G3142" t="str">
            <v>Southern</v>
          </cell>
          <cell r="H3142">
            <v>0</v>
          </cell>
        </row>
        <row r="3143">
          <cell r="A3143">
            <v>1999</v>
          </cell>
          <cell r="B3143">
            <v>1</v>
          </cell>
          <cell r="C3143" t="str">
            <v>South Western Electricity plc</v>
          </cell>
          <cell r="D3143" t="str">
            <v>EDF</v>
          </cell>
          <cell r="E3143">
            <v>2</v>
          </cell>
          <cell r="F3143" t="str">
            <v>Direct Debit</v>
          </cell>
          <cell r="G3143" t="str">
            <v>Southern</v>
          </cell>
          <cell r="H3143">
            <v>0</v>
          </cell>
        </row>
        <row r="3144">
          <cell r="A3144">
            <v>1999</v>
          </cell>
          <cell r="B3144">
            <v>1</v>
          </cell>
          <cell r="C3144" t="str">
            <v>South Western Electricity plc</v>
          </cell>
          <cell r="D3144" t="str">
            <v>EDF</v>
          </cell>
          <cell r="E3144">
            <v>2</v>
          </cell>
          <cell r="F3144" t="str">
            <v>Prepayment</v>
          </cell>
          <cell r="G3144" t="str">
            <v>Southern</v>
          </cell>
          <cell r="H3144">
            <v>0</v>
          </cell>
        </row>
        <row r="3145">
          <cell r="A3145">
            <v>1999</v>
          </cell>
          <cell r="B3145">
            <v>1</v>
          </cell>
          <cell r="C3145" t="str">
            <v>South Western Electricity plc</v>
          </cell>
          <cell r="D3145" t="str">
            <v>EDF</v>
          </cell>
          <cell r="E3145">
            <v>2</v>
          </cell>
          <cell r="F3145" t="str">
            <v>All</v>
          </cell>
          <cell r="G3145" t="str">
            <v>Yorkshire</v>
          </cell>
          <cell r="H3145">
            <v>0</v>
          </cell>
        </row>
        <row r="3146">
          <cell r="A3146">
            <v>1999</v>
          </cell>
          <cell r="B3146">
            <v>1</v>
          </cell>
          <cell r="C3146" t="str">
            <v>South Western Electricity plc</v>
          </cell>
          <cell r="D3146" t="str">
            <v>EDF</v>
          </cell>
          <cell r="E3146">
            <v>2</v>
          </cell>
          <cell r="F3146" t="str">
            <v>Credit</v>
          </cell>
          <cell r="G3146" t="str">
            <v>Yorkshire</v>
          </cell>
          <cell r="H3146">
            <v>0</v>
          </cell>
        </row>
        <row r="3147">
          <cell r="A3147">
            <v>1999</v>
          </cell>
          <cell r="B3147">
            <v>1</v>
          </cell>
          <cell r="C3147" t="str">
            <v>South Western Electricity plc</v>
          </cell>
          <cell r="D3147" t="str">
            <v>EDF</v>
          </cell>
          <cell r="E3147">
            <v>2</v>
          </cell>
          <cell r="F3147" t="str">
            <v>Credit</v>
          </cell>
          <cell r="G3147" t="str">
            <v>Yorkshire</v>
          </cell>
          <cell r="H3147">
            <v>0</v>
          </cell>
        </row>
        <row r="3148">
          <cell r="A3148">
            <v>1999</v>
          </cell>
          <cell r="B3148">
            <v>1</v>
          </cell>
          <cell r="C3148" t="str">
            <v>South Western Electricity plc</v>
          </cell>
          <cell r="D3148" t="str">
            <v>EDF</v>
          </cell>
          <cell r="E3148">
            <v>2</v>
          </cell>
          <cell r="F3148" t="str">
            <v>Direct Debit</v>
          </cell>
          <cell r="G3148" t="str">
            <v>Yorkshire</v>
          </cell>
          <cell r="H3148">
            <v>0</v>
          </cell>
        </row>
        <row r="3149">
          <cell r="A3149">
            <v>1999</v>
          </cell>
          <cell r="B3149">
            <v>1</v>
          </cell>
          <cell r="C3149" t="str">
            <v>South Western Electricity plc</v>
          </cell>
          <cell r="D3149" t="str">
            <v>EDF</v>
          </cell>
          <cell r="E3149">
            <v>2</v>
          </cell>
          <cell r="F3149" t="str">
            <v>Prepayment</v>
          </cell>
          <cell r="G3149" t="str">
            <v>Yorkshire</v>
          </cell>
          <cell r="H3149">
            <v>0</v>
          </cell>
        </row>
        <row r="3150">
          <cell r="A3150">
            <v>1999</v>
          </cell>
          <cell r="B3150">
            <v>1</v>
          </cell>
          <cell r="C3150" t="str">
            <v>Southern Electric</v>
          </cell>
          <cell r="D3150" t="str">
            <v>Scottish and Southern</v>
          </cell>
          <cell r="E3150">
            <v>2</v>
          </cell>
          <cell r="F3150" t="str">
            <v>All</v>
          </cell>
          <cell r="G3150" t="str">
            <v>East Anglia</v>
          </cell>
          <cell r="H3150">
            <v>11490</v>
          </cell>
        </row>
        <row r="3151">
          <cell r="A3151">
            <v>1999</v>
          </cell>
          <cell r="B3151">
            <v>1</v>
          </cell>
          <cell r="C3151" t="str">
            <v>Southern Electric</v>
          </cell>
          <cell r="D3151" t="str">
            <v>Scottish and Southern</v>
          </cell>
          <cell r="E3151">
            <v>2</v>
          </cell>
          <cell r="F3151" t="str">
            <v>Credit</v>
          </cell>
          <cell r="G3151" t="str">
            <v>East Anglia</v>
          </cell>
          <cell r="H3151">
            <v>4596</v>
          </cell>
        </row>
        <row r="3152">
          <cell r="A3152">
            <v>1999</v>
          </cell>
          <cell r="B3152">
            <v>1</v>
          </cell>
          <cell r="C3152" t="str">
            <v>Southern Electric</v>
          </cell>
          <cell r="D3152" t="str">
            <v>Scottish and Southern</v>
          </cell>
          <cell r="E3152">
            <v>2</v>
          </cell>
          <cell r="F3152" t="str">
            <v>Credit</v>
          </cell>
          <cell r="G3152" t="str">
            <v>East Anglia</v>
          </cell>
          <cell r="H3152">
            <v>0</v>
          </cell>
        </row>
        <row r="3153">
          <cell r="A3153">
            <v>1999</v>
          </cell>
          <cell r="B3153">
            <v>1</v>
          </cell>
          <cell r="C3153" t="str">
            <v>Southern Electric</v>
          </cell>
          <cell r="D3153" t="str">
            <v>Scottish and Southern</v>
          </cell>
          <cell r="E3153">
            <v>2</v>
          </cell>
          <cell r="F3153" t="str">
            <v>Direct Debit</v>
          </cell>
          <cell r="G3153" t="str">
            <v>East Anglia</v>
          </cell>
          <cell r="H3153">
            <v>6894</v>
          </cell>
        </row>
        <row r="3154">
          <cell r="A3154">
            <v>1999</v>
          </cell>
          <cell r="B3154">
            <v>1</v>
          </cell>
          <cell r="C3154" t="str">
            <v>Southern Electric</v>
          </cell>
          <cell r="D3154" t="str">
            <v>Scottish and Southern</v>
          </cell>
          <cell r="E3154">
            <v>2</v>
          </cell>
          <cell r="F3154" t="str">
            <v>Prepayment</v>
          </cell>
          <cell r="G3154" t="str">
            <v>East Anglia</v>
          </cell>
          <cell r="H3154">
            <v>0</v>
          </cell>
        </row>
        <row r="3155">
          <cell r="A3155">
            <v>1999</v>
          </cell>
          <cell r="B3155">
            <v>1</v>
          </cell>
          <cell r="C3155" t="str">
            <v>Southern Electric</v>
          </cell>
          <cell r="D3155" t="str">
            <v>Scottish and Southern</v>
          </cell>
          <cell r="E3155">
            <v>2</v>
          </cell>
          <cell r="F3155" t="str">
            <v>All</v>
          </cell>
          <cell r="G3155" t="str">
            <v>East Midlands</v>
          </cell>
          <cell r="H3155">
            <v>874</v>
          </cell>
        </row>
        <row r="3156">
          <cell r="A3156">
            <v>1999</v>
          </cell>
          <cell r="B3156">
            <v>1</v>
          </cell>
          <cell r="C3156" t="str">
            <v>Southern Electric</v>
          </cell>
          <cell r="D3156" t="str">
            <v>Scottish and Southern</v>
          </cell>
          <cell r="E3156">
            <v>2</v>
          </cell>
          <cell r="F3156" t="str">
            <v>Credit</v>
          </cell>
          <cell r="G3156" t="str">
            <v>East Midlands</v>
          </cell>
          <cell r="H3156">
            <v>350</v>
          </cell>
        </row>
        <row r="3157">
          <cell r="A3157">
            <v>1999</v>
          </cell>
          <cell r="B3157">
            <v>1</v>
          </cell>
          <cell r="C3157" t="str">
            <v>Southern Electric</v>
          </cell>
          <cell r="D3157" t="str">
            <v>Scottish and Southern</v>
          </cell>
          <cell r="E3157">
            <v>2</v>
          </cell>
          <cell r="F3157" t="str">
            <v>Credit</v>
          </cell>
          <cell r="G3157" t="str">
            <v>East Midlands</v>
          </cell>
          <cell r="H3157">
            <v>0</v>
          </cell>
        </row>
        <row r="3158">
          <cell r="A3158">
            <v>1999</v>
          </cell>
          <cell r="B3158">
            <v>1</v>
          </cell>
          <cell r="C3158" t="str">
            <v>Southern Electric</v>
          </cell>
          <cell r="D3158" t="str">
            <v>Scottish and Southern</v>
          </cell>
          <cell r="E3158">
            <v>2</v>
          </cell>
          <cell r="F3158" t="str">
            <v>Direct Debit</v>
          </cell>
          <cell r="G3158" t="str">
            <v>East Midlands</v>
          </cell>
          <cell r="H3158">
            <v>524</v>
          </cell>
        </row>
        <row r="3159">
          <cell r="A3159">
            <v>1999</v>
          </cell>
          <cell r="B3159">
            <v>1</v>
          </cell>
          <cell r="C3159" t="str">
            <v>Southern Electric</v>
          </cell>
          <cell r="D3159" t="str">
            <v>Scottish and Southern</v>
          </cell>
          <cell r="E3159">
            <v>2</v>
          </cell>
          <cell r="F3159" t="str">
            <v>Prepayment</v>
          </cell>
          <cell r="G3159" t="str">
            <v>East Midlands</v>
          </cell>
          <cell r="H3159">
            <v>0</v>
          </cell>
        </row>
        <row r="3160">
          <cell r="A3160">
            <v>1999</v>
          </cell>
          <cell r="B3160">
            <v>1</v>
          </cell>
          <cell r="C3160" t="str">
            <v>Southern Electric</v>
          </cell>
          <cell r="D3160" t="str">
            <v>Scottish and Southern</v>
          </cell>
          <cell r="E3160">
            <v>2</v>
          </cell>
          <cell r="F3160" t="str">
            <v>All</v>
          </cell>
          <cell r="G3160" t="str">
            <v>London</v>
          </cell>
          <cell r="H3160">
            <v>4010</v>
          </cell>
        </row>
        <row r="3161">
          <cell r="A3161">
            <v>1999</v>
          </cell>
          <cell r="B3161">
            <v>1</v>
          </cell>
          <cell r="C3161" t="str">
            <v>Southern Electric</v>
          </cell>
          <cell r="D3161" t="str">
            <v>Scottish and Southern</v>
          </cell>
          <cell r="E3161">
            <v>2</v>
          </cell>
          <cell r="F3161" t="str">
            <v>Credit</v>
          </cell>
          <cell r="G3161" t="str">
            <v>London</v>
          </cell>
          <cell r="H3161">
            <v>1604</v>
          </cell>
        </row>
        <row r="3162">
          <cell r="A3162">
            <v>1999</v>
          </cell>
          <cell r="B3162">
            <v>1</v>
          </cell>
          <cell r="C3162" t="str">
            <v>Southern Electric</v>
          </cell>
          <cell r="D3162" t="str">
            <v>Scottish and Southern</v>
          </cell>
          <cell r="E3162">
            <v>2</v>
          </cell>
          <cell r="F3162" t="str">
            <v>Credit</v>
          </cell>
          <cell r="G3162" t="str">
            <v>London</v>
          </cell>
          <cell r="H3162">
            <v>0</v>
          </cell>
        </row>
        <row r="3163">
          <cell r="A3163">
            <v>1999</v>
          </cell>
          <cell r="B3163">
            <v>1</v>
          </cell>
          <cell r="C3163" t="str">
            <v>Southern Electric</v>
          </cell>
          <cell r="D3163" t="str">
            <v>Scottish and Southern</v>
          </cell>
          <cell r="E3163">
            <v>2</v>
          </cell>
          <cell r="F3163" t="str">
            <v>Direct Debit</v>
          </cell>
          <cell r="G3163" t="str">
            <v>London</v>
          </cell>
          <cell r="H3163">
            <v>2406</v>
          </cell>
        </row>
        <row r="3164">
          <cell r="A3164">
            <v>1999</v>
          </cell>
          <cell r="B3164">
            <v>1</v>
          </cell>
          <cell r="C3164" t="str">
            <v>Southern Electric</v>
          </cell>
          <cell r="D3164" t="str">
            <v>Scottish and Southern</v>
          </cell>
          <cell r="E3164">
            <v>2</v>
          </cell>
          <cell r="F3164" t="str">
            <v>Prepayment</v>
          </cell>
          <cell r="G3164" t="str">
            <v>London</v>
          </cell>
          <cell r="H3164">
            <v>0</v>
          </cell>
        </row>
        <row r="3165">
          <cell r="A3165">
            <v>1999</v>
          </cell>
          <cell r="B3165">
            <v>1</v>
          </cell>
          <cell r="C3165" t="str">
            <v>Southern Electric</v>
          </cell>
          <cell r="D3165" t="str">
            <v>Scottish and Southern</v>
          </cell>
          <cell r="E3165">
            <v>2</v>
          </cell>
          <cell r="F3165" t="str">
            <v>All</v>
          </cell>
          <cell r="G3165" t="str">
            <v>Midlands</v>
          </cell>
          <cell r="H3165">
            <v>1199</v>
          </cell>
        </row>
        <row r="3166">
          <cell r="A3166">
            <v>1999</v>
          </cell>
          <cell r="B3166">
            <v>1</v>
          </cell>
          <cell r="C3166" t="str">
            <v>Southern Electric</v>
          </cell>
          <cell r="D3166" t="str">
            <v>Scottish and Southern</v>
          </cell>
          <cell r="E3166">
            <v>2</v>
          </cell>
          <cell r="F3166" t="str">
            <v>Credit</v>
          </cell>
          <cell r="G3166" t="str">
            <v>Midlands</v>
          </cell>
          <cell r="H3166">
            <v>481</v>
          </cell>
        </row>
        <row r="3167">
          <cell r="A3167">
            <v>1999</v>
          </cell>
          <cell r="B3167">
            <v>1</v>
          </cell>
          <cell r="C3167" t="str">
            <v>Southern Electric</v>
          </cell>
          <cell r="D3167" t="str">
            <v>Scottish and Southern</v>
          </cell>
          <cell r="E3167">
            <v>2</v>
          </cell>
          <cell r="F3167" t="str">
            <v>Credit</v>
          </cell>
          <cell r="G3167" t="str">
            <v>Midlands</v>
          </cell>
          <cell r="H3167">
            <v>0</v>
          </cell>
        </row>
        <row r="3168">
          <cell r="A3168">
            <v>1999</v>
          </cell>
          <cell r="B3168">
            <v>1</v>
          </cell>
          <cell r="C3168" t="str">
            <v>Southern Electric</v>
          </cell>
          <cell r="D3168" t="str">
            <v>Scottish and Southern</v>
          </cell>
          <cell r="E3168">
            <v>2</v>
          </cell>
          <cell r="F3168" t="str">
            <v>Direct Debit</v>
          </cell>
          <cell r="G3168" t="str">
            <v>Midlands</v>
          </cell>
          <cell r="H3168">
            <v>718</v>
          </cell>
        </row>
        <row r="3169">
          <cell r="A3169">
            <v>1999</v>
          </cell>
          <cell r="B3169">
            <v>1</v>
          </cell>
          <cell r="C3169" t="str">
            <v>Southern Electric</v>
          </cell>
          <cell r="D3169" t="str">
            <v>Scottish and Southern</v>
          </cell>
          <cell r="E3169">
            <v>2</v>
          </cell>
          <cell r="F3169" t="str">
            <v>Prepayment</v>
          </cell>
          <cell r="G3169" t="str">
            <v>Midlands</v>
          </cell>
          <cell r="H3169">
            <v>0</v>
          </cell>
        </row>
        <row r="3170">
          <cell r="A3170">
            <v>1999</v>
          </cell>
          <cell r="B3170">
            <v>1</v>
          </cell>
          <cell r="C3170" t="str">
            <v>Southern Electric</v>
          </cell>
          <cell r="D3170" t="str">
            <v>Scottish and Southern</v>
          </cell>
          <cell r="E3170">
            <v>2</v>
          </cell>
          <cell r="F3170" t="str">
            <v>All</v>
          </cell>
          <cell r="G3170" t="str">
            <v>North East</v>
          </cell>
          <cell r="H3170">
            <v>2012</v>
          </cell>
        </row>
        <row r="3171">
          <cell r="A3171">
            <v>1999</v>
          </cell>
          <cell r="B3171">
            <v>1</v>
          </cell>
          <cell r="C3171" t="str">
            <v>Southern Electric</v>
          </cell>
          <cell r="D3171" t="str">
            <v>Scottish and Southern</v>
          </cell>
          <cell r="E3171">
            <v>2</v>
          </cell>
          <cell r="F3171" t="str">
            <v>Credit</v>
          </cell>
          <cell r="G3171" t="str">
            <v>North East</v>
          </cell>
          <cell r="H3171">
            <v>806</v>
          </cell>
        </row>
        <row r="3172">
          <cell r="A3172">
            <v>1999</v>
          </cell>
          <cell r="B3172">
            <v>1</v>
          </cell>
          <cell r="C3172" t="str">
            <v>Southern Electric</v>
          </cell>
          <cell r="D3172" t="str">
            <v>Scottish and Southern</v>
          </cell>
          <cell r="E3172">
            <v>2</v>
          </cell>
          <cell r="F3172" t="str">
            <v>Credit</v>
          </cell>
          <cell r="G3172" t="str">
            <v>North East</v>
          </cell>
          <cell r="H3172">
            <v>0</v>
          </cell>
        </row>
        <row r="3173">
          <cell r="A3173">
            <v>1999</v>
          </cell>
          <cell r="B3173">
            <v>1</v>
          </cell>
          <cell r="C3173" t="str">
            <v>Southern Electric</v>
          </cell>
          <cell r="D3173" t="str">
            <v>Scottish and Southern</v>
          </cell>
          <cell r="E3173">
            <v>2</v>
          </cell>
          <cell r="F3173" t="str">
            <v>Direct Debit</v>
          </cell>
          <cell r="G3173" t="str">
            <v>North East</v>
          </cell>
          <cell r="H3173">
            <v>1206</v>
          </cell>
        </row>
        <row r="3174">
          <cell r="A3174">
            <v>1999</v>
          </cell>
          <cell r="B3174">
            <v>1</v>
          </cell>
          <cell r="C3174" t="str">
            <v>Southern Electric</v>
          </cell>
          <cell r="D3174" t="str">
            <v>Scottish and Southern</v>
          </cell>
          <cell r="E3174">
            <v>2</v>
          </cell>
          <cell r="F3174" t="str">
            <v>Prepayment</v>
          </cell>
          <cell r="G3174" t="str">
            <v>North East</v>
          </cell>
          <cell r="H3174">
            <v>0</v>
          </cell>
        </row>
        <row r="3175">
          <cell r="A3175">
            <v>1999</v>
          </cell>
          <cell r="B3175">
            <v>1</v>
          </cell>
          <cell r="C3175" t="str">
            <v>Southern Electric</v>
          </cell>
          <cell r="D3175" t="str">
            <v>Scottish and Southern</v>
          </cell>
          <cell r="E3175">
            <v>2</v>
          </cell>
          <cell r="F3175" t="str">
            <v>All</v>
          </cell>
          <cell r="G3175" t="str">
            <v>North Scotland</v>
          </cell>
          <cell r="H3175">
            <v>0</v>
          </cell>
        </row>
        <row r="3176">
          <cell r="A3176">
            <v>1999</v>
          </cell>
          <cell r="B3176">
            <v>1</v>
          </cell>
          <cell r="C3176" t="str">
            <v>Southern Electric</v>
          </cell>
          <cell r="D3176" t="str">
            <v>Scottish and Southern</v>
          </cell>
          <cell r="E3176">
            <v>2</v>
          </cell>
          <cell r="F3176" t="str">
            <v>Credit</v>
          </cell>
          <cell r="G3176" t="str">
            <v>North Scotland</v>
          </cell>
          <cell r="H3176">
            <v>0</v>
          </cell>
        </row>
        <row r="3177">
          <cell r="A3177">
            <v>1999</v>
          </cell>
          <cell r="B3177">
            <v>1</v>
          </cell>
          <cell r="C3177" t="str">
            <v>Southern Electric</v>
          </cell>
          <cell r="D3177" t="str">
            <v>Scottish and Southern</v>
          </cell>
          <cell r="E3177">
            <v>2</v>
          </cell>
          <cell r="F3177" t="str">
            <v>Credit</v>
          </cell>
          <cell r="G3177" t="str">
            <v>North Scotland</v>
          </cell>
          <cell r="H3177">
            <v>0</v>
          </cell>
        </row>
        <row r="3178">
          <cell r="A3178">
            <v>1999</v>
          </cell>
          <cell r="B3178">
            <v>1</v>
          </cell>
          <cell r="C3178" t="str">
            <v>Southern Electric</v>
          </cell>
          <cell r="D3178" t="str">
            <v>Scottish and Southern</v>
          </cell>
          <cell r="E3178">
            <v>2</v>
          </cell>
          <cell r="F3178" t="str">
            <v>Direct Debit</v>
          </cell>
          <cell r="G3178" t="str">
            <v>North Scotland</v>
          </cell>
          <cell r="H3178">
            <v>0</v>
          </cell>
        </row>
        <row r="3179">
          <cell r="A3179">
            <v>1999</v>
          </cell>
          <cell r="B3179">
            <v>1</v>
          </cell>
          <cell r="C3179" t="str">
            <v>Southern Electric</v>
          </cell>
          <cell r="D3179" t="str">
            <v>Scottish and Southern</v>
          </cell>
          <cell r="E3179">
            <v>2</v>
          </cell>
          <cell r="F3179" t="str">
            <v>Prepayment</v>
          </cell>
          <cell r="G3179" t="str">
            <v>North Scotland</v>
          </cell>
          <cell r="H3179">
            <v>0</v>
          </cell>
        </row>
        <row r="3180">
          <cell r="A3180">
            <v>1999</v>
          </cell>
          <cell r="B3180">
            <v>1</v>
          </cell>
          <cell r="C3180" t="str">
            <v>Southern Electric</v>
          </cell>
          <cell r="D3180" t="str">
            <v>Scottish and Southern</v>
          </cell>
          <cell r="E3180">
            <v>2</v>
          </cell>
          <cell r="F3180" t="str">
            <v>All</v>
          </cell>
          <cell r="G3180" t="str">
            <v>North Wales &amp; Merseyside</v>
          </cell>
          <cell r="H3180">
            <v>383</v>
          </cell>
        </row>
        <row r="3181">
          <cell r="A3181">
            <v>1999</v>
          </cell>
          <cell r="B3181">
            <v>1</v>
          </cell>
          <cell r="C3181" t="str">
            <v>Southern Electric</v>
          </cell>
          <cell r="D3181" t="str">
            <v>Scottish and Southern</v>
          </cell>
          <cell r="E3181">
            <v>2</v>
          </cell>
          <cell r="F3181" t="str">
            <v>Credit</v>
          </cell>
          <cell r="G3181" t="str">
            <v>North Wales &amp; Merseyside</v>
          </cell>
          <cell r="H3181">
            <v>153</v>
          </cell>
        </row>
        <row r="3182">
          <cell r="A3182">
            <v>1999</v>
          </cell>
          <cell r="B3182">
            <v>1</v>
          </cell>
          <cell r="C3182" t="str">
            <v>Southern Electric</v>
          </cell>
          <cell r="D3182" t="str">
            <v>Scottish and Southern</v>
          </cell>
          <cell r="E3182">
            <v>2</v>
          </cell>
          <cell r="F3182" t="str">
            <v>Credit</v>
          </cell>
          <cell r="G3182" t="str">
            <v>North Wales &amp; Merseyside</v>
          </cell>
          <cell r="H3182">
            <v>0</v>
          </cell>
        </row>
        <row r="3183">
          <cell r="A3183">
            <v>1999</v>
          </cell>
          <cell r="B3183">
            <v>1</v>
          </cell>
          <cell r="C3183" t="str">
            <v>Southern Electric</v>
          </cell>
          <cell r="D3183" t="str">
            <v>Scottish and Southern</v>
          </cell>
          <cell r="E3183">
            <v>2</v>
          </cell>
          <cell r="F3183" t="str">
            <v>Direct Debit</v>
          </cell>
          <cell r="G3183" t="str">
            <v>North Wales &amp; Merseyside</v>
          </cell>
          <cell r="H3183">
            <v>230</v>
          </cell>
        </row>
        <row r="3184">
          <cell r="A3184">
            <v>1999</v>
          </cell>
          <cell r="B3184">
            <v>1</v>
          </cell>
          <cell r="C3184" t="str">
            <v>Southern Electric</v>
          </cell>
          <cell r="D3184" t="str">
            <v>Scottish and Southern</v>
          </cell>
          <cell r="E3184">
            <v>2</v>
          </cell>
          <cell r="F3184" t="str">
            <v>Prepayment</v>
          </cell>
          <cell r="G3184" t="str">
            <v>North Wales &amp; Merseyside</v>
          </cell>
          <cell r="H3184">
            <v>0</v>
          </cell>
        </row>
        <row r="3185">
          <cell r="A3185">
            <v>1999</v>
          </cell>
          <cell r="B3185">
            <v>1</v>
          </cell>
          <cell r="C3185" t="str">
            <v>Southern Electric</v>
          </cell>
          <cell r="D3185" t="str">
            <v>Scottish and Southern</v>
          </cell>
          <cell r="E3185">
            <v>2</v>
          </cell>
          <cell r="F3185" t="str">
            <v>All</v>
          </cell>
          <cell r="G3185" t="str">
            <v>North West</v>
          </cell>
          <cell r="H3185">
            <v>481</v>
          </cell>
        </row>
        <row r="3186">
          <cell r="A3186">
            <v>1999</v>
          </cell>
          <cell r="B3186">
            <v>1</v>
          </cell>
          <cell r="C3186" t="str">
            <v>Southern Electric</v>
          </cell>
          <cell r="D3186" t="str">
            <v>Scottish and Southern</v>
          </cell>
          <cell r="E3186">
            <v>2</v>
          </cell>
          <cell r="F3186" t="str">
            <v>Credit</v>
          </cell>
          <cell r="G3186" t="str">
            <v>North West</v>
          </cell>
          <cell r="H3186">
            <v>193</v>
          </cell>
        </row>
        <row r="3187">
          <cell r="A3187">
            <v>1999</v>
          </cell>
          <cell r="B3187">
            <v>1</v>
          </cell>
          <cell r="C3187" t="str">
            <v>Southern Electric</v>
          </cell>
          <cell r="D3187" t="str">
            <v>Scottish and Southern</v>
          </cell>
          <cell r="E3187">
            <v>2</v>
          </cell>
          <cell r="F3187" t="str">
            <v>Credit</v>
          </cell>
          <cell r="G3187" t="str">
            <v>North West</v>
          </cell>
          <cell r="H3187">
            <v>0</v>
          </cell>
        </row>
        <row r="3188">
          <cell r="A3188">
            <v>1999</v>
          </cell>
          <cell r="B3188">
            <v>1</v>
          </cell>
          <cell r="C3188" t="str">
            <v>Southern Electric</v>
          </cell>
          <cell r="D3188" t="str">
            <v>Scottish and Southern</v>
          </cell>
          <cell r="E3188">
            <v>2</v>
          </cell>
          <cell r="F3188" t="str">
            <v>Direct Debit</v>
          </cell>
          <cell r="G3188" t="str">
            <v>North West</v>
          </cell>
          <cell r="H3188">
            <v>288</v>
          </cell>
        </row>
        <row r="3189">
          <cell r="A3189">
            <v>1999</v>
          </cell>
          <cell r="B3189">
            <v>1</v>
          </cell>
          <cell r="C3189" t="str">
            <v>Southern Electric</v>
          </cell>
          <cell r="D3189" t="str">
            <v>Scottish and Southern</v>
          </cell>
          <cell r="E3189">
            <v>2</v>
          </cell>
          <cell r="F3189" t="str">
            <v>Prepayment</v>
          </cell>
          <cell r="G3189" t="str">
            <v>North West</v>
          </cell>
          <cell r="H3189">
            <v>0</v>
          </cell>
        </row>
        <row r="3190">
          <cell r="A3190">
            <v>1999</v>
          </cell>
          <cell r="B3190">
            <v>1</v>
          </cell>
          <cell r="C3190" t="str">
            <v>Southern Electric</v>
          </cell>
          <cell r="D3190" t="str">
            <v>Scottish and Southern</v>
          </cell>
          <cell r="E3190">
            <v>2</v>
          </cell>
          <cell r="F3190" t="str">
            <v>All</v>
          </cell>
          <cell r="G3190" t="str">
            <v>South East</v>
          </cell>
          <cell r="H3190">
            <v>5187</v>
          </cell>
        </row>
        <row r="3191">
          <cell r="A3191">
            <v>1999</v>
          </cell>
          <cell r="B3191">
            <v>1</v>
          </cell>
          <cell r="C3191" t="str">
            <v>Southern Electric</v>
          </cell>
          <cell r="D3191" t="str">
            <v>Scottish and Southern</v>
          </cell>
          <cell r="E3191">
            <v>2</v>
          </cell>
          <cell r="F3191" t="str">
            <v>Credit</v>
          </cell>
          <cell r="G3191" t="str">
            <v>South East</v>
          </cell>
          <cell r="H3191">
            <v>2075</v>
          </cell>
        </row>
        <row r="3192">
          <cell r="A3192">
            <v>1999</v>
          </cell>
          <cell r="B3192">
            <v>1</v>
          </cell>
          <cell r="C3192" t="str">
            <v>Southern Electric</v>
          </cell>
          <cell r="D3192" t="str">
            <v>Scottish and Southern</v>
          </cell>
          <cell r="E3192">
            <v>2</v>
          </cell>
          <cell r="F3192" t="str">
            <v>Credit</v>
          </cell>
          <cell r="G3192" t="str">
            <v>South East</v>
          </cell>
          <cell r="H3192">
            <v>0</v>
          </cell>
        </row>
        <row r="3193">
          <cell r="A3193">
            <v>1999</v>
          </cell>
          <cell r="B3193">
            <v>1</v>
          </cell>
          <cell r="C3193" t="str">
            <v>Southern Electric</v>
          </cell>
          <cell r="D3193" t="str">
            <v>Scottish and Southern</v>
          </cell>
          <cell r="E3193">
            <v>2</v>
          </cell>
          <cell r="F3193" t="str">
            <v>Direct Debit</v>
          </cell>
          <cell r="G3193" t="str">
            <v>South East</v>
          </cell>
          <cell r="H3193">
            <v>3112</v>
          </cell>
        </row>
        <row r="3194">
          <cell r="A3194">
            <v>1999</v>
          </cell>
          <cell r="B3194">
            <v>1</v>
          </cell>
          <cell r="C3194" t="str">
            <v>Southern Electric</v>
          </cell>
          <cell r="D3194" t="str">
            <v>Scottish and Southern</v>
          </cell>
          <cell r="E3194">
            <v>2</v>
          </cell>
          <cell r="F3194" t="str">
            <v>Prepayment</v>
          </cell>
          <cell r="G3194" t="str">
            <v>South East</v>
          </cell>
          <cell r="H3194">
            <v>0</v>
          </cell>
        </row>
        <row r="3195">
          <cell r="A3195">
            <v>1999</v>
          </cell>
          <cell r="B3195">
            <v>1</v>
          </cell>
          <cell r="C3195" t="str">
            <v>Southern Electric</v>
          </cell>
          <cell r="D3195" t="str">
            <v>Scottish and Southern</v>
          </cell>
          <cell r="E3195">
            <v>2</v>
          </cell>
          <cell r="F3195" t="str">
            <v>All</v>
          </cell>
          <cell r="G3195" t="str">
            <v>South Scotland</v>
          </cell>
          <cell r="H3195">
            <v>0</v>
          </cell>
        </row>
        <row r="3196">
          <cell r="A3196">
            <v>1999</v>
          </cell>
          <cell r="B3196">
            <v>1</v>
          </cell>
          <cell r="C3196" t="str">
            <v>Southern Electric</v>
          </cell>
          <cell r="D3196" t="str">
            <v>Scottish and Southern</v>
          </cell>
          <cell r="E3196">
            <v>2</v>
          </cell>
          <cell r="F3196" t="str">
            <v>Credit</v>
          </cell>
          <cell r="G3196" t="str">
            <v>South Scotland</v>
          </cell>
          <cell r="H3196">
            <v>0</v>
          </cell>
        </row>
        <row r="3197">
          <cell r="A3197">
            <v>1999</v>
          </cell>
          <cell r="B3197">
            <v>1</v>
          </cell>
          <cell r="C3197" t="str">
            <v>Southern Electric</v>
          </cell>
          <cell r="D3197" t="str">
            <v>Scottish and Southern</v>
          </cell>
          <cell r="E3197">
            <v>2</v>
          </cell>
          <cell r="F3197" t="str">
            <v>Credit</v>
          </cell>
          <cell r="G3197" t="str">
            <v>South Scotland</v>
          </cell>
          <cell r="H3197">
            <v>0</v>
          </cell>
        </row>
        <row r="3198">
          <cell r="A3198">
            <v>1999</v>
          </cell>
          <cell r="B3198">
            <v>1</v>
          </cell>
          <cell r="C3198" t="str">
            <v>Southern Electric</v>
          </cell>
          <cell r="D3198" t="str">
            <v>Scottish and Southern</v>
          </cell>
          <cell r="E3198">
            <v>2</v>
          </cell>
          <cell r="F3198" t="str">
            <v>Direct Debit</v>
          </cell>
          <cell r="G3198" t="str">
            <v>South Scotland</v>
          </cell>
          <cell r="H3198">
            <v>0</v>
          </cell>
        </row>
        <row r="3199">
          <cell r="A3199">
            <v>1999</v>
          </cell>
          <cell r="B3199">
            <v>1</v>
          </cell>
          <cell r="C3199" t="str">
            <v>Southern Electric</v>
          </cell>
          <cell r="D3199" t="str">
            <v>Scottish and Southern</v>
          </cell>
          <cell r="E3199">
            <v>2</v>
          </cell>
          <cell r="F3199" t="str">
            <v>Prepayment</v>
          </cell>
          <cell r="G3199" t="str">
            <v>South Scotland</v>
          </cell>
          <cell r="H3199">
            <v>0</v>
          </cell>
        </row>
        <row r="3200">
          <cell r="A3200">
            <v>1999</v>
          </cell>
          <cell r="B3200">
            <v>1</v>
          </cell>
          <cell r="C3200" t="str">
            <v>Southern Electric</v>
          </cell>
          <cell r="D3200" t="str">
            <v>Scottish and Southern</v>
          </cell>
          <cell r="E3200">
            <v>2</v>
          </cell>
          <cell r="F3200" t="str">
            <v>All</v>
          </cell>
          <cell r="G3200" t="str">
            <v>South Wales</v>
          </cell>
          <cell r="H3200">
            <v>90</v>
          </cell>
        </row>
        <row r="3201">
          <cell r="A3201">
            <v>1999</v>
          </cell>
          <cell r="B3201">
            <v>1</v>
          </cell>
          <cell r="C3201" t="str">
            <v>Southern Electric</v>
          </cell>
          <cell r="D3201" t="str">
            <v>Scottish and Southern</v>
          </cell>
          <cell r="E3201">
            <v>2</v>
          </cell>
          <cell r="F3201" t="str">
            <v>Credit</v>
          </cell>
          <cell r="G3201" t="str">
            <v>South Wales</v>
          </cell>
          <cell r="H3201">
            <v>36</v>
          </cell>
        </row>
        <row r="3202">
          <cell r="A3202">
            <v>1999</v>
          </cell>
          <cell r="B3202">
            <v>1</v>
          </cell>
          <cell r="C3202" t="str">
            <v>Southern Electric</v>
          </cell>
          <cell r="D3202" t="str">
            <v>Scottish and Southern</v>
          </cell>
          <cell r="E3202">
            <v>2</v>
          </cell>
          <cell r="F3202" t="str">
            <v>Credit</v>
          </cell>
          <cell r="G3202" t="str">
            <v>South Wales</v>
          </cell>
          <cell r="H3202">
            <v>0</v>
          </cell>
        </row>
        <row r="3203">
          <cell r="A3203">
            <v>1999</v>
          </cell>
          <cell r="B3203">
            <v>1</v>
          </cell>
          <cell r="C3203" t="str">
            <v>Southern Electric</v>
          </cell>
          <cell r="D3203" t="str">
            <v>Scottish and Southern</v>
          </cell>
          <cell r="E3203">
            <v>2</v>
          </cell>
          <cell r="F3203" t="str">
            <v>Direct Debit</v>
          </cell>
          <cell r="G3203" t="str">
            <v>South Wales</v>
          </cell>
          <cell r="H3203">
            <v>54</v>
          </cell>
        </row>
        <row r="3204">
          <cell r="A3204">
            <v>1999</v>
          </cell>
          <cell r="B3204">
            <v>1</v>
          </cell>
          <cell r="C3204" t="str">
            <v>Southern Electric</v>
          </cell>
          <cell r="D3204" t="str">
            <v>Scottish and Southern</v>
          </cell>
          <cell r="E3204">
            <v>2</v>
          </cell>
          <cell r="F3204" t="str">
            <v>Prepayment</v>
          </cell>
          <cell r="G3204" t="str">
            <v>South Wales</v>
          </cell>
          <cell r="H3204">
            <v>0</v>
          </cell>
        </row>
        <row r="3205">
          <cell r="A3205">
            <v>1999</v>
          </cell>
          <cell r="B3205">
            <v>1</v>
          </cell>
          <cell r="C3205" t="str">
            <v>Southern Electric</v>
          </cell>
          <cell r="D3205" t="str">
            <v>Scottish and Southern</v>
          </cell>
          <cell r="E3205">
            <v>2</v>
          </cell>
          <cell r="F3205" t="str">
            <v>All</v>
          </cell>
          <cell r="G3205" t="str">
            <v>South West</v>
          </cell>
          <cell r="H3205">
            <v>800</v>
          </cell>
        </row>
        <row r="3206">
          <cell r="A3206">
            <v>1999</v>
          </cell>
          <cell r="B3206">
            <v>1</v>
          </cell>
          <cell r="C3206" t="str">
            <v>Southern Electric</v>
          </cell>
          <cell r="D3206" t="str">
            <v>Scottish and Southern</v>
          </cell>
          <cell r="E3206">
            <v>2</v>
          </cell>
          <cell r="F3206" t="str">
            <v>Credit</v>
          </cell>
          <cell r="G3206" t="str">
            <v>South West</v>
          </cell>
          <cell r="H3206">
            <v>320</v>
          </cell>
        </row>
        <row r="3207">
          <cell r="A3207">
            <v>1999</v>
          </cell>
          <cell r="B3207">
            <v>1</v>
          </cell>
          <cell r="C3207" t="str">
            <v>Southern Electric</v>
          </cell>
          <cell r="D3207" t="str">
            <v>Scottish and Southern</v>
          </cell>
          <cell r="E3207">
            <v>2</v>
          </cell>
          <cell r="F3207" t="str">
            <v>Credit</v>
          </cell>
          <cell r="G3207" t="str">
            <v>South West</v>
          </cell>
          <cell r="H3207">
            <v>0</v>
          </cell>
        </row>
        <row r="3208">
          <cell r="A3208">
            <v>1999</v>
          </cell>
          <cell r="B3208">
            <v>1</v>
          </cell>
          <cell r="C3208" t="str">
            <v>Southern Electric</v>
          </cell>
          <cell r="D3208" t="str">
            <v>Scottish and Southern</v>
          </cell>
          <cell r="E3208">
            <v>2</v>
          </cell>
          <cell r="F3208" t="str">
            <v>Direct Debit</v>
          </cell>
          <cell r="G3208" t="str">
            <v>South West</v>
          </cell>
          <cell r="H3208">
            <v>480</v>
          </cell>
        </row>
        <row r="3209">
          <cell r="A3209">
            <v>1999</v>
          </cell>
          <cell r="B3209">
            <v>1</v>
          </cell>
          <cell r="C3209" t="str">
            <v>Southern Electric</v>
          </cell>
          <cell r="D3209" t="str">
            <v>Scottish and Southern</v>
          </cell>
          <cell r="E3209">
            <v>2</v>
          </cell>
          <cell r="F3209" t="str">
            <v>Prepayment</v>
          </cell>
          <cell r="G3209" t="str">
            <v>South West</v>
          </cell>
          <cell r="H3209">
            <v>0</v>
          </cell>
        </row>
        <row r="3210">
          <cell r="A3210">
            <v>1999</v>
          </cell>
          <cell r="B3210">
            <v>1</v>
          </cell>
          <cell r="C3210" t="str">
            <v>Southern Electric</v>
          </cell>
          <cell r="D3210" t="str">
            <v>Scottish and Southern</v>
          </cell>
          <cell r="E3210">
            <v>1</v>
          </cell>
          <cell r="F3210" t="str">
            <v>All</v>
          </cell>
          <cell r="G3210" t="str">
            <v>Southern</v>
          </cell>
          <cell r="H3210">
            <v>2479746</v>
          </cell>
        </row>
        <row r="3211">
          <cell r="A3211">
            <v>1999</v>
          </cell>
          <cell r="B3211">
            <v>1</v>
          </cell>
          <cell r="C3211" t="str">
            <v>Southern Electric</v>
          </cell>
          <cell r="D3211" t="str">
            <v>Scottish and Southern</v>
          </cell>
          <cell r="E3211">
            <v>1</v>
          </cell>
          <cell r="F3211" t="str">
            <v>Credit</v>
          </cell>
          <cell r="G3211" t="str">
            <v>Southern</v>
          </cell>
          <cell r="H3211">
            <v>1147261</v>
          </cell>
        </row>
        <row r="3212">
          <cell r="A3212">
            <v>1999</v>
          </cell>
          <cell r="B3212">
            <v>1</v>
          </cell>
          <cell r="C3212" t="str">
            <v>Southern Electric</v>
          </cell>
          <cell r="D3212" t="str">
            <v>Scottish and Southern</v>
          </cell>
          <cell r="E3212">
            <v>1</v>
          </cell>
          <cell r="F3212" t="str">
            <v>Credit</v>
          </cell>
          <cell r="G3212" t="str">
            <v>Southern</v>
          </cell>
          <cell r="H3212">
            <v>0</v>
          </cell>
        </row>
        <row r="3213">
          <cell r="A3213">
            <v>1999</v>
          </cell>
          <cell r="B3213">
            <v>1</v>
          </cell>
          <cell r="C3213" t="str">
            <v>Southern Electric</v>
          </cell>
          <cell r="D3213" t="str">
            <v>Scottish and Southern</v>
          </cell>
          <cell r="E3213">
            <v>1</v>
          </cell>
          <cell r="F3213" t="str">
            <v>Direct Debit</v>
          </cell>
          <cell r="G3213" t="str">
            <v>Southern</v>
          </cell>
          <cell r="H3213">
            <v>1036298</v>
          </cell>
        </row>
        <row r="3214">
          <cell r="A3214">
            <v>1999</v>
          </cell>
          <cell r="B3214">
            <v>1</v>
          </cell>
          <cell r="C3214" t="str">
            <v>Southern Electric</v>
          </cell>
          <cell r="D3214" t="str">
            <v>Scottish and Southern</v>
          </cell>
          <cell r="E3214">
            <v>1</v>
          </cell>
          <cell r="F3214" t="str">
            <v>Prepayment</v>
          </cell>
          <cell r="G3214" t="str">
            <v>Southern</v>
          </cell>
          <cell r="H3214">
            <v>296187</v>
          </cell>
        </row>
        <row r="3215">
          <cell r="A3215">
            <v>1999</v>
          </cell>
          <cell r="B3215">
            <v>1</v>
          </cell>
          <cell r="C3215" t="str">
            <v>Southern Electric</v>
          </cell>
          <cell r="D3215" t="str">
            <v>Scottish and Southern</v>
          </cell>
          <cell r="E3215">
            <v>2</v>
          </cell>
          <cell r="F3215" t="str">
            <v>All</v>
          </cell>
          <cell r="G3215" t="str">
            <v>Yorkshire</v>
          </cell>
          <cell r="H3215">
            <v>2742</v>
          </cell>
        </row>
        <row r="3216">
          <cell r="A3216">
            <v>1999</v>
          </cell>
          <cell r="B3216">
            <v>1</v>
          </cell>
          <cell r="C3216" t="str">
            <v>Southern Electric</v>
          </cell>
          <cell r="D3216" t="str">
            <v>Scottish and Southern</v>
          </cell>
          <cell r="E3216">
            <v>2</v>
          </cell>
          <cell r="F3216" t="str">
            <v>Credit</v>
          </cell>
          <cell r="G3216" t="str">
            <v>Yorkshire</v>
          </cell>
          <cell r="H3216">
            <v>1096</v>
          </cell>
        </row>
        <row r="3217">
          <cell r="A3217">
            <v>1999</v>
          </cell>
          <cell r="B3217">
            <v>1</v>
          </cell>
          <cell r="C3217" t="str">
            <v>Southern Electric</v>
          </cell>
          <cell r="D3217" t="str">
            <v>Scottish and Southern</v>
          </cell>
          <cell r="E3217">
            <v>2</v>
          </cell>
          <cell r="F3217" t="str">
            <v>Credit</v>
          </cell>
          <cell r="G3217" t="str">
            <v>Yorkshire</v>
          </cell>
          <cell r="H3217">
            <v>0</v>
          </cell>
        </row>
        <row r="3218">
          <cell r="A3218">
            <v>1999</v>
          </cell>
          <cell r="B3218">
            <v>1</v>
          </cell>
          <cell r="C3218" t="str">
            <v>Southern Electric</v>
          </cell>
          <cell r="D3218" t="str">
            <v>Scottish and Southern</v>
          </cell>
          <cell r="E3218">
            <v>2</v>
          </cell>
          <cell r="F3218" t="str">
            <v>Direct Debit</v>
          </cell>
          <cell r="G3218" t="str">
            <v>Yorkshire</v>
          </cell>
          <cell r="H3218">
            <v>1646</v>
          </cell>
        </row>
        <row r="3219">
          <cell r="A3219">
            <v>1999</v>
          </cell>
          <cell r="B3219">
            <v>1</v>
          </cell>
          <cell r="C3219" t="str">
            <v>Southern Electric</v>
          </cell>
          <cell r="D3219" t="str">
            <v>Scottish and Southern</v>
          </cell>
          <cell r="E3219">
            <v>2</v>
          </cell>
          <cell r="F3219" t="str">
            <v>Prepayment</v>
          </cell>
          <cell r="G3219" t="str">
            <v>Yorkshire</v>
          </cell>
          <cell r="H3219">
            <v>0</v>
          </cell>
        </row>
        <row r="3220">
          <cell r="A3220">
            <v>1999</v>
          </cell>
          <cell r="B3220">
            <v>1</v>
          </cell>
          <cell r="C3220" t="str">
            <v>SWALEC</v>
          </cell>
          <cell r="D3220" t="str">
            <v>Scottish and Southern</v>
          </cell>
          <cell r="E3220">
            <v>2</v>
          </cell>
          <cell r="F3220" t="str">
            <v>All</v>
          </cell>
          <cell r="G3220" t="str">
            <v>East Anglia</v>
          </cell>
          <cell r="H3220">
            <v>133</v>
          </cell>
        </row>
        <row r="3221">
          <cell r="A3221">
            <v>1999</v>
          </cell>
          <cell r="B3221">
            <v>1</v>
          </cell>
          <cell r="C3221" t="str">
            <v>SWALEC</v>
          </cell>
          <cell r="D3221" t="str">
            <v>Scottish and Southern</v>
          </cell>
          <cell r="E3221">
            <v>2</v>
          </cell>
          <cell r="F3221" t="str">
            <v>Credit</v>
          </cell>
          <cell r="G3221" t="str">
            <v>East Anglia</v>
          </cell>
          <cell r="H3221">
            <v>104</v>
          </cell>
        </row>
        <row r="3222">
          <cell r="A3222">
            <v>1999</v>
          </cell>
          <cell r="B3222">
            <v>1</v>
          </cell>
          <cell r="C3222" t="str">
            <v>SWALEC</v>
          </cell>
          <cell r="D3222" t="str">
            <v>Scottish and Southern</v>
          </cell>
          <cell r="E3222">
            <v>2</v>
          </cell>
          <cell r="F3222" t="str">
            <v>Credit</v>
          </cell>
          <cell r="G3222" t="str">
            <v>East Anglia</v>
          </cell>
          <cell r="H3222">
            <v>0</v>
          </cell>
        </row>
        <row r="3223">
          <cell r="A3223">
            <v>1999</v>
          </cell>
          <cell r="B3223">
            <v>1</v>
          </cell>
          <cell r="C3223" t="str">
            <v>SWALEC</v>
          </cell>
          <cell r="D3223" t="str">
            <v>Scottish and Southern</v>
          </cell>
          <cell r="E3223">
            <v>2</v>
          </cell>
          <cell r="F3223" t="str">
            <v>Direct Debit</v>
          </cell>
          <cell r="G3223" t="str">
            <v>East Anglia</v>
          </cell>
          <cell r="H3223">
            <v>29</v>
          </cell>
        </row>
        <row r="3224">
          <cell r="A3224">
            <v>1999</v>
          </cell>
          <cell r="B3224">
            <v>1</v>
          </cell>
          <cell r="C3224" t="str">
            <v>SWALEC</v>
          </cell>
          <cell r="D3224" t="str">
            <v>Scottish and Southern</v>
          </cell>
          <cell r="E3224">
            <v>2</v>
          </cell>
          <cell r="F3224" t="str">
            <v>Prepayment</v>
          </cell>
          <cell r="G3224" t="str">
            <v>East Anglia</v>
          </cell>
          <cell r="H3224">
            <v>0</v>
          </cell>
        </row>
        <row r="3225">
          <cell r="A3225">
            <v>1999</v>
          </cell>
          <cell r="B3225">
            <v>1</v>
          </cell>
          <cell r="C3225" t="str">
            <v>SWALEC</v>
          </cell>
          <cell r="D3225" t="str">
            <v>Scottish and Southern</v>
          </cell>
          <cell r="E3225">
            <v>2</v>
          </cell>
          <cell r="F3225" t="str">
            <v>All</v>
          </cell>
          <cell r="G3225" t="str">
            <v>East Midlands</v>
          </cell>
          <cell r="H3225">
            <v>0</v>
          </cell>
        </row>
        <row r="3226">
          <cell r="A3226">
            <v>1999</v>
          </cell>
          <cell r="B3226">
            <v>1</v>
          </cell>
          <cell r="C3226" t="str">
            <v>SWALEC</v>
          </cell>
          <cell r="D3226" t="str">
            <v>Scottish and Southern</v>
          </cell>
          <cell r="E3226">
            <v>2</v>
          </cell>
          <cell r="F3226" t="str">
            <v>Credit</v>
          </cell>
          <cell r="G3226" t="str">
            <v>East Midlands</v>
          </cell>
          <cell r="H3226">
            <v>0</v>
          </cell>
        </row>
        <row r="3227">
          <cell r="A3227">
            <v>1999</v>
          </cell>
          <cell r="B3227">
            <v>1</v>
          </cell>
          <cell r="C3227" t="str">
            <v>SWALEC</v>
          </cell>
          <cell r="D3227" t="str">
            <v>Scottish and Southern</v>
          </cell>
          <cell r="E3227">
            <v>2</v>
          </cell>
          <cell r="F3227" t="str">
            <v>Credit</v>
          </cell>
          <cell r="G3227" t="str">
            <v>East Midlands</v>
          </cell>
          <cell r="H3227">
            <v>0</v>
          </cell>
        </row>
        <row r="3228">
          <cell r="A3228">
            <v>1999</v>
          </cell>
          <cell r="B3228">
            <v>1</v>
          </cell>
          <cell r="C3228" t="str">
            <v>SWALEC</v>
          </cell>
          <cell r="D3228" t="str">
            <v>Scottish and Southern</v>
          </cell>
          <cell r="E3228">
            <v>2</v>
          </cell>
          <cell r="F3228" t="str">
            <v>Direct Debit</v>
          </cell>
          <cell r="G3228" t="str">
            <v>East Midlands</v>
          </cell>
          <cell r="H3228">
            <v>0</v>
          </cell>
        </row>
        <row r="3229">
          <cell r="A3229">
            <v>1999</v>
          </cell>
          <cell r="B3229">
            <v>1</v>
          </cell>
          <cell r="C3229" t="str">
            <v>SWALEC</v>
          </cell>
          <cell r="D3229" t="str">
            <v>Scottish and Southern</v>
          </cell>
          <cell r="E3229">
            <v>2</v>
          </cell>
          <cell r="F3229" t="str">
            <v>Prepayment</v>
          </cell>
          <cell r="G3229" t="str">
            <v>East Midlands</v>
          </cell>
          <cell r="H3229">
            <v>0</v>
          </cell>
        </row>
        <row r="3230">
          <cell r="A3230">
            <v>1999</v>
          </cell>
          <cell r="B3230">
            <v>1</v>
          </cell>
          <cell r="C3230" t="str">
            <v>SWALEC</v>
          </cell>
          <cell r="D3230" t="str">
            <v>Scottish and Southern</v>
          </cell>
          <cell r="E3230">
            <v>2</v>
          </cell>
          <cell r="F3230" t="str">
            <v>All</v>
          </cell>
          <cell r="G3230" t="str">
            <v>London</v>
          </cell>
          <cell r="H3230">
            <v>0</v>
          </cell>
        </row>
        <row r="3231">
          <cell r="A3231">
            <v>1999</v>
          </cell>
          <cell r="B3231">
            <v>1</v>
          </cell>
          <cell r="C3231" t="str">
            <v>SWALEC</v>
          </cell>
          <cell r="D3231" t="str">
            <v>Scottish and Southern</v>
          </cell>
          <cell r="E3231">
            <v>2</v>
          </cell>
          <cell r="F3231" t="str">
            <v>Credit</v>
          </cell>
          <cell r="G3231" t="str">
            <v>London</v>
          </cell>
          <cell r="H3231">
            <v>0</v>
          </cell>
        </row>
        <row r="3232">
          <cell r="A3232">
            <v>1999</v>
          </cell>
          <cell r="B3232">
            <v>1</v>
          </cell>
          <cell r="C3232" t="str">
            <v>SWALEC</v>
          </cell>
          <cell r="D3232" t="str">
            <v>Scottish and Southern</v>
          </cell>
          <cell r="E3232">
            <v>2</v>
          </cell>
          <cell r="F3232" t="str">
            <v>Credit</v>
          </cell>
          <cell r="G3232" t="str">
            <v>London</v>
          </cell>
          <cell r="H3232">
            <v>0</v>
          </cell>
        </row>
        <row r="3233">
          <cell r="A3233">
            <v>1999</v>
          </cell>
          <cell r="B3233">
            <v>1</v>
          </cell>
          <cell r="C3233" t="str">
            <v>SWALEC</v>
          </cell>
          <cell r="D3233" t="str">
            <v>Scottish and Southern</v>
          </cell>
          <cell r="E3233">
            <v>2</v>
          </cell>
          <cell r="F3233" t="str">
            <v>Direct Debit</v>
          </cell>
          <cell r="G3233" t="str">
            <v>London</v>
          </cell>
          <cell r="H3233">
            <v>0</v>
          </cell>
        </row>
        <row r="3234">
          <cell r="A3234">
            <v>1999</v>
          </cell>
          <cell r="B3234">
            <v>1</v>
          </cell>
          <cell r="C3234" t="str">
            <v>SWALEC</v>
          </cell>
          <cell r="D3234" t="str">
            <v>Scottish and Southern</v>
          </cell>
          <cell r="E3234">
            <v>2</v>
          </cell>
          <cell r="F3234" t="str">
            <v>Prepayment</v>
          </cell>
          <cell r="G3234" t="str">
            <v>London</v>
          </cell>
          <cell r="H3234">
            <v>0</v>
          </cell>
        </row>
        <row r="3235">
          <cell r="A3235">
            <v>1999</v>
          </cell>
          <cell r="B3235">
            <v>1</v>
          </cell>
          <cell r="C3235" t="str">
            <v>SWALEC</v>
          </cell>
          <cell r="D3235" t="str">
            <v>Scottish and Southern</v>
          </cell>
          <cell r="E3235">
            <v>2</v>
          </cell>
          <cell r="F3235" t="str">
            <v>All</v>
          </cell>
          <cell r="G3235" t="str">
            <v>Midlands</v>
          </cell>
          <cell r="H3235">
            <v>0</v>
          </cell>
        </row>
        <row r="3236">
          <cell r="A3236">
            <v>1999</v>
          </cell>
          <cell r="B3236">
            <v>1</v>
          </cell>
          <cell r="C3236" t="str">
            <v>SWALEC</v>
          </cell>
          <cell r="D3236" t="str">
            <v>Scottish and Southern</v>
          </cell>
          <cell r="E3236">
            <v>2</v>
          </cell>
          <cell r="F3236" t="str">
            <v>Credit</v>
          </cell>
          <cell r="G3236" t="str">
            <v>Midlands</v>
          </cell>
          <cell r="H3236">
            <v>0</v>
          </cell>
        </row>
        <row r="3237">
          <cell r="A3237">
            <v>1999</v>
          </cell>
          <cell r="B3237">
            <v>1</v>
          </cell>
          <cell r="C3237" t="str">
            <v>SWALEC</v>
          </cell>
          <cell r="D3237" t="str">
            <v>Scottish and Southern</v>
          </cell>
          <cell r="E3237">
            <v>2</v>
          </cell>
          <cell r="F3237" t="str">
            <v>Credit</v>
          </cell>
          <cell r="G3237" t="str">
            <v>Midlands</v>
          </cell>
          <cell r="H3237">
            <v>0</v>
          </cell>
        </row>
        <row r="3238">
          <cell r="A3238">
            <v>1999</v>
          </cell>
          <cell r="B3238">
            <v>1</v>
          </cell>
          <cell r="C3238" t="str">
            <v>SWALEC</v>
          </cell>
          <cell r="D3238" t="str">
            <v>Scottish and Southern</v>
          </cell>
          <cell r="E3238">
            <v>2</v>
          </cell>
          <cell r="F3238" t="str">
            <v>Direct Debit</v>
          </cell>
          <cell r="G3238" t="str">
            <v>Midlands</v>
          </cell>
          <cell r="H3238">
            <v>0</v>
          </cell>
        </row>
        <row r="3239">
          <cell r="A3239">
            <v>1999</v>
          </cell>
          <cell r="B3239">
            <v>1</v>
          </cell>
          <cell r="C3239" t="str">
            <v>SWALEC</v>
          </cell>
          <cell r="D3239" t="str">
            <v>Scottish and Southern</v>
          </cell>
          <cell r="E3239">
            <v>2</v>
          </cell>
          <cell r="F3239" t="str">
            <v>Prepayment</v>
          </cell>
          <cell r="G3239" t="str">
            <v>Midlands</v>
          </cell>
          <cell r="H3239">
            <v>0</v>
          </cell>
        </row>
        <row r="3240">
          <cell r="A3240">
            <v>1999</v>
          </cell>
          <cell r="B3240">
            <v>1</v>
          </cell>
          <cell r="C3240" t="str">
            <v>SWALEC</v>
          </cell>
          <cell r="D3240" t="str">
            <v>Scottish and Southern</v>
          </cell>
          <cell r="E3240">
            <v>2</v>
          </cell>
          <cell r="F3240" t="str">
            <v>All</v>
          </cell>
          <cell r="G3240" t="str">
            <v>North East</v>
          </cell>
          <cell r="H3240">
            <v>0</v>
          </cell>
        </row>
        <row r="3241">
          <cell r="A3241">
            <v>1999</v>
          </cell>
          <cell r="B3241">
            <v>1</v>
          </cell>
          <cell r="C3241" t="str">
            <v>SWALEC</v>
          </cell>
          <cell r="D3241" t="str">
            <v>Scottish and Southern</v>
          </cell>
          <cell r="E3241">
            <v>2</v>
          </cell>
          <cell r="F3241" t="str">
            <v>Credit</v>
          </cell>
          <cell r="G3241" t="str">
            <v>North East</v>
          </cell>
          <cell r="H3241">
            <v>0</v>
          </cell>
        </row>
        <row r="3242">
          <cell r="A3242">
            <v>1999</v>
          </cell>
          <cell r="B3242">
            <v>1</v>
          </cell>
          <cell r="C3242" t="str">
            <v>SWALEC</v>
          </cell>
          <cell r="D3242" t="str">
            <v>Scottish and Southern</v>
          </cell>
          <cell r="E3242">
            <v>2</v>
          </cell>
          <cell r="F3242" t="str">
            <v>Credit</v>
          </cell>
          <cell r="G3242" t="str">
            <v>North East</v>
          </cell>
          <cell r="H3242">
            <v>0</v>
          </cell>
        </row>
        <row r="3243">
          <cell r="A3243">
            <v>1999</v>
          </cell>
          <cell r="B3243">
            <v>1</v>
          </cell>
          <cell r="C3243" t="str">
            <v>SWALEC</v>
          </cell>
          <cell r="D3243" t="str">
            <v>Scottish and Southern</v>
          </cell>
          <cell r="E3243">
            <v>2</v>
          </cell>
          <cell r="F3243" t="str">
            <v>Direct Debit</v>
          </cell>
          <cell r="G3243" t="str">
            <v>North East</v>
          </cell>
          <cell r="H3243">
            <v>0</v>
          </cell>
        </row>
        <row r="3244">
          <cell r="A3244">
            <v>1999</v>
          </cell>
          <cell r="B3244">
            <v>1</v>
          </cell>
          <cell r="C3244" t="str">
            <v>SWALEC</v>
          </cell>
          <cell r="D3244" t="str">
            <v>Scottish and Southern</v>
          </cell>
          <cell r="E3244">
            <v>2</v>
          </cell>
          <cell r="F3244" t="str">
            <v>Prepayment</v>
          </cell>
          <cell r="G3244" t="str">
            <v>North East</v>
          </cell>
          <cell r="H3244">
            <v>0</v>
          </cell>
        </row>
        <row r="3245">
          <cell r="A3245">
            <v>1999</v>
          </cell>
          <cell r="B3245">
            <v>1</v>
          </cell>
          <cell r="C3245" t="str">
            <v>SWALEC</v>
          </cell>
          <cell r="D3245" t="str">
            <v>Scottish and Southern</v>
          </cell>
          <cell r="E3245">
            <v>2</v>
          </cell>
          <cell r="F3245" t="str">
            <v>All</v>
          </cell>
          <cell r="G3245" t="str">
            <v>North Scotland</v>
          </cell>
          <cell r="H3245">
            <v>0</v>
          </cell>
        </row>
        <row r="3246">
          <cell r="A3246">
            <v>1999</v>
          </cell>
          <cell r="B3246">
            <v>1</v>
          </cell>
          <cell r="C3246" t="str">
            <v>SWALEC</v>
          </cell>
          <cell r="D3246" t="str">
            <v>Scottish and Southern</v>
          </cell>
          <cell r="E3246">
            <v>2</v>
          </cell>
          <cell r="F3246" t="str">
            <v>Credit</v>
          </cell>
          <cell r="G3246" t="str">
            <v>North Scotland</v>
          </cell>
          <cell r="H3246">
            <v>0</v>
          </cell>
        </row>
        <row r="3247">
          <cell r="A3247">
            <v>1999</v>
          </cell>
          <cell r="B3247">
            <v>1</v>
          </cell>
          <cell r="C3247" t="str">
            <v>SWALEC</v>
          </cell>
          <cell r="D3247" t="str">
            <v>Scottish and Southern</v>
          </cell>
          <cell r="E3247">
            <v>2</v>
          </cell>
          <cell r="F3247" t="str">
            <v>Credit</v>
          </cell>
          <cell r="G3247" t="str">
            <v>North Scotland</v>
          </cell>
          <cell r="H3247">
            <v>0</v>
          </cell>
        </row>
        <row r="3248">
          <cell r="A3248">
            <v>1999</v>
          </cell>
          <cell r="B3248">
            <v>1</v>
          </cell>
          <cell r="C3248" t="str">
            <v>SWALEC</v>
          </cell>
          <cell r="D3248" t="str">
            <v>Scottish and Southern</v>
          </cell>
          <cell r="E3248">
            <v>2</v>
          </cell>
          <cell r="F3248" t="str">
            <v>Direct Debit</v>
          </cell>
          <cell r="G3248" t="str">
            <v>North Scotland</v>
          </cell>
          <cell r="H3248">
            <v>0</v>
          </cell>
        </row>
        <row r="3249">
          <cell r="A3249">
            <v>1999</v>
          </cell>
          <cell r="B3249">
            <v>1</v>
          </cell>
          <cell r="C3249" t="str">
            <v>SWALEC</v>
          </cell>
          <cell r="D3249" t="str">
            <v>Scottish and Southern</v>
          </cell>
          <cell r="E3249">
            <v>2</v>
          </cell>
          <cell r="F3249" t="str">
            <v>Prepayment</v>
          </cell>
          <cell r="G3249" t="str">
            <v>North Scotland</v>
          </cell>
          <cell r="H3249">
            <v>0</v>
          </cell>
        </row>
        <row r="3250">
          <cell r="A3250">
            <v>1999</v>
          </cell>
          <cell r="B3250">
            <v>1</v>
          </cell>
          <cell r="C3250" t="str">
            <v>SWALEC</v>
          </cell>
          <cell r="D3250" t="str">
            <v>Scottish and Southern</v>
          </cell>
          <cell r="E3250">
            <v>2</v>
          </cell>
          <cell r="F3250" t="str">
            <v>All</v>
          </cell>
          <cell r="G3250" t="str">
            <v>North Wales &amp; Merseyside</v>
          </cell>
          <cell r="H3250">
            <v>89</v>
          </cell>
        </row>
        <row r="3251">
          <cell r="A3251">
            <v>1999</v>
          </cell>
          <cell r="B3251">
            <v>1</v>
          </cell>
          <cell r="C3251" t="str">
            <v>SWALEC</v>
          </cell>
          <cell r="D3251" t="str">
            <v>Scottish and Southern</v>
          </cell>
          <cell r="E3251">
            <v>2</v>
          </cell>
          <cell r="F3251" t="str">
            <v>Credit</v>
          </cell>
          <cell r="G3251" t="str">
            <v>North Wales &amp; Merseyside</v>
          </cell>
          <cell r="H3251">
            <v>49</v>
          </cell>
        </row>
        <row r="3252">
          <cell r="A3252">
            <v>1999</v>
          </cell>
          <cell r="B3252">
            <v>1</v>
          </cell>
          <cell r="C3252" t="str">
            <v>SWALEC</v>
          </cell>
          <cell r="D3252" t="str">
            <v>Scottish and Southern</v>
          </cell>
          <cell r="E3252">
            <v>2</v>
          </cell>
          <cell r="F3252" t="str">
            <v>Credit</v>
          </cell>
          <cell r="G3252" t="str">
            <v>North Wales &amp; Merseyside</v>
          </cell>
          <cell r="H3252">
            <v>0</v>
          </cell>
        </row>
        <row r="3253">
          <cell r="A3253">
            <v>1999</v>
          </cell>
          <cell r="B3253">
            <v>1</v>
          </cell>
          <cell r="C3253" t="str">
            <v>SWALEC</v>
          </cell>
          <cell r="D3253" t="str">
            <v>Scottish and Southern</v>
          </cell>
          <cell r="E3253">
            <v>2</v>
          </cell>
          <cell r="F3253" t="str">
            <v>Direct Debit</v>
          </cell>
          <cell r="G3253" t="str">
            <v>North Wales &amp; Merseyside</v>
          </cell>
          <cell r="H3253">
            <v>40</v>
          </cell>
        </row>
        <row r="3254">
          <cell r="A3254">
            <v>1999</v>
          </cell>
          <cell r="B3254">
            <v>1</v>
          </cell>
          <cell r="C3254" t="str">
            <v>SWALEC</v>
          </cell>
          <cell r="D3254" t="str">
            <v>Scottish and Southern</v>
          </cell>
          <cell r="E3254">
            <v>2</v>
          </cell>
          <cell r="F3254" t="str">
            <v>Prepayment</v>
          </cell>
          <cell r="G3254" t="str">
            <v>North Wales &amp; Merseyside</v>
          </cell>
          <cell r="H3254">
            <v>0</v>
          </cell>
        </row>
        <row r="3255">
          <cell r="A3255">
            <v>1999</v>
          </cell>
          <cell r="B3255">
            <v>1</v>
          </cell>
          <cell r="C3255" t="str">
            <v>SWALEC</v>
          </cell>
          <cell r="D3255" t="str">
            <v>Scottish and Southern</v>
          </cell>
          <cell r="E3255">
            <v>2</v>
          </cell>
          <cell r="F3255" t="str">
            <v>All</v>
          </cell>
          <cell r="G3255" t="str">
            <v>North West</v>
          </cell>
          <cell r="H3255">
            <v>228</v>
          </cell>
        </row>
        <row r="3256">
          <cell r="A3256">
            <v>1999</v>
          </cell>
          <cell r="B3256">
            <v>1</v>
          </cell>
          <cell r="C3256" t="str">
            <v>SWALEC</v>
          </cell>
          <cell r="D3256" t="str">
            <v>Scottish and Southern</v>
          </cell>
          <cell r="E3256">
            <v>2</v>
          </cell>
          <cell r="F3256" t="str">
            <v>Credit</v>
          </cell>
          <cell r="G3256" t="str">
            <v>North West</v>
          </cell>
          <cell r="H3256">
            <v>228</v>
          </cell>
        </row>
        <row r="3257">
          <cell r="A3257">
            <v>1999</v>
          </cell>
          <cell r="B3257">
            <v>1</v>
          </cell>
          <cell r="C3257" t="str">
            <v>SWALEC</v>
          </cell>
          <cell r="D3257" t="str">
            <v>Scottish and Southern</v>
          </cell>
          <cell r="E3257">
            <v>2</v>
          </cell>
          <cell r="F3257" t="str">
            <v>Credit</v>
          </cell>
          <cell r="G3257" t="str">
            <v>North West</v>
          </cell>
          <cell r="H3257">
            <v>0</v>
          </cell>
        </row>
        <row r="3258">
          <cell r="A3258">
            <v>1999</v>
          </cell>
          <cell r="B3258">
            <v>1</v>
          </cell>
          <cell r="C3258" t="str">
            <v>SWALEC</v>
          </cell>
          <cell r="D3258" t="str">
            <v>Scottish and Southern</v>
          </cell>
          <cell r="E3258">
            <v>2</v>
          </cell>
          <cell r="F3258" t="str">
            <v>Direct Debit</v>
          </cell>
          <cell r="G3258" t="str">
            <v>North West</v>
          </cell>
          <cell r="H3258">
            <v>0</v>
          </cell>
        </row>
        <row r="3259">
          <cell r="A3259">
            <v>1999</v>
          </cell>
          <cell r="B3259">
            <v>1</v>
          </cell>
          <cell r="C3259" t="str">
            <v>SWALEC</v>
          </cell>
          <cell r="D3259" t="str">
            <v>Scottish and Southern</v>
          </cell>
          <cell r="E3259">
            <v>2</v>
          </cell>
          <cell r="F3259" t="str">
            <v>Prepayment</v>
          </cell>
          <cell r="G3259" t="str">
            <v>North West</v>
          </cell>
          <cell r="H3259">
            <v>0</v>
          </cell>
        </row>
        <row r="3260">
          <cell r="A3260">
            <v>1999</v>
          </cell>
          <cell r="B3260">
            <v>1</v>
          </cell>
          <cell r="C3260" t="str">
            <v>SWALEC</v>
          </cell>
          <cell r="D3260" t="str">
            <v>Scottish and Southern</v>
          </cell>
          <cell r="E3260">
            <v>2</v>
          </cell>
          <cell r="F3260" t="str">
            <v>All</v>
          </cell>
          <cell r="G3260" t="str">
            <v>South East</v>
          </cell>
          <cell r="H3260">
            <v>0</v>
          </cell>
        </row>
        <row r="3261">
          <cell r="A3261">
            <v>1999</v>
          </cell>
          <cell r="B3261">
            <v>1</v>
          </cell>
          <cell r="C3261" t="str">
            <v>SWALEC</v>
          </cell>
          <cell r="D3261" t="str">
            <v>Scottish and Southern</v>
          </cell>
          <cell r="E3261">
            <v>2</v>
          </cell>
          <cell r="F3261" t="str">
            <v>Credit</v>
          </cell>
          <cell r="G3261" t="str">
            <v>South East</v>
          </cell>
          <cell r="H3261">
            <v>0</v>
          </cell>
        </row>
        <row r="3262">
          <cell r="A3262">
            <v>1999</v>
          </cell>
          <cell r="B3262">
            <v>1</v>
          </cell>
          <cell r="C3262" t="str">
            <v>SWALEC</v>
          </cell>
          <cell r="D3262" t="str">
            <v>Scottish and Southern</v>
          </cell>
          <cell r="E3262">
            <v>2</v>
          </cell>
          <cell r="F3262" t="str">
            <v>Credit</v>
          </cell>
          <cell r="G3262" t="str">
            <v>South East</v>
          </cell>
          <cell r="H3262">
            <v>0</v>
          </cell>
        </row>
        <row r="3263">
          <cell r="A3263">
            <v>1999</v>
          </cell>
          <cell r="B3263">
            <v>1</v>
          </cell>
          <cell r="C3263" t="str">
            <v>SWALEC</v>
          </cell>
          <cell r="D3263" t="str">
            <v>Scottish and Southern</v>
          </cell>
          <cell r="E3263">
            <v>2</v>
          </cell>
          <cell r="F3263" t="str">
            <v>Direct Debit</v>
          </cell>
          <cell r="G3263" t="str">
            <v>South East</v>
          </cell>
          <cell r="H3263">
            <v>0</v>
          </cell>
        </row>
        <row r="3264">
          <cell r="A3264">
            <v>1999</v>
          </cell>
          <cell r="B3264">
            <v>1</v>
          </cell>
          <cell r="C3264" t="str">
            <v>SWALEC</v>
          </cell>
          <cell r="D3264" t="str">
            <v>Scottish and Southern</v>
          </cell>
          <cell r="E3264">
            <v>2</v>
          </cell>
          <cell r="F3264" t="str">
            <v>Prepayment</v>
          </cell>
          <cell r="G3264" t="str">
            <v>South East</v>
          </cell>
          <cell r="H3264">
            <v>0</v>
          </cell>
        </row>
        <row r="3265">
          <cell r="A3265">
            <v>1999</v>
          </cell>
          <cell r="B3265">
            <v>1</v>
          </cell>
          <cell r="C3265" t="str">
            <v>SWALEC</v>
          </cell>
          <cell r="D3265" t="str">
            <v>Scottish and Southern</v>
          </cell>
          <cell r="E3265">
            <v>2</v>
          </cell>
          <cell r="F3265" t="str">
            <v>All</v>
          </cell>
          <cell r="G3265" t="str">
            <v>South Scotland</v>
          </cell>
          <cell r="H3265">
            <v>0</v>
          </cell>
        </row>
        <row r="3266">
          <cell r="A3266">
            <v>1999</v>
          </cell>
          <cell r="B3266">
            <v>1</v>
          </cell>
          <cell r="C3266" t="str">
            <v>SWALEC</v>
          </cell>
          <cell r="D3266" t="str">
            <v>Scottish and Southern</v>
          </cell>
          <cell r="E3266">
            <v>2</v>
          </cell>
          <cell r="F3266" t="str">
            <v>Credit</v>
          </cell>
          <cell r="G3266" t="str">
            <v>South Scotland</v>
          </cell>
          <cell r="H3266">
            <v>0</v>
          </cell>
        </row>
        <row r="3267">
          <cell r="A3267">
            <v>1999</v>
          </cell>
          <cell r="B3267">
            <v>1</v>
          </cell>
          <cell r="C3267" t="str">
            <v>SWALEC</v>
          </cell>
          <cell r="D3267" t="str">
            <v>Scottish and Southern</v>
          </cell>
          <cell r="E3267">
            <v>2</v>
          </cell>
          <cell r="F3267" t="str">
            <v>Credit</v>
          </cell>
          <cell r="G3267" t="str">
            <v>South Scotland</v>
          </cell>
          <cell r="H3267">
            <v>0</v>
          </cell>
        </row>
        <row r="3268">
          <cell r="A3268">
            <v>1999</v>
          </cell>
          <cell r="B3268">
            <v>1</v>
          </cell>
          <cell r="C3268" t="str">
            <v>SWALEC</v>
          </cell>
          <cell r="D3268" t="str">
            <v>Scottish and Southern</v>
          </cell>
          <cell r="E3268">
            <v>2</v>
          </cell>
          <cell r="F3268" t="str">
            <v>Direct Debit</v>
          </cell>
          <cell r="G3268" t="str">
            <v>South Scotland</v>
          </cell>
          <cell r="H3268">
            <v>0</v>
          </cell>
        </row>
        <row r="3269">
          <cell r="A3269">
            <v>1999</v>
          </cell>
          <cell r="B3269">
            <v>1</v>
          </cell>
          <cell r="C3269" t="str">
            <v>SWALEC</v>
          </cell>
          <cell r="D3269" t="str">
            <v>Scottish and Southern</v>
          </cell>
          <cell r="E3269">
            <v>2</v>
          </cell>
          <cell r="F3269" t="str">
            <v>Prepayment</v>
          </cell>
          <cell r="G3269" t="str">
            <v>South Scotland</v>
          </cell>
          <cell r="H3269">
            <v>0</v>
          </cell>
        </row>
        <row r="3270">
          <cell r="A3270">
            <v>1999</v>
          </cell>
          <cell r="B3270">
            <v>1</v>
          </cell>
          <cell r="C3270" t="str">
            <v>SWALEC</v>
          </cell>
          <cell r="D3270" t="str">
            <v>Scottish and Southern</v>
          </cell>
          <cell r="E3270">
            <v>1</v>
          </cell>
          <cell r="F3270" t="str">
            <v>All</v>
          </cell>
          <cell r="G3270" t="str">
            <v>South Wales</v>
          </cell>
          <cell r="H3270">
            <v>880489</v>
          </cell>
        </row>
        <row r="3271">
          <cell r="A3271">
            <v>1999</v>
          </cell>
          <cell r="B3271">
            <v>1</v>
          </cell>
          <cell r="C3271" t="str">
            <v>SWALEC</v>
          </cell>
          <cell r="D3271" t="str">
            <v>Scottish and Southern</v>
          </cell>
          <cell r="E3271">
            <v>1</v>
          </cell>
          <cell r="F3271" t="str">
            <v>Credit</v>
          </cell>
          <cell r="G3271" t="str">
            <v>South Wales</v>
          </cell>
          <cell r="H3271">
            <v>462468</v>
          </cell>
        </row>
        <row r="3272">
          <cell r="A3272">
            <v>1999</v>
          </cell>
          <cell r="B3272">
            <v>1</v>
          </cell>
          <cell r="C3272" t="str">
            <v>SWALEC</v>
          </cell>
          <cell r="D3272" t="str">
            <v>Scottish and Southern</v>
          </cell>
          <cell r="E3272">
            <v>1</v>
          </cell>
          <cell r="F3272" t="str">
            <v>Credit</v>
          </cell>
          <cell r="G3272" t="str">
            <v>South Wales</v>
          </cell>
          <cell r="H3272">
            <v>3079</v>
          </cell>
        </row>
        <row r="3273">
          <cell r="A3273">
            <v>1999</v>
          </cell>
          <cell r="B3273">
            <v>1</v>
          </cell>
          <cell r="C3273" t="str">
            <v>SWALEC</v>
          </cell>
          <cell r="D3273" t="str">
            <v>Scottish and Southern</v>
          </cell>
          <cell r="E3273">
            <v>1</v>
          </cell>
          <cell r="F3273" t="str">
            <v>Direct Debit</v>
          </cell>
          <cell r="G3273" t="str">
            <v>South Wales</v>
          </cell>
          <cell r="H3273">
            <v>257739</v>
          </cell>
        </row>
        <row r="3274">
          <cell r="A3274">
            <v>1999</v>
          </cell>
          <cell r="B3274">
            <v>1</v>
          </cell>
          <cell r="C3274" t="str">
            <v>SWALEC</v>
          </cell>
          <cell r="D3274" t="str">
            <v>Scottish and Southern</v>
          </cell>
          <cell r="E3274">
            <v>1</v>
          </cell>
          <cell r="F3274" t="str">
            <v>Prepayment</v>
          </cell>
          <cell r="G3274" t="str">
            <v>South Wales</v>
          </cell>
          <cell r="H3274">
            <v>157203</v>
          </cell>
        </row>
        <row r="3275">
          <cell r="A3275">
            <v>1999</v>
          </cell>
          <cell r="B3275">
            <v>1</v>
          </cell>
          <cell r="C3275" t="str">
            <v>SWALEC</v>
          </cell>
          <cell r="D3275" t="str">
            <v>Scottish and Southern</v>
          </cell>
          <cell r="E3275">
            <v>2</v>
          </cell>
          <cell r="F3275" t="str">
            <v>All</v>
          </cell>
          <cell r="G3275" t="str">
            <v>South West</v>
          </cell>
          <cell r="H3275">
            <v>0</v>
          </cell>
        </row>
        <row r="3276">
          <cell r="A3276">
            <v>1999</v>
          </cell>
          <cell r="B3276">
            <v>1</v>
          </cell>
          <cell r="C3276" t="str">
            <v>SWALEC</v>
          </cell>
          <cell r="D3276" t="str">
            <v>Scottish and Southern</v>
          </cell>
          <cell r="E3276">
            <v>2</v>
          </cell>
          <cell r="F3276" t="str">
            <v>Credit</v>
          </cell>
          <cell r="G3276" t="str">
            <v>South West</v>
          </cell>
          <cell r="H3276">
            <v>0</v>
          </cell>
        </row>
        <row r="3277">
          <cell r="A3277">
            <v>1999</v>
          </cell>
          <cell r="B3277">
            <v>1</v>
          </cell>
          <cell r="C3277" t="str">
            <v>SWALEC</v>
          </cell>
          <cell r="D3277" t="str">
            <v>Scottish and Southern</v>
          </cell>
          <cell r="E3277">
            <v>2</v>
          </cell>
          <cell r="F3277" t="str">
            <v>Credit</v>
          </cell>
          <cell r="G3277" t="str">
            <v>South West</v>
          </cell>
          <cell r="H3277">
            <v>0</v>
          </cell>
        </row>
        <row r="3278">
          <cell r="A3278">
            <v>1999</v>
          </cell>
          <cell r="B3278">
            <v>1</v>
          </cell>
          <cell r="C3278" t="str">
            <v>SWALEC</v>
          </cell>
          <cell r="D3278" t="str">
            <v>Scottish and Southern</v>
          </cell>
          <cell r="E3278">
            <v>2</v>
          </cell>
          <cell r="F3278" t="str">
            <v>Direct Debit</v>
          </cell>
          <cell r="G3278" t="str">
            <v>South West</v>
          </cell>
          <cell r="H3278">
            <v>0</v>
          </cell>
        </row>
        <row r="3279">
          <cell r="A3279">
            <v>1999</v>
          </cell>
          <cell r="B3279">
            <v>1</v>
          </cell>
          <cell r="C3279" t="str">
            <v>SWALEC</v>
          </cell>
          <cell r="D3279" t="str">
            <v>Scottish and Southern</v>
          </cell>
          <cell r="E3279">
            <v>2</v>
          </cell>
          <cell r="F3279" t="str">
            <v>Prepayment</v>
          </cell>
          <cell r="G3279" t="str">
            <v>South West</v>
          </cell>
          <cell r="H3279">
            <v>0</v>
          </cell>
        </row>
        <row r="3280">
          <cell r="A3280">
            <v>1999</v>
          </cell>
          <cell r="B3280">
            <v>1</v>
          </cell>
          <cell r="C3280" t="str">
            <v>SWALEC</v>
          </cell>
          <cell r="D3280" t="str">
            <v>Scottish and Southern</v>
          </cell>
          <cell r="E3280">
            <v>2</v>
          </cell>
          <cell r="F3280" t="str">
            <v>All</v>
          </cell>
          <cell r="G3280" t="str">
            <v>Southern</v>
          </cell>
          <cell r="H3280">
            <v>0</v>
          </cell>
        </row>
        <row r="3281">
          <cell r="A3281">
            <v>1999</v>
          </cell>
          <cell r="B3281">
            <v>1</v>
          </cell>
          <cell r="C3281" t="str">
            <v>SWALEC</v>
          </cell>
          <cell r="D3281" t="str">
            <v>Scottish and Southern</v>
          </cell>
          <cell r="E3281">
            <v>2</v>
          </cell>
          <cell r="F3281" t="str">
            <v>Credit</v>
          </cell>
          <cell r="G3281" t="str">
            <v>Southern</v>
          </cell>
          <cell r="H3281">
            <v>0</v>
          </cell>
        </row>
        <row r="3282">
          <cell r="A3282">
            <v>1999</v>
          </cell>
          <cell r="B3282">
            <v>1</v>
          </cell>
          <cell r="C3282" t="str">
            <v>SWALEC</v>
          </cell>
          <cell r="D3282" t="str">
            <v>Scottish and Southern</v>
          </cell>
          <cell r="E3282">
            <v>2</v>
          </cell>
          <cell r="F3282" t="str">
            <v>Credit</v>
          </cell>
          <cell r="G3282" t="str">
            <v>Southern</v>
          </cell>
          <cell r="H3282">
            <v>0</v>
          </cell>
        </row>
        <row r="3283">
          <cell r="A3283">
            <v>1999</v>
          </cell>
          <cell r="B3283">
            <v>1</v>
          </cell>
          <cell r="C3283" t="str">
            <v>SWALEC</v>
          </cell>
          <cell r="D3283" t="str">
            <v>Scottish and Southern</v>
          </cell>
          <cell r="E3283">
            <v>2</v>
          </cell>
          <cell r="F3283" t="str">
            <v>Direct Debit</v>
          </cell>
          <cell r="G3283" t="str">
            <v>Southern</v>
          </cell>
          <cell r="H3283">
            <v>0</v>
          </cell>
        </row>
        <row r="3284">
          <cell r="A3284">
            <v>1999</v>
          </cell>
          <cell r="B3284">
            <v>1</v>
          </cell>
          <cell r="C3284" t="str">
            <v>SWALEC</v>
          </cell>
          <cell r="D3284" t="str">
            <v>Scottish and Southern</v>
          </cell>
          <cell r="E3284">
            <v>2</v>
          </cell>
          <cell r="F3284" t="str">
            <v>Prepayment</v>
          </cell>
          <cell r="G3284" t="str">
            <v>Southern</v>
          </cell>
          <cell r="H3284">
            <v>0</v>
          </cell>
        </row>
        <row r="3285">
          <cell r="A3285">
            <v>1999</v>
          </cell>
          <cell r="B3285">
            <v>1</v>
          </cell>
          <cell r="C3285" t="str">
            <v>SWALEC</v>
          </cell>
          <cell r="D3285" t="str">
            <v>Scottish and Southern</v>
          </cell>
          <cell r="E3285">
            <v>2</v>
          </cell>
          <cell r="F3285" t="str">
            <v>All</v>
          </cell>
          <cell r="G3285" t="str">
            <v>Yorkshire</v>
          </cell>
          <cell r="H3285">
            <v>0</v>
          </cell>
        </row>
        <row r="3286">
          <cell r="A3286">
            <v>1999</v>
          </cell>
          <cell r="B3286">
            <v>1</v>
          </cell>
          <cell r="C3286" t="str">
            <v>SWALEC</v>
          </cell>
          <cell r="D3286" t="str">
            <v>Scottish and Southern</v>
          </cell>
          <cell r="E3286">
            <v>2</v>
          </cell>
          <cell r="F3286" t="str">
            <v>Credit</v>
          </cell>
          <cell r="G3286" t="str">
            <v>Yorkshire</v>
          </cell>
          <cell r="H3286">
            <v>0</v>
          </cell>
        </row>
        <row r="3287">
          <cell r="A3287">
            <v>1999</v>
          </cell>
          <cell r="B3287">
            <v>1</v>
          </cell>
          <cell r="C3287" t="str">
            <v>SWALEC</v>
          </cell>
          <cell r="D3287" t="str">
            <v>Scottish and Southern</v>
          </cell>
          <cell r="E3287">
            <v>2</v>
          </cell>
          <cell r="F3287" t="str">
            <v>Credit</v>
          </cell>
          <cell r="G3287" t="str">
            <v>Yorkshire</v>
          </cell>
          <cell r="H3287">
            <v>0</v>
          </cell>
        </row>
        <row r="3288">
          <cell r="A3288">
            <v>1999</v>
          </cell>
          <cell r="B3288">
            <v>1</v>
          </cell>
          <cell r="C3288" t="str">
            <v>SWALEC</v>
          </cell>
          <cell r="D3288" t="str">
            <v>Scottish and Southern</v>
          </cell>
          <cell r="E3288">
            <v>2</v>
          </cell>
          <cell r="F3288" t="str">
            <v>Direct Debit</v>
          </cell>
          <cell r="G3288" t="str">
            <v>Yorkshire</v>
          </cell>
          <cell r="H3288">
            <v>0</v>
          </cell>
        </row>
        <row r="3289">
          <cell r="A3289">
            <v>1999</v>
          </cell>
          <cell r="B3289">
            <v>1</v>
          </cell>
          <cell r="C3289" t="str">
            <v>SWALEC</v>
          </cell>
          <cell r="D3289" t="str">
            <v>Scottish and Southern</v>
          </cell>
          <cell r="E3289">
            <v>2</v>
          </cell>
          <cell r="F3289" t="str">
            <v>Prepayment</v>
          </cell>
          <cell r="G3289" t="str">
            <v>Yorkshire</v>
          </cell>
          <cell r="H3289">
            <v>0</v>
          </cell>
        </row>
        <row r="3290">
          <cell r="A3290">
            <v>1999</v>
          </cell>
          <cell r="B3290">
            <v>1</v>
          </cell>
          <cell r="C3290" t="str">
            <v>Yorkshire Electricity</v>
          </cell>
          <cell r="D3290" t="str">
            <v>nPower</v>
          </cell>
          <cell r="E3290">
            <v>2</v>
          </cell>
          <cell r="F3290" t="str">
            <v>All</v>
          </cell>
          <cell r="G3290" t="str">
            <v>East Anglia</v>
          </cell>
          <cell r="H3290">
            <v>7526</v>
          </cell>
        </row>
        <row r="3291">
          <cell r="A3291">
            <v>1999</v>
          </cell>
          <cell r="B3291">
            <v>1</v>
          </cell>
          <cell r="C3291" t="str">
            <v>Yorkshire Electricity</v>
          </cell>
          <cell r="D3291" t="str">
            <v>nPower</v>
          </cell>
          <cell r="E3291">
            <v>2</v>
          </cell>
          <cell r="F3291" t="str">
            <v>Credit</v>
          </cell>
          <cell r="G3291" t="str">
            <v>East Anglia</v>
          </cell>
          <cell r="H3291">
            <v>4747</v>
          </cell>
        </row>
        <row r="3292">
          <cell r="A3292">
            <v>1999</v>
          </cell>
          <cell r="B3292">
            <v>1</v>
          </cell>
          <cell r="C3292" t="str">
            <v>Yorkshire Electricity</v>
          </cell>
          <cell r="D3292" t="str">
            <v>nPower</v>
          </cell>
          <cell r="E3292">
            <v>2</v>
          </cell>
          <cell r="F3292" t="str">
            <v>Credit</v>
          </cell>
          <cell r="G3292" t="str">
            <v>East Anglia</v>
          </cell>
          <cell r="H3292">
            <v>0</v>
          </cell>
        </row>
        <row r="3293">
          <cell r="A3293">
            <v>1999</v>
          </cell>
          <cell r="B3293">
            <v>1</v>
          </cell>
          <cell r="C3293" t="str">
            <v>Yorkshire Electricity</v>
          </cell>
          <cell r="D3293" t="str">
            <v>nPower</v>
          </cell>
          <cell r="E3293">
            <v>2</v>
          </cell>
          <cell r="F3293" t="str">
            <v>Direct Debit</v>
          </cell>
          <cell r="G3293" t="str">
            <v>East Anglia</v>
          </cell>
          <cell r="H3293">
            <v>982</v>
          </cell>
        </row>
        <row r="3294">
          <cell r="A3294">
            <v>1999</v>
          </cell>
          <cell r="B3294">
            <v>1</v>
          </cell>
          <cell r="C3294" t="str">
            <v>Yorkshire Electricity</v>
          </cell>
          <cell r="D3294" t="str">
            <v>nPower</v>
          </cell>
          <cell r="E3294">
            <v>2</v>
          </cell>
          <cell r="F3294" t="str">
            <v>Prepayment</v>
          </cell>
          <cell r="G3294" t="str">
            <v>East Anglia</v>
          </cell>
          <cell r="H3294">
            <v>1797</v>
          </cell>
        </row>
        <row r="3295">
          <cell r="A3295">
            <v>1999</v>
          </cell>
          <cell r="B3295">
            <v>1</v>
          </cell>
          <cell r="C3295" t="str">
            <v>Yorkshire Electricity</v>
          </cell>
          <cell r="D3295" t="str">
            <v>nPower</v>
          </cell>
          <cell r="E3295">
            <v>2</v>
          </cell>
          <cell r="F3295" t="str">
            <v>All</v>
          </cell>
          <cell r="G3295" t="str">
            <v>East Midlands</v>
          </cell>
          <cell r="H3295">
            <v>4345</v>
          </cell>
        </row>
        <row r="3296">
          <cell r="A3296">
            <v>1999</v>
          </cell>
          <cell r="B3296">
            <v>1</v>
          </cell>
          <cell r="C3296" t="str">
            <v>Yorkshire Electricity</v>
          </cell>
          <cell r="D3296" t="str">
            <v>nPower</v>
          </cell>
          <cell r="E3296">
            <v>2</v>
          </cell>
          <cell r="F3296" t="str">
            <v>Credit</v>
          </cell>
          <cell r="G3296" t="str">
            <v>East Midlands</v>
          </cell>
          <cell r="H3296">
            <v>3620</v>
          </cell>
        </row>
        <row r="3297">
          <cell r="A3297">
            <v>1999</v>
          </cell>
          <cell r="B3297">
            <v>1</v>
          </cell>
          <cell r="C3297" t="str">
            <v>Yorkshire Electricity</v>
          </cell>
          <cell r="D3297" t="str">
            <v>nPower</v>
          </cell>
          <cell r="E3297">
            <v>2</v>
          </cell>
          <cell r="F3297" t="str">
            <v>Credit</v>
          </cell>
          <cell r="G3297" t="str">
            <v>East Midlands</v>
          </cell>
          <cell r="H3297">
            <v>0</v>
          </cell>
        </row>
        <row r="3298">
          <cell r="A3298">
            <v>1999</v>
          </cell>
          <cell r="B3298">
            <v>1</v>
          </cell>
          <cell r="C3298" t="str">
            <v>Yorkshire Electricity</v>
          </cell>
          <cell r="D3298" t="str">
            <v>nPower</v>
          </cell>
          <cell r="E3298">
            <v>2</v>
          </cell>
          <cell r="F3298" t="str">
            <v>Direct Debit</v>
          </cell>
          <cell r="G3298" t="str">
            <v>East Midlands</v>
          </cell>
          <cell r="H3298">
            <v>192</v>
          </cell>
        </row>
        <row r="3299">
          <cell r="A3299">
            <v>1999</v>
          </cell>
          <cell r="B3299">
            <v>1</v>
          </cell>
          <cell r="C3299" t="str">
            <v>Yorkshire Electricity</v>
          </cell>
          <cell r="D3299" t="str">
            <v>nPower</v>
          </cell>
          <cell r="E3299">
            <v>2</v>
          </cell>
          <cell r="F3299" t="str">
            <v>Prepayment</v>
          </cell>
          <cell r="G3299" t="str">
            <v>East Midlands</v>
          </cell>
          <cell r="H3299">
            <v>533</v>
          </cell>
        </row>
        <row r="3300">
          <cell r="A3300">
            <v>1999</v>
          </cell>
          <cell r="B3300">
            <v>1</v>
          </cell>
          <cell r="C3300" t="str">
            <v>Yorkshire Electricity</v>
          </cell>
          <cell r="D3300" t="str">
            <v>nPower</v>
          </cell>
          <cell r="E3300">
            <v>2</v>
          </cell>
          <cell r="F3300" t="str">
            <v>All</v>
          </cell>
          <cell r="G3300" t="str">
            <v>London</v>
          </cell>
          <cell r="H3300">
            <v>206</v>
          </cell>
        </row>
        <row r="3301">
          <cell r="A3301">
            <v>1999</v>
          </cell>
          <cell r="B3301">
            <v>1</v>
          </cell>
          <cell r="C3301" t="str">
            <v>Yorkshire Electricity</v>
          </cell>
          <cell r="D3301" t="str">
            <v>nPower</v>
          </cell>
          <cell r="E3301">
            <v>2</v>
          </cell>
          <cell r="F3301" t="str">
            <v>Credit</v>
          </cell>
          <cell r="G3301" t="str">
            <v>London</v>
          </cell>
          <cell r="H3301">
            <v>160</v>
          </cell>
        </row>
        <row r="3302">
          <cell r="A3302">
            <v>1999</v>
          </cell>
          <cell r="B3302">
            <v>1</v>
          </cell>
          <cell r="C3302" t="str">
            <v>Yorkshire Electricity</v>
          </cell>
          <cell r="D3302" t="str">
            <v>nPower</v>
          </cell>
          <cell r="E3302">
            <v>2</v>
          </cell>
          <cell r="F3302" t="str">
            <v>Credit</v>
          </cell>
          <cell r="G3302" t="str">
            <v>London</v>
          </cell>
          <cell r="H3302">
            <v>0</v>
          </cell>
        </row>
        <row r="3303">
          <cell r="A3303">
            <v>1999</v>
          </cell>
          <cell r="B3303">
            <v>1</v>
          </cell>
          <cell r="C3303" t="str">
            <v>Yorkshire Electricity</v>
          </cell>
          <cell r="D3303" t="str">
            <v>nPower</v>
          </cell>
          <cell r="E3303">
            <v>2</v>
          </cell>
          <cell r="F3303" t="str">
            <v>Direct Debit</v>
          </cell>
          <cell r="G3303" t="str">
            <v>London</v>
          </cell>
          <cell r="H3303">
            <v>6</v>
          </cell>
        </row>
        <row r="3304">
          <cell r="A3304">
            <v>1999</v>
          </cell>
          <cell r="B3304">
            <v>1</v>
          </cell>
          <cell r="C3304" t="str">
            <v>Yorkshire Electricity</v>
          </cell>
          <cell r="D3304" t="str">
            <v>nPower</v>
          </cell>
          <cell r="E3304">
            <v>2</v>
          </cell>
          <cell r="F3304" t="str">
            <v>Prepayment</v>
          </cell>
          <cell r="G3304" t="str">
            <v>London</v>
          </cell>
          <cell r="H3304">
            <v>40</v>
          </cell>
        </row>
        <row r="3305">
          <cell r="A3305">
            <v>1999</v>
          </cell>
          <cell r="B3305">
            <v>1</v>
          </cell>
          <cell r="C3305" t="str">
            <v>Yorkshire Electricity</v>
          </cell>
          <cell r="D3305" t="str">
            <v>nPower</v>
          </cell>
          <cell r="E3305">
            <v>2</v>
          </cell>
          <cell r="F3305" t="str">
            <v>All</v>
          </cell>
          <cell r="G3305" t="str">
            <v>Midlands</v>
          </cell>
          <cell r="H3305">
            <v>2237</v>
          </cell>
        </row>
        <row r="3306">
          <cell r="A3306">
            <v>1999</v>
          </cell>
          <cell r="B3306">
            <v>1</v>
          </cell>
          <cell r="C3306" t="str">
            <v>Yorkshire Electricity</v>
          </cell>
          <cell r="D3306" t="str">
            <v>nPower</v>
          </cell>
          <cell r="E3306">
            <v>2</v>
          </cell>
          <cell r="F3306" t="str">
            <v>Credit</v>
          </cell>
          <cell r="G3306" t="str">
            <v>Midlands</v>
          </cell>
          <cell r="H3306">
            <v>963</v>
          </cell>
        </row>
        <row r="3307">
          <cell r="A3307">
            <v>1999</v>
          </cell>
          <cell r="B3307">
            <v>1</v>
          </cell>
          <cell r="C3307" t="str">
            <v>Yorkshire Electricity</v>
          </cell>
          <cell r="D3307" t="str">
            <v>nPower</v>
          </cell>
          <cell r="E3307">
            <v>2</v>
          </cell>
          <cell r="F3307" t="str">
            <v>Credit</v>
          </cell>
          <cell r="G3307" t="str">
            <v>Midlands</v>
          </cell>
          <cell r="H3307">
            <v>0</v>
          </cell>
        </row>
        <row r="3308">
          <cell r="A3308">
            <v>1999</v>
          </cell>
          <cell r="B3308">
            <v>1</v>
          </cell>
          <cell r="C3308" t="str">
            <v>Yorkshire Electricity</v>
          </cell>
          <cell r="D3308" t="str">
            <v>nPower</v>
          </cell>
          <cell r="E3308">
            <v>2</v>
          </cell>
          <cell r="F3308" t="str">
            <v>Direct Debit</v>
          </cell>
          <cell r="G3308" t="str">
            <v>Midlands</v>
          </cell>
          <cell r="H3308">
            <v>99</v>
          </cell>
        </row>
        <row r="3309">
          <cell r="A3309">
            <v>1999</v>
          </cell>
          <cell r="B3309">
            <v>1</v>
          </cell>
          <cell r="C3309" t="str">
            <v>Yorkshire Electricity</v>
          </cell>
          <cell r="D3309" t="str">
            <v>nPower</v>
          </cell>
          <cell r="E3309">
            <v>2</v>
          </cell>
          <cell r="F3309" t="str">
            <v>Prepayment</v>
          </cell>
          <cell r="G3309" t="str">
            <v>Midlands</v>
          </cell>
          <cell r="H3309">
            <v>1175</v>
          </cell>
        </row>
        <row r="3310">
          <cell r="A3310">
            <v>1999</v>
          </cell>
          <cell r="B3310">
            <v>1</v>
          </cell>
          <cell r="C3310" t="str">
            <v>Yorkshire Electricity</v>
          </cell>
          <cell r="D3310" t="str">
            <v>nPower</v>
          </cell>
          <cell r="E3310">
            <v>2</v>
          </cell>
          <cell r="F3310" t="str">
            <v>All</v>
          </cell>
          <cell r="G3310" t="str">
            <v>North East</v>
          </cell>
          <cell r="H3310">
            <v>4951</v>
          </cell>
        </row>
        <row r="3311">
          <cell r="A3311">
            <v>1999</v>
          </cell>
          <cell r="B3311">
            <v>1</v>
          </cell>
          <cell r="C3311" t="str">
            <v>Yorkshire Electricity</v>
          </cell>
          <cell r="D3311" t="str">
            <v>nPower</v>
          </cell>
          <cell r="E3311">
            <v>2</v>
          </cell>
          <cell r="F3311" t="str">
            <v>Credit</v>
          </cell>
          <cell r="G3311" t="str">
            <v>North East</v>
          </cell>
          <cell r="H3311">
            <v>3173</v>
          </cell>
        </row>
        <row r="3312">
          <cell r="A3312">
            <v>1999</v>
          </cell>
          <cell r="B3312">
            <v>1</v>
          </cell>
          <cell r="C3312" t="str">
            <v>Yorkshire Electricity</v>
          </cell>
          <cell r="D3312" t="str">
            <v>nPower</v>
          </cell>
          <cell r="E3312">
            <v>2</v>
          </cell>
          <cell r="F3312" t="str">
            <v>Credit</v>
          </cell>
          <cell r="G3312" t="str">
            <v>North East</v>
          </cell>
          <cell r="H3312">
            <v>0</v>
          </cell>
        </row>
        <row r="3313">
          <cell r="A3313">
            <v>1999</v>
          </cell>
          <cell r="B3313">
            <v>1</v>
          </cell>
          <cell r="C3313" t="str">
            <v>Yorkshire Electricity</v>
          </cell>
          <cell r="D3313" t="str">
            <v>nPower</v>
          </cell>
          <cell r="E3313">
            <v>2</v>
          </cell>
          <cell r="F3313" t="str">
            <v>Direct Debit</v>
          </cell>
          <cell r="G3313" t="str">
            <v>North East</v>
          </cell>
          <cell r="H3313">
            <v>278</v>
          </cell>
        </row>
        <row r="3314">
          <cell r="A3314">
            <v>1999</v>
          </cell>
          <cell r="B3314">
            <v>1</v>
          </cell>
          <cell r="C3314" t="str">
            <v>Yorkshire Electricity</v>
          </cell>
          <cell r="D3314" t="str">
            <v>nPower</v>
          </cell>
          <cell r="E3314">
            <v>2</v>
          </cell>
          <cell r="F3314" t="str">
            <v>Prepayment</v>
          </cell>
          <cell r="G3314" t="str">
            <v>North East</v>
          </cell>
          <cell r="H3314">
            <v>1500</v>
          </cell>
        </row>
        <row r="3315">
          <cell r="A3315">
            <v>1999</v>
          </cell>
          <cell r="B3315">
            <v>1</v>
          </cell>
          <cell r="C3315" t="str">
            <v>Yorkshire Electricity</v>
          </cell>
          <cell r="D3315" t="str">
            <v>nPower</v>
          </cell>
          <cell r="E3315">
            <v>2</v>
          </cell>
          <cell r="F3315" t="str">
            <v>All</v>
          </cell>
          <cell r="G3315" t="str">
            <v>North Scotland</v>
          </cell>
          <cell r="H3315">
            <v>1</v>
          </cell>
        </row>
        <row r="3316">
          <cell r="A3316">
            <v>1999</v>
          </cell>
          <cell r="B3316">
            <v>1</v>
          </cell>
          <cell r="C3316" t="str">
            <v>Yorkshire Electricity</v>
          </cell>
          <cell r="D3316" t="str">
            <v>nPower</v>
          </cell>
          <cell r="E3316">
            <v>2</v>
          </cell>
          <cell r="F3316" t="str">
            <v>Credit</v>
          </cell>
          <cell r="G3316" t="str">
            <v>North Scotland</v>
          </cell>
          <cell r="H3316">
            <v>1</v>
          </cell>
        </row>
        <row r="3317">
          <cell r="A3317">
            <v>1999</v>
          </cell>
          <cell r="B3317">
            <v>1</v>
          </cell>
          <cell r="C3317" t="str">
            <v>Yorkshire Electricity</v>
          </cell>
          <cell r="D3317" t="str">
            <v>nPower</v>
          </cell>
          <cell r="E3317">
            <v>2</v>
          </cell>
          <cell r="F3317" t="str">
            <v>Credit</v>
          </cell>
          <cell r="G3317" t="str">
            <v>North Scotland</v>
          </cell>
          <cell r="H3317">
            <v>0</v>
          </cell>
        </row>
        <row r="3318">
          <cell r="A3318">
            <v>1999</v>
          </cell>
          <cell r="B3318">
            <v>1</v>
          </cell>
          <cell r="C3318" t="str">
            <v>Yorkshire Electricity</v>
          </cell>
          <cell r="D3318" t="str">
            <v>nPower</v>
          </cell>
          <cell r="E3318">
            <v>2</v>
          </cell>
          <cell r="F3318" t="str">
            <v>Direct Debit</v>
          </cell>
          <cell r="G3318" t="str">
            <v>North Scotland</v>
          </cell>
          <cell r="H3318">
            <v>0</v>
          </cell>
        </row>
        <row r="3319">
          <cell r="A3319">
            <v>1999</v>
          </cell>
          <cell r="B3319">
            <v>1</v>
          </cell>
          <cell r="C3319" t="str">
            <v>Yorkshire Electricity</v>
          </cell>
          <cell r="D3319" t="str">
            <v>nPower</v>
          </cell>
          <cell r="E3319">
            <v>2</v>
          </cell>
          <cell r="F3319" t="str">
            <v>Prepayment</v>
          </cell>
          <cell r="G3319" t="str">
            <v>North Scotland</v>
          </cell>
          <cell r="H3319">
            <v>0</v>
          </cell>
        </row>
        <row r="3320">
          <cell r="A3320">
            <v>1999</v>
          </cell>
          <cell r="B3320">
            <v>1</v>
          </cell>
          <cell r="C3320" t="str">
            <v>Yorkshire Electricity</v>
          </cell>
          <cell r="D3320" t="str">
            <v>nPower</v>
          </cell>
          <cell r="E3320">
            <v>2</v>
          </cell>
          <cell r="F3320" t="str">
            <v>All</v>
          </cell>
          <cell r="G3320" t="str">
            <v>North Wales &amp; Merseyside</v>
          </cell>
          <cell r="H3320">
            <v>4808</v>
          </cell>
        </row>
        <row r="3321">
          <cell r="A3321">
            <v>1999</v>
          </cell>
          <cell r="B3321">
            <v>1</v>
          </cell>
          <cell r="C3321" t="str">
            <v>Yorkshire Electricity</v>
          </cell>
          <cell r="D3321" t="str">
            <v>nPower</v>
          </cell>
          <cell r="E3321">
            <v>2</v>
          </cell>
          <cell r="F3321" t="str">
            <v>Credit</v>
          </cell>
          <cell r="G3321" t="str">
            <v>North Wales &amp; Merseyside</v>
          </cell>
          <cell r="H3321">
            <v>2858</v>
          </cell>
        </row>
        <row r="3322">
          <cell r="A3322">
            <v>1999</v>
          </cell>
          <cell r="B3322">
            <v>1</v>
          </cell>
          <cell r="C3322" t="str">
            <v>Yorkshire Electricity</v>
          </cell>
          <cell r="D3322" t="str">
            <v>nPower</v>
          </cell>
          <cell r="E3322">
            <v>2</v>
          </cell>
          <cell r="F3322" t="str">
            <v>Credit</v>
          </cell>
          <cell r="G3322" t="str">
            <v>North Wales &amp; Merseyside</v>
          </cell>
          <cell r="H3322">
            <v>0</v>
          </cell>
        </row>
        <row r="3323">
          <cell r="A3323">
            <v>1999</v>
          </cell>
          <cell r="B3323">
            <v>1</v>
          </cell>
          <cell r="C3323" t="str">
            <v>Yorkshire Electricity</v>
          </cell>
          <cell r="D3323" t="str">
            <v>nPower</v>
          </cell>
          <cell r="E3323">
            <v>2</v>
          </cell>
          <cell r="F3323" t="str">
            <v>Direct Debit</v>
          </cell>
          <cell r="G3323" t="str">
            <v>North Wales &amp; Merseyside</v>
          </cell>
          <cell r="H3323">
            <v>178</v>
          </cell>
        </row>
        <row r="3324">
          <cell r="A3324">
            <v>1999</v>
          </cell>
          <cell r="B3324">
            <v>1</v>
          </cell>
          <cell r="C3324" t="str">
            <v>Yorkshire Electricity</v>
          </cell>
          <cell r="D3324" t="str">
            <v>nPower</v>
          </cell>
          <cell r="E3324">
            <v>2</v>
          </cell>
          <cell r="F3324" t="str">
            <v>Prepayment</v>
          </cell>
          <cell r="G3324" t="str">
            <v>North Wales &amp; Merseyside</v>
          </cell>
          <cell r="H3324">
            <v>1772</v>
          </cell>
        </row>
        <row r="3325">
          <cell r="A3325">
            <v>1999</v>
          </cell>
          <cell r="B3325">
            <v>1</v>
          </cell>
          <cell r="C3325" t="str">
            <v>Yorkshire Electricity</v>
          </cell>
          <cell r="D3325" t="str">
            <v>nPower</v>
          </cell>
          <cell r="E3325">
            <v>2</v>
          </cell>
          <cell r="F3325" t="str">
            <v>All</v>
          </cell>
          <cell r="G3325" t="str">
            <v>North West</v>
          </cell>
          <cell r="H3325">
            <v>699</v>
          </cell>
        </row>
        <row r="3326">
          <cell r="A3326">
            <v>1999</v>
          </cell>
          <cell r="B3326">
            <v>1</v>
          </cell>
          <cell r="C3326" t="str">
            <v>Yorkshire Electricity</v>
          </cell>
          <cell r="D3326" t="str">
            <v>nPower</v>
          </cell>
          <cell r="E3326">
            <v>2</v>
          </cell>
          <cell r="F3326" t="str">
            <v>Credit</v>
          </cell>
          <cell r="G3326" t="str">
            <v>North West</v>
          </cell>
          <cell r="H3326">
            <v>539</v>
          </cell>
        </row>
        <row r="3327">
          <cell r="A3327">
            <v>1999</v>
          </cell>
          <cell r="B3327">
            <v>1</v>
          </cell>
          <cell r="C3327" t="str">
            <v>Yorkshire Electricity</v>
          </cell>
          <cell r="D3327" t="str">
            <v>nPower</v>
          </cell>
          <cell r="E3327">
            <v>2</v>
          </cell>
          <cell r="F3327" t="str">
            <v>Credit</v>
          </cell>
          <cell r="G3327" t="str">
            <v>North West</v>
          </cell>
          <cell r="H3327">
            <v>0</v>
          </cell>
        </row>
        <row r="3328">
          <cell r="A3328">
            <v>1999</v>
          </cell>
          <cell r="B3328">
            <v>1</v>
          </cell>
          <cell r="C3328" t="str">
            <v>Yorkshire Electricity</v>
          </cell>
          <cell r="D3328" t="str">
            <v>nPower</v>
          </cell>
          <cell r="E3328">
            <v>2</v>
          </cell>
          <cell r="F3328" t="str">
            <v>Direct Debit</v>
          </cell>
          <cell r="G3328" t="str">
            <v>North West</v>
          </cell>
          <cell r="H3328">
            <v>47</v>
          </cell>
        </row>
        <row r="3329">
          <cell r="A3329">
            <v>1999</v>
          </cell>
          <cell r="B3329">
            <v>1</v>
          </cell>
          <cell r="C3329" t="str">
            <v>Yorkshire Electricity</v>
          </cell>
          <cell r="D3329" t="str">
            <v>nPower</v>
          </cell>
          <cell r="E3329">
            <v>2</v>
          </cell>
          <cell r="F3329" t="str">
            <v>Prepayment</v>
          </cell>
          <cell r="G3329" t="str">
            <v>North West</v>
          </cell>
          <cell r="H3329">
            <v>113</v>
          </cell>
        </row>
        <row r="3330">
          <cell r="A3330">
            <v>1999</v>
          </cell>
          <cell r="B3330">
            <v>1</v>
          </cell>
          <cell r="C3330" t="str">
            <v>Yorkshire Electricity</v>
          </cell>
          <cell r="D3330" t="str">
            <v>nPower</v>
          </cell>
          <cell r="E3330">
            <v>2</v>
          </cell>
          <cell r="F3330" t="str">
            <v>All</v>
          </cell>
          <cell r="G3330" t="str">
            <v>South East</v>
          </cell>
          <cell r="H3330">
            <v>1</v>
          </cell>
        </row>
        <row r="3331">
          <cell r="A3331">
            <v>1999</v>
          </cell>
          <cell r="B3331">
            <v>1</v>
          </cell>
          <cell r="C3331" t="str">
            <v>Yorkshire Electricity</v>
          </cell>
          <cell r="D3331" t="str">
            <v>nPower</v>
          </cell>
          <cell r="E3331">
            <v>2</v>
          </cell>
          <cell r="F3331" t="str">
            <v>Credit</v>
          </cell>
          <cell r="G3331" t="str">
            <v>South East</v>
          </cell>
          <cell r="H3331">
            <v>1</v>
          </cell>
        </row>
        <row r="3332">
          <cell r="A3332">
            <v>1999</v>
          </cell>
          <cell r="B3332">
            <v>1</v>
          </cell>
          <cell r="C3332" t="str">
            <v>Yorkshire Electricity</v>
          </cell>
          <cell r="D3332" t="str">
            <v>nPower</v>
          </cell>
          <cell r="E3332">
            <v>2</v>
          </cell>
          <cell r="F3332" t="str">
            <v>Credit</v>
          </cell>
          <cell r="G3332" t="str">
            <v>South East</v>
          </cell>
          <cell r="H3332">
            <v>0</v>
          </cell>
        </row>
        <row r="3333">
          <cell r="A3333">
            <v>1999</v>
          </cell>
          <cell r="B3333">
            <v>1</v>
          </cell>
          <cell r="C3333" t="str">
            <v>Yorkshire Electricity</v>
          </cell>
          <cell r="D3333" t="str">
            <v>nPower</v>
          </cell>
          <cell r="E3333">
            <v>2</v>
          </cell>
          <cell r="F3333" t="str">
            <v>Direct Debit</v>
          </cell>
          <cell r="G3333" t="str">
            <v>South East</v>
          </cell>
          <cell r="H3333">
            <v>0</v>
          </cell>
        </row>
        <row r="3334">
          <cell r="A3334">
            <v>1999</v>
          </cell>
          <cell r="B3334">
            <v>1</v>
          </cell>
          <cell r="C3334" t="str">
            <v>Yorkshire Electricity</v>
          </cell>
          <cell r="D3334" t="str">
            <v>nPower</v>
          </cell>
          <cell r="E3334">
            <v>2</v>
          </cell>
          <cell r="F3334" t="str">
            <v>Prepayment</v>
          </cell>
          <cell r="G3334" t="str">
            <v>South East</v>
          </cell>
          <cell r="H3334">
            <v>0</v>
          </cell>
        </row>
        <row r="3335">
          <cell r="A3335">
            <v>1999</v>
          </cell>
          <cell r="B3335">
            <v>1</v>
          </cell>
          <cell r="C3335" t="str">
            <v>Yorkshire Electricity</v>
          </cell>
          <cell r="D3335" t="str">
            <v>nPower</v>
          </cell>
          <cell r="E3335">
            <v>2</v>
          </cell>
          <cell r="F3335" t="str">
            <v>All</v>
          </cell>
          <cell r="G3335" t="str">
            <v>South Scotland</v>
          </cell>
          <cell r="H3335">
            <v>239</v>
          </cell>
        </row>
        <row r="3336">
          <cell r="A3336">
            <v>1999</v>
          </cell>
          <cell r="B3336">
            <v>1</v>
          </cell>
          <cell r="C3336" t="str">
            <v>Yorkshire Electricity</v>
          </cell>
          <cell r="D3336" t="str">
            <v>nPower</v>
          </cell>
          <cell r="E3336">
            <v>2</v>
          </cell>
          <cell r="F3336" t="str">
            <v>Credit</v>
          </cell>
          <cell r="G3336" t="str">
            <v>South Scotland</v>
          </cell>
          <cell r="H3336">
            <v>113</v>
          </cell>
        </row>
        <row r="3337">
          <cell r="A3337">
            <v>1999</v>
          </cell>
          <cell r="B3337">
            <v>1</v>
          </cell>
          <cell r="C3337" t="str">
            <v>Yorkshire Electricity</v>
          </cell>
          <cell r="D3337" t="str">
            <v>nPower</v>
          </cell>
          <cell r="E3337">
            <v>2</v>
          </cell>
          <cell r="F3337" t="str">
            <v>Credit</v>
          </cell>
          <cell r="G3337" t="str">
            <v>South Scotland</v>
          </cell>
          <cell r="H3337">
            <v>0</v>
          </cell>
        </row>
        <row r="3338">
          <cell r="A3338">
            <v>1999</v>
          </cell>
          <cell r="B3338">
            <v>1</v>
          </cell>
          <cell r="C3338" t="str">
            <v>Yorkshire Electricity</v>
          </cell>
          <cell r="D3338" t="str">
            <v>nPower</v>
          </cell>
          <cell r="E3338">
            <v>2</v>
          </cell>
          <cell r="F3338" t="str">
            <v>Direct Debit</v>
          </cell>
          <cell r="G3338" t="str">
            <v>South Scotland</v>
          </cell>
          <cell r="H3338">
            <v>8</v>
          </cell>
        </row>
        <row r="3339">
          <cell r="A3339">
            <v>1999</v>
          </cell>
          <cell r="B3339">
            <v>1</v>
          </cell>
          <cell r="C3339" t="str">
            <v>Yorkshire Electricity</v>
          </cell>
          <cell r="D3339" t="str">
            <v>nPower</v>
          </cell>
          <cell r="E3339">
            <v>2</v>
          </cell>
          <cell r="F3339" t="str">
            <v>Prepayment</v>
          </cell>
          <cell r="G3339" t="str">
            <v>South Scotland</v>
          </cell>
          <cell r="H3339">
            <v>118</v>
          </cell>
        </row>
        <row r="3340">
          <cell r="A3340">
            <v>1999</v>
          </cell>
          <cell r="B3340">
            <v>1</v>
          </cell>
          <cell r="C3340" t="str">
            <v>Yorkshire Electricity</v>
          </cell>
          <cell r="D3340" t="str">
            <v>nPower</v>
          </cell>
          <cell r="E3340">
            <v>2</v>
          </cell>
          <cell r="F3340" t="str">
            <v>All</v>
          </cell>
          <cell r="G3340" t="str">
            <v>South Wales</v>
          </cell>
          <cell r="H3340">
            <v>0</v>
          </cell>
        </row>
        <row r="3341">
          <cell r="A3341">
            <v>1999</v>
          </cell>
          <cell r="B3341">
            <v>1</v>
          </cell>
          <cell r="C3341" t="str">
            <v>Yorkshire Electricity</v>
          </cell>
          <cell r="D3341" t="str">
            <v>nPower</v>
          </cell>
          <cell r="E3341">
            <v>2</v>
          </cell>
          <cell r="F3341" t="str">
            <v>Credit</v>
          </cell>
          <cell r="G3341" t="str">
            <v>South Wales</v>
          </cell>
          <cell r="H3341">
            <v>0</v>
          </cell>
        </row>
        <row r="3342">
          <cell r="A3342">
            <v>1999</v>
          </cell>
          <cell r="B3342">
            <v>1</v>
          </cell>
          <cell r="C3342" t="str">
            <v>Yorkshire Electricity</v>
          </cell>
          <cell r="D3342" t="str">
            <v>nPower</v>
          </cell>
          <cell r="E3342">
            <v>2</v>
          </cell>
          <cell r="F3342" t="str">
            <v>Credit</v>
          </cell>
          <cell r="G3342" t="str">
            <v>South Wales</v>
          </cell>
          <cell r="H3342">
            <v>0</v>
          </cell>
        </row>
        <row r="3343">
          <cell r="A3343">
            <v>1999</v>
          </cell>
          <cell r="B3343">
            <v>1</v>
          </cell>
          <cell r="C3343" t="str">
            <v>Yorkshire Electricity</v>
          </cell>
          <cell r="D3343" t="str">
            <v>nPower</v>
          </cell>
          <cell r="E3343">
            <v>2</v>
          </cell>
          <cell r="F3343" t="str">
            <v>Direct Debit</v>
          </cell>
          <cell r="G3343" t="str">
            <v>South Wales</v>
          </cell>
          <cell r="H3343">
            <v>0</v>
          </cell>
        </row>
        <row r="3344">
          <cell r="A3344">
            <v>1999</v>
          </cell>
          <cell r="B3344">
            <v>1</v>
          </cell>
          <cell r="C3344" t="str">
            <v>Yorkshire Electricity</v>
          </cell>
          <cell r="D3344" t="str">
            <v>nPower</v>
          </cell>
          <cell r="E3344">
            <v>2</v>
          </cell>
          <cell r="F3344" t="str">
            <v>Prepayment</v>
          </cell>
          <cell r="G3344" t="str">
            <v>South Wales</v>
          </cell>
          <cell r="H3344">
            <v>0</v>
          </cell>
        </row>
        <row r="3345">
          <cell r="A3345">
            <v>1999</v>
          </cell>
          <cell r="B3345">
            <v>1</v>
          </cell>
          <cell r="C3345" t="str">
            <v>Yorkshire Electricity</v>
          </cell>
          <cell r="D3345" t="str">
            <v>nPower</v>
          </cell>
          <cell r="E3345">
            <v>2</v>
          </cell>
          <cell r="F3345" t="str">
            <v>All</v>
          </cell>
          <cell r="G3345" t="str">
            <v>South West</v>
          </cell>
          <cell r="H3345">
            <v>0</v>
          </cell>
        </row>
        <row r="3346">
          <cell r="A3346">
            <v>1999</v>
          </cell>
          <cell r="B3346">
            <v>1</v>
          </cell>
          <cell r="C3346" t="str">
            <v>Yorkshire Electricity</v>
          </cell>
          <cell r="D3346" t="str">
            <v>nPower</v>
          </cell>
          <cell r="E3346">
            <v>2</v>
          </cell>
          <cell r="F3346" t="str">
            <v>Credit</v>
          </cell>
          <cell r="G3346" t="str">
            <v>South West</v>
          </cell>
          <cell r="H3346">
            <v>0</v>
          </cell>
        </row>
        <row r="3347">
          <cell r="A3347">
            <v>1999</v>
          </cell>
          <cell r="B3347">
            <v>1</v>
          </cell>
          <cell r="C3347" t="str">
            <v>Yorkshire Electricity</v>
          </cell>
          <cell r="D3347" t="str">
            <v>nPower</v>
          </cell>
          <cell r="E3347">
            <v>2</v>
          </cell>
          <cell r="F3347" t="str">
            <v>Credit</v>
          </cell>
          <cell r="G3347" t="str">
            <v>South West</v>
          </cell>
          <cell r="H3347">
            <v>0</v>
          </cell>
        </row>
        <row r="3348">
          <cell r="A3348">
            <v>1999</v>
          </cell>
          <cell r="B3348">
            <v>1</v>
          </cell>
          <cell r="C3348" t="str">
            <v>Yorkshire Electricity</v>
          </cell>
          <cell r="D3348" t="str">
            <v>nPower</v>
          </cell>
          <cell r="E3348">
            <v>2</v>
          </cell>
          <cell r="F3348" t="str">
            <v>Direct Debit</v>
          </cell>
          <cell r="G3348" t="str">
            <v>South West</v>
          </cell>
          <cell r="H3348">
            <v>0</v>
          </cell>
        </row>
        <row r="3349">
          <cell r="A3349">
            <v>1999</v>
          </cell>
          <cell r="B3349">
            <v>1</v>
          </cell>
          <cell r="C3349" t="str">
            <v>Yorkshire Electricity</v>
          </cell>
          <cell r="D3349" t="str">
            <v>nPower</v>
          </cell>
          <cell r="E3349">
            <v>2</v>
          </cell>
          <cell r="F3349" t="str">
            <v>Prepayment</v>
          </cell>
          <cell r="G3349" t="str">
            <v>South West</v>
          </cell>
          <cell r="H3349">
            <v>0</v>
          </cell>
        </row>
        <row r="3350">
          <cell r="A3350">
            <v>1999</v>
          </cell>
          <cell r="B3350">
            <v>1</v>
          </cell>
          <cell r="C3350" t="str">
            <v>Yorkshire Electricity</v>
          </cell>
          <cell r="D3350" t="str">
            <v>nPower</v>
          </cell>
          <cell r="E3350">
            <v>2</v>
          </cell>
          <cell r="F3350" t="str">
            <v>All</v>
          </cell>
          <cell r="G3350" t="str">
            <v>Southern</v>
          </cell>
          <cell r="H3350">
            <v>17</v>
          </cell>
        </row>
        <row r="3351">
          <cell r="A3351">
            <v>1999</v>
          </cell>
          <cell r="B3351">
            <v>1</v>
          </cell>
          <cell r="C3351" t="str">
            <v>Yorkshire Electricity</v>
          </cell>
          <cell r="D3351" t="str">
            <v>nPower</v>
          </cell>
          <cell r="E3351">
            <v>2</v>
          </cell>
          <cell r="F3351" t="str">
            <v>Credit</v>
          </cell>
          <cell r="G3351" t="str">
            <v>Southern</v>
          </cell>
          <cell r="H3351">
            <v>17</v>
          </cell>
        </row>
        <row r="3352">
          <cell r="A3352">
            <v>1999</v>
          </cell>
          <cell r="B3352">
            <v>1</v>
          </cell>
          <cell r="C3352" t="str">
            <v>Yorkshire Electricity</v>
          </cell>
          <cell r="D3352" t="str">
            <v>nPower</v>
          </cell>
          <cell r="E3352">
            <v>2</v>
          </cell>
          <cell r="F3352" t="str">
            <v>Credit</v>
          </cell>
          <cell r="G3352" t="str">
            <v>Southern</v>
          </cell>
          <cell r="H3352">
            <v>0</v>
          </cell>
        </row>
        <row r="3353">
          <cell r="A3353">
            <v>1999</v>
          </cell>
          <cell r="B3353">
            <v>1</v>
          </cell>
          <cell r="C3353" t="str">
            <v>Yorkshire Electricity</v>
          </cell>
          <cell r="D3353" t="str">
            <v>nPower</v>
          </cell>
          <cell r="E3353">
            <v>2</v>
          </cell>
          <cell r="F3353" t="str">
            <v>Direct Debit</v>
          </cell>
          <cell r="G3353" t="str">
            <v>Southern</v>
          </cell>
          <cell r="H3353">
            <v>0</v>
          </cell>
        </row>
        <row r="3354">
          <cell r="A3354">
            <v>1999</v>
          </cell>
          <cell r="B3354">
            <v>1</v>
          </cell>
          <cell r="C3354" t="str">
            <v>Yorkshire Electricity</v>
          </cell>
          <cell r="D3354" t="str">
            <v>nPower</v>
          </cell>
          <cell r="E3354">
            <v>2</v>
          </cell>
          <cell r="F3354" t="str">
            <v>Prepayment</v>
          </cell>
          <cell r="G3354" t="str">
            <v>Southern</v>
          </cell>
          <cell r="H3354">
            <v>0</v>
          </cell>
        </row>
        <row r="3355">
          <cell r="A3355">
            <v>1999</v>
          </cell>
          <cell r="B3355">
            <v>1</v>
          </cell>
          <cell r="C3355" t="str">
            <v>Yorkshire Electricity</v>
          </cell>
          <cell r="D3355" t="str">
            <v>nPower</v>
          </cell>
          <cell r="E3355">
            <v>1</v>
          </cell>
          <cell r="F3355" t="str">
            <v>All</v>
          </cell>
          <cell r="G3355" t="str">
            <v>Yorkshire</v>
          </cell>
          <cell r="H3355">
            <v>1811219</v>
          </cell>
        </row>
        <row r="3356">
          <cell r="A3356">
            <v>1999</v>
          </cell>
          <cell r="B3356">
            <v>1</v>
          </cell>
          <cell r="C3356" t="str">
            <v>Yorkshire Electricity</v>
          </cell>
          <cell r="D3356" t="str">
            <v>nPower</v>
          </cell>
          <cell r="E3356">
            <v>1</v>
          </cell>
          <cell r="F3356" t="str">
            <v>Credit</v>
          </cell>
          <cell r="G3356" t="str">
            <v>Yorkshire</v>
          </cell>
          <cell r="H3356">
            <v>1034453</v>
          </cell>
        </row>
        <row r="3357">
          <cell r="A3357">
            <v>1999</v>
          </cell>
          <cell r="B3357">
            <v>1</v>
          </cell>
          <cell r="C3357" t="str">
            <v>Yorkshire Electricity</v>
          </cell>
          <cell r="D3357" t="str">
            <v>nPower</v>
          </cell>
          <cell r="E3357">
            <v>1</v>
          </cell>
          <cell r="F3357" t="str">
            <v>Credit</v>
          </cell>
          <cell r="G3357" t="str">
            <v>Yorkshire</v>
          </cell>
          <cell r="H3357">
            <v>29734</v>
          </cell>
        </row>
        <row r="3358">
          <cell r="A3358">
            <v>1999</v>
          </cell>
          <cell r="B3358">
            <v>1</v>
          </cell>
          <cell r="C3358" t="str">
            <v>Yorkshire Electricity</v>
          </cell>
          <cell r="D3358" t="str">
            <v>nPower</v>
          </cell>
          <cell r="E3358">
            <v>1</v>
          </cell>
          <cell r="F3358" t="str">
            <v>Direct Debit</v>
          </cell>
          <cell r="G3358" t="str">
            <v>Yorkshire</v>
          </cell>
          <cell r="H3358">
            <v>501158</v>
          </cell>
        </row>
        <row r="3359">
          <cell r="A3359">
            <v>1999</v>
          </cell>
          <cell r="B3359">
            <v>1</v>
          </cell>
          <cell r="C3359" t="str">
            <v>Yorkshire Electricity</v>
          </cell>
          <cell r="D3359" t="str">
            <v>nPower</v>
          </cell>
          <cell r="E3359">
            <v>1</v>
          </cell>
          <cell r="F3359" t="str">
            <v>Prepayment</v>
          </cell>
          <cell r="G3359" t="str">
            <v>Yorkshire</v>
          </cell>
          <cell r="H3359">
            <v>245874</v>
          </cell>
        </row>
        <row r="3360">
          <cell r="A3360">
            <v>1999</v>
          </cell>
          <cell r="B3360">
            <v>2</v>
          </cell>
          <cell r="C3360" t="str">
            <v>British Gas</v>
          </cell>
          <cell r="D3360" t="str">
            <v>Centrica</v>
          </cell>
          <cell r="E3360">
            <v>2</v>
          </cell>
          <cell r="F3360" t="str">
            <v>All</v>
          </cell>
          <cell r="G3360" t="str">
            <v>East Anglia</v>
          </cell>
          <cell r="H3360">
            <v>137292</v>
          </cell>
        </row>
        <row r="3361">
          <cell r="A3361">
            <v>1999</v>
          </cell>
          <cell r="B3361">
            <v>2</v>
          </cell>
          <cell r="C3361" t="str">
            <v>British Gas</v>
          </cell>
          <cell r="D3361" t="str">
            <v>Centrica</v>
          </cell>
          <cell r="E3361">
            <v>2</v>
          </cell>
          <cell r="F3361" t="str">
            <v>Credit</v>
          </cell>
          <cell r="G3361" t="str">
            <v>East Anglia</v>
          </cell>
          <cell r="H3361">
            <v>73697</v>
          </cell>
        </row>
        <row r="3362">
          <cell r="A3362">
            <v>1999</v>
          </cell>
          <cell r="B3362">
            <v>2</v>
          </cell>
          <cell r="C3362" t="str">
            <v>British Gas</v>
          </cell>
          <cell r="D3362" t="str">
            <v>Centrica</v>
          </cell>
          <cell r="E3362">
            <v>2</v>
          </cell>
          <cell r="F3362" t="str">
            <v>Credit</v>
          </cell>
          <cell r="G3362" t="str">
            <v>East Anglia</v>
          </cell>
          <cell r="H3362">
            <v>0</v>
          </cell>
        </row>
        <row r="3363">
          <cell r="A3363">
            <v>1999</v>
          </cell>
          <cell r="B3363">
            <v>2</v>
          </cell>
          <cell r="C3363" t="str">
            <v>British Gas</v>
          </cell>
          <cell r="D3363" t="str">
            <v>Centrica</v>
          </cell>
          <cell r="E3363">
            <v>2</v>
          </cell>
          <cell r="F3363" t="str">
            <v>Direct Debit</v>
          </cell>
          <cell r="G3363" t="str">
            <v>East Anglia</v>
          </cell>
          <cell r="H3363">
            <v>59578</v>
          </cell>
        </row>
        <row r="3364">
          <cell r="A3364">
            <v>1999</v>
          </cell>
          <cell r="B3364">
            <v>2</v>
          </cell>
          <cell r="C3364" t="str">
            <v>British Gas</v>
          </cell>
          <cell r="D3364" t="str">
            <v>Centrica</v>
          </cell>
          <cell r="E3364">
            <v>2</v>
          </cell>
          <cell r="F3364" t="str">
            <v>Prepayment</v>
          </cell>
          <cell r="G3364" t="str">
            <v>East Anglia</v>
          </cell>
          <cell r="H3364">
            <v>4017</v>
          </cell>
        </row>
        <row r="3365">
          <cell r="A3365">
            <v>1999</v>
          </cell>
          <cell r="B3365">
            <v>2</v>
          </cell>
          <cell r="C3365" t="str">
            <v>British Gas</v>
          </cell>
          <cell r="D3365" t="str">
            <v>Centrica</v>
          </cell>
          <cell r="E3365">
            <v>2</v>
          </cell>
          <cell r="F3365" t="str">
            <v>All</v>
          </cell>
          <cell r="G3365" t="str">
            <v>East Midlands</v>
          </cell>
          <cell r="H3365">
            <v>56223</v>
          </cell>
        </row>
        <row r="3366">
          <cell r="A3366">
            <v>1999</v>
          </cell>
          <cell r="B3366">
            <v>2</v>
          </cell>
          <cell r="C3366" t="str">
            <v>British Gas</v>
          </cell>
          <cell r="D3366" t="str">
            <v>Centrica</v>
          </cell>
          <cell r="E3366">
            <v>2</v>
          </cell>
          <cell r="F3366" t="str">
            <v>Credit</v>
          </cell>
          <cell r="G3366" t="str">
            <v>East Midlands</v>
          </cell>
          <cell r="H3366">
            <v>31344</v>
          </cell>
        </row>
        <row r="3367">
          <cell r="A3367">
            <v>1999</v>
          </cell>
          <cell r="B3367">
            <v>2</v>
          </cell>
          <cell r="C3367" t="str">
            <v>British Gas</v>
          </cell>
          <cell r="D3367" t="str">
            <v>Centrica</v>
          </cell>
          <cell r="E3367">
            <v>2</v>
          </cell>
          <cell r="F3367" t="str">
            <v>Credit</v>
          </cell>
          <cell r="G3367" t="str">
            <v>East Midlands</v>
          </cell>
          <cell r="H3367">
            <v>0</v>
          </cell>
        </row>
        <row r="3368">
          <cell r="A3368">
            <v>1999</v>
          </cell>
          <cell r="B3368">
            <v>2</v>
          </cell>
          <cell r="C3368" t="str">
            <v>British Gas</v>
          </cell>
          <cell r="D3368" t="str">
            <v>Centrica</v>
          </cell>
          <cell r="E3368">
            <v>2</v>
          </cell>
          <cell r="F3368" t="str">
            <v>Direct Debit</v>
          </cell>
          <cell r="G3368" t="str">
            <v>East Midlands</v>
          </cell>
          <cell r="H3368">
            <v>23650</v>
          </cell>
        </row>
        <row r="3369">
          <cell r="A3369">
            <v>1999</v>
          </cell>
          <cell r="B3369">
            <v>2</v>
          </cell>
          <cell r="C3369" t="str">
            <v>British Gas</v>
          </cell>
          <cell r="D3369" t="str">
            <v>Centrica</v>
          </cell>
          <cell r="E3369">
            <v>2</v>
          </cell>
          <cell r="F3369" t="str">
            <v>Prepayment</v>
          </cell>
          <cell r="G3369" t="str">
            <v>East Midlands</v>
          </cell>
          <cell r="H3369">
            <v>1229</v>
          </cell>
        </row>
        <row r="3370">
          <cell r="A3370">
            <v>1999</v>
          </cell>
          <cell r="B3370">
            <v>2</v>
          </cell>
          <cell r="C3370" t="str">
            <v>British Gas</v>
          </cell>
          <cell r="D3370" t="str">
            <v>Centrica</v>
          </cell>
          <cell r="E3370">
            <v>2</v>
          </cell>
          <cell r="F3370" t="str">
            <v>All</v>
          </cell>
          <cell r="G3370" t="str">
            <v>London</v>
          </cell>
          <cell r="H3370">
            <v>61045</v>
          </cell>
        </row>
        <row r="3371">
          <cell r="A3371">
            <v>1999</v>
          </cell>
          <cell r="B3371">
            <v>2</v>
          </cell>
          <cell r="C3371" t="str">
            <v>British Gas</v>
          </cell>
          <cell r="D3371" t="str">
            <v>Centrica</v>
          </cell>
          <cell r="E3371">
            <v>2</v>
          </cell>
          <cell r="F3371" t="str">
            <v>Credit</v>
          </cell>
          <cell r="G3371" t="str">
            <v>London</v>
          </cell>
          <cell r="H3371">
            <v>41855</v>
          </cell>
        </row>
        <row r="3372">
          <cell r="A3372">
            <v>1999</v>
          </cell>
          <cell r="B3372">
            <v>2</v>
          </cell>
          <cell r="C3372" t="str">
            <v>British Gas</v>
          </cell>
          <cell r="D3372" t="str">
            <v>Centrica</v>
          </cell>
          <cell r="E3372">
            <v>2</v>
          </cell>
          <cell r="F3372" t="str">
            <v>Credit</v>
          </cell>
          <cell r="G3372" t="str">
            <v>London</v>
          </cell>
          <cell r="H3372">
            <v>0</v>
          </cell>
        </row>
        <row r="3373">
          <cell r="A3373">
            <v>1999</v>
          </cell>
          <cell r="B3373">
            <v>2</v>
          </cell>
          <cell r="C3373" t="str">
            <v>British Gas</v>
          </cell>
          <cell r="D3373" t="str">
            <v>Centrica</v>
          </cell>
          <cell r="E3373">
            <v>2</v>
          </cell>
          <cell r="F3373" t="str">
            <v>Direct Debit</v>
          </cell>
          <cell r="G3373" t="str">
            <v>London</v>
          </cell>
          <cell r="H3373">
            <v>14121</v>
          </cell>
        </row>
        <row r="3374">
          <cell r="A3374">
            <v>1999</v>
          </cell>
          <cell r="B3374">
            <v>2</v>
          </cell>
          <cell r="C3374" t="str">
            <v>British Gas</v>
          </cell>
          <cell r="D3374" t="str">
            <v>Centrica</v>
          </cell>
          <cell r="E3374">
            <v>2</v>
          </cell>
          <cell r="F3374" t="str">
            <v>Prepayment</v>
          </cell>
          <cell r="G3374" t="str">
            <v>London</v>
          </cell>
          <cell r="H3374">
            <v>5069</v>
          </cell>
        </row>
        <row r="3375">
          <cell r="A3375">
            <v>1999</v>
          </cell>
          <cell r="B3375">
            <v>2</v>
          </cell>
          <cell r="C3375" t="str">
            <v>British Gas</v>
          </cell>
          <cell r="D3375" t="str">
            <v>Centrica</v>
          </cell>
          <cell r="E3375">
            <v>2</v>
          </cell>
          <cell r="F3375" t="str">
            <v>All</v>
          </cell>
          <cell r="G3375" t="str">
            <v>Midlands</v>
          </cell>
          <cell r="H3375">
            <v>85521</v>
          </cell>
        </row>
        <row r="3376">
          <cell r="A3376">
            <v>1999</v>
          </cell>
          <cell r="B3376">
            <v>2</v>
          </cell>
          <cell r="C3376" t="str">
            <v>British Gas</v>
          </cell>
          <cell r="D3376" t="str">
            <v>Centrica</v>
          </cell>
          <cell r="E3376">
            <v>2</v>
          </cell>
          <cell r="F3376" t="str">
            <v>Credit</v>
          </cell>
          <cell r="G3376" t="str">
            <v>Midlands</v>
          </cell>
          <cell r="H3376">
            <v>53350</v>
          </cell>
        </row>
        <row r="3377">
          <cell r="A3377">
            <v>1999</v>
          </cell>
          <cell r="B3377">
            <v>2</v>
          </cell>
          <cell r="C3377" t="str">
            <v>British Gas</v>
          </cell>
          <cell r="D3377" t="str">
            <v>Centrica</v>
          </cell>
          <cell r="E3377">
            <v>2</v>
          </cell>
          <cell r="F3377" t="str">
            <v>Credit</v>
          </cell>
          <cell r="G3377" t="str">
            <v>Midlands</v>
          </cell>
          <cell r="H3377">
            <v>0</v>
          </cell>
        </row>
        <row r="3378">
          <cell r="A3378">
            <v>1999</v>
          </cell>
          <cell r="B3378">
            <v>2</v>
          </cell>
          <cell r="C3378" t="str">
            <v>British Gas</v>
          </cell>
          <cell r="D3378" t="str">
            <v>Centrica</v>
          </cell>
          <cell r="E3378">
            <v>2</v>
          </cell>
          <cell r="F3378" t="str">
            <v>Direct Debit</v>
          </cell>
          <cell r="G3378" t="str">
            <v>Midlands</v>
          </cell>
          <cell r="H3378">
            <v>28275</v>
          </cell>
        </row>
        <row r="3379">
          <cell r="A3379">
            <v>1999</v>
          </cell>
          <cell r="B3379">
            <v>2</v>
          </cell>
          <cell r="C3379" t="str">
            <v>British Gas</v>
          </cell>
          <cell r="D3379" t="str">
            <v>Centrica</v>
          </cell>
          <cell r="E3379">
            <v>2</v>
          </cell>
          <cell r="F3379" t="str">
            <v>Prepayment</v>
          </cell>
          <cell r="G3379" t="str">
            <v>Midlands</v>
          </cell>
          <cell r="H3379">
            <v>3896</v>
          </cell>
        </row>
        <row r="3380">
          <cell r="A3380">
            <v>1999</v>
          </cell>
          <cell r="B3380">
            <v>2</v>
          </cell>
          <cell r="C3380" t="str">
            <v>British Gas</v>
          </cell>
          <cell r="D3380" t="str">
            <v>Centrica</v>
          </cell>
          <cell r="E3380">
            <v>2</v>
          </cell>
          <cell r="F3380" t="str">
            <v>All</v>
          </cell>
          <cell r="G3380" t="str">
            <v>North East</v>
          </cell>
          <cell r="H3380">
            <v>51559</v>
          </cell>
        </row>
        <row r="3381">
          <cell r="A3381">
            <v>1999</v>
          </cell>
          <cell r="B3381">
            <v>2</v>
          </cell>
          <cell r="C3381" t="str">
            <v>British Gas</v>
          </cell>
          <cell r="D3381" t="str">
            <v>Centrica</v>
          </cell>
          <cell r="E3381">
            <v>2</v>
          </cell>
          <cell r="F3381" t="str">
            <v>Credit</v>
          </cell>
          <cell r="G3381" t="str">
            <v>North East</v>
          </cell>
          <cell r="H3381">
            <v>29815</v>
          </cell>
        </row>
        <row r="3382">
          <cell r="A3382">
            <v>1999</v>
          </cell>
          <cell r="B3382">
            <v>2</v>
          </cell>
          <cell r="C3382" t="str">
            <v>British Gas</v>
          </cell>
          <cell r="D3382" t="str">
            <v>Centrica</v>
          </cell>
          <cell r="E3382">
            <v>2</v>
          </cell>
          <cell r="F3382" t="str">
            <v>Credit</v>
          </cell>
          <cell r="G3382" t="str">
            <v>North East</v>
          </cell>
          <cell r="H3382">
            <v>0</v>
          </cell>
        </row>
        <row r="3383">
          <cell r="A3383">
            <v>1999</v>
          </cell>
          <cell r="B3383">
            <v>2</v>
          </cell>
          <cell r="C3383" t="str">
            <v>British Gas</v>
          </cell>
          <cell r="D3383" t="str">
            <v>Centrica</v>
          </cell>
          <cell r="E3383">
            <v>2</v>
          </cell>
          <cell r="F3383" t="str">
            <v>Direct Debit</v>
          </cell>
          <cell r="G3383" t="str">
            <v>North East</v>
          </cell>
          <cell r="H3383">
            <v>20881</v>
          </cell>
        </row>
        <row r="3384">
          <cell r="A3384">
            <v>1999</v>
          </cell>
          <cell r="B3384">
            <v>2</v>
          </cell>
          <cell r="C3384" t="str">
            <v>British Gas</v>
          </cell>
          <cell r="D3384" t="str">
            <v>Centrica</v>
          </cell>
          <cell r="E3384">
            <v>2</v>
          </cell>
          <cell r="F3384" t="str">
            <v>Prepayment</v>
          </cell>
          <cell r="G3384" t="str">
            <v>North East</v>
          </cell>
          <cell r="H3384">
            <v>863</v>
          </cell>
        </row>
        <row r="3385">
          <cell r="A3385">
            <v>1999</v>
          </cell>
          <cell r="B3385">
            <v>2</v>
          </cell>
          <cell r="C3385" t="str">
            <v>British Gas</v>
          </cell>
          <cell r="D3385" t="str">
            <v>Centrica</v>
          </cell>
          <cell r="E3385">
            <v>2</v>
          </cell>
          <cell r="F3385" t="str">
            <v>All</v>
          </cell>
          <cell r="G3385" t="str">
            <v>North Scotland</v>
          </cell>
          <cell r="H3385">
            <v>22766</v>
          </cell>
        </row>
        <row r="3386">
          <cell r="A3386">
            <v>1999</v>
          </cell>
          <cell r="B3386">
            <v>2</v>
          </cell>
          <cell r="C3386" t="str">
            <v>British Gas</v>
          </cell>
          <cell r="D3386" t="str">
            <v>Centrica</v>
          </cell>
          <cell r="E3386">
            <v>2</v>
          </cell>
          <cell r="F3386" t="str">
            <v>Credit</v>
          </cell>
          <cell r="G3386" t="str">
            <v>North Scotland</v>
          </cell>
          <cell r="H3386">
            <v>8268</v>
          </cell>
        </row>
        <row r="3387">
          <cell r="A3387">
            <v>1999</v>
          </cell>
          <cell r="B3387">
            <v>2</v>
          </cell>
          <cell r="C3387" t="str">
            <v>British Gas</v>
          </cell>
          <cell r="D3387" t="str">
            <v>Centrica</v>
          </cell>
          <cell r="E3387">
            <v>2</v>
          </cell>
          <cell r="F3387" t="str">
            <v>Credit</v>
          </cell>
          <cell r="G3387" t="str">
            <v>North Scotland</v>
          </cell>
          <cell r="H3387">
            <v>0</v>
          </cell>
        </row>
        <row r="3388">
          <cell r="A3388">
            <v>1999</v>
          </cell>
          <cell r="B3388">
            <v>2</v>
          </cell>
          <cell r="C3388" t="str">
            <v>British Gas</v>
          </cell>
          <cell r="D3388" t="str">
            <v>Centrica</v>
          </cell>
          <cell r="E3388">
            <v>2</v>
          </cell>
          <cell r="F3388" t="str">
            <v>Direct Debit</v>
          </cell>
          <cell r="G3388" t="str">
            <v>North Scotland</v>
          </cell>
          <cell r="H3388">
            <v>13867</v>
          </cell>
        </row>
        <row r="3389">
          <cell r="A3389">
            <v>1999</v>
          </cell>
          <cell r="B3389">
            <v>2</v>
          </cell>
          <cell r="C3389" t="str">
            <v>British Gas</v>
          </cell>
          <cell r="D3389" t="str">
            <v>Centrica</v>
          </cell>
          <cell r="E3389">
            <v>2</v>
          </cell>
          <cell r="F3389" t="str">
            <v>Prepayment</v>
          </cell>
          <cell r="G3389" t="str">
            <v>North Scotland</v>
          </cell>
          <cell r="H3389">
            <v>631</v>
          </cell>
        </row>
        <row r="3390">
          <cell r="A3390">
            <v>1999</v>
          </cell>
          <cell r="B3390">
            <v>2</v>
          </cell>
          <cell r="C3390" t="str">
            <v>British Gas</v>
          </cell>
          <cell r="D3390" t="str">
            <v>Centrica</v>
          </cell>
          <cell r="E3390">
            <v>2</v>
          </cell>
          <cell r="F3390" t="str">
            <v>All</v>
          </cell>
          <cell r="G3390" t="str">
            <v>North Wales &amp; Merseyside</v>
          </cell>
          <cell r="H3390">
            <v>70650</v>
          </cell>
        </row>
        <row r="3391">
          <cell r="A3391">
            <v>1999</v>
          </cell>
          <cell r="B3391">
            <v>2</v>
          </cell>
          <cell r="C3391" t="str">
            <v>British Gas</v>
          </cell>
          <cell r="D3391" t="str">
            <v>Centrica</v>
          </cell>
          <cell r="E3391">
            <v>2</v>
          </cell>
          <cell r="F3391" t="str">
            <v>Credit</v>
          </cell>
          <cell r="G3391" t="str">
            <v>North Wales &amp; Merseyside</v>
          </cell>
          <cell r="H3391">
            <v>33073</v>
          </cell>
        </row>
        <row r="3392">
          <cell r="A3392">
            <v>1999</v>
          </cell>
          <cell r="B3392">
            <v>2</v>
          </cell>
          <cell r="C3392" t="str">
            <v>British Gas</v>
          </cell>
          <cell r="D3392" t="str">
            <v>Centrica</v>
          </cell>
          <cell r="E3392">
            <v>2</v>
          </cell>
          <cell r="F3392" t="str">
            <v>Credit</v>
          </cell>
          <cell r="G3392" t="str">
            <v>North Wales &amp; Merseyside</v>
          </cell>
          <cell r="H3392">
            <v>0</v>
          </cell>
        </row>
        <row r="3393">
          <cell r="A3393">
            <v>1999</v>
          </cell>
          <cell r="B3393">
            <v>2</v>
          </cell>
          <cell r="C3393" t="str">
            <v>British Gas</v>
          </cell>
          <cell r="D3393" t="str">
            <v>Centrica</v>
          </cell>
          <cell r="E3393">
            <v>2</v>
          </cell>
          <cell r="F3393" t="str">
            <v>Direct Debit</v>
          </cell>
          <cell r="G3393" t="str">
            <v>North Wales &amp; Merseyside</v>
          </cell>
          <cell r="H3393">
            <v>34906</v>
          </cell>
        </row>
        <row r="3394">
          <cell r="A3394">
            <v>1999</v>
          </cell>
          <cell r="B3394">
            <v>2</v>
          </cell>
          <cell r="C3394" t="str">
            <v>British Gas</v>
          </cell>
          <cell r="D3394" t="str">
            <v>Centrica</v>
          </cell>
          <cell r="E3394">
            <v>2</v>
          </cell>
          <cell r="F3394" t="str">
            <v>Prepayment</v>
          </cell>
          <cell r="G3394" t="str">
            <v>North Wales &amp; Merseyside</v>
          </cell>
          <cell r="H3394">
            <v>2671</v>
          </cell>
        </row>
        <row r="3395">
          <cell r="A3395">
            <v>1999</v>
          </cell>
          <cell r="B3395">
            <v>2</v>
          </cell>
          <cell r="C3395" t="str">
            <v>British Gas</v>
          </cell>
          <cell r="D3395" t="str">
            <v>Centrica</v>
          </cell>
          <cell r="E3395">
            <v>2</v>
          </cell>
          <cell r="F3395" t="str">
            <v>All</v>
          </cell>
          <cell r="G3395" t="str">
            <v>North West</v>
          </cell>
          <cell r="H3395">
            <v>68848</v>
          </cell>
        </row>
        <row r="3396">
          <cell r="A3396">
            <v>1999</v>
          </cell>
          <cell r="B3396">
            <v>2</v>
          </cell>
          <cell r="C3396" t="str">
            <v>British Gas</v>
          </cell>
          <cell r="D3396" t="str">
            <v>Centrica</v>
          </cell>
          <cell r="E3396">
            <v>2</v>
          </cell>
          <cell r="F3396" t="str">
            <v>Credit</v>
          </cell>
          <cell r="G3396" t="str">
            <v>North West</v>
          </cell>
          <cell r="H3396">
            <v>34181</v>
          </cell>
        </row>
        <row r="3397">
          <cell r="A3397">
            <v>1999</v>
          </cell>
          <cell r="B3397">
            <v>2</v>
          </cell>
          <cell r="C3397" t="str">
            <v>British Gas</v>
          </cell>
          <cell r="D3397" t="str">
            <v>Centrica</v>
          </cell>
          <cell r="E3397">
            <v>2</v>
          </cell>
          <cell r="F3397" t="str">
            <v>Credit</v>
          </cell>
          <cell r="G3397" t="str">
            <v>North West</v>
          </cell>
          <cell r="H3397">
            <v>0</v>
          </cell>
        </row>
        <row r="3398">
          <cell r="A3398">
            <v>1999</v>
          </cell>
          <cell r="B3398">
            <v>2</v>
          </cell>
          <cell r="C3398" t="str">
            <v>British Gas</v>
          </cell>
          <cell r="D3398" t="str">
            <v>Centrica</v>
          </cell>
          <cell r="E3398">
            <v>2</v>
          </cell>
          <cell r="F3398" t="str">
            <v>Direct Debit</v>
          </cell>
          <cell r="G3398" t="str">
            <v>North West</v>
          </cell>
          <cell r="H3398">
            <v>33338</v>
          </cell>
        </row>
        <row r="3399">
          <cell r="A3399">
            <v>1999</v>
          </cell>
          <cell r="B3399">
            <v>2</v>
          </cell>
          <cell r="C3399" t="str">
            <v>British Gas</v>
          </cell>
          <cell r="D3399" t="str">
            <v>Centrica</v>
          </cell>
          <cell r="E3399">
            <v>2</v>
          </cell>
          <cell r="F3399" t="str">
            <v>Prepayment</v>
          </cell>
          <cell r="G3399" t="str">
            <v>North West</v>
          </cell>
          <cell r="H3399">
            <v>1329</v>
          </cell>
        </row>
        <row r="3400">
          <cell r="A3400">
            <v>1999</v>
          </cell>
          <cell r="B3400">
            <v>2</v>
          </cell>
          <cell r="C3400" t="str">
            <v>British Gas</v>
          </cell>
          <cell r="D3400" t="str">
            <v>Centrica</v>
          </cell>
          <cell r="E3400">
            <v>2</v>
          </cell>
          <cell r="F3400" t="str">
            <v>All</v>
          </cell>
          <cell r="G3400" t="str">
            <v>South East</v>
          </cell>
          <cell r="H3400">
            <v>96147</v>
          </cell>
        </row>
        <row r="3401">
          <cell r="A3401">
            <v>1999</v>
          </cell>
          <cell r="B3401">
            <v>2</v>
          </cell>
          <cell r="C3401" t="str">
            <v>British Gas</v>
          </cell>
          <cell r="D3401" t="str">
            <v>Centrica</v>
          </cell>
          <cell r="E3401">
            <v>2</v>
          </cell>
          <cell r="F3401" t="str">
            <v>Credit</v>
          </cell>
          <cell r="G3401" t="str">
            <v>South East</v>
          </cell>
          <cell r="H3401">
            <v>58446</v>
          </cell>
        </row>
        <row r="3402">
          <cell r="A3402">
            <v>1999</v>
          </cell>
          <cell r="B3402">
            <v>2</v>
          </cell>
          <cell r="C3402" t="str">
            <v>British Gas</v>
          </cell>
          <cell r="D3402" t="str">
            <v>Centrica</v>
          </cell>
          <cell r="E3402">
            <v>2</v>
          </cell>
          <cell r="F3402" t="str">
            <v>Credit</v>
          </cell>
          <cell r="G3402" t="str">
            <v>South East</v>
          </cell>
          <cell r="H3402">
            <v>0</v>
          </cell>
        </row>
        <row r="3403">
          <cell r="A3403">
            <v>1999</v>
          </cell>
          <cell r="B3403">
            <v>2</v>
          </cell>
          <cell r="C3403" t="str">
            <v>British Gas</v>
          </cell>
          <cell r="D3403" t="str">
            <v>Centrica</v>
          </cell>
          <cell r="E3403">
            <v>2</v>
          </cell>
          <cell r="F3403" t="str">
            <v>Direct Debit</v>
          </cell>
          <cell r="G3403" t="str">
            <v>South East</v>
          </cell>
          <cell r="H3403">
            <v>35780</v>
          </cell>
        </row>
        <row r="3404">
          <cell r="A3404">
            <v>1999</v>
          </cell>
          <cell r="B3404">
            <v>2</v>
          </cell>
          <cell r="C3404" t="str">
            <v>British Gas</v>
          </cell>
          <cell r="D3404" t="str">
            <v>Centrica</v>
          </cell>
          <cell r="E3404">
            <v>2</v>
          </cell>
          <cell r="F3404" t="str">
            <v>Prepayment</v>
          </cell>
          <cell r="G3404" t="str">
            <v>South East</v>
          </cell>
          <cell r="H3404">
            <v>1921</v>
          </cell>
        </row>
        <row r="3405">
          <cell r="A3405">
            <v>1999</v>
          </cell>
          <cell r="B3405">
            <v>2</v>
          </cell>
          <cell r="C3405" t="str">
            <v>British Gas</v>
          </cell>
          <cell r="D3405" t="str">
            <v>Centrica</v>
          </cell>
          <cell r="E3405">
            <v>2</v>
          </cell>
          <cell r="F3405" t="str">
            <v>All</v>
          </cell>
          <cell r="G3405" t="str">
            <v>South Scotland</v>
          </cell>
          <cell r="H3405">
            <v>76393</v>
          </cell>
        </row>
        <row r="3406">
          <cell r="A3406">
            <v>1999</v>
          </cell>
          <cell r="B3406">
            <v>2</v>
          </cell>
          <cell r="C3406" t="str">
            <v>British Gas</v>
          </cell>
          <cell r="D3406" t="str">
            <v>Centrica</v>
          </cell>
          <cell r="E3406">
            <v>2</v>
          </cell>
          <cell r="F3406" t="str">
            <v>Credit</v>
          </cell>
          <cell r="G3406" t="str">
            <v>South Scotland</v>
          </cell>
          <cell r="H3406">
            <v>35117</v>
          </cell>
        </row>
        <row r="3407">
          <cell r="A3407">
            <v>1999</v>
          </cell>
          <cell r="B3407">
            <v>2</v>
          </cell>
          <cell r="C3407" t="str">
            <v>British Gas</v>
          </cell>
          <cell r="D3407" t="str">
            <v>Centrica</v>
          </cell>
          <cell r="E3407">
            <v>2</v>
          </cell>
          <cell r="F3407" t="str">
            <v>Credit</v>
          </cell>
          <cell r="G3407" t="str">
            <v>South Scotland</v>
          </cell>
          <cell r="H3407">
            <v>0</v>
          </cell>
        </row>
        <row r="3408">
          <cell r="A3408">
            <v>1999</v>
          </cell>
          <cell r="B3408">
            <v>2</v>
          </cell>
          <cell r="C3408" t="str">
            <v>British Gas</v>
          </cell>
          <cell r="D3408" t="str">
            <v>Centrica</v>
          </cell>
          <cell r="E3408">
            <v>2</v>
          </cell>
          <cell r="F3408" t="str">
            <v>Direct Debit</v>
          </cell>
          <cell r="G3408" t="str">
            <v>South Scotland</v>
          </cell>
          <cell r="H3408">
            <v>35034</v>
          </cell>
        </row>
        <row r="3409">
          <cell r="A3409">
            <v>1999</v>
          </cell>
          <cell r="B3409">
            <v>2</v>
          </cell>
          <cell r="C3409" t="str">
            <v>British Gas</v>
          </cell>
          <cell r="D3409" t="str">
            <v>Centrica</v>
          </cell>
          <cell r="E3409">
            <v>2</v>
          </cell>
          <cell r="F3409" t="str">
            <v>Prepayment</v>
          </cell>
          <cell r="G3409" t="str">
            <v>South Scotland</v>
          </cell>
          <cell r="H3409">
            <v>6242</v>
          </cell>
        </row>
        <row r="3410">
          <cell r="A3410">
            <v>1999</v>
          </cell>
          <cell r="B3410">
            <v>2</v>
          </cell>
          <cell r="C3410" t="str">
            <v>British Gas</v>
          </cell>
          <cell r="D3410" t="str">
            <v>Centrica</v>
          </cell>
          <cell r="E3410">
            <v>2</v>
          </cell>
          <cell r="F3410" t="str">
            <v>All</v>
          </cell>
          <cell r="G3410" t="str">
            <v>South Wales</v>
          </cell>
          <cell r="H3410">
            <v>35514</v>
          </cell>
        </row>
        <row r="3411">
          <cell r="A3411">
            <v>1999</v>
          </cell>
          <cell r="B3411">
            <v>2</v>
          </cell>
          <cell r="C3411" t="str">
            <v>British Gas</v>
          </cell>
          <cell r="D3411" t="str">
            <v>Centrica</v>
          </cell>
          <cell r="E3411">
            <v>2</v>
          </cell>
          <cell r="F3411" t="str">
            <v>Credit</v>
          </cell>
          <cell r="G3411" t="str">
            <v>South Wales</v>
          </cell>
          <cell r="H3411">
            <v>22687</v>
          </cell>
        </row>
        <row r="3412">
          <cell r="A3412">
            <v>1999</v>
          </cell>
          <cell r="B3412">
            <v>2</v>
          </cell>
          <cell r="C3412" t="str">
            <v>British Gas</v>
          </cell>
          <cell r="D3412" t="str">
            <v>Centrica</v>
          </cell>
          <cell r="E3412">
            <v>2</v>
          </cell>
          <cell r="F3412" t="str">
            <v>Credit</v>
          </cell>
          <cell r="G3412" t="str">
            <v>South Wales</v>
          </cell>
          <cell r="H3412">
            <v>0</v>
          </cell>
        </row>
        <row r="3413">
          <cell r="A3413">
            <v>1999</v>
          </cell>
          <cell r="B3413">
            <v>2</v>
          </cell>
          <cell r="C3413" t="str">
            <v>British Gas</v>
          </cell>
          <cell r="D3413" t="str">
            <v>Centrica</v>
          </cell>
          <cell r="E3413">
            <v>2</v>
          </cell>
          <cell r="F3413" t="str">
            <v>Direct Debit</v>
          </cell>
          <cell r="G3413" t="str">
            <v>South Wales</v>
          </cell>
          <cell r="H3413">
            <v>11233</v>
          </cell>
        </row>
        <row r="3414">
          <cell r="A3414">
            <v>1999</v>
          </cell>
          <cell r="B3414">
            <v>2</v>
          </cell>
          <cell r="C3414" t="str">
            <v>British Gas</v>
          </cell>
          <cell r="D3414" t="str">
            <v>Centrica</v>
          </cell>
          <cell r="E3414">
            <v>2</v>
          </cell>
          <cell r="F3414" t="str">
            <v>Prepayment</v>
          </cell>
          <cell r="G3414" t="str">
            <v>South Wales</v>
          </cell>
          <cell r="H3414">
            <v>1594</v>
          </cell>
        </row>
        <row r="3415">
          <cell r="A3415">
            <v>1999</v>
          </cell>
          <cell r="B3415">
            <v>2</v>
          </cell>
          <cell r="C3415" t="str">
            <v>British Gas</v>
          </cell>
          <cell r="D3415" t="str">
            <v>Centrica</v>
          </cell>
          <cell r="E3415">
            <v>2</v>
          </cell>
          <cell r="F3415" t="str">
            <v>All</v>
          </cell>
          <cell r="G3415" t="str">
            <v>South West</v>
          </cell>
          <cell r="H3415">
            <v>22335</v>
          </cell>
        </row>
        <row r="3416">
          <cell r="A3416">
            <v>1999</v>
          </cell>
          <cell r="B3416">
            <v>2</v>
          </cell>
          <cell r="C3416" t="str">
            <v>British Gas</v>
          </cell>
          <cell r="D3416" t="str">
            <v>Centrica</v>
          </cell>
          <cell r="E3416">
            <v>2</v>
          </cell>
          <cell r="F3416" t="str">
            <v>Credit</v>
          </cell>
          <cell r="G3416" t="str">
            <v>South West</v>
          </cell>
          <cell r="H3416">
            <v>11965</v>
          </cell>
        </row>
        <row r="3417">
          <cell r="A3417">
            <v>1999</v>
          </cell>
          <cell r="B3417">
            <v>2</v>
          </cell>
          <cell r="C3417" t="str">
            <v>British Gas</v>
          </cell>
          <cell r="D3417" t="str">
            <v>Centrica</v>
          </cell>
          <cell r="E3417">
            <v>2</v>
          </cell>
          <cell r="F3417" t="str">
            <v>Credit</v>
          </cell>
          <cell r="G3417" t="str">
            <v>South West</v>
          </cell>
          <cell r="H3417">
            <v>0</v>
          </cell>
        </row>
        <row r="3418">
          <cell r="A3418">
            <v>1999</v>
          </cell>
          <cell r="B3418">
            <v>2</v>
          </cell>
          <cell r="C3418" t="str">
            <v>British Gas</v>
          </cell>
          <cell r="D3418" t="str">
            <v>Centrica</v>
          </cell>
          <cell r="E3418">
            <v>2</v>
          </cell>
          <cell r="F3418" t="str">
            <v>Direct Debit</v>
          </cell>
          <cell r="G3418" t="str">
            <v>South West</v>
          </cell>
          <cell r="H3418">
            <v>9715</v>
          </cell>
        </row>
        <row r="3419">
          <cell r="A3419">
            <v>1999</v>
          </cell>
          <cell r="B3419">
            <v>2</v>
          </cell>
          <cell r="C3419" t="str">
            <v>British Gas</v>
          </cell>
          <cell r="D3419" t="str">
            <v>Centrica</v>
          </cell>
          <cell r="E3419">
            <v>2</v>
          </cell>
          <cell r="F3419" t="str">
            <v>Prepayment</v>
          </cell>
          <cell r="G3419" t="str">
            <v>South West</v>
          </cell>
          <cell r="H3419">
            <v>655</v>
          </cell>
        </row>
        <row r="3420">
          <cell r="A3420">
            <v>1999</v>
          </cell>
          <cell r="B3420">
            <v>2</v>
          </cell>
          <cell r="C3420" t="str">
            <v>British Gas</v>
          </cell>
          <cell r="D3420" t="str">
            <v>Centrica</v>
          </cell>
          <cell r="E3420">
            <v>2</v>
          </cell>
          <cell r="F3420" t="str">
            <v>All</v>
          </cell>
          <cell r="G3420" t="str">
            <v>Southern</v>
          </cell>
          <cell r="H3420">
            <v>62884</v>
          </cell>
        </row>
        <row r="3421">
          <cell r="A3421">
            <v>1999</v>
          </cell>
          <cell r="B3421">
            <v>2</v>
          </cell>
          <cell r="C3421" t="str">
            <v>British Gas</v>
          </cell>
          <cell r="D3421" t="str">
            <v>Centrica</v>
          </cell>
          <cell r="E3421">
            <v>2</v>
          </cell>
          <cell r="F3421" t="str">
            <v>Credit</v>
          </cell>
          <cell r="G3421" t="str">
            <v>Southern</v>
          </cell>
          <cell r="H3421">
            <v>33715</v>
          </cell>
        </row>
        <row r="3422">
          <cell r="A3422">
            <v>1999</v>
          </cell>
          <cell r="B3422">
            <v>2</v>
          </cell>
          <cell r="C3422" t="str">
            <v>British Gas</v>
          </cell>
          <cell r="D3422" t="str">
            <v>Centrica</v>
          </cell>
          <cell r="E3422">
            <v>2</v>
          </cell>
          <cell r="F3422" t="str">
            <v>Credit</v>
          </cell>
          <cell r="G3422" t="str">
            <v>Southern</v>
          </cell>
          <cell r="H3422">
            <v>0</v>
          </cell>
        </row>
        <row r="3423">
          <cell r="A3423">
            <v>1999</v>
          </cell>
          <cell r="B3423">
            <v>2</v>
          </cell>
          <cell r="C3423" t="str">
            <v>British Gas</v>
          </cell>
          <cell r="D3423" t="str">
            <v>Centrica</v>
          </cell>
          <cell r="E3423">
            <v>2</v>
          </cell>
          <cell r="F3423" t="str">
            <v>Direct Debit</v>
          </cell>
          <cell r="G3423" t="str">
            <v>Southern</v>
          </cell>
          <cell r="H3423">
            <v>26690</v>
          </cell>
        </row>
        <row r="3424">
          <cell r="A3424">
            <v>1999</v>
          </cell>
          <cell r="B3424">
            <v>2</v>
          </cell>
          <cell r="C3424" t="str">
            <v>British Gas</v>
          </cell>
          <cell r="D3424" t="str">
            <v>Centrica</v>
          </cell>
          <cell r="E3424">
            <v>2</v>
          </cell>
          <cell r="F3424" t="str">
            <v>Prepayment</v>
          </cell>
          <cell r="G3424" t="str">
            <v>Southern</v>
          </cell>
          <cell r="H3424">
            <v>2479</v>
          </cell>
        </row>
        <row r="3425">
          <cell r="A3425">
            <v>1999</v>
          </cell>
          <cell r="B3425">
            <v>2</v>
          </cell>
          <cell r="C3425" t="str">
            <v>British Gas</v>
          </cell>
          <cell r="D3425" t="str">
            <v>Centrica</v>
          </cell>
          <cell r="E3425">
            <v>2</v>
          </cell>
          <cell r="F3425" t="str">
            <v>All</v>
          </cell>
          <cell r="G3425" t="str">
            <v>Yorkshire</v>
          </cell>
          <cell r="H3425">
            <v>61403</v>
          </cell>
        </row>
        <row r="3426">
          <cell r="A3426">
            <v>1999</v>
          </cell>
          <cell r="B3426">
            <v>2</v>
          </cell>
          <cell r="C3426" t="str">
            <v>British Gas</v>
          </cell>
          <cell r="D3426" t="str">
            <v>Centrica</v>
          </cell>
          <cell r="E3426">
            <v>2</v>
          </cell>
          <cell r="F3426" t="str">
            <v>Credit</v>
          </cell>
          <cell r="G3426" t="str">
            <v>Yorkshire</v>
          </cell>
          <cell r="H3426">
            <v>32105</v>
          </cell>
        </row>
        <row r="3427">
          <cell r="A3427">
            <v>1999</v>
          </cell>
          <cell r="B3427">
            <v>2</v>
          </cell>
          <cell r="C3427" t="str">
            <v>British Gas</v>
          </cell>
          <cell r="D3427" t="str">
            <v>Centrica</v>
          </cell>
          <cell r="E3427">
            <v>2</v>
          </cell>
          <cell r="F3427" t="str">
            <v>Credit</v>
          </cell>
          <cell r="G3427" t="str">
            <v>Yorkshire</v>
          </cell>
          <cell r="H3427">
            <v>0</v>
          </cell>
        </row>
        <row r="3428">
          <cell r="A3428">
            <v>1999</v>
          </cell>
          <cell r="B3428">
            <v>2</v>
          </cell>
          <cell r="C3428" t="str">
            <v>British Gas</v>
          </cell>
          <cell r="D3428" t="str">
            <v>Centrica</v>
          </cell>
          <cell r="E3428">
            <v>2</v>
          </cell>
          <cell r="F3428" t="str">
            <v>Direct Debit</v>
          </cell>
          <cell r="G3428" t="str">
            <v>Yorkshire</v>
          </cell>
          <cell r="H3428">
            <v>27641</v>
          </cell>
        </row>
        <row r="3429">
          <cell r="A3429">
            <v>1999</v>
          </cell>
          <cell r="B3429">
            <v>2</v>
          </cell>
          <cell r="C3429" t="str">
            <v>British Gas</v>
          </cell>
          <cell r="D3429" t="str">
            <v>Centrica</v>
          </cell>
          <cell r="E3429">
            <v>2</v>
          </cell>
          <cell r="F3429" t="str">
            <v>Prepayment</v>
          </cell>
          <cell r="G3429" t="str">
            <v>Yorkshire</v>
          </cell>
          <cell r="H3429">
            <v>1657</v>
          </cell>
        </row>
        <row r="3430">
          <cell r="A3430">
            <v>1999</v>
          </cell>
          <cell r="B3430">
            <v>2</v>
          </cell>
          <cell r="C3430" t="str">
            <v>Eastern Electricity</v>
          </cell>
          <cell r="D3430" t="str">
            <v>Powergen</v>
          </cell>
          <cell r="E3430">
            <v>1</v>
          </cell>
          <cell r="F3430" t="str">
            <v>All</v>
          </cell>
          <cell r="G3430" t="str">
            <v>East Anglia</v>
          </cell>
          <cell r="H3430">
            <v>2658789</v>
          </cell>
        </row>
        <row r="3431">
          <cell r="A3431">
            <v>1999</v>
          </cell>
          <cell r="B3431">
            <v>2</v>
          </cell>
          <cell r="C3431" t="str">
            <v>Eastern Electricity</v>
          </cell>
          <cell r="D3431" t="str">
            <v>Powergen</v>
          </cell>
          <cell r="E3431">
            <v>1</v>
          </cell>
          <cell r="F3431" t="str">
            <v>Credit</v>
          </cell>
          <cell r="G3431" t="str">
            <v>East Anglia</v>
          </cell>
          <cell r="H3431">
            <v>1420695</v>
          </cell>
        </row>
        <row r="3432">
          <cell r="A3432">
            <v>1999</v>
          </cell>
          <cell r="B3432">
            <v>2</v>
          </cell>
          <cell r="C3432" t="str">
            <v>Eastern Electricity</v>
          </cell>
          <cell r="D3432" t="str">
            <v>Powergen</v>
          </cell>
          <cell r="E3432">
            <v>1</v>
          </cell>
          <cell r="F3432" t="str">
            <v>Credit</v>
          </cell>
          <cell r="G3432" t="str">
            <v>East Anglia</v>
          </cell>
          <cell r="H3432">
            <v>61248</v>
          </cell>
        </row>
        <row r="3433">
          <cell r="A3433">
            <v>1999</v>
          </cell>
          <cell r="B3433">
            <v>2</v>
          </cell>
          <cell r="C3433" t="str">
            <v>Eastern Electricity</v>
          </cell>
          <cell r="D3433" t="str">
            <v>Powergen</v>
          </cell>
          <cell r="E3433">
            <v>1</v>
          </cell>
          <cell r="F3433" t="str">
            <v>Direct Debit</v>
          </cell>
          <cell r="G3433" t="str">
            <v>East Anglia</v>
          </cell>
          <cell r="H3433">
            <v>856003</v>
          </cell>
        </row>
        <row r="3434">
          <cell r="A3434">
            <v>1999</v>
          </cell>
          <cell r="B3434">
            <v>2</v>
          </cell>
          <cell r="C3434" t="str">
            <v>Eastern Electricity</v>
          </cell>
          <cell r="D3434" t="str">
            <v>Powergen</v>
          </cell>
          <cell r="E3434">
            <v>1</v>
          </cell>
          <cell r="F3434" t="str">
            <v>Prepayment</v>
          </cell>
          <cell r="G3434" t="str">
            <v>East Anglia</v>
          </cell>
          <cell r="H3434">
            <v>320843</v>
          </cell>
        </row>
        <row r="3435">
          <cell r="A3435">
            <v>1999</v>
          </cell>
          <cell r="B3435">
            <v>2</v>
          </cell>
          <cell r="C3435" t="str">
            <v>Eastern Electricity</v>
          </cell>
          <cell r="D3435" t="str">
            <v>Powergen</v>
          </cell>
          <cell r="E3435">
            <v>2</v>
          </cell>
          <cell r="F3435" t="str">
            <v>All</v>
          </cell>
          <cell r="G3435" t="str">
            <v>East Midlands</v>
          </cell>
          <cell r="H3435">
            <v>35219</v>
          </cell>
        </row>
        <row r="3436">
          <cell r="A3436">
            <v>1999</v>
          </cell>
          <cell r="B3436">
            <v>2</v>
          </cell>
          <cell r="C3436" t="str">
            <v>Eastern Electricity</v>
          </cell>
          <cell r="D3436" t="str">
            <v>Powergen</v>
          </cell>
          <cell r="E3436">
            <v>2</v>
          </cell>
          <cell r="F3436" t="str">
            <v>Credit</v>
          </cell>
          <cell r="G3436" t="str">
            <v>East Midlands</v>
          </cell>
          <cell r="H3436">
            <v>13817</v>
          </cell>
        </row>
        <row r="3437">
          <cell r="A3437">
            <v>1999</v>
          </cell>
          <cell r="B3437">
            <v>2</v>
          </cell>
          <cell r="C3437" t="str">
            <v>Eastern Electricity</v>
          </cell>
          <cell r="D3437" t="str">
            <v>Powergen</v>
          </cell>
          <cell r="E3437">
            <v>2</v>
          </cell>
          <cell r="F3437" t="str">
            <v>Credit</v>
          </cell>
          <cell r="G3437" t="str">
            <v>East Midlands</v>
          </cell>
          <cell r="H3437">
            <v>0</v>
          </cell>
        </row>
        <row r="3438">
          <cell r="A3438">
            <v>1999</v>
          </cell>
          <cell r="B3438">
            <v>2</v>
          </cell>
          <cell r="C3438" t="str">
            <v>Eastern Electricity</v>
          </cell>
          <cell r="D3438" t="str">
            <v>Powergen</v>
          </cell>
          <cell r="E3438">
            <v>2</v>
          </cell>
          <cell r="F3438" t="str">
            <v>Direct Debit</v>
          </cell>
          <cell r="G3438" t="str">
            <v>East Midlands</v>
          </cell>
          <cell r="H3438">
            <v>19235</v>
          </cell>
        </row>
        <row r="3439">
          <cell r="A3439">
            <v>1999</v>
          </cell>
          <cell r="B3439">
            <v>2</v>
          </cell>
          <cell r="C3439" t="str">
            <v>Eastern Electricity</v>
          </cell>
          <cell r="D3439" t="str">
            <v>Powergen</v>
          </cell>
          <cell r="E3439">
            <v>2</v>
          </cell>
          <cell r="F3439" t="str">
            <v>Prepayment</v>
          </cell>
          <cell r="G3439" t="str">
            <v>East Midlands</v>
          </cell>
          <cell r="H3439">
            <v>2167</v>
          </cell>
        </row>
        <row r="3440">
          <cell r="A3440">
            <v>1999</v>
          </cell>
          <cell r="B3440">
            <v>2</v>
          </cell>
          <cell r="C3440" t="str">
            <v>Eastern Electricity</v>
          </cell>
          <cell r="D3440" t="str">
            <v>Powergen</v>
          </cell>
          <cell r="E3440">
            <v>2</v>
          </cell>
          <cell r="F3440" t="str">
            <v>All</v>
          </cell>
          <cell r="G3440" t="str">
            <v>London</v>
          </cell>
          <cell r="H3440">
            <v>32449</v>
          </cell>
        </row>
        <row r="3441">
          <cell r="A3441">
            <v>1999</v>
          </cell>
          <cell r="B3441">
            <v>2</v>
          </cell>
          <cell r="C3441" t="str">
            <v>Eastern Electricity</v>
          </cell>
          <cell r="D3441" t="str">
            <v>Powergen</v>
          </cell>
          <cell r="E3441">
            <v>2</v>
          </cell>
          <cell r="F3441" t="str">
            <v>Credit</v>
          </cell>
          <cell r="G3441" t="str">
            <v>London</v>
          </cell>
          <cell r="H3441">
            <v>20417</v>
          </cell>
        </row>
        <row r="3442">
          <cell r="A3442">
            <v>1999</v>
          </cell>
          <cell r="B3442">
            <v>2</v>
          </cell>
          <cell r="C3442" t="str">
            <v>Eastern Electricity</v>
          </cell>
          <cell r="D3442" t="str">
            <v>Powergen</v>
          </cell>
          <cell r="E3442">
            <v>2</v>
          </cell>
          <cell r="F3442" t="str">
            <v>Credit</v>
          </cell>
          <cell r="G3442" t="str">
            <v>London</v>
          </cell>
          <cell r="H3442">
            <v>0</v>
          </cell>
        </row>
        <row r="3443">
          <cell r="A3443">
            <v>1999</v>
          </cell>
          <cell r="B3443">
            <v>2</v>
          </cell>
          <cell r="C3443" t="str">
            <v>Eastern Electricity</v>
          </cell>
          <cell r="D3443" t="str">
            <v>Powergen</v>
          </cell>
          <cell r="E3443">
            <v>2</v>
          </cell>
          <cell r="F3443" t="str">
            <v>Direct Debit</v>
          </cell>
          <cell r="G3443" t="str">
            <v>London</v>
          </cell>
          <cell r="H3443">
            <v>9242</v>
          </cell>
        </row>
        <row r="3444">
          <cell r="A3444">
            <v>1999</v>
          </cell>
          <cell r="B3444">
            <v>2</v>
          </cell>
          <cell r="C3444" t="str">
            <v>Eastern Electricity</v>
          </cell>
          <cell r="D3444" t="str">
            <v>Powergen</v>
          </cell>
          <cell r="E3444">
            <v>2</v>
          </cell>
          <cell r="F3444" t="str">
            <v>Prepayment</v>
          </cell>
          <cell r="G3444" t="str">
            <v>London</v>
          </cell>
          <cell r="H3444">
            <v>2790</v>
          </cell>
        </row>
        <row r="3445">
          <cell r="A3445">
            <v>1999</v>
          </cell>
          <cell r="B3445">
            <v>2</v>
          </cell>
          <cell r="C3445" t="str">
            <v>Eastern Electricity</v>
          </cell>
          <cell r="D3445" t="str">
            <v>Powergen</v>
          </cell>
          <cell r="E3445">
            <v>2</v>
          </cell>
          <cell r="F3445" t="str">
            <v>All</v>
          </cell>
          <cell r="G3445" t="str">
            <v>Midlands</v>
          </cell>
          <cell r="H3445">
            <v>26726</v>
          </cell>
        </row>
        <row r="3446">
          <cell r="A3446">
            <v>1999</v>
          </cell>
          <cell r="B3446">
            <v>2</v>
          </cell>
          <cell r="C3446" t="str">
            <v>Eastern Electricity</v>
          </cell>
          <cell r="D3446" t="str">
            <v>Powergen</v>
          </cell>
          <cell r="E3446">
            <v>2</v>
          </cell>
          <cell r="F3446" t="str">
            <v>Credit</v>
          </cell>
          <cell r="G3446" t="str">
            <v>Midlands</v>
          </cell>
          <cell r="H3446">
            <v>17237</v>
          </cell>
        </row>
        <row r="3447">
          <cell r="A3447">
            <v>1999</v>
          </cell>
          <cell r="B3447">
            <v>2</v>
          </cell>
          <cell r="C3447" t="str">
            <v>Eastern Electricity</v>
          </cell>
          <cell r="D3447" t="str">
            <v>Powergen</v>
          </cell>
          <cell r="E3447">
            <v>2</v>
          </cell>
          <cell r="F3447" t="str">
            <v>Credit</v>
          </cell>
          <cell r="G3447" t="str">
            <v>Midlands</v>
          </cell>
          <cell r="H3447">
            <v>0</v>
          </cell>
        </row>
        <row r="3448">
          <cell r="A3448">
            <v>1999</v>
          </cell>
          <cell r="B3448">
            <v>2</v>
          </cell>
          <cell r="C3448" t="str">
            <v>Eastern Electricity</v>
          </cell>
          <cell r="D3448" t="str">
            <v>Powergen</v>
          </cell>
          <cell r="E3448">
            <v>2</v>
          </cell>
          <cell r="F3448" t="str">
            <v>Direct Debit</v>
          </cell>
          <cell r="G3448" t="str">
            <v>Midlands</v>
          </cell>
          <cell r="H3448">
            <v>7552</v>
          </cell>
        </row>
        <row r="3449">
          <cell r="A3449">
            <v>1999</v>
          </cell>
          <cell r="B3449">
            <v>2</v>
          </cell>
          <cell r="C3449" t="str">
            <v>Eastern Electricity</v>
          </cell>
          <cell r="D3449" t="str">
            <v>Powergen</v>
          </cell>
          <cell r="E3449">
            <v>2</v>
          </cell>
          <cell r="F3449" t="str">
            <v>Prepayment</v>
          </cell>
          <cell r="G3449" t="str">
            <v>Midlands</v>
          </cell>
          <cell r="H3449">
            <v>1937</v>
          </cell>
        </row>
        <row r="3450">
          <cell r="A3450">
            <v>1999</v>
          </cell>
          <cell r="B3450">
            <v>2</v>
          </cell>
          <cell r="C3450" t="str">
            <v>Eastern Electricity</v>
          </cell>
          <cell r="D3450" t="str">
            <v>Powergen</v>
          </cell>
          <cell r="E3450">
            <v>2</v>
          </cell>
          <cell r="F3450" t="str">
            <v>All</v>
          </cell>
          <cell r="G3450" t="str">
            <v>North East</v>
          </cell>
          <cell r="H3450">
            <v>12195</v>
          </cell>
        </row>
        <row r="3451">
          <cell r="A3451">
            <v>1999</v>
          </cell>
          <cell r="B3451">
            <v>2</v>
          </cell>
          <cell r="C3451" t="str">
            <v>Eastern Electricity</v>
          </cell>
          <cell r="D3451" t="str">
            <v>Powergen</v>
          </cell>
          <cell r="E3451">
            <v>2</v>
          </cell>
          <cell r="F3451" t="str">
            <v>Credit</v>
          </cell>
          <cell r="G3451" t="str">
            <v>North East</v>
          </cell>
          <cell r="H3451">
            <v>6807</v>
          </cell>
        </row>
        <row r="3452">
          <cell r="A3452">
            <v>1999</v>
          </cell>
          <cell r="B3452">
            <v>2</v>
          </cell>
          <cell r="C3452" t="str">
            <v>Eastern Electricity</v>
          </cell>
          <cell r="D3452" t="str">
            <v>Powergen</v>
          </cell>
          <cell r="E3452">
            <v>2</v>
          </cell>
          <cell r="F3452" t="str">
            <v>Credit</v>
          </cell>
          <cell r="G3452" t="str">
            <v>North East</v>
          </cell>
          <cell r="H3452">
            <v>0</v>
          </cell>
        </row>
        <row r="3453">
          <cell r="A3453">
            <v>1999</v>
          </cell>
          <cell r="B3453">
            <v>2</v>
          </cell>
          <cell r="C3453" t="str">
            <v>Eastern Electricity</v>
          </cell>
          <cell r="D3453" t="str">
            <v>Powergen</v>
          </cell>
          <cell r="E3453">
            <v>2</v>
          </cell>
          <cell r="F3453" t="str">
            <v>Direct Debit</v>
          </cell>
          <cell r="G3453" t="str">
            <v>North East</v>
          </cell>
          <cell r="H3453">
            <v>5251</v>
          </cell>
        </row>
        <row r="3454">
          <cell r="A3454">
            <v>1999</v>
          </cell>
          <cell r="B3454">
            <v>2</v>
          </cell>
          <cell r="C3454" t="str">
            <v>Eastern Electricity</v>
          </cell>
          <cell r="D3454" t="str">
            <v>Powergen</v>
          </cell>
          <cell r="E3454">
            <v>2</v>
          </cell>
          <cell r="F3454" t="str">
            <v>Prepayment</v>
          </cell>
          <cell r="G3454" t="str">
            <v>North East</v>
          </cell>
          <cell r="H3454">
            <v>137</v>
          </cell>
        </row>
        <row r="3455">
          <cell r="A3455">
            <v>1999</v>
          </cell>
          <cell r="B3455">
            <v>2</v>
          </cell>
          <cell r="C3455" t="str">
            <v>Eastern Electricity</v>
          </cell>
          <cell r="D3455" t="str">
            <v>Powergen</v>
          </cell>
          <cell r="E3455">
            <v>2</v>
          </cell>
          <cell r="F3455" t="str">
            <v>All</v>
          </cell>
          <cell r="G3455" t="str">
            <v>North Scotland</v>
          </cell>
          <cell r="H3455">
            <v>546</v>
          </cell>
        </row>
        <row r="3456">
          <cell r="A3456">
            <v>1999</v>
          </cell>
          <cell r="B3456">
            <v>2</v>
          </cell>
          <cell r="C3456" t="str">
            <v>Eastern Electricity</v>
          </cell>
          <cell r="D3456" t="str">
            <v>Powergen</v>
          </cell>
          <cell r="E3456">
            <v>2</v>
          </cell>
          <cell r="F3456" t="str">
            <v>Credit</v>
          </cell>
          <cell r="G3456" t="str">
            <v>North Scotland</v>
          </cell>
          <cell r="H3456">
            <v>161</v>
          </cell>
        </row>
        <row r="3457">
          <cell r="A3457">
            <v>1999</v>
          </cell>
          <cell r="B3457">
            <v>2</v>
          </cell>
          <cell r="C3457" t="str">
            <v>Eastern Electricity</v>
          </cell>
          <cell r="D3457" t="str">
            <v>Powergen</v>
          </cell>
          <cell r="E3457">
            <v>2</v>
          </cell>
          <cell r="F3457" t="str">
            <v>Credit</v>
          </cell>
          <cell r="G3457" t="str">
            <v>North Scotland</v>
          </cell>
          <cell r="H3457">
            <v>0</v>
          </cell>
        </row>
        <row r="3458">
          <cell r="A3458">
            <v>1999</v>
          </cell>
          <cell r="B3458">
            <v>2</v>
          </cell>
          <cell r="C3458" t="str">
            <v>Eastern Electricity</v>
          </cell>
          <cell r="D3458" t="str">
            <v>Powergen</v>
          </cell>
          <cell r="E3458">
            <v>2</v>
          </cell>
          <cell r="F3458" t="str">
            <v>Direct Debit</v>
          </cell>
          <cell r="G3458" t="str">
            <v>North Scotland</v>
          </cell>
          <cell r="H3458">
            <v>293</v>
          </cell>
        </row>
        <row r="3459">
          <cell r="A3459">
            <v>1999</v>
          </cell>
          <cell r="B3459">
            <v>2</v>
          </cell>
          <cell r="C3459" t="str">
            <v>Eastern Electricity</v>
          </cell>
          <cell r="D3459" t="str">
            <v>Powergen</v>
          </cell>
          <cell r="E3459">
            <v>2</v>
          </cell>
          <cell r="F3459" t="str">
            <v>Prepayment</v>
          </cell>
          <cell r="G3459" t="str">
            <v>North Scotland</v>
          </cell>
          <cell r="H3459">
            <v>92</v>
          </cell>
        </row>
        <row r="3460">
          <cell r="A3460">
            <v>1999</v>
          </cell>
          <cell r="B3460">
            <v>2</v>
          </cell>
          <cell r="C3460" t="str">
            <v>Eastern Electricity</v>
          </cell>
          <cell r="D3460" t="str">
            <v>Powergen</v>
          </cell>
          <cell r="E3460">
            <v>2</v>
          </cell>
          <cell r="F3460" t="str">
            <v>All</v>
          </cell>
          <cell r="G3460" t="str">
            <v>North Wales &amp; Merseyside</v>
          </cell>
          <cell r="H3460">
            <v>7644</v>
          </cell>
        </row>
        <row r="3461">
          <cell r="A3461">
            <v>1999</v>
          </cell>
          <cell r="B3461">
            <v>2</v>
          </cell>
          <cell r="C3461" t="str">
            <v>Eastern Electricity</v>
          </cell>
          <cell r="D3461" t="str">
            <v>Powergen</v>
          </cell>
          <cell r="E3461">
            <v>2</v>
          </cell>
          <cell r="F3461" t="str">
            <v>Credit</v>
          </cell>
          <cell r="G3461" t="str">
            <v>North Wales &amp; Merseyside</v>
          </cell>
          <cell r="H3461">
            <v>3761</v>
          </cell>
        </row>
        <row r="3462">
          <cell r="A3462">
            <v>1999</v>
          </cell>
          <cell r="B3462">
            <v>2</v>
          </cell>
          <cell r="C3462" t="str">
            <v>Eastern Electricity</v>
          </cell>
          <cell r="D3462" t="str">
            <v>Powergen</v>
          </cell>
          <cell r="E3462">
            <v>2</v>
          </cell>
          <cell r="F3462" t="str">
            <v>Credit</v>
          </cell>
          <cell r="G3462" t="str">
            <v>North Wales &amp; Merseyside</v>
          </cell>
          <cell r="H3462">
            <v>0</v>
          </cell>
        </row>
        <row r="3463">
          <cell r="A3463">
            <v>1999</v>
          </cell>
          <cell r="B3463">
            <v>2</v>
          </cell>
          <cell r="C3463" t="str">
            <v>Eastern Electricity</v>
          </cell>
          <cell r="D3463" t="str">
            <v>Powergen</v>
          </cell>
          <cell r="E3463">
            <v>2</v>
          </cell>
          <cell r="F3463" t="str">
            <v>Direct Debit</v>
          </cell>
          <cell r="G3463" t="str">
            <v>North Wales &amp; Merseyside</v>
          </cell>
          <cell r="H3463">
            <v>2711</v>
          </cell>
        </row>
        <row r="3464">
          <cell r="A3464">
            <v>1999</v>
          </cell>
          <cell r="B3464">
            <v>2</v>
          </cell>
          <cell r="C3464" t="str">
            <v>Eastern Electricity</v>
          </cell>
          <cell r="D3464" t="str">
            <v>Powergen</v>
          </cell>
          <cell r="E3464">
            <v>2</v>
          </cell>
          <cell r="F3464" t="str">
            <v>Prepayment</v>
          </cell>
          <cell r="G3464" t="str">
            <v>North Wales &amp; Merseyside</v>
          </cell>
          <cell r="H3464">
            <v>1172</v>
          </cell>
        </row>
        <row r="3465">
          <cell r="A3465">
            <v>1999</v>
          </cell>
          <cell r="B3465">
            <v>2</v>
          </cell>
          <cell r="C3465" t="str">
            <v>Eastern Electricity</v>
          </cell>
          <cell r="D3465" t="str">
            <v>Powergen</v>
          </cell>
          <cell r="E3465">
            <v>2</v>
          </cell>
          <cell r="F3465" t="str">
            <v>All</v>
          </cell>
          <cell r="G3465" t="str">
            <v>North West</v>
          </cell>
          <cell r="H3465">
            <v>16915</v>
          </cell>
        </row>
        <row r="3466">
          <cell r="A3466">
            <v>1999</v>
          </cell>
          <cell r="B3466">
            <v>2</v>
          </cell>
          <cell r="C3466" t="str">
            <v>Eastern Electricity</v>
          </cell>
          <cell r="D3466" t="str">
            <v>Powergen</v>
          </cell>
          <cell r="E3466">
            <v>2</v>
          </cell>
          <cell r="F3466" t="str">
            <v>Credit</v>
          </cell>
          <cell r="G3466" t="str">
            <v>North West</v>
          </cell>
          <cell r="H3466">
            <v>10977</v>
          </cell>
        </row>
        <row r="3467">
          <cell r="A3467">
            <v>1999</v>
          </cell>
          <cell r="B3467">
            <v>2</v>
          </cell>
          <cell r="C3467" t="str">
            <v>Eastern Electricity</v>
          </cell>
          <cell r="D3467" t="str">
            <v>Powergen</v>
          </cell>
          <cell r="E3467">
            <v>2</v>
          </cell>
          <cell r="F3467" t="str">
            <v>Credit</v>
          </cell>
          <cell r="G3467" t="str">
            <v>North West</v>
          </cell>
          <cell r="H3467">
            <v>0</v>
          </cell>
        </row>
        <row r="3468">
          <cell r="A3468">
            <v>1999</v>
          </cell>
          <cell r="B3468">
            <v>2</v>
          </cell>
          <cell r="C3468" t="str">
            <v>Eastern Electricity</v>
          </cell>
          <cell r="D3468" t="str">
            <v>Powergen</v>
          </cell>
          <cell r="E3468">
            <v>2</v>
          </cell>
          <cell r="F3468" t="str">
            <v>Direct Debit</v>
          </cell>
          <cell r="G3468" t="str">
            <v>North West</v>
          </cell>
          <cell r="H3468">
            <v>4906</v>
          </cell>
        </row>
        <row r="3469">
          <cell r="A3469">
            <v>1999</v>
          </cell>
          <cell r="B3469">
            <v>2</v>
          </cell>
          <cell r="C3469" t="str">
            <v>Eastern Electricity</v>
          </cell>
          <cell r="D3469" t="str">
            <v>Powergen</v>
          </cell>
          <cell r="E3469">
            <v>2</v>
          </cell>
          <cell r="F3469" t="str">
            <v>Prepayment</v>
          </cell>
          <cell r="G3469" t="str">
            <v>North West</v>
          </cell>
          <cell r="H3469">
            <v>1032</v>
          </cell>
        </row>
        <row r="3470">
          <cell r="A3470">
            <v>1999</v>
          </cell>
          <cell r="B3470">
            <v>2</v>
          </cell>
          <cell r="C3470" t="str">
            <v>Eastern Electricity</v>
          </cell>
          <cell r="D3470" t="str">
            <v>Powergen</v>
          </cell>
          <cell r="E3470">
            <v>2</v>
          </cell>
          <cell r="F3470" t="str">
            <v>All</v>
          </cell>
          <cell r="G3470" t="str">
            <v>South East</v>
          </cell>
          <cell r="H3470">
            <v>10479</v>
          </cell>
        </row>
        <row r="3471">
          <cell r="A3471">
            <v>1999</v>
          </cell>
          <cell r="B3471">
            <v>2</v>
          </cell>
          <cell r="C3471" t="str">
            <v>Eastern Electricity</v>
          </cell>
          <cell r="D3471" t="str">
            <v>Powergen</v>
          </cell>
          <cell r="E3471">
            <v>2</v>
          </cell>
          <cell r="F3471" t="str">
            <v>Credit</v>
          </cell>
          <cell r="G3471" t="str">
            <v>South East</v>
          </cell>
          <cell r="H3471">
            <v>5678</v>
          </cell>
        </row>
        <row r="3472">
          <cell r="A3472">
            <v>1999</v>
          </cell>
          <cell r="B3472">
            <v>2</v>
          </cell>
          <cell r="C3472" t="str">
            <v>Eastern Electricity</v>
          </cell>
          <cell r="D3472" t="str">
            <v>Powergen</v>
          </cell>
          <cell r="E3472">
            <v>2</v>
          </cell>
          <cell r="F3472" t="str">
            <v>Credit</v>
          </cell>
          <cell r="G3472" t="str">
            <v>South East</v>
          </cell>
          <cell r="H3472">
            <v>0</v>
          </cell>
        </row>
        <row r="3473">
          <cell r="A3473">
            <v>1999</v>
          </cell>
          <cell r="B3473">
            <v>2</v>
          </cell>
          <cell r="C3473" t="str">
            <v>Eastern Electricity</v>
          </cell>
          <cell r="D3473" t="str">
            <v>Powergen</v>
          </cell>
          <cell r="E3473">
            <v>2</v>
          </cell>
          <cell r="F3473" t="str">
            <v>Direct Debit</v>
          </cell>
          <cell r="G3473" t="str">
            <v>South East</v>
          </cell>
          <cell r="H3473">
            <v>4646</v>
          </cell>
        </row>
        <row r="3474">
          <cell r="A3474">
            <v>1999</v>
          </cell>
          <cell r="B3474">
            <v>2</v>
          </cell>
          <cell r="C3474" t="str">
            <v>Eastern Electricity</v>
          </cell>
          <cell r="D3474" t="str">
            <v>Powergen</v>
          </cell>
          <cell r="E3474">
            <v>2</v>
          </cell>
          <cell r="F3474" t="str">
            <v>Prepayment</v>
          </cell>
          <cell r="G3474" t="str">
            <v>South East</v>
          </cell>
          <cell r="H3474">
            <v>155</v>
          </cell>
        </row>
        <row r="3475">
          <cell r="A3475">
            <v>1999</v>
          </cell>
          <cell r="B3475">
            <v>2</v>
          </cell>
          <cell r="C3475" t="str">
            <v>Eastern Electricity</v>
          </cell>
          <cell r="D3475" t="str">
            <v>Powergen</v>
          </cell>
          <cell r="E3475">
            <v>2</v>
          </cell>
          <cell r="F3475" t="str">
            <v>All</v>
          </cell>
          <cell r="G3475" t="str">
            <v>South Scotland</v>
          </cell>
          <cell r="H3475">
            <v>1091</v>
          </cell>
        </row>
        <row r="3476">
          <cell r="A3476">
            <v>1999</v>
          </cell>
          <cell r="B3476">
            <v>2</v>
          </cell>
          <cell r="C3476" t="str">
            <v>Eastern Electricity</v>
          </cell>
          <cell r="D3476" t="str">
            <v>Powergen</v>
          </cell>
          <cell r="E3476">
            <v>2</v>
          </cell>
          <cell r="F3476" t="str">
            <v>Credit</v>
          </cell>
          <cell r="G3476" t="str">
            <v>South Scotland</v>
          </cell>
          <cell r="H3476">
            <v>408</v>
          </cell>
        </row>
        <row r="3477">
          <cell r="A3477">
            <v>1999</v>
          </cell>
          <cell r="B3477">
            <v>2</v>
          </cell>
          <cell r="C3477" t="str">
            <v>Eastern Electricity</v>
          </cell>
          <cell r="D3477" t="str">
            <v>Powergen</v>
          </cell>
          <cell r="E3477">
            <v>2</v>
          </cell>
          <cell r="F3477" t="str">
            <v>Credit</v>
          </cell>
          <cell r="G3477" t="str">
            <v>South Scotland</v>
          </cell>
          <cell r="H3477">
            <v>0</v>
          </cell>
        </row>
        <row r="3478">
          <cell r="A3478">
            <v>1999</v>
          </cell>
          <cell r="B3478">
            <v>2</v>
          </cell>
          <cell r="C3478" t="str">
            <v>Eastern Electricity</v>
          </cell>
          <cell r="D3478" t="str">
            <v>Powergen</v>
          </cell>
          <cell r="E3478">
            <v>2</v>
          </cell>
          <cell r="F3478" t="str">
            <v>Direct Debit</v>
          </cell>
          <cell r="G3478" t="str">
            <v>South Scotland</v>
          </cell>
          <cell r="H3478">
            <v>397</v>
          </cell>
        </row>
        <row r="3479">
          <cell r="A3479">
            <v>1999</v>
          </cell>
          <cell r="B3479">
            <v>2</v>
          </cell>
          <cell r="C3479" t="str">
            <v>Eastern Electricity</v>
          </cell>
          <cell r="D3479" t="str">
            <v>Powergen</v>
          </cell>
          <cell r="E3479">
            <v>2</v>
          </cell>
          <cell r="F3479" t="str">
            <v>Prepayment</v>
          </cell>
          <cell r="G3479" t="str">
            <v>South Scotland</v>
          </cell>
          <cell r="H3479">
            <v>286</v>
          </cell>
        </row>
        <row r="3480">
          <cell r="A3480">
            <v>1999</v>
          </cell>
          <cell r="B3480">
            <v>2</v>
          </cell>
          <cell r="C3480" t="str">
            <v>Eastern Electricity</v>
          </cell>
          <cell r="D3480" t="str">
            <v>Powergen</v>
          </cell>
          <cell r="E3480">
            <v>2</v>
          </cell>
          <cell r="F3480" t="str">
            <v>All</v>
          </cell>
          <cell r="G3480" t="str">
            <v>South Wales</v>
          </cell>
          <cell r="H3480">
            <v>3521</v>
          </cell>
        </row>
        <row r="3481">
          <cell r="A3481">
            <v>1999</v>
          </cell>
          <cell r="B3481">
            <v>2</v>
          </cell>
          <cell r="C3481" t="str">
            <v>Eastern Electricity</v>
          </cell>
          <cell r="D3481" t="str">
            <v>Powergen</v>
          </cell>
          <cell r="E3481">
            <v>2</v>
          </cell>
          <cell r="F3481" t="str">
            <v>Credit</v>
          </cell>
          <cell r="G3481" t="str">
            <v>South Wales</v>
          </cell>
          <cell r="H3481">
            <v>1849</v>
          </cell>
        </row>
        <row r="3482">
          <cell r="A3482">
            <v>1999</v>
          </cell>
          <cell r="B3482">
            <v>2</v>
          </cell>
          <cell r="C3482" t="str">
            <v>Eastern Electricity</v>
          </cell>
          <cell r="D3482" t="str">
            <v>Powergen</v>
          </cell>
          <cell r="E3482">
            <v>2</v>
          </cell>
          <cell r="F3482" t="str">
            <v>Credit</v>
          </cell>
          <cell r="G3482" t="str">
            <v>South Wales</v>
          </cell>
          <cell r="H3482">
            <v>0</v>
          </cell>
        </row>
        <row r="3483">
          <cell r="A3483">
            <v>1999</v>
          </cell>
          <cell r="B3483">
            <v>2</v>
          </cell>
          <cell r="C3483" t="str">
            <v>Eastern Electricity</v>
          </cell>
          <cell r="D3483" t="str">
            <v>Powergen</v>
          </cell>
          <cell r="E3483">
            <v>2</v>
          </cell>
          <cell r="F3483" t="str">
            <v>Direct Debit</v>
          </cell>
          <cell r="G3483" t="str">
            <v>South Wales</v>
          </cell>
          <cell r="H3483">
            <v>1339</v>
          </cell>
        </row>
        <row r="3484">
          <cell r="A3484">
            <v>1999</v>
          </cell>
          <cell r="B3484">
            <v>2</v>
          </cell>
          <cell r="C3484" t="str">
            <v>Eastern Electricity</v>
          </cell>
          <cell r="D3484" t="str">
            <v>Powergen</v>
          </cell>
          <cell r="E3484">
            <v>2</v>
          </cell>
          <cell r="F3484" t="str">
            <v>Prepayment</v>
          </cell>
          <cell r="G3484" t="str">
            <v>South Wales</v>
          </cell>
          <cell r="H3484">
            <v>333</v>
          </cell>
        </row>
        <row r="3485">
          <cell r="A3485">
            <v>1999</v>
          </cell>
          <cell r="B3485">
            <v>2</v>
          </cell>
          <cell r="C3485" t="str">
            <v>Eastern Electricity</v>
          </cell>
          <cell r="D3485" t="str">
            <v>Powergen</v>
          </cell>
          <cell r="E3485">
            <v>2</v>
          </cell>
          <cell r="F3485" t="str">
            <v>All</v>
          </cell>
          <cell r="G3485" t="str">
            <v>South West</v>
          </cell>
          <cell r="H3485">
            <v>2564</v>
          </cell>
        </row>
        <row r="3486">
          <cell r="A3486">
            <v>1999</v>
          </cell>
          <cell r="B3486">
            <v>2</v>
          </cell>
          <cell r="C3486" t="str">
            <v>Eastern Electricity</v>
          </cell>
          <cell r="D3486" t="str">
            <v>Powergen</v>
          </cell>
          <cell r="E3486">
            <v>2</v>
          </cell>
          <cell r="F3486" t="str">
            <v>Credit</v>
          </cell>
          <cell r="G3486" t="str">
            <v>South West</v>
          </cell>
          <cell r="H3486">
            <v>1075</v>
          </cell>
        </row>
        <row r="3487">
          <cell r="A3487">
            <v>1999</v>
          </cell>
          <cell r="B3487">
            <v>2</v>
          </cell>
          <cell r="C3487" t="str">
            <v>Eastern Electricity</v>
          </cell>
          <cell r="D3487" t="str">
            <v>Powergen</v>
          </cell>
          <cell r="E3487">
            <v>2</v>
          </cell>
          <cell r="F3487" t="str">
            <v>Credit</v>
          </cell>
          <cell r="G3487" t="str">
            <v>South West</v>
          </cell>
          <cell r="H3487">
            <v>0</v>
          </cell>
        </row>
        <row r="3488">
          <cell r="A3488">
            <v>1999</v>
          </cell>
          <cell r="B3488">
            <v>2</v>
          </cell>
          <cell r="C3488" t="str">
            <v>Eastern Electricity</v>
          </cell>
          <cell r="D3488" t="str">
            <v>Powergen</v>
          </cell>
          <cell r="E3488">
            <v>2</v>
          </cell>
          <cell r="F3488" t="str">
            <v>Direct Debit</v>
          </cell>
          <cell r="G3488" t="str">
            <v>South West</v>
          </cell>
          <cell r="H3488">
            <v>1274</v>
          </cell>
        </row>
        <row r="3489">
          <cell r="A3489">
            <v>1999</v>
          </cell>
          <cell r="B3489">
            <v>2</v>
          </cell>
          <cell r="C3489" t="str">
            <v>Eastern Electricity</v>
          </cell>
          <cell r="D3489" t="str">
            <v>Powergen</v>
          </cell>
          <cell r="E3489">
            <v>2</v>
          </cell>
          <cell r="F3489" t="str">
            <v>Prepayment</v>
          </cell>
          <cell r="G3489" t="str">
            <v>South West</v>
          </cell>
          <cell r="H3489">
            <v>215</v>
          </cell>
        </row>
        <row r="3490">
          <cell r="A3490">
            <v>1999</v>
          </cell>
          <cell r="B3490">
            <v>2</v>
          </cell>
          <cell r="C3490" t="str">
            <v>Eastern Electricity</v>
          </cell>
          <cell r="D3490" t="str">
            <v>Powergen</v>
          </cell>
          <cell r="E3490">
            <v>2</v>
          </cell>
          <cell r="F3490" t="str">
            <v>All</v>
          </cell>
          <cell r="G3490" t="str">
            <v>Southern</v>
          </cell>
          <cell r="H3490">
            <v>18771</v>
          </cell>
        </row>
        <row r="3491">
          <cell r="A3491">
            <v>1999</v>
          </cell>
          <cell r="B3491">
            <v>2</v>
          </cell>
          <cell r="C3491" t="str">
            <v>Eastern Electricity</v>
          </cell>
          <cell r="D3491" t="str">
            <v>Powergen</v>
          </cell>
          <cell r="E3491">
            <v>2</v>
          </cell>
          <cell r="F3491" t="str">
            <v>Credit</v>
          </cell>
          <cell r="G3491" t="str">
            <v>Southern</v>
          </cell>
          <cell r="H3491">
            <v>8588</v>
          </cell>
        </row>
        <row r="3492">
          <cell r="A3492">
            <v>1999</v>
          </cell>
          <cell r="B3492">
            <v>2</v>
          </cell>
          <cell r="C3492" t="str">
            <v>Eastern Electricity</v>
          </cell>
          <cell r="D3492" t="str">
            <v>Powergen</v>
          </cell>
          <cell r="E3492">
            <v>2</v>
          </cell>
          <cell r="F3492" t="str">
            <v>Credit</v>
          </cell>
          <cell r="G3492" t="str">
            <v>Southern</v>
          </cell>
          <cell r="H3492">
            <v>0</v>
          </cell>
        </row>
        <row r="3493">
          <cell r="A3493">
            <v>1999</v>
          </cell>
          <cell r="B3493">
            <v>2</v>
          </cell>
          <cell r="C3493" t="str">
            <v>Eastern Electricity</v>
          </cell>
          <cell r="D3493" t="str">
            <v>Powergen</v>
          </cell>
          <cell r="E3493">
            <v>2</v>
          </cell>
          <cell r="F3493" t="str">
            <v>Direct Debit</v>
          </cell>
          <cell r="G3493" t="str">
            <v>Southern</v>
          </cell>
          <cell r="H3493">
            <v>9155</v>
          </cell>
        </row>
        <row r="3494">
          <cell r="A3494">
            <v>1999</v>
          </cell>
          <cell r="B3494">
            <v>2</v>
          </cell>
          <cell r="C3494" t="str">
            <v>Eastern Electricity</v>
          </cell>
          <cell r="D3494" t="str">
            <v>Powergen</v>
          </cell>
          <cell r="E3494">
            <v>2</v>
          </cell>
          <cell r="F3494" t="str">
            <v>Prepayment</v>
          </cell>
          <cell r="G3494" t="str">
            <v>Southern</v>
          </cell>
          <cell r="H3494">
            <v>1028</v>
          </cell>
        </row>
        <row r="3495">
          <cell r="A3495">
            <v>1999</v>
          </cell>
          <cell r="B3495">
            <v>2</v>
          </cell>
          <cell r="C3495" t="str">
            <v>Eastern Electricity</v>
          </cell>
          <cell r="D3495" t="str">
            <v>Powergen</v>
          </cell>
          <cell r="E3495">
            <v>2</v>
          </cell>
          <cell r="F3495" t="str">
            <v>All</v>
          </cell>
          <cell r="G3495" t="str">
            <v>Yorkshire</v>
          </cell>
          <cell r="H3495">
            <v>19410</v>
          </cell>
        </row>
        <row r="3496">
          <cell r="A3496">
            <v>1999</v>
          </cell>
          <cell r="B3496">
            <v>2</v>
          </cell>
          <cell r="C3496" t="str">
            <v>Eastern Electricity</v>
          </cell>
          <cell r="D3496" t="str">
            <v>Powergen</v>
          </cell>
          <cell r="E3496">
            <v>2</v>
          </cell>
          <cell r="F3496" t="str">
            <v>Credit</v>
          </cell>
          <cell r="G3496" t="str">
            <v>Yorkshire</v>
          </cell>
          <cell r="H3496">
            <v>10647</v>
          </cell>
        </row>
        <row r="3497">
          <cell r="A3497">
            <v>1999</v>
          </cell>
          <cell r="B3497">
            <v>2</v>
          </cell>
          <cell r="C3497" t="str">
            <v>Eastern Electricity</v>
          </cell>
          <cell r="D3497" t="str">
            <v>Powergen</v>
          </cell>
          <cell r="E3497">
            <v>2</v>
          </cell>
          <cell r="F3497" t="str">
            <v>Credit</v>
          </cell>
          <cell r="G3497" t="str">
            <v>Yorkshire</v>
          </cell>
          <cell r="H3497">
            <v>0</v>
          </cell>
        </row>
        <row r="3498">
          <cell r="A3498">
            <v>1999</v>
          </cell>
          <cell r="B3498">
            <v>2</v>
          </cell>
          <cell r="C3498" t="str">
            <v>Eastern Electricity</v>
          </cell>
          <cell r="D3498" t="str">
            <v>Powergen</v>
          </cell>
          <cell r="E3498">
            <v>2</v>
          </cell>
          <cell r="F3498" t="str">
            <v>Direct Debit</v>
          </cell>
          <cell r="G3498" t="str">
            <v>Yorkshire</v>
          </cell>
          <cell r="H3498">
            <v>7654</v>
          </cell>
        </row>
        <row r="3499">
          <cell r="A3499">
            <v>1999</v>
          </cell>
          <cell r="B3499">
            <v>2</v>
          </cell>
          <cell r="C3499" t="str">
            <v>Eastern Electricity</v>
          </cell>
          <cell r="D3499" t="str">
            <v>Powergen</v>
          </cell>
          <cell r="E3499">
            <v>2</v>
          </cell>
          <cell r="F3499" t="str">
            <v>Prepayment</v>
          </cell>
          <cell r="G3499" t="str">
            <v>Yorkshire</v>
          </cell>
          <cell r="H3499">
            <v>1109</v>
          </cell>
        </row>
        <row r="3500">
          <cell r="A3500">
            <v>1999</v>
          </cell>
          <cell r="B3500">
            <v>2</v>
          </cell>
          <cell r="C3500" t="str">
            <v>Independent Energy</v>
          </cell>
          <cell r="D3500" t="str">
            <v>nPower</v>
          </cell>
          <cell r="E3500">
            <v>2</v>
          </cell>
          <cell r="F3500" t="str">
            <v>All</v>
          </cell>
          <cell r="G3500" t="str">
            <v>East Anglia</v>
          </cell>
          <cell r="H3500">
            <v>6169</v>
          </cell>
        </row>
        <row r="3501">
          <cell r="A3501">
            <v>1999</v>
          </cell>
          <cell r="B3501">
            <v>2</v>
          </cell>
          <cell r="C3501" t="str">
            <v>Independent Energy</v>
          </cell>
          <cell r="D3501" t="str">
            <v>nPower</v>
          </cell>
          <cell r="E3501">
            <v>2</v>
          </cell>
          <cell r="F3501" t="str">
            <v>Credit</v>
          </cell>
          <cell r="G3501" t="str">
            <v>East Anglia</v>
          </cell>
          <cell r="H3501">
            <v>3429</v>
          </cell>
        </row>
        <row r="3502">
          <cell r="A3502">
            <v>1999</v>
          </cell>
          <cell r="B3502">
            <v>2</v>
          </cell>
          <cell r="C3502" t="str">
            <v>Independent Energy</v>
          </cell>
          <cell r="D3502" t="str">
            <v>nPower</v>
          </cell>
          <cell r="E3502">
            <v>2</v>
          </cell>
          <cell r="F3502" t="str">
            <v>Credit</v>
          </cell>
          <cell r="G3502" t="str">
            <v>East Anglia</v>
          </cell>
          <cell r="H3502">
            <v>0</v>
          </cell>
        </row>
        <row r="3503">
          <cell r="A3503">
            <v>1999</v>
          </cell>
          <cell r="B3503">
            <v>2</v>
          </cell>
          <cell r="C3503" t="str">
            <v>Independent Energy</v>
          </cell>
          <cell r="D3503" t="str">
            <v>nPower</v>
          </cell>
          <cell r="E3503">
            <v>2</v>
          </cell>
          <cell r="F3503" t="str">
            <v>Direct Debit</v>
          </cell>
          <cell r="G3503" t="str">
            <v>East Anglia</v>
          </cell>
          <cell r="H3503">
            <v>2355</v>
          </cell>
        </row>
        <row r="3504">
          <cell r="A3504">
            <v>1999</v>
          </cell>
          <cell r="B3504">
            <v>2</v>
          </cell>
          <cell r="C3504" t="str">
            <v>Independent Energy</v>
          </cell>
          <cell r="D3504" t="str">
            <v>nPower</v>
          </cell>
          <cell r="E3504">
            <v>2</v>
          </cell>
          <cell r="F3504" t="str">
            <v>Prepayment</v>
          </cell>
          <cell r="G3504" t="str">
            <v>East Anglia</v>
          </cell>
          <cell r="H3504">
            <v>385</v>
          </cell>
        </row>
        <row r="3505">
          <cell r="A3505">
            <v>1999</v>
          </cell>
          <cell r="B3505">
            <v>2</v>
          </cell>
          <cell r="C3505" t="str">
            <v>Independent Energy</v>
          </cell>
          <cell r="D3505" t="str">
            <v>nPower</v>
          </cell>
          <cell r="E3505">
            <v>2</v>
          </cell>
          <cell r="F3505" t="str">
            <v>All</v>
          </cell>
          <cell r="G3505" t="str">
            <v>East Midlands</v>
          </cell>
          <cell r="H3505">
            <v>7282</v>
          </cell>
        </row>
        <row r="3506">
          <cell r="A3506">
            <v>1999</v>
          </cell>
          <cell r="B3506">
            <v>2</v>
          </cell>
          <cell r="C3506" t="str">
            <v>Independent Energy</v>
          </cell>
          <cell r="D3506" t="str">
            <v>nPower</v>
          </cell>
          <cell r="E3506">
            <v>2</v>
          </cell>
          <cell r="F3506" t="str">
            <v>Credit</v>
          </cell>
          <cell r="G3506" t="str">
            <v>East Midlands</v>
          </cell>
          <cell r="H3506">
            <v>4559</v>
          </cell>
        </row>
        <row r="3507">
          <cell r="A3507">
            <v>1999</v>
          </cell>
          <cell r="B3507">
            <v>2</v>
          </cell>
          <cell r="C3507" t="str">
            <v>Independent Energy</v>
          </cell>
          <cell r="D3507" t="str">
            <v>nPower</v>
          </cell>
          <cell r="E3507">
            <v>2</v>
          </cell>
          <cell r="F3507" t="str">
            <v>Credit</v>
          </cell>
          <cell r="G3507" t="str">
            <v>East Midlands</v>
          </cell>
          <cell r="H3507">
            <v>0</v>
          </cell>
        </row>
        <row r="3508">
          <cell r="A3508">
            <v>1999</v>
          </cell>
          <cell r="B3508">
            <v>2</v>
          </cell>
          <cell r="C3508" t="str">
            <v>Independent Energy</v>
          </cell>
          <cell r="D3508" t="str">
            <v>nPower</v>
          </cell>
          <cell r="E3508">
            <v>2</v>
          </cell>
          <cell r="F3508" t="str">
            <v>Direct Debit</v>
          </cell>
          <cell r="G3508" t="str">
            <v>East Midlands</v>
          </cell>
          <cell r="H3508">
            <v>2253</v>
          </cell>
        </row>
        <row r="3509">
          <cell r="A3509">
            <v>1999</v>
          </cell>
          <cell r="B3509">
            <v>2</v>
          </cell>
          <cell r="C3509" t="str">
            <v>Independent Energy</v>
          </cell>
          <cell r="D3509" t="str">
            <v>nPower</v>
          </cell>
          <cell r="E3509">
            <v>2</v>
          </cell>
          <cell r="F3509" t="str">
            <v>Prepayment</v>
          </cell>
          <cell r="G3509" t="str">
            <v>East Midlands</v>
          </cell>
          <cell r="H3509">
            <v>470</v>
          </cell>
        </row>
        <row r="3510">
          <cell r="A3510">
            <v>1999</v>
          </cell>
          <cell r="B3510">
            <v>2</v>
          </cell>
          <cell r="C3510" t="str">
            <v>Independent Energy</v>
          </cell>
          <cell r="D3510" t="str">
            <v>nPower</v>
          </cell>
          <cell r="E3510">
            <v>2</v>
          </cell>
          <cell r="F3510" t="str">
            <v>All</v>
          </cell>
          <cell r="G3510" t="str">
            <v>London</v>
          </cell>
          <cell r="H3510">
            <v>8575</v>
          </cell>
        </row>
        <row r="3511">
          <cell r="A3511">
            <v>1999</v>
          </cell>
          <cell r="B3511">
            <v>2</v>
          </cell>
          <cell r="C3511" t="str">
            <v>Independent Energy</v>
          </cell>
          <cell r="D3511" t="str">
            <v>nPower</v>
          </cell>
          <cell r="E3511">
            <v>2</v>
          </cell>
          <cell r="F3511" t="str">
            <v>Credit</v>
          </cell>
          <cell r="G3511" t="str">
            <v>London</v>
          </cell>
          <cell r="H3511">
            <v>5242</v>
          </cell>
        </row>
        <row r="3512">
          <cell r="A3512">
            <v>1999</v>
          </cell>
          <cell r="B3512">
            <v>2</v>
          </cell>
          <cell r="C3512" t="str">
            <v>Independent Energy</v>
          </cell>
          <cell r="D3512" t="str">
            <v>nPower</v>
          </cell>
          <cell r="E3512">
            <v>2</v>
          </cell>
          <cell r="F3512" t="str">
            <v>Credit</v>
          </cell>
          <cell r="G3512" t="str">
            <v>London</v>
          </cell>
          <cell r="H3512">
            <v>0</v>
          </cell>
        </row>
        <row r="3513">
          <cell r="A3513">
            <v>1999</v>
          </cell>
          <cell r="B3513">
            <v>2</v>
          </cell>
          <cell r="C3513" t="str">
            <v>Independent Energy</v>
          </cell>
          <cell r="D3513" t="str">
            <v>nPower</v>
          </cell>
          <cell r="E3513">
            <v>2</v>
          </cell>
          <cell r="F3513" t="str">
            <v>Direct Debit</v>
          </cell>
          <cell r="G3513" t="str">
            <v>London</v>
          </cell>
          <cell r="H3513">
            <v>2718</v>
          </cell>
        </row>
        <row r="3514">
          <cell r="A3514">
            <v>1999</v>
          </cell>
          <cell r="B3514">
            <v>2</v>
          </cell>
          <cell r="C3514" t="str">
            <v>Independent Energy</v>
          </cell>
          <cell r="D3514" t="str">
            <v>nPower</v>
          </cell>
          <cell r="E3514">
            <v>2</v>
          </cell>
          <cell r="F3514" t="str">
            <v>Prepayment</v>
          </cell>
          <cell r="G3514" t="str">
            <v>London</v>
          </cell>
          <cell r="H3514">
            <v>615</v>
          </cell>
        </row>
        <row r="3515">
          <cell r="A3515">
            <v>1999</v>
          </cell>
          <cell r="B3515">
            <v>2</v>
          </cell>
          <cell r="C3515" t="str">
            <v>Independent Energy</v>
          </cell>
          <cell r="D3515" t="str">
            <v>nPower</v>
          </cell>
          <cell r="E3515">
            <v>2</v>
          </cell>
          <cell r="F3515" t="str">
            <v>All</v>
          </cell>
          <cell r="G3515" t="str">
            <v>Midlands</v>
          </cell>
          <cell r="H3515">
            <v>1686</v>
          </cell>
        </row>
        <row r="3516">
          <cell r="A3516">
            <v>1999</v>
          </cell>
          <cell r="B3516">
            <v>2</v>
          </cell>
          <cell r="C3516" t="str">
            <v>Independent Energy</v>
          </cell>
          <cell r="D3516" t="str">
            <v>nPower</v>
          </cell>
          <cell r="E3516">
            <v>2</v>
          </cell>
          <cell r="F3516" t="str">
            <v>Credit</v>
          </cell>
          <cell r="G3516" t="str">
            <v>Midlands</v>
          </cell>
          <cell r="H3516">
            <v>958</v>
          </cell>
        </row>
        <row r="3517">
          <cell r="A3517">
            <v>1999</v>
          </cell>
          <cell r="B3517">
            <v>2</v>
          </cell>
          <cell r="C3517" t="str">
            <v>Independent Energy</v>
          </cell>
          <cell r="D3517" t="str">
            <v>nPower</v>
          </cell>
          <cell r="E3517">
            <v>2</v>
          </cell>
          <cell r="F3517" t="str">
            <v>Credit</v>
          </cell>
          <cell r="G3517" t="str">
            <v>Midlands</v>
          </cell>
          <cell r="H3517">
            <v>0</v>
          </cell>
        </row>
        <row r="3518">
          <cell r="A3518">
            <v>1999</v>
          </cell>
          <cell r="B3518">
            <v>2</v>
          </cell>
          <cell r="C3518" t="str">
            <v>Independent Energy</v>
          </cell>
          <cell r="D3518" t="str">
            <v>nPower</v>
          </cell>
          <cell r="E3518">
            <v>2</v>
          </cell>
          <cell r="F3518" t="str">
            <v>Direct Debit</v>
          </cell>
          <cell r="G3518" t="str">
            <v>Midlands</v>
          </cell>
          <cell r="H3518">
            <v>728</v>
          </cell>
        </row>
        <row r="3519">
          <cell r="A3519">
            <v>1999</v>
          </cell>
          <cell r="B3519">
            <v>2</v>
          </cell>
          <cell r="C3519" t="str">
            <v>Independent Energy</v>
          </cell>
          <cell r="D3519" t="str">
            <v>nPower</v>
          </cell>
          <cell r="E3519">
            <v>2</v>
          </cell>
          <cell r="F3519" t="str">
            <v>Prepayment</v>
          </cell>
          <cell r="G3519" t="str">
            <v>Midlands</v>
          </cell>
          <cell r="H3519">
            <v>0</v>
          </cell>
        </row>
        <row r="3520">
          <cell r="A3520">
            <v>1999</v>
          </cell>
          <cell r="B3520">
            <v>2</v>
          </cell>
          <cell r="C3520" t="str">
            <v>Independent Energy</v>
          </cell>
          <cell r="D3520" t="str">
            <v>nPower</v>
          </cell>
          <cell r="E3520">
            <v>2</v>
          </cell>
          <cell r="F3520" t="str">
            <v>All</v>
          </cell>
          <cell r="G3520" t="str">
            <v>North East</v>
          </cell>
          <cell r="H3520">
            <v>4932</v>
          </cell>
        </row>
        <row r="3521">
          <cell r="A3521">
            <v>1999</v>
          </cell>
          <cell r="B3521">
            <v>2</v>
          </cell>
          <cell r="C3521" t="str">
            <v>Independent Energy</v>
          </cell>
          <cell r="D3521" t="str">
            <v>nPower</v>
          </cell>
          <cell r="E3521">
            <v>2</v>
          </cell>
          <cell r="F3521" t="str">
            <v>Credit</v>
          </cell>
          <cell r="G3521" t="str">
            <v>North East</v>
          </cell>
          <cell r="H3521">
            <v>2964</v>
          </cell>
        </row>
        <row r="3522">
          <cell r="A3522">
            <v>1999</v>
          </cell>
          <cell r="B3522">
            <v>2</v>
          </cell>
          <cell r="C3522" t="str">
            <v>Independent Energy</v>
          </cell>
          <cell r="D3522" t="str">
            <v>nPower</v>
          </cell>
          <cell r="E3522">
            <v>2</v>
          </cell>
          <cell r="F3522" t="str">
            <v>Credit</v>
          </cell>
          <cell r="G3522" t="str">
            <v>North East</v>
          </cell>
          <cell r="H3522">
            <v>0</v>
          </cell>
        </row>
        <row r="3523">
          <cell r="A3523">
            <v>1999</v>
          </cell>
          <cell r="B3523">
            <v>2</v>
          </cell>
          <cell r="C3523" t="str">
            <v>Independent Energy</v>
          </cell>
          <cell r="D3523" t="str">
            <v>nPower</v>
          </cell>
          <cell r="E3523">
            <v>2</v>
          </cell>
          <cell r="F3523" t="str">
            <v>Direct Debit</v>
          </cell>
          <cell r="G3523" t="str">
            <v>North East</v>
          </cell>
          <cell r="H3523">
            <v>1737</v>
          </cell>
        </row>
        <row r="3524">
          <cell r="A3524">
            <v>1999</v>
          </cell>
          <cell r="B3524">
            <v>2</v>
          </cell>
          <cell r="C3524" t="str">
            <v>Independent Energy</v>
          </cell>
          <cell r="D3524" t="str">
            <v>nPower</v>
          </cell>
          <cell r="E3524">
            <v>2</v>
          </cell>
          <cell r="F3524" t="str">
            <v>Prepayment</v>
          </cell>
          <cell r="G3524" t="str">
            <v>North East</v>
          </cell>
          <cell r="H3524">
            <v>231</v>
          </cell>
        </row>
        <row r="3525">
          <cell r="A3525">
            <v>1999</v>
          </cell>
          <cell r="B3525">
            <v>2</v>
          </cell>
          <cell r="C3525" t="str">
            <v>Independent Energy</v>
          </cell>
          <cell r="D3525" t="str">
            <v>nPower</v>
          </cell>
          <cell r="E3525">
            <v>2</v>
          </cell>
          <cell r="F3525" t="str">
            <v>All</v>
          </cell>
          <cell r="G3525" t="str">
            <v>North Scotland</v>
          </cell>
          <cell r="H3525">
            <v>93</v>
          </cell>
        </row>
        <row r="3526">
          <cell r="A3526">
            <v>1999</v>
          </cell>
          <cell r="B3526">
            <v>2</v>
          </cell>
          <cell r="C3526" t="str">
            <v>Independent Energy</v>
          </cell>
          <cell r="D3526" t="str">
            <v>nPower</v>
          </cell>
          <cell r="E3526">
            <v>2</v>
          </cell>
          <cell r="F3526" t="str">
            <v>Credit</v>
          </cell>
          <cell r="G3526" t="str">
            <v>North Scotland</v>
          </cell>
          <cell r="H3526">
            <v>30</v>
          </cell>
        </row>
        <row r="3527">
          <cell r="A3527">
            <v>1999</v>
          </cell>
          <cell r="B3527">
            <v>2</v>
          </cell>
          <cell r="C3527" t="str">
            <v>Independent Energy</v>
          </cell>
          <cell r="D3527" t="str">
            <v>nPower</v>
          </cell>
          <cell r="E3527">
            <v>2</v>
          </cell>
          <cell r="F3527" t="str">
            <v>Credit</v>
          </cell>
          <cell r="G3527" t="str">
            <v>North Scotland</v>
          </cell>
          <cell r="H3527">
            <v>0</v>
          </cell>
        </row>
        <row r="3528">
          <cell r="A3528">
            <v>1999</v>
          </cell>
          <cell r="B3528">
            <v>2</v>
          </cell>
          <cell r="C3528" t="str">
            <v>Independent Energy</v>
          </cell>
          <cell r="D3528" t="str">
            <v>nPower</v>
          </cell>
          <cell r="E3528">
            <v>2</v>
          </cell>
          <cell r="F3528" t="str">
            <v>Direct Debit</v>
          </cell>
          <cell r="G3528" t="str">
            <v>North Scotland</v>
          </cell>
          <cell r="H3528">
            <v>63</v>
          </cell>
        </row>
        <row r="3529">
          <cell r="A3529">
            <v>1999</v>
          </cell>
          <cell r="B3529">
            <v>2</v>
          </cell>
          <cell r="C3529" t="str">
            <v>Independent Energy</v>
          </cell>
          <cell r="D3529" t="str">
            <v>nPower</v>
          </cell>
          <cell r="E3529">
            <v>2</v>
          </cell>
          <cell r="F3529" t="str">
            <v>Prepayment</v>
          </cell>
          <cell r="G3529" t="str">
            <v>North Scotland</v>
          </cell>
          <cell r="H3529">
            <v>0</v>
          </cell>
        </row>
        <row r="3530">
          <cell r="A3530">
            <v>1999</v>
          </cell>
          <cell r="B3530">
            <v>2</v>
          </cell>
          <cell r="C3530" t="str">
            <v>Independent Energy</v>
          </cell>
          <cell r="D3530" t="str">
            <v>nPower</v>
          </cell>
          <cell r="E3530">
            <v>2</v>
          </cell>
          <cell r="F3530" t="str">
            <v>All</v>
          </cell>
          <cell r="G3530" t="str">
            <v>North Wales &amp; Merseyside</v>
          </cell>
          <cell r="H3530">
            <v>439</v>
          </cell>
        </row>
        <row r="3531">
          <cell r="A3531">
            <v>1999</v>
          </cell>
          <cell r="B3531">
            <v>2</v>
          </cell>
          <cell r="C3531" t="str">
            <v>Independent Energy</v>
          </cell>
          <cell r="D3531" t="str">
            <v>nPower</v>
          </cell>
          <cell r="E3531">
            <v>2</v>
          </cell>
          <cell r="F3531" t="str">
            <v>Credit</v>
          </cell>
          <cell r="G3531" t="str">
            <v>North Wales &amp; Merseyside</v>
          </cell>
          <cell r="H3531">
            <v>177</v>
          </cell>
        </row>
        <row r="3532">
          <cell r="A3532">
            <v>1999</v>
          </cell>
          <cell r="B3532">
            <v>2</v>
          </cell>
          <cell r="C3532" t="str">
            <v>Independent Energy</v>
          </cell>
          <cell r="D3532" t="str">
            <v>nPower</v>
          </cell>
          <cell r="E3532">
            <v>2</v>
          </cell>
          <cell r="F3532" t="str">
            <v>Credit</v>
          </cell>
          <cell r="G3532" t="str">
            <v>North Wales &amp; Merseyside</v>
          </cell>
          <cell r="H3532">
            <v>0</v>
          </cell>
        </row>
        <row r="3533">
          <cell r="A3533">
            <v>1999</v>
          </cell>
          <cell r="B3533">
            <v>2</v>
          </cell>
          <cell r="C3533" t="str">
            <v>Independent Energy</v>
          </cell>
          <cell r="D3533" t="str">
            <v>nPower</v>
          </cell>
          <cell r="E3533">
            <v>2</v>
          </cell>
          <cell r="F3533" t="str">
            <v>Direct Debit</v>
          </cell>
          <cell r="G3533" t="str">
            <v>North Wales &amp; Merseyside</v>
          </cell>
          <cell r="H3533">
            <v>262</v>
          </cell>
        </row>
        <row r="3534">
          <cell r="A3534">
            <v>1999</v>
          </cell>
          <cell r="B3534">
            <v>2</v>
          </cell>
          <cell r="C3534" t="str">
            <v>Independent Energy</v>
          </cell>
          <cell r="D3534" t="str">
            <v>nPower</v>
          </cell>
          <cell r="E3534">
            <v>2</v>
          </cell>
          <cell r="F3534" t="str">
            <v>Prepayment</v>
          </cell>
          <cell r="G3534" t="str">
            <v>North Wales &amp; Merseyside</v>
          </cell>
          <cell r="H3534">
            <v>0</v>
          </cell>
        </row>
        <row r="3535">
          <cell r="A3535">
            <v>1999</v>
          </cell>
          <cell r="B3535">
            <v>2</v>
          </cell>
          <cell r="C3535" t="str">
            <v>Independent Energy</v>
          </cell>
          <cell r="D3535" t="str">
            <v>nPower</v>
          </cell>
          <cell r="E3535">
            <v>2</v>
          </cell>
          <cell r="F3535" t="str">
            <v>All</v>
          </cell>
          <cell r="G3535" t="str">
            <v>North West</v>
          </cell>
          <cell r="H3535">
            <v>3517</v>
          </cell>
        </row>
        <row r="3536">
          <cell r="A3536">
            <v>1999</v>
          </cell>
          <cell r="B3536">
            <v>2</v>
          </cell>
          <cell r="C3536" t="str">
            <v>Independent Energy</v>
          </cell>
          <cell r="D3536" t="str">
            <v>nPower</v>
          </cell>
          <cell r="E3536">
            <v>2</v>
          </cell>
          <cell r="F3536" t="str">
            <v>Credit</v>
          </cell>
          <cell r="G3536" t="str">
            <v>North West</v>
          </cell>
          <cell r="H3536">
            <v>2160</v>
          </cell>
        </row>
        <row r="3537">
          <cell r="A3537">
            <v>1999</v>
          </cell>
          <cell r="B3537">
            <v>2</v>
          </cell>
          <cell r="C3537" t="str">
            <v>Independent Energy</v>
          </cell>
          <cell r="D3537" t="str">
            <v>nPower</v>
          </cell>
          <cell r="E3537">
            <v>2</v>
          </cell>
          <cell r="F3537" t="str">
            <v>Credit</v>
          </cell>
          <cell r="G3537" t="str">
            <v>North West</v>
          </cell>
          <cell r="H3537">
            <v>0</v>
          </cell>
        </row>
        <row r="3538">
          <cell r="A3538">
            <v>1999</v>
          </cell>
          <cell r="B3538">
            <v>2</v>
          </cell>
          <cell r="C3538" t="str">
            <v>Independent Energy</v>
          </cell>
          <cell r="D3538" t="str">
            <v>nPower</v>
          </cell>
          <cell r="E3538">
            <v>2</v>
          </cell>
          <cell r="F3538" t="str">
            <v>Direct Debit</v>
          </cell>
          <cell r="G3538" t="str">
            <v>North West</v>
          </cell>
          <cell r="H3538">
            <v>1126</v>
          </cell>
        </row>
        <row r="3539">
          <cell r="A3539">
            <v>1999</v>
          </cell>
          <cell r="B3539">
            <v>2</v>
          </cell>
          <cell r="C3539" t="str">
            <v>Independent Energy</v>
          </cell>
          <cell r="D3539" t="str">
            <v>nPower</v>
          </cell>
          <cell r="E3539">
            <v>2</v>
          </cell>
          <cell r="F3539" t="str">
            <v>Prepayment</v>
          </cell>
          <cell r="G3539" t="str">
            <v>North West</v>
          </cell>
          <cell r="H3539">
            <v>231</v>
          </cell>
        </row>
        <row r="3540">
          <cell r="A3540">
            <v>1999</v>
          </cell>
          <cell r="B3540">
            <v>2</v>
          </cell>
          <cell r="C3540" t="str">
            <v>Independent Energy</v>
          </cell>
          <cell r="D3540" t="str">
            <v>nPower</v>
          </cell>
          <cell r="E3540">
            <v>2</v>
          </cell>
          <cell r="F3540" t="str">
            <v>All</v>
          </cell>
          <cell r="G3540" t="str">
            <v>South East</v>
          </cell>
          <cell r="H3540">
            <v>1440</v>
          </cell>
        </row>
        <row r="3541">
          <cell r="A3541">
            <v>1999</v>
          </cell>
          <cell r="B3541">
            <v>2</v>
          </cell>
          <cell r="C3541" t="str">
            <v>Independent Energy</v>
          </cell>
          <cell r="D3541" t="str">
            <v>nPower</v>
          </cell>
          <cell r="E3541">
            <v>2</v>
          </cell>
          <cell r="F3541" t="str">
            <v>Credit</v>
          </cell>
          <cell r="G3541" t="str">
            <v>South East</v>
          </cell>
          <cell r="H3541">
            <v>557</v>
          </cell>
        </row>
        <row r="3542">
          <cell r="A3542">
            <v>1999</v>
          </cell>
          <cell r="B3542">
            <v>2</v>
          </cell>
          <cell r="C3542" t="str">
            <v>Independent Energy</v>
          </cell>
          <cell r="D3542" t="str">
            <v>nPower</v>
          </cell>
          <cell r="E3542">
            <v>2</v>
          </cell>
          <cell r="F3542" t="str">
            <v>Credit</v>
          </cell>
          <cell r="G3542" t="str">
            <v>South East</v>
          </cell>
          <cell r="H3542">
            <v>0</v>
          </cell>
        </row>
        <row r="3543">
          <cell r="A3543">
            <v>1999</v>
          </cell>
          <cell r="B3543">
            <v>2</v>
          </cell>
          <cell r="C3543" t="str">
            <v>Independent Energy</v>
          </cell>
          <cell r="D3543" t="str">
            <v>nPower</v>
          </cell>
          <cell r="E3543">
            <v>2</v>
          </cell>
          <cell r="F3543" t="str">
            <v>Direct Debit</v>
          </cell>
          <cell r="G3543" t="str">
            <v>South East</v>
          </cell>
          <cell r="H3543">
            <v>883</v>
          </cell>
        </row>
        <row r="3544">
          <cell r="A3544">
            <v>1999</v>
          </cell>
          <cell r="B3544">
            <v>2</v>
          </cell>
          <cell r="C3544" t="str">
            <v>Independent Energy</v>
          </cell>
          <cell r="D3544" t="str">
            <v>nPower</v>
          </cell>
          <cell r="E3544">
            <v>2</v>
          </cell>
          <cell r="F3544" t="str">
            <v>Prepayment</v>
          </cell>
          <cell r="G3544" t="str">
            <v>South East</v>
          </cell>
          <cell r="H3544">
            <v>0</v>
          </cell>
        </row>
        <row r="3545">
          <cell r="A3545">
            <v>1999</v>
          </cell>
          <cell r="B3545">
            <v>2</v>
          </cell>
          <cell r="C3545" t="str">
            <v>Independent Energy</v>
          </cell>
          <cell r="D3545" t="str">
            <v>nPower</v>
          </cell>
          <cell r="E3545">
            <v>2</v>
          </cell>
          <cell r="F3545" t="str">
            <v>All</v>
          </cell>
          <cell r="G3545" t="str">
            <v>South Scotland</v>
          </cell>
          <cell r="H3545">
            <v>2488</v>
          </cell>
        </row>
        <row r="3546">
          <cell r="A3546">
            <v>1999</v>
          </cell>
          <cell r="B3546">
            <v>2</v>
          </cell>
          <cell r="C3546" t="str">
            <v>Independent Energy</v>
          </cell>
          <cell r="D3546" t="str">
            <v>nPower</v>
          </cell>
          <cell r="E3546">
            <v>2</v>
          </cell>
          <cell r="F3546" t="str">
            <v>Credit</v>
          </cell>
          <cell r="G3546" t="str">
            <v>South Scotland</v>
          </cell>
          <cell r="H3546">
            <v>1489</v>
          </cell>
        </row>
        <row r="3547">
          <cell r="A3547">
            <v>1999</v>
          </cell>
          <cell r="B3547">
            <v>2</v>
          </cell>
          <cell r="C3547" t="str">
            <v>Independent Energy</v>
          </cell>
          <cell r="D3547" t="str">
            <v>nPower</v>
          </cell>
          <cell r="E3547">
            <v>2</v>
          </cell>
          <cell r="F3547" t="str">
            <v>Credit</v>
          </cell>
          <cell r="G3547" t="str">
            <v>South Scotland</v>
          </cell>
          <cell r="H3547">
            <v>0</v>
          </cell>
        </row>
        <row r="3548">
          <cell r="A3548">
            <v>1999</v>
          </cell>
          <cell r="B3548">
            <v>2</v>
          </cell>
          <cell r="C3548" t="str">
            <v>Independent Energy</v>
          </cell>
          <cell r="D3548" t="str">
            <v>nPower</v>
          </cell>
          <cell r="E3548">
            <v>2</v>
          </cell>
          <cell r="F3548" t="str">
            <v>Direct Debit</v>
          </cell>
          <cell r="G3548" t="str">
            <v>South Scotland</v>
          </cell>
          <cell r="H3548">
            <v>845</v>
          </cell>
        </row>
        <row r="3549">
          <cell r="A3549">
            <v>1999</v>
          </cell>
          <cell r="B3549">
            <v>2</v>
          </cell>
          <cell r="C3549" t="str">
            <v>Independent Energy</v>
          </cell>
          <cell r="D3549" t="str">
            <v>nPower</v>
          </cell>
          <cell r="E3549">
            <v>2</v>
          </cell>
          <cell r="F3549" t="str">
            <v>Prepayment</v>
          </cell>
          <cell r="G3549" t="str">
            <v>South Scotland</v>
          </cell>
          <cell r="H3549">
            <v>154</v>
          </cell>
        </row>
        <row r="3550">
          <cell r="A3550">
            <v>1999</v>
          </cell>
          <cell r="B3550">
            <v>2</v>
          </cell>
          <cell r="C3550" t="str">
            <v>Independent Energy</v>
          </cell>
          <cell r="D3550" t="str">
            <v>nPower</v>
          </cell>
          <cell r="E3550">
            <v>2</v>
          </cell>
          <cell r="F3550" t="str">
            <v>All</v>
          </cell>
          <cell r="G3550" t="str">
            <v>South Wales</v>
          </cell>
          <cell r="H3550">
            <v>3299</v>
          </cell>
        </row>
        <row r="3551">
          <cell r="A3551">
            <v>1999</v>
          </cell>
          <cell r="B3551">
            <v>2</v>
          </cell>
          <cell r="C3551" t="str">
            <v>Independent Energy</v>
          </cell>
          <cell r="D3551" t="str">
            <v>nPower</v>
          </cell>
          <cell r="E3551">
            <v>2</v>
          </cell>
          <cell r="F3551" t="str">
            <v>Credit</v>
          </cell>
          <cell r="G3551" t="str">
            <v>South Wales</v>
          </cell>
          <cell r="H3551">
            <v>2019</v>
          </cell>
        </row>
        <row r="3552">
          <cell r="A3552">
            <v>1999</v>
          </cell>
          <cell r="B3552">
            <v>2</v>
          </cell>
          <cell r="C3552" t="str">
            <v>Independent Energy</v>
          </cell>
          <cell r="D3552" t="str">
            <v>nPower</v>
          </cell>
          <cell r="E3552">
            <v>2</v>
          </cell>
          <cell r="F3552" t="str">
            <v>Credit</v>
          </cell>
          <cell r="G3552" t="str">
            <v>South Wales</v>
          </cell>
          <cell r="H3552">
            <v>0</v>
          </cell>
        </row>
        <row r="3553">
          <cell r="A3553">
            <v>1999</v>
          </cell>
          <cell r="B3553">
            <v>2</v>
          </cell>
          <cell r="C3553" t="str">
            <v>Independent Energy</v>
          </cell>
          <cell r="D3553" t="str">
            <v>nPower</v>
          </cell>
          <cell r="E3553">
            <v>2</v>
          </cell>
          <cell r="F3553" t="str">
            <v>Direct Debit</v>
          </cell>
          <cell r="G3553" t="str">
            <v>South Wales</v>
          </cell>
          <cell r="H3553">
            <v>1049</v>
          </cell>
        </row>
        <row r="3554">
          <cell r="A3554">
            <v>1999</v>
          </cell>
          <cell r="B3554">
            <v>2</v>
          </cell>
          <cell r="C3554" t="str">
            <v>Independent Energy</v>
          </cell>
          <cell r="D3554" t="str">
            <v>nPower</v>
          </cell>
          <cell r="E3554">
            <v>2</v>
          </cell>
          <cell r="F3554" t="str">
            <v>Prepayment</v>
          </cell>
          <cell r="G3554" t="str">
            <v>South Wales</v>
          </cell>
          <cell r="H3554">
            <v>231</v>
          </cell>
        </row>
        <row r="3555">
          <cell r="A3555">
            <v>1999</v>
          </cell>
          <cell r="B3555">
            <v>2</v>
          </cell>
          <cell r="C3555" t="str">
            <v>Independent Energy</v>
          </cell>
          <cell r="D3555" t="str">
            <v>nPower</v>
          </cell>
          <cell r="E3555">
            <v>2</v>
          </cell>
          <cell r="F3555" t="str">
            <v>All</v>
          </cell>
          <cell r="G3555" t="str">
            <v>South West</v>
          </cell>
          <cell r="H3555">
            <v>3825</v>
          </cell>
        </row>
        <row r="3556">
          <cell r="A3556">
            <v>1999</v>
          </cell>
          <cell r="B3556">
            <v>2</v>
          </cell>
          <cell r="C3556" t="str">
            <v>Independent Energy</v>
          </cell>
          <cell r="D3556" t="str">
            <v>nPower</v>
          </cell>
          <cell r="E3556">
            <v>2</v>
          </cell>
          <cell r="F3556" t="str">
            <v>Credit</v>
          </cell>
          <cell r="G3556" t="str">
            <v>South West</v>
          </cell>
          <cell r="H3556">
            <v>2140</v>
          </cell>
        </row>
        <row r="3557">
          <cell r="A3557">
            <v>1999</v>
          </cell>
          <cell r="B3557">
            <v>2</v>
          </cell>
          <cell r="C3557" t="str">
            <v>Independent Energy</v>
          </cell>
          <cell r="D3557" t="str">
            <v>nPower</v>
          </cell>
          <cell r="E3557">
            <v>2</v>
          </cell>
          <cell r="F3557" t="str">
            <v>Credit</v>
          </cell>
          <cell r="G3557" t="str">
            <v>South West</v>
          </cell>
          <cell r="H3557">
            <v>0</v>
          </cell>
        </row>
        <row r="3558">
          <cell r="A3558">
            <v>1999</v>
          </cell>
          <cell r="B3558">
            <v>2</v>
          </cell>
          <cell r="C3558" t="str">
            <v>Independent Energy</v>
          </cell>
          <cell r="D3558" t="str">
            <v>nPower</v>
          </cell>
          <cell r="E3558">
            <v>2</v>
          </cell>
          <cell r="F3558" t="str">
            <v>Direct Debit</v>
          </cell>
          <cell r="G3558" t="str">
            <v>South West</v>
          </cell>
          <cell r="H3558">
            <v>1454</v>
          </cell>
        </row>
        <row r="3559">
          <cell r="A3559">
            <v>1999</v>
          </cell>
          <cell r="B3559">
            <v>2</v>
          </cell>
          <cell r="C3559" t="str">
            <v>Independent Energy</v>
          </cell>
          <cell r="D3559" t="str">
            <v>nPower</v>
          </cell>
          <cell r="E3559">
            <v>2</v>
          </cell>
          <cell r="F3559" t="str">
            <v>Prepayment</v>
          </cell>
          <cell r="G3559" t="str">
            <v>South West</v>
          </cell>
          <cell r="H3559">
            <v>231</v>
          </cell>
        </row>
        <row r="3560">
          <cell r="A3560">
            <v>1999</v>
          </cell>
          <cell r="B3560">
            <v>2</v>
          </cell>
          <cell r="C3560" t="str">
            <v>Independent Energy</v>
          </cell>
          <cell r="D3560" t="str">
            <v>nPower</v>
          </cell>
          <cell r="E3560">
            <v>2</v>
          </cell>
          <cell r="F3560" t="str">
            <v>All</v>
          </cell>
          <cell r="G3560" t="str">
            <v>Southern</v>
          </cell>
          <cell r="H3560">
            <v>11192</v>
          </cell>
        </row>
        <row r="3561">
          <cell r="A3561">
            <v>1999</v>
          </cell>
          <cell r="B3561">
            <v>2</v>
          </cell>
          <cell r="C3561" t="str">
            <v>Independent Energy</v>
          </cell>
          <cell r="D3561" t="str">
            <v>nPower</v>
          </cell>
          <cell r="E3561">
            <v>2</v>
          </cell>
          <cell r="F3561" t="str">
            <v>Credit</v>
          </cell>
          <cell r="G3561" t="str">
            <v>Southern</v>
          </cell>
          <cell r="H3561">
            <v>6621</v>
          </cell>
        </row>
        <row r="3562">
          <cell r="A3562">
            <v>1999</v>
          </cell>
          <cell r="B3562">
            <v>2</v>
          </cell>
          <cell r="C3562" t="str">
            <v>Independent Energy</v>
          </cell>
          <cell r="D3562" t="str">
            <v>nPower</v>
          </cell>
          <cell r="E3562">
            <v>2</v>
          </cell>
          <cell r="F3562" t="str">
            <v>Credit</v>
          </cell>
          <cell r="G3562" t="str">
            <v>Southern</v>
          </cell>
          <cell r="H3562">
            <v>0</v>
          </cell>
        </row>
        <row r="3563">
          <cell r="A3563">
            <v>1999</v>
          </cell>
          <cell r="B3563">
            <v>2</v>
          </cell>
          <cell r="C3563" t="str">
            <v>Independent Energy</v>
          </cell>
          <cell r="D3563" t="str">
            <v>nPower</v>
          </cell>
          <cell r="E3563">
            <v>2</v>
          </cell>
          <cell r="F3563" t="str">
            <v>Direct Debit</v>
          </cell>
          <cell r="G3563" t="str">
            <v>Southern</v>
          </cell>
          <cell r="H3563">
            <v>3802</v>
          </cell>
        </row>
        <row r="3564">
          <cell r="A3564">
            <v>1999</v>
          </cell>
          <cell r="B3564">
            <v>2</v>
          </cell>
          <cell r="C3564" t="str">
            <v>Independent Energy</v>
          </cell>
          <cell r="D3564" t="str">
            <v>nPower</v>
          </cell>
          <cell r="E3564">
            <v>2</v>
          </cell>
          <cell r="F3564" t="str">
            <v>Prepayment</v>
          </cell>
          <cell r="G3564" t="str">
            <v>Southern</v>
          </cell>
          <cell r="H3564">
            <v>769</v>
          </cell>
        </row>
        <row r="3565">
          <cell r="A3565">
            <v>1999</v>
          </cell>
          <cell r="B3565">
            <v>2</v>
          </cell>
          <cell r="C3565" t="str">
            <v>Independent Energy</v>
          </cell>
          <cell r="D3565" t="str">
            <v>nPower</v>
          </cell>
          <cell r="E3565">
            <v>2</v>
          </cell>
          <cell r="F3565" t="str">
            <v>All</v>
          </cell>
          <cell r="G3565" t="str">
            <v>Yorkshire</v>
          </cell>
          <cell r="H3565">
            <v>2701</v>
          </cell>
        </row>
        <row r="3566">
          <cell r="A3566">
            <v>1999</v>
          </cell>
          <cell r="B3566">
            <v>2</v>
          </cell>
          <cell r="C3566" t="str">
            <v>Independent Energy</v>
          </cell>
          <cell r="D3566" t="str">
            <v>nPower</v>
          </cell>
          <cell r="E3566">
            <v>2</v>
          </cell>
          <cell r="F3566" t="str">
            <v>Credit</v>
          </cell>
          <cell r="G3566" t="str">
            <v>Yorkshire</v>
          </cell>
          <cell r="H3566">
            <v>1570</v>
          </cell>
        </row>
        <row r="3567">
          <cell r="A3567">
            <v>1999</v>
          </cell>
          <cell r="B3567">
            <v>2</v>
          </cell>
          <cell r="C3567" t="str">
            <v>Independent Energy</v>
          </cell>
          <cell r="D3567" t="str">
            <v>nPower</v>
          </cell>
          <cell r="E3567">
            <v>2</v>
          </cell>
          <cell r="F3567" t="str">
            <v>Credit</v>
          </cell>
          <cell r="G3567" t="str">
            <v>Yorkshire</v>
          </cell>
          <cell r="H3567">
            <v>0</v>
          </cell>
        </row>
        <row r="3568">
          <cell r="A3568">
            <v>1999</v>
          </cell>
          <cell r="B3568">
            <v>2</v>
          </cell>
          <cell r="C3568" t="str">
            <v>Independent Energy</v>
          </cell>
          <cell r="D3568" t="str">
            <v>nPower</v>
          </cell>
          <cell r="E3568">
            <v>2</v>
          </cell>
          <cell r="F3568" t="str">
            <v>Direct Debit</v>
          </cell>
          <cell r="G3568" t="str">
            <v>Yorkshire</v>
          </cell>
          <cell r="H3568">
            <v>1131</v>
          </cell>
        </row>
        <row r="3569">
          <cell r="A3569">
            <v>1999</v>
          </cell>
          <cell r="B3569">
            <v>2</v>
          </cell>
          <cell r="C3569" t="str">
            <v>Independent Energy</v>
          </cell>
          <cell r="D3569" t="str">
            <v>nPower</v>
          </cell>
          <cell r="E3569">
            <v>2</v>
          </cell>
          <cell r="F3569" t="str">
            <v>Prepayment</v>
          </cell>
          <cell r="G3569" t="str">
            <v>Yorkshire</v>
          </cell>
          <cell r="H3569">
            <v>0</v>
          </cell>
        </row>
        <row r="3570">
          <cell r="A3570">
            <v>1999</v>
          </cell>
          <cell r="B3570">
            <v>2</v>
          </cell>
          <cell r="C3570" t="str">
            <v>London Electricity plc</v>
          </cell>
          <cell r="D3570" t="str">
            <v>EDF</v>
          </cell>
          <cell r="E3570">
            <v>2</v>
          </cell>
          <cell r="F3570" t="str">
            <v>All</v>
          </cell>
          <cell r="G3570" t="str">
            <v>East Anglia</v>
          </cell>
          <cell r="H3570">
            <v>0</v>
          </cell>
        </row>
        <row r="3571">
          <cell r="A3571">
            <v>1999</v>
          </cell>
          <cell r="B3571">
            <v>2</v>
          </cell>
          <cell r="C3571" t="str">
            <v>London Electricity plc</v>
          </cell>
          <cell r="D3571" t="str">
            <v>EDF</v>
          </cell>
          <cell r="E3571">
            <v>2</v>
          </cell>
          <cell r="F3571" t="str">
            <v>Credit</v>
          </cell>
          <cell r="G3571" t="str">
            <v>East Anglia</v>
          </cell>
          <cell r="H3571">
            <v>0</v>
          </cell>
        </row>
        <row r="3572">
          <cell r="A3572">
            <v>1999</v>
          </cell>
          <cell r="B3572">
            <v>2</v>
          </cell>
          <cell r="C3572" t="str">
            <v>London Electricity plc</v>
          </cell>
          <cell r="D3572" t="str">
            <v>EDF</v>
          </cell>
          <cell r="E3572">
            <v>2</v>
          </cell>
          <cell r="F3572" t="str">
            <v>Credit</v>
          </cell>
          <cell r="G3572" t="str">
            <v>East Anglia</v>
          </cell>
          <cell r="H3572">
            <v>0</v>
          </cell>
        </row>
        <row r="3573">
          <cell r="A3573">
            <v>1999</v>
          </cell>
          <cell r="B3573">
            <v>2</v>
          </cell>
          <cell r="C3573" t="str">
            <v>London Electricity plc</v>
          </cell>
          <cell r="D3573" t="str">
            <v>EDF</v>
          </cell>
          <cell r="E3573">
            <v>2</v>
          </cell>
          <cell r="F3573" t="str">
            <v>Direct Debit</v>
          </cell>
          <cell r="G3573" t="str">
            <v>East Anglia</v>
          </cell>
          <cell r="H3573">
            <v>0</v>
          </cell>
        </row>
        <row r="3574">
          <cell r="A3574">
            <v>1999</v>
          </cell>
          <cell r="B3574">
            <v>2</v>
          </cell>
          <cell r="C3574" t="str">
            <v>London Electricity plc</v>
          </cell>
          <cell r="D3574" t="str">
            <v>EDF</v>
          </cell>
          <cell r="E3574">
            <v>2</v>
          </cell>
          <cell r="F3574" t="str">
            <v>Prepayment</v>
          </cell>
          <cell r="G3574" t="str">
            <v>East Anglia</v>
          </cell>
          <cell r="H3574">
            <v>0</v>
          </cell>
        </row>
        <row r="3575">
          <cell r="A3575">
            <v>1999</v>
          </cell>
          <cell r="B3575">
            <v>2</v>
          </cell>
          <cell r="C3575" t="str">
            <v>London Electricity plc</v>
          </cell>
          <cell r="D3575" t="str">
            <v>EDF</v>
          </cell>
          <cell r="E3575">
            <v>2</v>
          </cell>
          <cell r="F3575" t="str">
            <v>All</v>
          </cell>
          <cell r="G3575" t="str">
            <v>East Midlands</v>
          </cell>
          <cell r="H3575">
            <v>0</v>
          </cell>
        </row>
        <row r="3576">
          <cell r="A3576">
            <v>1999</v>
          </cell>
          <cell r="B3576">
            <v>2</v>
          </cell>
          <cell r="C3576" t="str">
            <v>London Electricity plc</v>
          </cell>
          <cell r="D3576" t="str">
            <v>EDF</v>
          </cell>
          <cell r="E3576">
            <v>2</v>
          </cell>
          <cell r="F3576" t="str">
            <v>Credit</v>
          </cell>
          <cell r="G3576" t="str">
            <v>East Midlands</v>
          </cell>
          <cell r="H3576">
            <v>0</v>
          </cell>
        </row>
        <row r="3577">
          <cell r="A3577">
            <v>1999</v>
          </cell>
          <cell r="B3577">
            <v>2</v>
          </cell>
          <cell r="C3577" t="str">
            <v>London Electricity plc</v>
          </cell>
          <cell r="D3577" t="str">
            <v>EDF</v>
          </cell>
          <cell r="E3577">
            <v>2</v>
          </cell>
          <cell r="F3577" t="str">
            <v>Credit</v>
          </cell>
          <cell r="G3577" t="str">
            <v>East Midlands</v>
          </cell>
          <cell r="H3577">
            <v>0</v>
          </cell>
        </row>
        <row r="3578">
          <cell r="A3578">
            <v>1999</v>
          </cell>
          <cell r="B3578">
            <v>2</v>
          </cell>
          <cell r="C3578" t="str">
            <v>London Electricity plc</v>
          </cell>
          <cell r="D3578" t="str">
            <v>EDF</v>
          </cell>
          <cell r="E3578">
            <v>2</v>
          </cell>
          <cell r="F3578" t="str">
            <v>Direct Debit</v>
          </cell>
          <cell r="G3578" t="str">
            <v>East Midlands</v>
          </cell>
          <cell r="H3578">
            <v>0</v>
          </cell>
        </row>
        <row r="3579">
          <cell r="A3579">
            <v>1999</v>
          </cell>
          <cell r="B3579">
            <v>2</v>
          </cell>
          <cell r="C3579" t="str">
            <v>London Electricity plc</v>
          </cell>
          <cell r="D3579" t="str">
            <v>EDF</v>
          </cell>
          <cell r="E3579">
            <v>2</v>
          </cell>
          <cell r="F3579" t="str">
            <v>Prepayment</v>
          </cell>
          <cell r="G3579" t="str">
            <v>East Midlands</v>
          </cell>
          <cell r="H3579">
            <v>0</v>
          </cell>
        </row>
        <row r="3580">
          <cell r="A3580">
            <v>1999</v>
          </cell>
          <cell r="B3580">
            <v>2</v>
          </cell>
          <cell r="C3580" t="str">
            <v>London Electricity plc</v>
          </cell>
          <cell r="D3580" t="str">
            <v>EDF</v>
          </cell>
          <cell r="E3580">
            <v>1</v>
          </cell>
          <cell r="F3580" t="str">
            <v>All</v>
          </cell>
          <cell r="G3580" t="str">
            <v>London</v>
          </cell>
          <cell r="H3580">
            <v>1614525</v>
          </cell>
        </row>
        <row r="3581">
          <cell r="A3581">
            <v>1999</v>
          </cell>
          <cell r="B3581">
            <v>2</v>
          </cell>
          <cell r="C3581" t="str">
            <v>London Electricity plc</v>
          </cell>
          <cell r="D3581" t="str">
            <v>EDF</v>
          </cell>
          <cell r="E3581">
            <v>1</v>
          </cell>
          <cell r="F3581" t="str">
            <v>Credit</v>
          </cell>
          <cell r="G3581" t="str">
            <v>London</v>
          </cell>
          <cell r="H3581">
            <v>883091</v>
          </cell>
        </row>
        <row r="3582">
          <cell r="A3582">
            <v>1999</v>
          </cell>
          <cell r="B3582">
            <v>2</v>
          </cell>
          <cell r="C3582" t="str">
            <v>London Electricity plc</v>
          </cell>
          <cell r="D3582" t="str">
            <v>EDF</v>
          </cell>
          <cell r="E3582">
            <v>1</v>
          </cell>
          <cell r="F3582" t="str">
            <v>Credit</v>
          </cell>
          <cell r="G3582" t="str">
            <v>London</v>
          </cell>
          <cell r="H3582">
            <v>12018</v>
          </cell>
        </row>
        <row r="3583">
          <cell r="A3583">
            <v>1999</v>
          </cell>
          <cell r="B3583">
            <v>2</v>
          </cell>
          <cell r="C3583" t="str">
            <v>London Electricity plc</v>
          </cell>
          <cell r="D3583" t="str">
            <v>EDF</v>
          </cell>
          <cell r="E3583">
            <v>1</v>
          </cell>
          <cell r="F3583" t="str">
            <v>Direct Debit</v>
          </cell>
          <cell r="G3583" t="str">
            <v>London</v>
          </cell>
          <cell r="H3583">
            <v>359292</v>
          </cell>
        </row>
        <row r="3584">
          <cell r="A3584">
            <v>1999</v>
          </cell>
          <cell r="B3584">
            <v>2</v>
          </cell>
          <cell r="C3584" t="str">
            <v>London Electricity plc</v>
          </cell>
          <cell r="D3584" t="str">
            <v>EDF</v>
          </cell>
          <cell r="E3584">
            <v>1</v>
          </cell>
          <cell r="F3584" t="str">
            <v>Prepayment</v>
          </cell>
          <cell r="G3584" t="str">
            <v>London</v>
          </cell>
          <cell r="H3584">
            <v>360124</v>
          </cell>
        </row>
        <row r="3585">
          <cell r="A3585">
            <v>1999</v>
          </cell>
          <cell r="B3585">
            <v>2</v>
          </cell>
          <cell r="C3585" t="str">
            <v>London Electricity plc</v>
          </cell>
          <cell r="D3585" t="str">
            <v>EDF</v>
          </cell>
          <cell r="E3585">
            <v>2</v>
          </cell>
          <cell r="F3585" t="str">
            <v>All</v>
          </cell>
          <cell r="G3585" t="str">
            <v>Midlands</v>
          </cell>
          <cell r="H3585">
            <v>0</v>
          </cell>
        </row>
        <row r="3586">
          <cell r="A3586">
            <v>1999</v>
          </cell>
          <cell r="B3586">
            <v>2</v>
          </cell>
          <cell r="C3586" t="str">
            <v>London Electricity plc</v>
          </cell>
          <cell r="D3586" t="str">
            <v>EDF</v>
          </cell>
          <cell r="E3586">
            <v>2</v>
          </cell>
          <cell r="F3586" t="str">
            <v>Credit</v>
          </cell>
          <cell r="G3586" t="str">
            <v>Midlands</v>
          </cell>
          <cell r="H3586">
            <v>0</v>
          </cell>
        </row>
        <row r="3587">
          <cell r="A3587">
            <v>1999</v>
          </cell>
          <cell r="B3587">
            <v>2</v>
          </cell>
          <cell r="C3587" t="str">
            <v>London Electricity plc</v>
          </cell>
          <cell r="D3587" t="str">
            <v>EDF</v>
          </cell>
          <cell r="E3587">
            <v>2</v>
          </cell>
          <cell r="F3587" t="str">
            <v>Credit</v>
          </cell>
          <cell r="G3587" t="str">
            <v>Midlands</v>
          </cell>
          <cell r="H3587">
            <v>0</v>
          </cell>
        </row>
        <row r="3588">
          <cell r="A3588">
            <v>1999</v>
          </cell>
          <cell r="B3588">
            <v>2</v>
          </cell>
          <cell r="C3588" t="str">
            <v>London Electricity plc</v>
          </cell>
          <cell r="D3588" t="str">
            <v>EDF</v>
          </cell>
          <cell r="E3588">
            <v>2</v>
          </cell>
          <cell r="F3588" t="str">
            <v>Direct Debit</v>
          </cell>
          <cell r="G3588" t="str">
            <v>Midlands</v>
          </cell>
          <cell r="H3588">
            <v>0</v>
          </cell>
        </row>
        <row r="3589">
          <cell r="A3589">
            <v>1999</v>
          </cell>
          <cell r="B3589">
            <v>2</v>
          </cell>
          <cell r="C3589" t="str">
            <v>London Electricity plc</v>
          </cell>
          <cell r="D3589" t="str">
            <v>EDF</v>
          </cell>
          <cell r="E3589">
            <v>2</v>
          </cell>
          <cell r="F3589" t="str">
            <v>Prepayment</v>
          </cell>
          <cell r="G3589" t="str">
            <v>Midlands</v>
          </cell>
          <cell r="H3589">
            <v>0</v>
          </cell>
        </row>
        <row r="3590">
          <cell r="A3590">
            <v>1999</v>
          </cell>
          <cell r="B3590">
            <v>2</v>
          </cell>
          <cell r="C3590" t="str">
            <v>London Electricity plc</v>
          </cell>
          <cell r="D3590" t="str">
            <v>EDF</v>
          </cell>
          <cell r="E3590">
            <v>2</v>
          </cell>
          <cell r="F3590" t="str">
            <v>All</v>
          </cell>
          <cell r="G3590" t="str">
            <v>North East</v>
          </cell>
          <cell r="H3590">
            <v>0</v>
          </cell>
        </row>
        <row r="3591">
          <cell r="A3591">
            <v>1999</v>
          </cell>
          <cell r="B3591">
            <v>2</v>
          </cell>
          <cell r="C3591" t="str">
            <v>London Electricity plc</v>
          </cell>
          <cell r="D3591" t="str">
            <v>EDF</v>
          </cell>
          <cell r="E3591">
            <v>2</v>
          </cell>
          <cell r="F3591" t="str">
            <v>Credit</v>
          </cell>
          <cell r="G3591" t="str">
            <v>North East</v>
          </cell>
          <cell r="H3591">
            <v>0</v>
          </cell>
        </row>
        <row r="3592">
          <cell r="A3592">
            <v>1999</v>
          </cell>
          <cell r="B3592">
            <v>2</v>
          </cell>
          <cell r="C3592" t="str">
            <v>London Electricity plc</v>
          </cell>
          <cell r="D3592" t="str">
            <v>EDF</v>
          </cell>
          <cell r="E3592">
            <v>2</v>
          </cell>
          <cell r="F3592" t="str">
            <v>Credit</v>
          </cell>
          <cell r="G3592" t="str">
            <v>North East</v>
          </cell>
          <cell r="H3592">
            <v>0</v>
          </cell>
        </row>
        <row r="3593">
          <cell r="A3593">
            <v>1999</v>
          </cell>
          <cell r="B3593">
            <v>2</v>
          </cell>
          <cell r="C3593" t="str">
            <v>London Electricity plc</v>
          </cell>
          <cell r="D3593" t="str">
            <v>EDF</v>
          </cell>
          <cell r="E3593">
            <v>2</v>
          </cell>
          <cell r="F3593" t="str">
            <v>Direct Debit</v>
          </cell>
          <cell r="G3593" t="str">
            <v>North East</v>
          </cell>
          <cell r="H3593">
            <v>0</v>
          </cell>
        </row>
        <row r="3594">
          <cell r="A3594">
            <v>1999</v>
          </cell>
          <cell r="B3594">
            <v>2</v>
          </cell>
          <cell r="C3594" t="str">
            <v>London Electricity plc</v>
          </cell>
          <cell r="D3594" t="str">
            <v>EDF</v>
          </cell>
          <cell r="E3594">
            <v>2</v>
          </cell>
          <cell r="F3594" t="str">
            <v>Prepayment</v>
          </cell>
          <cell r="G3594" t="str">
            <v>North East</v>
          </cell>
          <cell r="H3594">
            <v>0</v>
          </cell>
        </row>
        <row r="3595">
          <cell r="A3595">
            <v>1999</v>
          </cell>
          <cell r="B3595">
            <v>2</v>
          </cell>
          <cell r="C3595" t="str">
            <v>London Electricity plc</v>
          </cell>
          <cell r="D3595" t="str">
            <v>EDF</v>
          </cell>
          <cell r="E3595">
            <v>2</v>
          </cell>
          <cell r="F3595" t="str">
            <v>All</v>
          </cell>
          <cell r="G3595" t="str">
            <v>North Scotland</v>
          </cell>
          <cell r="H3595">
            <v>0</v>
          </cell>
        </row>
        <row r="3596">
          <cell r="A3596">
            <v>1999</v>
          </cell>
          <cell r="B3596">
            <v>2</v>
          </cell>
          <cell r="C3596" t="str">
            <v>London Electricity plc</v>
          </cell>
          <cell r="D3596" t="str">
            <v>EDF</v>
          </cell>
          <cell r="E3596">
            <v>2</v>
          </cell>
          <cell r="F3596" t="str">
            <v>Credit</v>
          </cell>
          <cell r="G3596" t="str">
            <v>North Scotland</v>
          </cell>
          <cell r="H3596">
            <v>0</v>
          </cell>
        </row>
        <row r="3597">
          <cell r="A3597">
            <v>1999</v>
          </cell>
          <cell r="B3597">
            <v>2</v>
          </cell>
          <cell r="C3597" t="str">
            <v>London Electricity plc</v>
          </cell>
          <cell r="D3597" t="str">
            <v>EDF</v>
          </cell>
          <cell r="E3597">
            <v>2</v>
          </cell>
          <cell r="F3597" t="str">
            <v>Credit</v>
          </cell>
          <cell r="G3597" t="str">
            <v>North Scotland</v>
          </cell>
          <cell r="H3597">
            <v>0</v>
          </cell>
        </row>
        <row r="3598">
          <cell r="A3598">
            <v>1999</v>
          </cell>
          <cell r="B3598">
            <v>2</v>
          </cell>
          <cell r="C3598" t="str">
            <v>London Electricity plc</v>
          </cell>
          <cell r="D3598" t="str">
            <v>EDF</v>
          </cell>
          <cell r="E3598">
            <v>2</v>
          </cell>
          <cell r="F3598" t="str">
            <v>Direct Debit</v>
          </cell>
          <cell r="G3598" t="str">
            <v>North Scotland</v>
          </cell>
          <cell r="H3598">
            <v>0</v>
          </cell>
        </row>
        <row r="3599">
          <cell r="A3599">
            <v>1999</v>
          </cell>
          <cell r="B3599">
            <v>2</v>
          </cell>
          <cell r="C3599" t="str">
            <v>London Electricity plc</v>
          </cell>
          <cell r="D3599" t="str">
            <v>EDF</v>
          </cell>
          <cell r="E3599">
            <v>2</v>
          </cell>
          <cell r="F3599" t="str">
            <v>Prepayment</v>
          </cell>
          <cell r="G3599" t="str">
            <v>North Scotland</v>
          </cell>
          <cell r="H3599">
            <v>0</v>
          </cell>
        </row>
        <row r="3600">
          <cell r="A3600">
            <v>1999</v>
          </cell>
          <cell r="B3600">
            <v>2</v>
          </cell>
          <cell r="C3600" t="str">
            <v>London Electricity plc</v>
          </cell>
          <cell r="D3600" t="str">
            <v>EDF</v>
          </cell>
          <cell r="E3600">
            <v>2</v>
          </cell>
          <cell r="F3600" t="str">
            <v>All</v>
          </cell>
          <cell r="G3600" t="str">
            <v>North Wales &amp; Merseyside</v>
          </cell>
          <cell r="H3600">
            <v>0</v>
          </cell>
        </row>
        <row r="3601">
          <cell r="A3601">
            <v>1999</v>
          </cell>
          <cell r="B3601">
            <v>2</v>
          </cell>
          <cell r="C3601" t="str">
            <v>London Electricity plc</v>
          </cell>
          <cell r="D3601" t="str">
            <v>EDF</v>
          </cell>
          <cell r="E3601">
            <v>2</v>
          </cell>
          <cell r="F3601" t="str">
            <v>Credit</v>
          </cell>
          <cell r="G3601" t="str">
            <v>North Wales &amp; Merseyside</v>
          </cell>
          <cell r="H3601">
            <v>0</v>
          </cell>
        </row>
        <row r="3602">
          <cell r="A3602">
            <v>1999</v>
          </cell>
          <cell r="B3602">
            <v>2</v>
          </cell>
          <cell r="C3602" t="str">
            <v>London Electricity plc</v>
          </cell>
          <cell r="D3602" t="str">
            <v>EDF</v>
          </cell>
          <cell r="E3602">
            <v>2</v>
          </cell>
          <cell r="F3602" t="str">
            <v>Credit</v>
          </cell>
          <cell r="G3602" t="str">
            <v>North Wales &amp; Merseyside</v>
          </cell>
          <cell r="H3602">
            <v>0</v>
          </cell>
        </row>
        <row r="3603">
          <cell r="A3603">
            <v>1999</v>
          </cell>
          <cell r="B3603">
            <v>2</v>
          </cell>
          <cell r="C3603" t="str">
            <v>London Electricity plc</v>
          </cell>
          <cell r="D3603" t="str">
            <v>EDF</v>
          </cell>
          <cell r="E3603">
            <v>2</v>
          </cell>
          <cell r="F3603" t="str">
            <v>Direct Debit</v>
          </cell>
          <cell r="G3603" t="str">
            <v>North Wales &amp; Merseyside</v>
          </cell>
          <cell r="H3603">
            <v>0</v>
          </cell>
        </row>
        <row r="3604">
          <cell r="A3604">
            <v>1999</v>
          </cell>
          <cell r="B3604">
            <v>2</v>
          </cell>
          <cell r="C3604" t="str">
            <v>London Electricity plc</v>
          </cell>
          <cell r="D3604" t="str">
            <v>EDF</v>
          </cell>
          <cell r="E3604">
            <v>2</v>
          </cell>
          <cell r="F3604" t="str">
            <v>Prepayment</v>
          </cell>
          <cell r="G3604" t="str">
            <v>North Wales &amp; Merseyside</v>
          </cell>
          <cell r="H3604">
            <v>0</v>
          </cell>
        </row>
        <row r="3605">
          <cell r="A3605">
            <v>1999</v>
          </cell>
          <cell r="B3605">
            <v>2</v>
          </cell>
          <cell r="C3605" t="str">
            <v>London Electricity plc</v>
          </cell>
          <cell r="D3605" t="str">
            <v>EDF</v>
          </cell>
          <cell r="E3605">
            <v>2</v>
          </cell>
          <cell r="F3605" t="str">
            <v>All</v>
          </cell>
          <cell r="G3605" t="str">
            <v>North West</v>
          </cell>
          <cell r="H3605">
            <v>0</v>
          </cell>
        </row>
        <row r="3606">
          <cell r="A3606">
            <v>1999</v>
          </cell>
          <cell r="B3606">
            <v>2</v>
          </cell>
          <cell r="C3606" t="str">
            <v>London Electricity plc</v>
          </cell>
          <cell r="D3606" t="str">
            <v>EDF</v>
          </cell>
          <cell r="E3606">
            <v>2</v>
          </cell>
          <cell r="F3606" t="str">
            <v>Credit</v>
          </cell>
          <cell r="G3606" t="str">
            <v>North West</v>
          </cell>
          <cell r="H3606">
            <v>0</v>
          </cell>
        </row>
        <row r="3607">
          <cell r="A3607">
            <v>1999</v>
          </cell>
          <cell r="B3607">
            <v>2</v>
          </cell>
          <cell r="C3607" t="str">
            <v>London Electricity plc</v>
          </cell>
          <cell r="D3607" t="str">
            <v>EDF</v>
          </cell>
          <cell r="E3607">
            <v>2</v>
          </cell>
          <cell r="F3607" t="str">
            <v>Credit</v>
          </cell>
          <cell r="G3607" t="str">
            <v>North West</v>
          </cell>
          <cell r="H3607">
            <v>0</v>
          </cell>
        </row>
        <row r="3608">
          <cell r="A3608">
            <v>1999</v>
          </cell>
          <cell r="B3608">
            <v>2</v>
          </cell>
          <cell r="C3608" t="str">
            <v>London Electricity plc</v>
          </cell>
          <cell r="D3608" t="str">
            <v>EDF</v>
          </cell>
          <cell r="E3608">
            <v>2</v>
          </cell>
          <cell r="F3608" t="str">
            <v>Direct Debit</v>
          </cell>
          <cell r="G3608" t="str">
            <v>North West</v>
          </cell>
          <cell r="H3608">
            <v>0</v>
          </cell>
        </row>
        <row r="3609">
          <cell r="A3609">
            <v>1999</v>
          </cell>
          <cell r="B3609">
            <v>2</v>
          </cell>
          <cell r="C3609" t="str">
            <v>London Electricity plc</v>
          </cell>
          <cell r="D3609" t="str">
            <v>EDF</v>
          </cell>
          <cell r="E3609">
            <v>2</v>
          </cell>
          <cell r="F3609" t="str">
            <v>Prepayment</v>
          </cell>
          <cell r="G3609" t="str">
            <v>North West</v>
          </cell>
          <cell r="H3609">
            <v>0</v>
          </cell>
        </row>
        <row r="3610">
          <cell r="A3610">
            <v>1999</v>
          </cell>
          <cell r="B3610">
            <v>2</v>
          </cell>
          <cell r="C3610" t="str">
            <v>London Electricity plc</v>
          </cell>
          <cell r="D3610" t="str">
            <v>EDF</v>
          </cell>
          <cell r="E3610">
            <v>2</v>
          </cell>
          <cell r="F3610" t="str">
            <v>All</v>
          </cell>
          <cell r="G3610" t="str">
            <v>South East</v>
          </cell>
          <cell r="H3610">
            <v>0</v>
          </cell>
        </row>
        <row r="3611">
          <cell r="A3611">
            <v>1999</v>
          </cell>
          <cell r="B3611">
            <v>2</v>
          </cell>
          <cell r="C3611" t="str">
            <v>London Electricity plc</v>
          </cell>
          <cell r="D3611" t="str">
            <v>EDF</v>
          </cell>
          <cell r="E3611">
            <v>2</v>
          </cell>
          <cell r="F3611" t="str">
            <v>Credit</v>
          </cell>
          <cell r="G3611" t="str">
            <v>South East</v>
          </cell>
          <cell r="H3611">
            <v>0</v>
          </cell>
        </row>
        <row r="3612">
          <cell r="A3612">
            <v>1999</v>
          </cell>
          <cell r="B3612">
            <v>2</v>
          </cell>
          <cell r="C3612" t="str">
            <v>London Electricity plc</v>
          </cell>
          <cell r="D3612" t="str">
            <v>EDF</v>
          </cell>
          <cell r="E3612">
            <v>2</v>
          </cell>
          <cell r="F3612" t="str">
            <v>Credit</v>
          </cell>
          <cell r="G3612" t="str">
            <v>South East</v>
          </cell>
          <cell r="H3612">
            <v>0</v>
          </cell>
        </row>
        <row r="3613">
          <cell r="A3613">
            <v>1999</v>
          </cell>
          <cell r="B3613">
            <v>2</v>
          </cell>
          <cell r="C3613" t="str">
            <v>London Electricity plc</v>
          </cell>
          <cell r="D3613" t="str">
            <v>EDF</v>
          </cell>
          <cell r="E3613">
            <v>2</v>
          </cell>
          <cell r="F3613" t="str">
            <v>Direct Debit</v>
          </cell>
          <cell r="G3613" t="str">
            <v>South East</v>
          </cell>
          <cell r="H3613">
            <v>0</v>
          </cell>
        </row>
        <row r="3614">
          <cell r="A3614">
            <v>1999</v>
          </cell>
          <cell r="B3614">
            <v>2</v>
          </cell>
          <cell r="C3614" t="str">
            <v>London Electricity plc</v>
          </cell>
          <cell r="D3614" t="str">
            <v>EDF</v>
          </cell>
          <cell r="E3614">
            <v>2</v>
          </cell>
          <cell r="F3614" t="str">
            <v>Prepayment</v>
          </cell>
          <cell r="G3614" t="str">
            <v>South East</v>
          </cell>
          <cell r="H3614">
            <v>0</v>
          </cell>
        </row>
        <row r="3615">
          <cell r="A3615">
            <v>1999</v>
          </cell>
          <cell r="B3615">
            <v>2</v>
          </cell>
          <cell r="C3615" t="str">
            <v>London Electricity plc</v>
          </cell>
          <cell r="D3615" t="str">
            <v>EDF</v>
          </cell>
          <cell r="E3615">
            <v>2</v>
          </cell>
          <cell r="F3615" t="str">
            <v>All</v>
          </cell>
          <cell r="G3615" t="str">
            <v>South Scotland</v>
          </cell>
          <cell r="H3615">
            <v>0</v>
          </cell>
        </row>
        <row r="3616">
          <cell r="A3616">
            <v>1999</v>
          </cell>
          <cell r="B3616">
            <v>2</v>
          </cell>
          <cell r="C3616" t="str">
            <v>London Electricity plc</v>
          </cell>
          <cell r="D3616" t="str">
            <v>EDF</v>
          </cell>
          <cell r="E3616">
            <v>2</v>
          </cell>
          <cell r="F3616" t="str">
            <v>Credit</v>
          </cell>
          <cell r="G3616" t="str">
            <v>South Scotland</v>
          </cell>
          <cell r="H3616">
            <v>0</v>
          </cell>
        </row>
        <row r="3617">
          <cell r="A3617">
            <v>1999</v>
          </cell>
          <cell r="B3617">
            <v>2</v>
          </cell>
          <cell r="C3617" t="str">
            <v>London Electricity plc</v>
          </cell>
          <cell r="D3617" t="str">
            <v>EDF</v>
          </cell>
          <cell r="E3617">
            <v>2</v>
          </cell>
          <cell r="F3617" t="str">
            <v>Credit</v>
          </cell>
          <cell r="G3617" t="str">
            <v>South Scotland</v>
          </cell>
          <cell r="H3617">
            <v>0</v>
          </cell>
        </row>
        <row r="3618">
          <cell r="A3618">
            <v>1999</v>
          </cell>
          <cell r="B3618">
            <v>2</v>
          </cell>
          <cell r="C3618" t="str">
            <v>London Electricity plc</v>
          </cell>
          <cell r="D3618" t="str">
            <v>EDF</v>
          </cell>
          <cell r="E3618">
            <v>2</v>
          </cell>
          <cell r="F3618" t="str">
            <v>Direct Debit</v>
          </cell>
          <cell r="G3618" t="str">
            <v>South Scotland</v>
          </cell>
          <cell r="H3618">
            <v>0</v>
          </cell>
        </row>
        <row r="3619">
          <cell r="A3619">
            <v>1999</v>
          </cell>
          <cell r="B3619">
            <v>2</v>
          </cell>
          <cell r="C3619" t="str">
            <v>London Electricity plc</v>
          </cell>
          <cell r="D3619" t="str">
            <v>EDF</v>
          </cell>
          <cell r="E3619">
            <v>2</v>
          </cell>
          <cell r="F3619" t="str">
            <v>Prepayment</v>
          </cell>
          <cell r="G3619" t="str">
            <v>South Scotland</v>
          </cell>
          <cell r="H3619">
            <v>0</v>
          </cell>
        </row>
        <row r="3620">
          <cell r="A3620">
            <v>1999</v>
          </cell>
          <cell r="B3620">
            <v>2</v>
          </cell>
          <cell r="C3620" t="str">
            <v>London Electricity plc</v>
          </cell>
          <cell r="D3620" t="str">
            <v>EDF</v>
          </cell>
          <cell r="E3620">
            <v>2</v>
          </cell>
          <cell r="F3620" t="str">
            <v>All</v>
          </cell>
          <cell r="G3620" t="str">
            <v>South Wales</v>
          </cell>
          <cell r="H3620">
            <v>0</v>
          </cell>
        </row>
        <row r="3621">
          <cell r="A3621">
            <v>1999</v>
          </cell>
          <cell r="B3621">
            <v>2</v>
          </cell>
          <cell r="C3621" t="str">
            <v>London Electricity plc</v>
          </cell>
          <cell r="D3621" t="str">
            <v>EDF</v>
          </cell>
          <cell r="E3621">
            <v>2</v>
          </cell>
          <cell r="F3621" t="str">
            <v>Credit</v>
          </cell>
          <cell r="G3621" t="str">
            <v>South Wales</v>
          </cell>
          <cell r="H3621">
            <v>0</v>
          </cell>
        </row>
        <row r="3622">
          <cell r="A3622">
            <v>1999</v>
          </cell>
          <cell r="B3622">
            <v>2</v>
          </cell>
          <cell r="C3622" t="str">
            <v>London Electricity plc</v>
          </cell>
          <cell r="D3622" t="str">
            <v>EDF</v>
          </cell>
          <cell r="E3622">
            <v>2</v>
          </cell>
          <cell r="F3622" t="str">
            <v>Credit</v>
          </cell>
          <cell r="G3622" t="str">
            <v>South Wales</v>
          </cell>
          <cell r="H3622">
            <v>0</v>
          </cell>
        </row>
        <row r="3623">
          <cell r="A3623">
            <v>1999</v>
          </cell>
          <cell r="B3623">
            <v>2</v>
          </cell>
          <cell r="C3623" t="str">
            <v>London Electricity plc</v>
          </cell>
          <cell r="D3623" t="str">
            <v>EDF</v>
          </cell>
          <cell r="E3623">
            <v>2</v>
          </cell>
          <cell r="F3623" t="str">
            <v>Direct Debit</v>
          </cell>
          <cell r="G3623" t="str">
            <v>South Wales</v>
          </cell>
          <cell r="H3623">
            <v>0</v>
          </cell>
        </row>
        <row r="3624">
          <cell r="A3624">
            <v>1999</v>
          </cell>
          <cell r="B3624">
            <v>2</v>
          </cell>
          <cell r="C3624" t="str">
            <v>London Electricity plc</v>
          </cell>
          <cell r="D3624" t="str">
            <v>EDF</v>
          </cell>
          <cell r="E3624">
            <v>2</v>
          </cell>
          <cell r="F3624" t="str">
            <v>Prepayment</v>
          </cell>
          <cell r="G3624" t="str">
            <v>South Wales</v>
          </cell>
          <cell r="H3624">
            <v>0</v>
          </cell>
        </row>
        <row r="3625">
          <cell r="A3625">
            <v>1999</v>
          </cell>
          <cell r="B3625">
            <v>2</v>
          </cell>
          <cell r="C3625" t="str">
            <v>London Electricity plc</v>
          </cell>
          <cell r="D3625" t="str">
            <v>EDF</v>
          </cell>
          <cell r="E3625">
            <v>2</v>
          </cell>
          <cell r="F3625" t="str">
            <v>All</v>
          </cell>
          <cell r="G3625" t="str">
            <v>South West</v>
          </cell>
          <cell r="H3625">
            <v>0</v>
          </cell>
        </row>
        <row r="3626">
          <cell r="A3626">
            <v>1999</v>
          </cell>
          <cell r="B3626">
            <v>2</v>
          </cell>
          <cell r="C3626" t="str">
            <v>London Electricity plc</v>
          </cell>
          <cell r="D3626" t="str">
            <v>EDF</v>
          </cell>
          <cell r="E3626">
            <v>2</v>
          </cell>
          <cell r="F3626" t="str">
            <v>Credit</v>
          </cell>
          <cell r="G3626" t="str">
            <v>South West</v>
          </cell>
          <cell r="H3626">
            <v>0</v>
          </cell>
        </row>
        <row r="3627">
          <cell r="A3627">
            <v>1999</v>
          </cell>
          <cell r="B3627">
            <v>2</v>
          </cell>
          <cell r="C3627" t="str">
            <v>London Electricity plc</v>
          </cell>
          <cell r="D3627" t="str">
            <v>EDF</v>
          </cell>
          <cell r="E3627">
            <v>2</v>
          </cell>
          <cell r="F3627" t="str">
            <v>Credit</v>
          </cell>
          <cell r="G3627" t="str">
            <v>South West</v>
          </cell>
          <cell r="H3627">
            <v>0</v>
          </cell>
        </row>
        <row r="3628">
          <cell r="A3628">
            <v>1999</v>
          </cell>
          <cell r="B3628">
            <v>2</v>
          </cell>
          <cell r="C3628" t="str">
            <v>London Electricity plc</v>
          </cell>
          <cell r="D3628" t="str">
            <v>EDF</v>
          </cell>
          <cell r="E3628">
            <v>2</v>
          </cell>
          <cell r="F3628" t="str">
            <v>Direct Debit</v>
          </cell>
          <cell r="G3628" t="str">
            <v>South West</v>
          </cell>
          <cell r="H3628">
            <v>0</v>
          </cell>
        </row>
        <row r="3629">
          <cell r="A3629">
            <v>1999</v>
          </cell>
          <cell r="B3629">
            <v>2</v>
          </cell>
          <cell r="C3629" t="str">
            <v>London Electricity plc</v>
          </cell>
          <cell r="D3629" t="str">
            <v>EDF</v>
          </cell>
          <cell r="E3629">
            <v>2</v>
          </cell>
          <cell r="F3629" t="str">
            <v>Prepayment</v>
          </cell>
          <cell r="G3629" t="str">
            <v>South West</v>
          </cell>
          <cell r="H3629">
            <v>0</v>
          </cell>
        </row>
        <row r="3630">
          <cell r="A3630">
            <v>1999</v>
          </cell>
          <cell r="B3630">
            <v>2</v>
          </cell>
          <cell r="C3630" t="str">
            <v>London Electricity plc</v>
          </cell>
          <cell r="D3630" t="str">
            <v>EDF</v>
          </cell>
          <cell r="E3630">
            <v>2</v>
          </cell>
          <cell r="F3630" t="str">
            <v>All</v>
          </cell>
          <cell r="G3630" t="str">
            <v>Southern</v>
          </cell>
          <cell r="H3630">
            <v>0</v>
          </cell>
        </row>
        <row r="3631">
          <cell r="A3631">
            <v>1999</v>
          </cell>
          <cell r="B3631">
            <v>2</v>
          </cell>
          <cell r="C3631" t="str">
            <v>London Electricity plc</v>
          </cell>
          <cell r="D3631" t="str">
            <v>EDF</v>
          </cell>
          <cell r="E3631">
            <v>2</v>
          </cell>
          <cell r="F3631" t="str">
            <v>Credit</v>
          </cell>
          <cell r="G3631" t="str">
            <v>Southern</v>
          </cell>
          <cell r="H3631">
            <v>0</v>
          </cell>
        </row>
        <row r="3632">
          <cell r="A3632">
            <v>1999</v>
          </cell>
          <cell r="B3632">
            <v>2</v>
          </cell>
          <cell r="C3632" t="str">
            <v>London Electricity plc</v>
          </cell>
          <cell r="D3632" t="str">
            <v>EDF</v>
          </cell>
          <cell r="E3632">
            <v>2</v>
          </cell>
          <cell r="F3632" t="str">
            <v>Credit</v>
          </cell>
          <cell r="G3632" t="str">
            <v>Southern</v>
          </cell>
          <cell r="H3632">
            <v>0</v>
          </cell>
        </row>
        <row r="3633">
          <cell r="A3633">
            <v>1999</v>
          </cell>
          <cell r="B3633">
            <v>2</v>
          </cell>
          <cell r="C3633" t="str">
            <v>London Electricity plc</v>
          </cell>
          <cell r="D3633" t="str">
            <v>EDF</v>
          </cell>
          <cell r="E3633">
            <v>2</v>
          </cell>
          <cell r="F3633" t="str">
            <v>Direct Debit</v>
          </cell>
          <cell r="G3633" t="str">
            <v>Southern</v>
          </cell>
          <cell r="H3633">
            <v>0</v>
          </cell>
        </row>
        <row r="3634">
          <cell r="A3634">
            <v>1999</v>
          </cell>
          <cell r="B3634">
            <v>2</v>
          </cell>
          <cell r="C3634" t="str">
            <v>London Electricity plc</v>
          </cell>
          <cell r="D3634" t="str">
            <v>EDF</v>
          </cell>
          <cell r="E3634">
            <v>2</v>
          </cell>
          <cell r="F3634" t="str">
            <v>Prepayment</v>
          </cell>
          <cell r="G3634" t="str">
            <v>Southern</v>
          </cell>
          <cell r="H3634">
            <v>0</v>
          </cell>
        </row>
        <row r="3635">
          <cell r="A3635">
            <v>1999</v>
          </cell>
          <cell r="B3635">
            <v>2</v>
          </cell>
          <cell r="C3635" t="str">
            <v>London Electricity plc</v>
          </cell>
          <cell r="D3635" t="str">
            <v>EDF</v>
          </cell>
          <cell r="E3635">
            <v>2</v>
          </cell>
          <cell r="F3635" t="str">
            <v>All</v>
          </cell>
          <cell r="G3635" t="str">
            <v>Yorkshire</v>
          </cell>
          <cell r="H3635">
            <v>0</v>
          </cell>
        </row>
        <row r="3636">
          <cell r="A3636">
            <v>1999</v>
          </cell>
          <cell r="B3636">
            <v>2</v>
          </cell>
          <cell r="C3636" t="str">
            <v>London Electricity plc</v>
          </cell>
          <cell r="D3636" t="str">
            <v>EDF</v>
          </cell>
          <cell r="E3636">
            <v>2</v>
          </cell>
          <cell r="F3636" t="str">
            <v>Credit</v>
          </cell>
          <cell r="G3636" t="str">
            <v>Yorkshire</v>
          </cell>
          <cell r="H3636">
            <v>0</v>
          </cell>
        </row>
        <row r="3637">
          <cell r="A3637">
            <v>1999</v>
          </cell>
          <cell r="B3637">
            <v>2</v>
          </cell>
          <cell r="C3637" t="str">
            <v>London Electricity plc</v>
          </cell>
          <cell r="D3637" t="str">
            <v>EDF</v>
          </cell>
          <cell r="E3637">
            <v>2</v>
          </cell>
          <cell r="F3637" t="str">
            <v>Credit</v>
          </cell>
          <cell r="G3637" t="str">
            <v>Yorkshire</v>
          </cell>
          <cell r="H3637">
            <v>0</v>
          </cell>
        </row>
        <row r="3638">
          <cell r="A3638">
            <v>1999</v>
          </cell>
          <cell r="B3638">
            <v>2</v>
          </cell>
          <cell r="C3638" t="str">
            <v>London Electricity plc</v>
          </cell>
          <cell r="D3638" t="str">
            <v>EDF</v>
          </cell>
          <cell r="E3638">
            <v>2</v>
          </cell>
          <cell r="F3638" t="str">
            <v>Direct Debit</v>
          </cell>
          <cell r="G3638" t="str">
            <v>Yorkshire</v>
          </cell>
          <cell r="H3638">
            <v>0</v>
          </cell>
        </row>
        <row r="3639">
          <cell r="A3639">
            <v>1999</v>
          </cell>
          <cell r="B3639">
            <v>2</v>
          </cell>
          <cell r="C3639" t="str">
            <v>London Electricity plc</v>
          </cell>
          <cell r="D3639" t="str">
            <v>EDF</v>
          </cell>
          <cell r="E3639">
            <v>2</v>
          </cell>
          <cell r="F3639" t="str">
            <v>Prepayment</v>
          </cell>
          <cell r="G3639" t="str">
            <v>Yorkshire</v>
          </cell>
          <cell r="H3639">
            <v>0</v>
          </cell>
        </row>
        <row r="3640">
          <cell r="A3640">
            <v>1999</v>
          </cell>
          <cell r="B3640">
            <v>2</v>
          </cell>
          <cell r="C3640" t="str">
            <v>Manweb</v>
          </cell>
          <cell r="D3640" t="str">
            <v>Scottish Power</v>
          </cell>
          <cell r="E3640">
            <v>2</v>
          </cell>
          <cell r="F3640" t="str">
            <v>All</v>
          </cell>
          <cell r="G3640" t="str">
            <v>East Anglia</v>
          </cell>
          <cell r="H3640">
            <v>4</v>
          </cell>
        </row>
        <row r="3641">
          <cell r="A3641">
            <v>1999</v>
          </cell>
          <cell r="B3641">
            <v>2</v>
          </cell>
          <cell r="C3641" t="str">
            <v>Manweb</v>
          </cell>
          <cell r="D3641" t="str">
            <v>Scottish Power</v>
          </cell>
          <cell r="E3641">
            <v>2</v>
          </cell>
          <cell r="F3641" t="str">
            <v>Credit</v>
          </cell>
          <cell r="G3641" t="str">
            <v>East Anglia</v>
          </cell>
          <cell r="H3641">
            <v>2</v>
          </cell>
        </row>
        <row r="3642">
          <cell r="A3642">
            <v>1999</v>
          </cell>
          <cell r="B3642">
            <v>2</v>
          </cell>
          <cell r="C3642" t="str">
            <v>Manweb</v>
          </cell>
          <cell r="D3642" t="str">
            <v>Scottish Power</v>
          </cell>
          <cell r="E3642">
            <v>2</v>
          </cell>
          <cell r="F3642" t="str">
            <v>Credit</v>
          </cell>
          <cell r="G3642" t="str">
            <v>East Anglia</v>
          </cell>
          <cell r="H3642">
            <v>0</v>
          </cell>
        </row>
        <row r="3643">
          <cell r="A3643">
            <v>1999</v>
          </cell>
          <cell r="B3643">
            <v>2</v>
          </cell>
          <cell r="C3643" t="str">
            <v>Manweb</v>
          </cell>
          <cell r="D3643" t="str">
            <v>Scottish Power</v>
          </cell>
          <cell r="E3643">
            <v>2</v>
          </cell>
          <cell r="F3643" t="str">
            <v>Direct Debit</v>
          </cell>
          <cell r="G3643" t="str">
            <v>East Anglia</v>
          </cell>
          <cell r="H3643">
            <v>2</v>
          </cell>
        </row>
        <row r="3644">
          <cell r="A3644">
            <v>1999</v>
          </cell>
          <cell r="B3644">
            <v>2</v>
          </cell>
          <cell r="C3644" t="str">
            <v>Manweb</v>
          </cell>
          <cell r="D3644" t="str">
            <v>Scottish Power</v>
          </cell>
          <cell r="E3644">
            <v>2</v>
          </cell>
          <cell r="F3644" t="str">
            <v>Prepayment</v>
          </cell>
          <cell r="G3644" t="str">
            <v>East Anglia</v>
          </cell>
          <cell r="H3644">
            <v>0</v>
          </cell>
        </row>
        <row r="3645">
          <cell r="A3645">
            <v>1999</v>
          </cell>
          <cell r="B3645">
            <v>2</v>
          </cell>
          <cell r="C3645" t="str">
            <v>Manweb</v>
          </cell>
          <cell r="D3645" t="str">
            <v>Scottish Power</v>
          </cell>
          <cell r="E3645">
            <v>2</v>
          </cell>
          <cell r="F3645" t="str">
            <v>All</v>
          </cell>
          <cell r="G3645" t="str">
            <v>East Midlands</v>
          </cell>
          <cell r="H3645">
            <v>7</v>
          </cell>
        </row>
        <row r="3646">
          <cell r="A3646">
            <v>1999</v>
          </cell>
          <cell r="B3646">
            <v>2</v>
          </cell>
          <cell r="C3646" t="str">
            <v>Manweb</v>
          </cell>
          <cell r="D3646" t="str">
            <v>Scottish Power</v>
          </cell>
          <cell r="E3646">
            <v>2</v>
          </cell>
          <cell r="F3646" t="str">
            <v>Credit</v>
          </cell>
          <cell r="G3646" t="str">
            <v>East Midlands</v>
          </cell>
          <cell r="H3646">
            <v>3</v>
          </cell>
        </row>
        <row r="3647">
          <cell r="A3647">
            <v>1999</v>
          </cell>
          <cell r="B3647">
            <v>2</v>
          </cell>
          <cell r="C3647" t="str">
            <v>Manweb</v>
          </cell>
          <cell r="D3647" t="str">
            <v>Scottish Power</v>
          </cell>
          <cell r="E3647">
            <v>2</v>
          </cell>
          <cell r="F3647" t="str">
            <v>Credit</v>
          </cell>
          <cell r="G3647" t="str">
            <v>East Midlands</v>
          </cell>
          <cell r="H3647">
            <v>0</v>
          </cell>
        </row>
        <row r="3648">
          <cell r="A3648">
            <v>1999</v>
          </cell>
          <cell r="B3648">
            <v>2</v>
          </cell>
          <cell r="C3648" t="str">
            <v>Manweb</v>
          </cell>
          <cell r="D3648" t="str">
            <v>Scottish Power</v>
          </cell>
          <cell r="E3648">
            <v>2</v>
          </cell>
          <cell r="F3648" t="str">
            <v>Direct Debit</v>
          </cell>
          <cell r="G3648" t="str">
            <v>East Midlands</v>
          </cell>
          <cell r="H3648">
            <v>3</v>
          </cell>
        </row>
        <row r="3649">
          <cell r="A3649">
            <v>1999</v>
          </cell>
          <cell r="B3649">
            <v>2</v>
          </cell>
          <cell r="C3649" t="str">
            <v>Manweb</v>
          </cell>
          <cell r="D3649" t="str">
            <v>Scottish Power</v>
          </cell>
          <cell r="E3649">
            <v>2</v>
          </cell>
          <cell r="F3649" t="str">
            <v>Prepayment</v>
          </cell>
          <cell r="G3649" t="str">
            <v>East Midlands</v>
          </cell>
          <cell r="H3649">
            <v>1</v>
          </cell>
        </row>
        <row r="3650">
          <cell r="A3650">
            <v>1999</v>
          </cell>
          <cell r="B3650">
            <v>2</v>
          </cell>
          <cell r="C3650" t="str">
            <v>Manweb</v>
          </cell>
          <cell r="D3650" t="str">
            <v>Scottish Power</v>
          </cell>
          <cell r="E3650">
            <v>2</v>
          </cell>
          <cell r="F3650" t="str">
            <v>All</v>
          </cell>
          <cell r="G3650" t="str">
            <v>London</v>
          </cell>
          <cell r="H3650">
            <v>0</v>
          </cell>
        </row>
        <row r="3651">
          <cell r="A3651">
            <v>1999</v>
          </cell>
          <cell r="B3651">
            <v>2</v>
          </cell>
          <cell r="C3651" t="str">
            <v>Manweb</v>
          </cell>
          <cell r="D3651" t="str">
            <v>Scottish Power</v>
          </cell>
          <cell r="E3651">
            <v>2</v>
          </cell>
          <cell r="F3651" t="str">
            <v>Credit</v>
          </cell>
          <cell r="G3651" t="str">
            <v>London</v>
          </cell>
          <cell r="H3651">
            <v>0</v>
          </cell>
        </row>
        <row r="3652">
          <cell r="A3652">
            <v>1999</v>
          </cell>
          <cell r="B3652">
            <v>2</v>
          </cell>
          <cell r="C3652" t="str">
            <v>Manweb</v>
          </cell>
          <cell r="D3652" t="str">
            <v>Scottish Power</v>
          </cell>
          <cell r="E3652">
            <v>2</v>
          </cell>
          <cell r="F3652" t="str">
            <v>Credit</v>
          </cell>
          <cell r="G3652" t="str">
            <v>London</v>
          </cell>
          <cell r="H3652">
            <v>0</v>
          </cell>
        </row>
        <row r="3653">
          <cell r="A3653">
            <v>1999</v>
          </cell>
          <cell r="B3653">
            <v>2</v>
          </cell>
          <cell r="C3653" t="str">
            <v>Manweb</v>
          </cell>
          <cell r="D3653" t="str">
            <v>Scottish Power</v>
          </cell>
          <cell r="E3653">
            <v>2</v>
          </cell>
          <cell r="F3653" t="str">
            <v>Direct Debit</v>
          </cell>
          <cell r="G3653" t="str">
            <v>London</v>
          </cell>
          <cell r="H3653">
            <v>0</v>
          </cell>
        </row>
        <row r="3654">
          <cell r="A3654">
            <v>1999</v>
          </cell>
          <cell r="B3654">
            <v>2</v>
          </cell>
          <cell r="C3654" t="str">
            <v>Manweb</v>
          </cell>
          <cell r="D3654" t="str">
            <v>Scottish Power</v>
          </cell>
          <cell r="E3654">
            <v>2</v>
          </cell>
          <cell r="F3654" t="str">
            <v>Prepayment</v>
          </cell>
          <cell r="G3654" t="str">
            <v>London</v>
          </cell>
          <cell r="H3654">
            <v>0</v>
          </cell>
        </row>
        <row r="3655">
          <cell r="A3655">
            <v>1999</v>
          </cell>
          <cell r="B3655">
            <v>2</v>
          </cell>
          <cell r="C3655" t="str">
            <v>Manweb</v>
          </cell>
          <cell r="D3655" t="str">
            <v>Scottish Power</v>
          </cell>
          <cell r="E3655">
            <v>2</v>
          </cell>
          <cell r="F3655" t="str">
            <v>All</v>
          </cell>
          <cell r="G3655" t="str">
            <v>Midlands</v>
          </cell>
          <cell r="H3655">
            <v>33</v>
          </cell>
        </row>
        <row r="3656">
          <cell r="A3656">
            <v>1999</v>
          </cell>
          <cell r="B3656">
            <v>2</v>
          </cell>
          <cell r="C3656" t="str">
            <v>Manweb</v>
          </cell>
          <cell r="D3656" t="str">
            <v>Scottish Power</v>
          </cell>
          <cell r="E3656">
            <v>2</v>
          </cell>
          <cell r="F3656" t="str">
            <v>Credit</v>
          </cell>
          <cell r="G3656" t="str">
            <v>Midlands</v>
          </cell>
          <cell r="H3656">
            <v>21</v>
          </cell>
        </row>
        <row r="3657">
          <cell r="A3657">
            <v>1999</v>
          </cell>
          <cell r="B3657">
            <v>2</v>
          </cell>
          <cell r="C3657" t="str">
            <v>Manweb</v>
          </cell>
          <cell r="D3657" t="str">
            <v>Scottish Power</v>
          </cell>
          <cell r="E3657">
            <v>2</v>
          </cell>
          <cell r="F3657" t="str">
            <v>Credit</v>
          </cell>
          <cell r="G3657" t="str">
            <v>Midlands</v>
          </cell>
          <cell r="H3657">
            <v>0</v>
          </cell>
        </row>
        <row r="3658">
          <cell r="A3658">
            <v>1999</v>
          </cell>
          <cell r="B3658">
            <v>2</v>
          </cell>
          <cell r="C3658" t="str">
            <v>Manweb</v>
          </cell>
          <cell r="D3658" t="str">
            <v>Scottish Power</v>
          </cell>
          <cell r="E3658">
            <v>2</v>
          </cell>
          <cell r="F3658" t="str">
            <v>Direct Debit</v>
          </cell>
          <cell r="G3658" t="str">
            <v>Midlands</v>
          </cell>
          <cell r="H3658">
            <v>4</v>
          </cell>
        </row>
        <row r="3659">
          <cell r="A3659">
            <v>1999</v>
          </cell>
          <cell r="B3659">
            <v>2</v>
          </cell>
          <cell r="C3659" t="str">
            <v>Manweb</v>
          </cell>
          <cell r="D3659" t="str">
            <v>Scottish Power</v>
          </cell>
          <cell r="E3659">
            <v>2</v>
          </cell>
          <cell r="F3659" t="str">
            <v>Prepayment</v>
          </cell>
          <cell r="G3659" t="str">
            <v>Midlands</v>
          </cell>
          <cell r="H3659">
            <v>8</v>
          </cell>
        </row>
        <row r="3660">
          <cell r="A3660">
            <v>1999</v>
          </cell>
          <cell r="B3660">
            <v>2</v>
          </cell>
          <cell r="C3660" t="str">
            <v>Manweb</v>
          </cell>
          <cell r="D3660" t="str">
            <v>Scottish Power</v>
          </cell>
          <cell r="E3660">
            <v>2</v>
          </cell>
          <cell r="F3660" t="str">
            <v>All</v>
          </cell>
          <cell r="G3660" t="str">
            <v>North East</v>
          </cell>
          <cell r="H3660">
            <v>3</v>
          </cell>
        </row>
        <row r="3661">
          <cell r="A3661">
            <v>1999</v>
          </cell>
          <cell r="B3661">
            <v>2</v>
          </cell>
          <cell r="C3661" t="str">
            <v>Manweb</v>
          </cell>
          <cell r="D3661" t="str">
            <v>Scottish Power</v>
          </cell>
          <cell r="E3661">
            <v>2</v>
          </cell>
          <cell r="F3661" t="str">
            <v>Credit</v>
          </cell>
          <cell r="G3661" t="str">
            <v>North East</v>
          </cell>
          <cell r="H3661">
            <v>2</v>
          </cell>
        </row>
        <row r="3662">
          <cell r="A3662">
            <v>1999</v>
          </cell>
          <cell r="B3662">
            <v>2</v>
          </cell>
          <cell r="C3662" t="str">
            <v>Manweb</v>
          </cell>
          <cell r="D3662" t="str">
            <v>Scottish Power</v>
          </cell>
          <cell r="E3662">
            <v>2</v>
          </cell>
          <cell r="F3662" t="str">
            <v>Credit</v>
          </cell>
          <cell r="G3662" t="str">
            <v>North East</v>
          </cell>
          <cell r="H3662">
            <v>0</v>
          </cell>
        </row>
        <row r="3663">
          <cell r="A3663">
            <v>1999</v>
          </cell>
          <cell r="B3663">
            <v>2</v>
          </cell>
          <cell r="C3663" t="str">
            <v>Manweb</v>
          </cell>
          <cell r="D3663" t="str">
            <v>Scottish Power</v>
          </cell>
          <cell r="E3663">
            <v>2</v>
          </cell>
          <cell r="F3663" t="str">
            <v>Direct Debit</v>
          </cell>
          <cell r="G3663" t="str">
            <v>North East</v>
          </cell>
          <cell r="H3663">
            <v>1</v>
          </cell>
        </row>
        <row r="3664">
          <cell r="A3664">
            <v>1999</v>
          </cell>
          <cell r="B3664">
            <v>2</v>
          </cell>
          <cell r="C3664" t="str">
            <v>Manweb</v>
          </cell>
          <cell r="D3664" t="str">
            <v>Scottish Power</v>
          </cell>
          <cell r="E3664">
            <v>2</v>
          </cell>
          <cell r="F3664" t="str">
            <v>Prepayment</v>
          </cell>
          <cell r="G3664" t="str">
            <v>North East</v>
          </cell>
          <cell r="H3664">
            <v>0</v>
          </cell>
        </row>
        <row r="3665">
          <cell r="A3665">
            <v>1999</v>
          </cell>
          <cell r="B3665">
            <v>2</v>
          </cell>
          <cell r="C3665" t="str">
            <v>Manweb</v>
          </cell>
          <cell r="D3665" t="str">
            <v>Scottish Power</v>
          </cell>
          <cell r="E3665">
            <v>2</v>
          </cell>
          <cell r="F3665" t="str">
            <v>All</v>
          </cell>
          <cell r="G3665" t="str">
            <v>North Scotland</v>
          </cell>
          <cell r="H3665">
            <v>0</v>
          </cell>
        </row>
        <row r="3666">
          <cell r="A3666">
            <v>1999</v>
          </cell>
          <cell r="B3666">
            <v>2</v>
          </cell>
          <cell r="C3666" t="str">
            <v>Manweb</v>
          </cell>
          <cell r="D3666" t="str">
            <v>Scottish Power</v>
          </cell>
          <cell r="E3666">
            <v>2</v>
          </cell>
          <cell r="F3666" t="str">
            <v>Credit</v>
          </cell>
          <cell r="G3666" t="str">
            <v>North Scotland</v>
          </cell>
          <cell r="H3666">
            <v>0</v>
          </cell>
        </row>
        <row r="3667">
          <cell r="A3667">
            <v>1999</v>
          </cell>
          <cell r="B3667">
            <v>2</v>
          </cell>
          <cell r="C3667" t="str">
            <v>Manweb</v>
          </cell>
          <cell r="D3667" t="str">
            <v>Scottish Power</v>
          </cell>
          <cell r="E3667">
            <v>2</v>
          </cell>
          <cell r="F3667" t="str">
            <v>Credit</v>
          </cell>
          <cell r="G3667" t="str">
            <v>North Scotland</v>
          </cell>
          <cell r="H3667">
            <v>0</v>
          </cell>
        </row>
        <row r="3668">
          <cell r="A3668">
            <v>1999</v>
          </cell>
          <cell r="B3668">
            <v>2</v>
          </cell>
          <cell r="C3668" t="str">
            <v>Manweb</v>
          </cell>
          <cell r="D3668" t="str">
            <v>Scottish Power</v>
          </cell>
          <cell r="E3668">
            <v>2</v>
          </cell>
          <cell r="F3668" t="str">
            <v>Direct Debit</v>
          </cell>
          <cell r="G3668" t="str">
            <v>North Scotland</v>
          </cell>
          <cell r="H3668">
            <v>0</v>
          </cell>
        </row>
        <row r="3669">
          <cell r="A3669">
            <v>1999</v>
          </cell>
          <cell r="B3669">
            <v>2</v>
          </cell>
          <cell r="C3669" t="str">
            <v>Manweb</v>
          </cell>
          <cell r="D3669" t="str">
            <v>Scottish Power</v>
          </cell>
          <cell r="E3669">
            <v>2</v>
          </cell>
          <cell r="F3669" t="str">
            <v>Prepayment</v>
          </cell>
          <cell r="G3669" t="str">
            <v>North Scotland</v>
          </cell>
          <cell r="H3669">
            <v>0</v>
          </cell>
        </row>
        <row r="3670">
          <cell r="A3670">
            <v>1999</v>
          </cell>
          <cell r="B3670">
            <v>2</v>
          </cell>
          <cell r="C3670" t="str">
            <v>Manweb</v>
          </cell>
          <cell r="D3670" t="str">
            <v>Scottish Power</v>
          </cell>
          <cell r="E3670">
            <v>1</v>
          </cell>
          <cell r="F3670" t="str">
            <v>All</v>
          </cell>
          <cell r="G3670" t="str">
            <v>North Wales &amp; Merseyside</v>
          </cell>
          <cell r="H3670">
            <v>1127343</v>
          </cell>
        </row>
        <row r="3671">
          <cell r="A3671">
            <v>1999</v>
          </cell>
          <cell r="B3671">
            <v>2</v>
          </cell>
          <cell r="C3671" t="str">
            <v>Manweb</v>
          </cell>
          <cell r="D3671" t="str">
            <v>Scottish Power</v>
          </cell>
          <cell r="E3671">
            <v>1</v>
          </cell>
          <cell r="F3671" t="str">
            <v>Credit</v>
          </cell>
          <cell r="G3671" t="str">
            <v>North Wales &amp; Merseyside</v>
          </cell>
          <cell r="H3671">
            <v>526104</v>
          </cell>
        </row>
        <row r="3672">
          <cell r="A3672">
            <v>1999</v>
          </cell>
          <cell r="B3672">
            <v>2</v>
          </cell>
          <cell r="C3672" t="str">
            <v>Manweb</v>
          </cell>
          <cell r="D3672" t="str">
            <v>Scottish Power</v>
          </cell>
          <cell r="E3672">
            <v>1</v>
          </cell>
          <cell r="F3672" t="str">
            <v>Credit</v>
          </cell>
          <cell r="G3672" t="str">
            <v>North Wales &amp; Merseyside</v>
          </cell>
          <cell r="H3672">
            <v>17783</v>
          </cell>
        </row>
        <row r="3673">
          <cell r="A3673">
            <v>1999</v>
          </cell>
          <cell r="B3673">
            <v>2</v>
          </cell>
          <cell r="C3673" t="str">
            <v>Manweb</v>
          </cell>
          <cell r="D3673" t="str">
            <v>Scottish Power</v>
          </cell>
          <cell r="E3673">
            <v>1</v>
          </cell>
          <cell r="F3673" t="str">
            <v>Direct Debit</v>
          </cell>
          <cell r="G3673" t="str">
            <v>North Wales &amp; Merseyside</v>
          </cell>
          <cell r="H3673">
            <v>310938</v>
          </cell>
        </row>
        <row r="3674">
          <cell r="A3674">
            <v>1999</v>
          </cell>
          <cell r="B3674">
            <v>2</v>
          </cell>
          <cell r="C3674" t="str">
            <v>Manweb</v>
          </cell>
          <cell r="D3674" t="str">
            <v>Scottish Power</v>
          </cell>
          <cell r="E3674">
            <v>1</v>
          </cell>
          <cell r="F3674" t="str">
            <v>Prepayment</v>
          </cell>
          <cell r="G3674" t="str">
            <v>North Wales &amp; Merseyside</v>
          </cell>
          <cell r="H3674">
            <v>272518</v>
          </cell>
        </row>
        <row r="3675">
          <cell r="A3675">
            <v>1999</v>
          </cell>
          <cell r="B3675">
            <v>2</v>
          </cell>
          <cell r="C3675" t="str">
            <v>Manweb</v>
          </cell>
          <cell r="D3675" t="str">
            <v>Scottish Power</v>
          </cell>
          <cell r="E3675">
            <v>2</v>
          </cell>
          <cell r="F3675" t="str">
            <v>All</v>
          </cell>
          <cell r="G3675" t="str">
            <v>North West</v>
          </cell>
          <cell r="H3675">
            <v>12900</v>
          </cell>
        </row>
        <row r="3676">
          <cell r="A3676">
            <v>1999</v>
          </cell>
          <cell r="B3676">
            <v>2</v>
          </cell>
          <cell r="C3676" t="str">
            <v>Manweb</v>
          </cell>
          <cell r="D3676" t="str">
            <v>Scottish Power</v>
          </cell>
          <cell r="E3676">
            <v>2</v>
          </cell>
          <cell r="F3676" t="str">
            <v>Credit</v>
          </cell>
          <cell r="G3676" t="str">
            <v>North West</v>
          </cell>
          <cell r="H3676">
            <v>7695</v>
          </cell>
        </row>
        <row r="3677">
          <cell r="A3677">
            <v>1999</v>
          </cell>
          <cell r="B3677">
            <v>2</v>
          </cell>
          <cell r="C3677" t="str">
            <v>Manweb</v>
          </cell>
          <cell r="D3677" t="str">
            <v>Scottish Power</v>
          </cell>
          <cell r="E3677">
            <v>2</v>
          </cell>
          <cell r="F3677" t="str">
            <v>Credit</v>
          </cell>
          <cell r="G3677" t="str">
            <v>North West</v>
          </cell>
          <cell r="H3677">
            <v>0</v>
          </cell>
        </row>
        <row r="3678">
          <cell r="A3678">
            <v>1999</v>
          </cell>
          <cell r="B3678">
            <v>2</v>
          </cell>
          <cell r="C3678" t="str">
            <v>Manweb</v>
          </cell>
          <cell r="D3678" t="str">
            <v>Scottish Power</v>
          </cell>
          <cell r="E3678">
            <v>2</v>
          </cell>
          <cell r="F3678" t="str">
            <v>Direct Debit</v>
          </cell>
          <cell r="G3678" t="str">
            <v>North West</v>
          </cell>
          <cell r="H3678">
            <v>3386</v>
          </cell>
        </row>
        <row r="3679">
          <cell r="A3679">
            <v>1999</v>
          </cell>
          <cell r="B3679">
            <v>2</v>
          </cell>
          <cell r="C3679" t="str">
            <v>Manweb</v>
          </cell>
          <cell r="D3679" t="str">
            <v>Scottish Power</v>
          </cell>
          <cell r="E3679">
            <v>2</v>
          </cell>
          <cell r="F3679" t="str">
            <v>Prepayment</v>
          </cell>
          <cell r="G3679" t="str">
            <v>North West</v>
          </cell>
          <cell r="H3679">
            <v>1819</v>
          </cell>
        </row>
        <row r="3680">
          <cell r="A3680">
            <v>1999</v>
          </cell>
          <cell r="B3680">
            <v>2</v>
          </cell>
          <cell r="C3680" t="str">
            <v>Manweb</v>
          </cell>
          <cell r="D3680" t="str">
            <v>Scottish Power</v>
          </cell>
          <cell r="E3680">
            <v>2</v>
          </cell>
          <cell r="F3680" t="str">
            <v>All</v>
          </cell>
          <cell r="G3680" t="str">
            <v>South East</v>
          </cell>
          <cell r="H3680">
            <v>0</v>
          </cell>
        </row>
        <row r="3681">
          <cell r="A3681">
            <v>1999</v>
          </cell>
          <cell r="B3681">
            <v>2</v>
          </cell>
          <cell r="C3681" t="str">
            <v>Manweb</v>
          </cell>
          <cell r="D3681" t="str">
            <v>Scottish Power</v>
          </cell>
          <cell r="E3681">
            <v>2</v>
          </cell>
          <cell r="F3681" t="str">
            <v>Credit</v>
          </cell>
          <cell r="G3681" t="str">
            <v>South East</v>
          </cell>
          <cell r="H3681">
            <v>0</v>
          </cell>
        </row>
        <row r="3682">
          <cell r="A3682">
            <v>1999</v>
          </cell>
          <cell r="B3682">
            <v>2</v>
          </cell>
          <cell r="C3682" t="str">
            <v>Manweb</v>
          </cell>
          <cell r="D3682" t="str">
            <v>Scottish Power</v>
          </cell>
          <cell r="E3682">
            <v>2</v>
          </cell>
          <cell r="F3682" t="str">
            <v>Credit</v>
          </cell>
          <cell r="G3682" t="str">
            <v>South East</v>
          </cell>
          <cell r="H3682">
            <v>0</v>
          </cell>
        </row>
        <row r="3683">
          <cell r="A3683">
            <v>1999</v>
          </cell>
          <cell r="B3683">
            <v>2</v>
          </cell>
          <cell r="C3683" t="str">
            <v>Manweb</v>
          </cell>
          <cell r="D3683" t="str">
            <v>Scottish Power</v>
          </cell>
          <cell r="E3683">
            <v>2</v>
          </cell>
          <cell r="F3683" t="str">
            <v>Direct Debit</v>
          </cell>
          <cell r="G3683" t="str">
            <v>South East</v>
          </cell>
          <cell r="H3683">
            <v>0</v>
          </cell>
        </row>
        <row r="3684">
          <cell r="A3684">
            <v>1999</v>
          </cell>
          <cell r="B3684">
            <v>2</v>
          </cell>
          <cell r="C3684" t="str">
            <v>Manweb</v>
          </cell>
          <cell r="D3684" t="str">
            <v>Scottish Power</v>
          </cell>
          <cell r="E3684">
            <v>2</v>
          </cell>
          <cell r="F3684" t="str">
            <v>Prepayment</v>
          </cell>
          <cell r="G3684" t="str">
            <v>South East</v>
          </cell>
          <cell r="H3684">
            <v>0</v>
          </cell>
        </row>
        <row r="3685">
          <cell r="A3685">
            <v>1999</v>
          </cell>
          <cell r="B3685">
            <v>2</v>
          </cell>
          <cell r="C3685" t="str">
            <v>Manweb</v>
          </cell>
          <cell r="D3685" t="str">
            <v>Scottish Power</v>
          </cell>
          <cell r="E3685">
            <v>2</v>
          </cell>
          <cell r="F3685" t="str">
            <v>All</v>
          </cell>
          <cell r="G3685" t="str">
            <v>South Scotland</v>
          </cell>
          <cell r="H3685">
            <v>0</v>
          </cell>
        </row>
        <row r="3686">
          <cell r="A3686">
            <v>1999</v>
          </cell>
          <cell r="B3686">
            <v>2</v>
          </cell>
          <cell r="C3686" t="str">
            <v>Manweb</v>
          </cell>
          <cell r="D3686" t="str">
            <v>Scottish Power</v>
          </cell>
          <cell r="E3686">
            <v>2</v>
          </cell>
          <cell r="F3686" t="str">
            <v>Credit</v>
          </cell>
          <cell r="G3686" t="str">
            <v>South Scotland</v>
          </cell>
          <cell r="H3686">
            <v>0</v>
          </cell>
        </row>
        <row r="3687">
          <cell r="A3687">
            <v>1999</v>
          </cell>
          <cell r="B3687">
            <v>2</v>
          </cell>
          <cell r="C3687" t="str">
            <v>Manweb</v>
          </cell>
          <cell r="D3687" t="str">
            <v>Scottish Power</v>
          </cell>
          <cell r="E3687">
            <v>2</v>
          </cell>
          <cell r="F3687" t="str">
            <v>Credit</v>
          </cell>
          <cell r="G3687" t="str">
            <v>South Scotland</v>
          </cell>
          <cell r="H3687">
            <v>0</v>
          </cell>
        </row>
        <row r="3688">
          <cell r="A3688">
            <v>1999</v>
          </cell>
          <cell r="B3688">
            <v>2</v>
          </cell>
          <cell r="C3688" t="str">
            <v>Manweb</v>
          </cell>
          <cell r="D3688" t="str">
            <v>Scottish Power</v>
          </cell>
          <cell r="E3688">
            <v>2</v>
          </cell>
          <cell r="F3688" t="str">
            <v>Direct Debit</v>
          </cell>
          <cell r="G3688" t="str">
            <v>South Scotland</v>
          </cell>
          <cell r="H3688">
            <v>0</v>
          </cell>
        </row>
        <row r="3689">
          <cell r="A3689">
            <v>1999</v>
          </cell>
          <cell r="B3689">
            <v>2</v>
          </cell>
          <cell r="C3689" t="str">
            <v>Manweb</v>
          </cell>
          <cell r="D3689" t="str">
            <v>Scottish Power</v>
          </cell>
          <cell r="E3689">
            <v>2</v>
          </cell>
          <cell r="F3689" t="str">
            <v>Prepayment</v>
          </cell>
          <cell r="G3689" t="str">
            <v>South Scotland</v>
          </cell>
          <cell r="H3689">
            <v>0</v>
          </cell>
        </row>
        <row r="3690">
          <cell r="A3690">
            <v>1999</v>
          </cell>
          <cell r="B3690">
            <v>2</v>
          </cell>
          <cell r="C3690" t="str">
            <v>Manweb</v>
          </cell>
          <cell r="D3690" t="str">
            <v>Scottish Power</v>
          </cell>
          <cell r="E3690">
            <v>2</v>
          </cell>
          <cell r="F3690" t="str">
            <v>All</v>
          </cell>
          <cell r="G3690" t="str">
            <v>South Wales</v>
          </cell>
          <cell r="H3690">
            <v>4217</v>
          </cell>
        </row>
        <row r="3691">
          <cell r="A3691">
            <v>1999</v>
          </cell>
          <cell r="B3691">
            <v>2</v>
          </cell>
          <cell r="C3691" t="str">
            <v>Manweb</v>
          </cell>
          <cell r="D3691" t="str">
            <v>Scottish Power</v>
          </cell>
          <cell r="E3691">
            <v>2</v>
          </cell>
          <cell r="F3691" t="str">
            <v>Credit</v>
          </cell>
          <cell r="G3691" t="str">
            <v>South Wales</v>
          </cell>
          <cell r="H3691">
            <v>2551</v>
          </cell>
        </row>
        <row r="3692">
          <cell r="A3692">
            <v>1999</v>
          </cell>
          <cell r="B3692">
            <v>2</v>
          </cell>
          <cell r="C3692" t="str">
            <v>Manweb</v>
          </cell>
          <cell r="D3692" t="str">
            <v>Scottish Power</v>
          </cell>
          <cell r="E3692">
            <v>2</v>
          </cell>
          <cell r="F3692" t="str">
            <v>Credit</v>
          </cell>
          <cell r="G3692" t="str">
            <v>South Wales</v>
          </cell>
          <cell r="H3692">
            <v>0</v>
          </cell>
        </row>
        <row r="3693">
          <cell r="A3693">
            <v>1999</v>
          </cell>
          <cell r="B3693">
            <v>2</v>
          </cell>
          <cell r="C3693" t="str">
            <v>Manweb</v>
          </cell>
          <cell r="D3693" t="str">
            <v>Scottish Power</v>
          </cell>
          <cell r="E3693">
            <v>2</v>
          </cell>
          <cell r="F3693" t="str">
            <v>Direct Debit</v>
          </cell>
          <cell r="G3693" t="str">
            <v>South Wales</v>
          </cell>
          <cell r="H3693">
            <v>1145</v>
          </cell>
        </row>
        <row r="3694">
          <cell r="A3694">
            <v>1999</v>
          </cell>
          <cell r="B3694">
            <v>2</v>
          </cell>
          <cell r="C3694" t="str">
            <v>Manweb</v>
          </cell>
          <cell r="D3694" t="str">
            <v>Scottish Power</v>
          </cell>
          <cell r="E3694">
            <v>2</v>
          </cell>
          <cell r="F3694" t="str">
            <v>Prepayment</v>
          </cell>
          <cell r="G3694" t="str">
            <v>South Wales</v>
          </cell>
          <cell r="H3694">
            <v>521</v>
          </cell>
        </row>
        <row r="3695">
          <cell r="A3695">
            <v>1999</v>
          </cell>
          <cell r="B3695">
            <v>2</v>
          </cell>
          <cell r="C3695" t="str">
            <v>Manweb</v>
          </cell>
          <cell r="D3695" t="str">
            <v>Scottish Power</v>
          </cell>
          <cell r="E3695">
            <v>2</v>
          </cell>
          <cell r="F3695" t="str">
            <v>All</v>
          </cell>
          <cell r="G3695" t="str">
            <v>South West</v>
          </cell>
          <cell r="H3695">
            <v>3</v>
          </cell>
        </row>
        <row r="3696">
          <cell r="A3696">
            <v>1999</v>
          </cell>
          <cell r="B3696">
            <v>2</v>
          </cell>
          <cell r="C3696" t="str">
            <v>Manweb</v>
          </cell>
          <cell r="D3696" t="str">
            <v>Scottish Power</v>
          </cell>
          <cell r="E3696">
            <v>2</v>
          </cell>
          <cell r="F3696" t="str">
            <v>Credit</v>
          </cell>
          <cell r="G3696" t="str">
            <v>South West</v>
          </cell>
          <cell r="H3696">
            <v>2</v>
          </cell>
        </row>
        <row r="3697">
          <cell r="A3697">
            <v>1999</v>
          </cell>
          <cell r="B3697">
            <v>2</v>
          </cell>
          <cell r="C3697" t="str">
            <v>Manweb</v>
          </cell>
          <cell r="D3697" t="str">
            <v>Scottish Power</v>
          </cell>
          <cell r="E3697">
            <v>2</v>
          </cell>
          <cell r="F3697" t="str">
            <v>Credit</v>
          </cell>
          <cell r="G3697" t="str">
            <v>South West</v>
          </cell>
          <cell r="H3697">
            <v>0</v>
          </cell>
        </row>
        <row r="3698">
          <cell r="A3698">
            <v>1999</v>
          </cell>
          <cell r="B3698">
            <v>2</v>
          </cell>
          <cell r="C3698" t="str">
            <v>Manweb</v>
          </cell>
          <cell r="D3698" t="str">
            <v>Scottish Power</v>
          </cell>
          <cell r="E3698">
            <v>2</v>
          </cell>
          <cell r="F3698" t="str">
            <v>Direct Debit</v>
          </cell>
          <cell r="G3698" t="str">
            <v>South West</v>
          </cell>
          <cell r="H3698">
            <v>1</v>
          </cell>
        </row>
        <row r="3699">
          <cell r="A3699">
            <v>1999</v>
          </cell>
          <cell r="B3699">
            <v>2</v>
          </cell>
          <cell r="C3699" t="str">
            <v>Manweb</v>
          </cell>
          <cell r="D3699" t="str">
            <v>Scottish Power</v>
          </cell>
          <cell r="E3699">
            <v>2</v>
          </cell>
          <cell r="F3699" t="str">
            <v>Prepayment</v>
          </cell>
          <cell r="G3699" t="str">
            <v>South West</v>
          </cell>
          <cell r="H3699">
            <v>0</v>
          </cell>
        </row>
        <row r="3700">
          <cell r="A3700">
            <v>1999</v>
          </cell>
          <cell r="B3700">
            <v>2</v>
          </cell>
          <cell r="C3700" t="str">
            <v>Manweb</v>
          </cell>
          <cell r="D3700" t="str">
            <v>Scottish Power</v>
          </cell>
          <cell r="E3700">
            <v>2</v>
          </cell>
          <cell r="F3700" t="str">
            <v>All</v>
          </cell>
          <cell r="G3700" t="str">
            <v>Southern</v>
          </cell>
          <cell r="H3700">
            <v>2</v>
          </cell>
        </row>
        <row r="3701">
          <cell r="A3701">
            <v>1999</v>
          </cell>
          <cell r="B3701">
            <v>2</v>
          </cell>
          <cell r="C3701" t="str">
            <v>Manweb</v>
          </cell>
          <cell r="D3701" t="str">
            <v>Scottish Power</v>
          </cell>
          <cell r="E3701">
            <v>2</v>
          </cell>
          <cell r="F3701" t="str">
            <v>Credit</v>
          </cell>
          <cell r="G3701" t="str">
            <v>Southern</v>
          </cell>
          <cell r="H3701">
            <v>1</v>
          </cell>
        </row>
        <row r="3702">
          <cell r="A3702">
            <v>1999</v>
          </cell>
          <cell r="B3702">
            <v>2</v>
          </cell>
          <cell r="C3702" t="str">
            <v>Manweb</v>
          </cell>
          <cell r="D3702" t="str">
            <v>Scottish Power</v>
          </cell>
          <cell r="E3702">
            <v>2</v>
          </cell>
          <cell r="F3702" t="str">
            <v>Credit</v>
          </cell>
          <cell r="G3702" t="str">
            <v>Southern</v>
          </cell>
          <cell r="H3702">
            <v>0</v>
          </cell>
        </row>
        <row r="3703">
          <cell r="A3703">
            <v>1999</v>
          </cell>
          <cell r="B3703">
            <v>2</v>
          </cell>
          <cell r="C3703" t="str">
            <v>Manweb</v>
          </cell>
          <cell r="D3703" t="str">
            <v>Scottish Power</v>
          </cell>
          <cell r="E3703">
            <v>2</v>
          </cell>
          <cell r="F3703" t="str">
            <v>Direct Debit</v>
          </cell>
          <cell r="G3703" t="str">
            <v>Southern</v>
          </cell>
          <cell r="H3703">
            <v>1</v>
          </cell>
        </row>
        <row r="3704">
          <cell r="A3704">
            <v>1999</v>
          </cell>
          <cell r="B3704">
            <v>2</v>
          </cell>
          <cell r="C3704" t="str">
            <v>Manweb</v>
          </cell>
          <cell r="D3704" t="str">
            <v>Scottish Power</v>
          </cell>
          <cell r="E3704">
            <v>2</v>
          </cell>
          <cell r="F3704" t="str">
            <v>Prepayment</v>
          </cell>
          <cell r="G3704" t="str">
            <v>Southern</v>
          </cell>
          <cell r="H3704">
            <v>0</v>
          </cell>
        </row>
        <row r="3705">
          <cell r="A3705">
            <v>1999</v>
          </cell>
          <cell r="B3705">
            <v>2</v>
          </cell>
          <cell r="C3705" t="str">
            <v>Manweb</v>
          </cell>
          <cell r="D3705" t="str">
            <v>Scottish Power</v>
          </cell>
          <cell r="E3705">
            <v>2</v>
          </cell>
          <cell r="F3705" t="str">
            <v>All</v>
          </cell>
          <cell r="G3705" t="str">
            <v>Yorkshire</v>
          </cell>
          <cell r="H3705">
            <v>19</v>
          </cell>
        </row>
        <row r="3706">
          <cell r="A3706">
            <v>1999</v>
          </cell>
          <cell r="B3706">
            <v>2</v>
          </cell>
          <cell r="C3706" t="str">
            <v>Manweb</v>
          </cell>
          <cell r="D3706" t="str">
            <v>Scottish Power</v>
          </cell>
          <cell r="E3706">
            <v>2</v>
          </cell>
          <cell r="F3706" t="str">
            <v>Credit</v>
          </cell>
          <cell r="G3706" t="str">
            <v>Yorkshire</v>
          </cell>
          <cell r="H3706">
            <v>11</v>
          </cell>
        </row>
        <row r="3707">
          <cell r="A3707">
            <v>1999</v>
          </cell>
          <cell r="B3707">
            <v>2</v>
          </cell>
          <cell r="C3707" t="str">
            <v>Manweb</v>
          </cell>
          <cell r="D3707" t="str">
            <v>Scottish Power</v>
          </cell>
          <cell r="E3707">
            <v>2</v>
          </cell>
          <cell r="F3707" t="str">
            <v>Credit</v>
          </cell>
          <cell r="G3707" t="str">
            <v>Yorkshire</v>
          </cell>
          <cell r="H3707">
            <v>0</v>
          </cell>
        </row>
        <row r="3708">
          <cell r="A3708">
            <v>1999</v>
          </cell>
          <cell r="B3708">
            <v>2</v>
          </cell>
          <cell r="C3708" t="str">
            <v>Manweb</v>
          </cell>
          <cell r="D3708" t="str">
            <v>Scottish Power</v>
          </cell>
          <cell r="E3708">
            <v>2</v>
          </cell>
          <cell r="F3708" t="str">
            <v>Direct Debit</v>
          </cell>
          <cell r="G3708" t="str">
            <v>Yorkshire</v>
          </cell>
          <cell r="H3708">
            <v>4</v>
          </cell>
        </row>
        <row r="3709">
          <cell r="A3709">
            <v>1999</v>
          </cell>
          <cell r="B3709">
            <v>2</v>
          </cell>
          <cell r="C3709" t="str">
            <v>Manweb</v>
          </cell>
          <cell r="D3709" t="str">
            <v>Scottish Power</v>
          </cell>
          <cell r="E3709">
            <v>2</v>
          </cell>
          <cell r="F3709" t="str">
            <v>Prepayment</v>
          </cell>
          <cell r="G3709" t="str">
            <v>Yorkshire</v>
          </cell>
          <cell r="H3709">
            <v>4</v>
          </cell>
        </row>
        <row r="3710">
          <cell r="A3710">
            <v>1999</v>
          </cell>
          <cell r="B3710">
            <v>2</v>
          </cell>
          <cell r="C3710" t="str">
            <v>Northern Electric plc</v>
          </cell>
          <cell r="D3710" t="str">
            <v>nPower</v>
          </cell>
          <cell r="E3710">
            <v>2</v>
          </cell>
          <cell r="F3710" t="str">
            <v>All</v>
          </cell>
          <cell r="G3710" t="str">
            <v>East Anglia</v>
          </cell>
          <cell r="H3710">
            <v>7743</v>
          </cell>
        </row>
        <row r="3711">
          <cell r="A3711">
            <v>1999</v>
          </cell>
          <cell r="B3711">
            <v>2</v>
          </cell>
          <cell r="C3711" t="str">
            <v>Northern Electric plc</v>
          </cell>
          <cell r="D3711" t="str">
            <v>nPower</v>
          </cell>
          <cell r="E3711">
            <v>2</v>
          </cell>
          <cell r="F3711" t="str">
            <v>Credit</v>
          </cell>
          <cell r="G3711" t="str">
            <v>East Anglia</v>
          </cell>
          <cell r="H3711">
            <v>2255</v>
          </cell>
        </row>
        <row r="3712">
          <cell r="A3712">
            <v>1999</v>
          </cell>
          <cell r="B3712">
            <v>2</v>
          </cell>
          <cell r="C3712" t="str">
            <v>Northern Electric plc</v>
          </cell>
          <cell r="D3712" t="str">
            <v>nPower</v>
          </cell>
          <cell r="E3712">
            <v>2</v>
          </cell>
          <cell r="F3712" t="str">
            <v>Credit</v>
          </cell>
          <cell r="G3712" t="str">
            <v>East Anglia</v>
          </cell>
          <cell r="H3712">
            <v>0</v>
          </cell>
        </row>
        <row r="3713">
          <cell r="A3713">
            <v>1999</v>
          </cell>
          <cell r="B3713">
            <v>2</v>
          </cell>
          <cell r="C3713" t="str">
            <v>Northern Electric plc</v>
          </cell>
          <cell r="D3713" t="str">
            <v>nPower</v>
          </cell>
          <cell r="E3713">
            <v>2</v>
          </cell>
          <cell r="F3713" t="str">
            <v>Direct Debit</v>
          </cell>
          <cell r="G3713" t="str">
            <v>East Anglia</v>
          </cell>
          <cell r="H3713">
            <v>5377</v>
          </cell>
        </row>
        <row r="3714">
          <cell r="A3714">
            <v>1999</v>
          </cell>
          <cell r="B3714">
            <v>2</v>
          </cell>
          <cell r="C3714" t="str">
            <v>Northern Electric plc</v>
          </cell>
          <cell r="D3714" t="str">
            <v>nPower</v>
          </cell>
          <cell r="E3714">
            <v>2</v>
          </cell>
          <cell r="F3714" t="str">
            <v>Prepayment</v>
          </cell>
          <cell r="G3714" t="str">
            <v>East Anglia</v>
          </cell>
          <cell r="H3714">
            <v>111</v>
          </cell>
        </row>
        <row r="3715">
          <cell r="A3715">
            <v>1999</v>
          </cell>
          <cell r="B3715">
            <v>2</v>
          </cell>
          <cell r="C3715" t="str">
            <v>Northern Electric plc</v>
          </cell>
          <cell r="D3715" t="str">
            <v>nPower</v>
          </cell>
          <cell r="E3715">
            <v>2</v>
          </cell>
          <cell r="F3715" t="str">
            <v>All</v>
          </cell>
          <cell r="G3715" t="str">
            <v>East Midlands</v>
          </cell>
          <cell r="H3715">
            <v>2344</v>
          </cell>
        </row>
        <row r="3716">
          <cell r="A3716">
            <v>1999</v>
          </cell>
          <cell r="B3716">
            <v>2</v>
          </cell>
          <cell r="C3716" t="str">
            <v>Northern Electric plc</v>
          </cell>
          <cell r="D3716" t="str">
            <v>nPower</v>
          </cell>
          <cell r="E3716">
            <v>2</v>
          </cell>
          <cell r="F3716" t="str">
            <v>Credit</v>
          </cell>
          <cell r="G3716" t="str">
            <v>East Midlands</v>
          </cell>
          <cell r="H3716">
            <v>0</v>
          </cell>
        </row>
        <row r="3717">
          <cell r="A3717">
            <v>1999</v>
          </cell>
          <cell r="B3717">
            <v>2</v>
          </cell>
          <cell r="C3717" t="str">
            <v>Northern Electric plc</v>
          </cell>
          <cell r="D3717" t="str">
            <v>nPower</v>
          </cell>
          <cell r="E3717">
            <v>2</v>
          </cell>
          <cell r="F3717" t="str">
            <v>Credit</v>
          </cell>
          <cell r="G3717" t="str">
            <v>East Midlands</v>
          </cell>
          <cell r="H3717">
            <v>0</v>
          </cell>
        </row>
        <row r="3718">
          <cell r="A3718">
            <v>1999</v>
          </cell>
          <cell r="B3718">
            <v>2</v>
          </cell>
          <cell r="C3718" t="str">
            <v>Northern Electric plc</v>
          </cell>
          <cell r="D3718" t="str">
            <v>nPower</v>
          </cell>
          <cell r="E3718">
            <v>2</v>
          </cell>
          <cell r="F3718" t="str">
            <v>Direct Debit</v>
          </cell>
          <cell r="G3718" t="str">
            <v>East Midlands</v>
          </cell>
          <cell r="H3718">
            <v>0</v>
          </cell>
        </row>
        <row r="3719">
          <cell r="A3719">
            <v>1999</v>
          </cell>
          <cell r="B3719">
            <v>2</v>
          </cell>
          <cell r="C3719" t="str">
            <v>Northern Electric plc</v>
          </cell>
          <cell r="D3719" t="str">
            <v>nPower</v>
          </cell>
          <cell r="E3719">
            <v>2</v>
          </cell>
          <cell r="F3719" t="str">
            <v>Prepayment</v>
          </cell>
          <cell r="G3719" t="str">
            <v>East Midlands</v>
          </cell>
          <cell r="H3719">
            <v>0</v>
          </cell>
        </row>
        <row r="3720">
          <cell r="A3720">
            <v>1999</v>
          </cell>
          <cell r="B3720">
            <v>2</v>
          </cell>
          <cell r="C3720" t="str">
            <v>Northern Electric plc</v>
          </cell>
          <cell r="D3720" t="str">
            <v>nPower</v>
          </cell>
          <cell r="E3720">
            <v>2</v>
          </cell>
          <cell r="F3720" t="str">
            <v>All</v>
          </cell>
          <cell r="G3720" t="str">
            <v>London</v>
          </cell>
          <cell r="H3720">
            <v>2287</v>
          </cell>
        </row>
        <row r="3721">
          <cell r="A3721">
            <v>1999</v>
          </cell>
          <cell r="B3721">
            <v>2</v>
          </cell>
          <cell r="C3721" t="str">
            <v>Northern Electric plc</v>
          </cell>
          <cell r="D3721" t="str">
            <v>nPower</v>
          </cell>
          <cell r="E3721">
            <v>2</v>
          </cell>
          <cell r="F3721" t="str">
            <v>Credit</v>
          </cell>
          <cell r="G3721" t="str">
            <v>London</v>
          </cell>
          <cell r="H3721">
            <v>1010</v>
          </cell>
        </row>
        <row r="3722">
          <cell r="A3722">
            <v>1999</v>
          </cell>
          <cell r="B3722">
            <v>2</v>
          </cell>
          <cell r="C3722" t="str">
            <v>Northern Electric plc</v>
          </cell>
          <cell r="D3722" t="str">
            <v>nPower</v>
          </cell>
          <cell r="E3722">
            <v>2</v>
          </cell>
          <cell r="F3722" t="str">
            <v>Credit</v>
          </cell>
          <cell r="G3722" t="str">
            <v>London</v>
          </cell>
          <cell r="H3722">
            <v>0</v>
          </cell>
        </row>
        <row r="3723">
          <cell r="A3723">
            <v>1999</v>
          </cell>
          <cell r="B3723">
            <v>2</v>
          </cell>
          <cell r="C3723" t="str">
            <v>Northern Electric plc</v>
          </cell>
          <cell r="D3723" t="str">
            <v>nPower</v>
          </cell>
          <cell r="E3723">
            <v>2</v>
          </cell>
          <cell r="F3723" t="str">
            <v>Direct Debit</v>
          </cell>
          <cell r="G3723" t="str">
            <v>London</v>
          </cell>
          <cell r="H3723">
            <v>1221</v>
          </cell>
        </row>
        <row r="3724">
          <cell r="A3724">
            <v>1999</v>
          </cell>
          <cell r="B3724">
            <v>2</v>
          </cell>
          <cell r="C3724" t="str">
            <v>Northern Electric plc</v>
          </cell>
          <cell r="D3724" t="str">
            <v>nPower</v>
          </cell>
          <cell r="E3724">
            <v>2</v>
          </cell>
          <cell r="F3724" t="str">
            <v>Prepayment</v>
          </cell>
          <cell r="G3724" t="str">
            <v>London</v>
          </cell>
          <cell r="H3724">
            <v>56</v>
          </cell>
        </row>
        <row r="3725">
          <cell r="A3725">
            <v>1999</v>
          </cell>
          <cell r="B3725">
            <v>2</v>
          </cell>
          <cell r="C3725" t="str">
            <v>Northern Electric plc</v>
          </cell>
          <cell r="D3725" t="str">
            <v>nPower</v>
          </cell>
          <cell r="E3725">
            <v>2</v>
          </cell>
          <cell r="F3725" t="str">
            <v>All</v>
          </cell>
          <cell r="G3725" t="str">
            <v>Midlands</v>
          </cell>
          <cell r="H3725">
            <v>3804</v>
          </cell>
        </row>
        <row r="3726">
          <cell r="A3726">
            <v>1999</v>
          </cell>
          <cell r="B3726">
            <v>2</v>
          </cell>
          <cell r="C3726" t="str">
            <v>Northern Electric plc</v>
          </cell>
          <cell r="D3726" t="str">
            <v>nPower</v>
          </cell>
          <cell r="E3726">
            <v>2</v>
          </cell>
          <cell r="F3726" t="str">
            <v>Credit</v>
          </cell>
          <cell r="G3726" t="str">
            <v>Midlands</v>
          </cell>
          <cell r="H3726">
            <v>1178</v>
          </cell>
        </row>
        <row r="3727">
          <cell r="A3727">
            <v>1999</v>
          </cell>
          <cell r="B3727">
            <v>2</v>
          </cell>
          <cell r="C3727" t="str">
            <v>Northern Electric plc</v>
          </cell>
          <cell r="D3727" t="str">
            <v>nPower</v>
          </cell>
          <cell r="E3727">
            <v>2</v>
          </cell>
          <cell r="F3727" t="str">
            <v>Credit</v>
          </cell>
          <cell r="G3727" t="str">
            <v>Midlands</v>
          </cell>
          <cell r="H3727">
            <v>0</v>
          </cell>
        </row>
        <row r="3728">
          <cell r="A3728">
            <v>1999</v>
          </cell>
          <cell r="B3728">
            <v>2</v>
          </cell>
          <cell r="C3728" t="str">
            <v>Northern Electric plc</v>
          </cell>
          <cell r="D3728" t="str">
            <v>nPower</v>
          </cell>
          <cell r="E3728">
            <v>2</v>
          </cell>
          <cell r="F3728" t="str">
            <v>Direct Debit</v>
          </cell>
          <cell r="G3728" t="str">
            <v>Midlands</v>
          </cell>
          <cell r="H3728">
            <v>2444</v>
          </cell>
        </row>
        <row r="3729">
          <cell r="A3729">
            <v>1999</v>
          </cell>
          <cell r="B3729">
            <v>2</v>
          </cell>
          <cell r="C3729" t="str">
            <v>Northern Electric plc</v>
          </cell>
          <cell r="D3729" t="str">
            <v>nPower</v>
          </cell>
          <cell r="E3729">
            <v>2</v>
          </cell>
          <cell r="F3729" t="str">
            <v>Prepayment</v>
          </cell>
          <cell r="G3729" t="str">
            <v>Midlands</v>
          </cell>
          <cell r="H3729">
            <v>182</v>
          </cell>
        </row>
        <row r="3730">
          <cell r="A3730">
            <v>1999</v>
          </cell>
          <cell r="B3730">
            <v>2</v>
          </cell>
          <cell r="C3730" t="str">
            <v>Northern Electric plc</v>
          </cell>
          <cell r="D3730" t="str">
            <v>nPower</v>
          </cell>
          <cell r="E3730">
            <v>1</v>
          </cell>
          <cell r="F3730" t="str">
            <v>All</v>
          </cell>
          <cell r="G3730" t="str">
            <v>North East</v>
          </cell>
          <cell r="H3730">
            <v>1195909</v>
          </cell>
        </row>
        <row r="3731">
          <cell r="A3731">
            <v>1999</v>
          </cell>
          <cell r="B3731">
            <v>2</v>
          </cell>
          <cell r="C3731" t="str">
            <v>Northern Electric plc</v>
          </cell>
          <cell r="D3731" t="str">
            <v>nPower</v>
          </cell>
          <cell r="E3731">
            <v>1</v>
          </cell>
          <cell r="F3731" t="str">
            <v>Credit</v>
          </cell>
          <cell r="G3731" t="str">
            <v>North East</v>
          </cell>
          <cell r="H3731">
            <v>701187</v>
          </cell>
        </row>
        <row r="3732">
          <cell r="A3732">
            <v>1999</v>
          </cell>
          <cell r="B3732">
            <v>2</v>
          </cell>
          <cell r="C3732" t="str">
            <v>Northern Electric plc</v>
          </cell>
          <cell r="D3732" t="str">
            <v>nPower</v>
          </cell>
          <cell r="E3732">
            <v>1</v>
          </cell>
          <cell r="F3732" t="str">
            <v>Credit</v>
          </cell>
          <cell r="G3732" t="str">
            <v>North East</v>
          </cell>
          <cell r="H3732">
            <v>55029</v>
          </cell>
        </row>
        <row r="3733">
          <cell r="A3733">
            <v>1999</v>
          </cell>
          <cell r="B3733">
            <v>2</v>
          </cell>
          <cell r="C3733" t="str">
            <v>Northern Electric plc</v>
          </cell>
          <cell r="D3733" t="str">
            <v>nPower</v>
          </cell>
          <cell r="E3733">
            <v>1</v>
          </cell>
          <cell r="F3733" t="str">
            <v>Direct Debit</v>
          </cell>
          <cell r="G3733" t="str">
            <v>North East</v>
          </cell>
          <cell r="H3733">
            <v>296257</v>
          </cell>
        </row>
        <row r="3734">
          <cell r="A3734">
            <v>1999</v>
          </cell>
          <cell r="B3734">
            <v>2</v>
          </cell>
          <cell r="C3734" t="str">
            <v>Northern Electric plc</v>
          </cell>
          <cell r="D3734" t="str">
            <v>nPower</v>
          </cell>
          <cell r="E3734">
            <v>1</v>
          </cell>
          <cell r="F3734" t="str">
            <v>Prepayment</v>
          </cell>
          <cell r="G3734" t="str">
            <v>North East</v>
          </cell>
          <cell r="H3734">
            <v>143436</v>
          </cell>
        </row>
        <row r="3735">
          <cell r="A3735">
            <v>1999</v>
          </cell>
          <cell r="B3735">
            <v>2</v>
          </cell>
          <cell r="C3735" t="str">
            <v>Northern Electric plc</v>
          </cell>
          <cell r="D3735" t="str">
            <v>nPower</v>
          </cell>
          <cell r="E3735">
            <v>2</v>
          </cell>
          <cell r="F3735" t="str">
            <v>All</v>
          </cell>
          <cell r="G3735" t="str">
            <v>North Scotland</v>
          </cell>
          <cell r="H3735">
            <v>240</v>
          </cell>
        </row>
        <row r="3736">
          <cell r="A3736">
            <v>1999</v>
          </cell>
          <cell r="B3736">
            <v>2</v>
          </cell>
          <cell r="C3736" t="str">
            <v>Northern Electric plc</v>
          </cell>
          <cell r="D3736" t="str">
            <v>nPower</v>
          </cell>
          <cell r="E3736">
            <v>2</v>
          </cell>
          <cell r="F3736" t="str">
            <v>Credit</v>
          </cell>
          <cell r="G3736" t="str">
            <v>North Scotland</v>
          </cell>
          <cell r="H3736">
            <v>63</v>
          </cell>
        </row>
        <row r="3737">
          <cell r="A3737">
            <v>1999</v>
          </cell>
          <cell r="B3737">
            <v>2</v>
          </cell>
          <cell r="C3737" t="str">
            <v>Northern Electric plc</v>
          </cell>
          <cell r="D3737" t="str">
            <v>nPower</v>
          </cell>
          <cell r="E3737">
            <v>2</v>
          </cell>
          <cell r="F3737" t="str">
            <v>Credit</v>
          </cell>
          <cell r="G3737" t="str">
            <v>North Scotland</v>
          </cell>
          <cell r="H3737">
            <v>0</v>
          </cell>
        </row>
        <row r="3738">
          <cell r="A3738">
            <v>1999</v>
          </cell>
          <cell r="B3738">
            <v>2</v>
          </cell>
          <cell r="C3738" t="str">
            <v>Northern Electric plc</v>
          </cell>
          <cell r="D3738" t="str">
            <v>nPower</v>
          </cell>
          <cell r="E3738">
            <v>2</v>
          </cell>
          <cell r="F3738" t="str">
            <v>Direct Debit</v>
          </cell>
          <cell r="G3738" t="str">
            <v>North Scotland</v>
          </cell>
          <cell r="H3738">
            <v>174</v>
          </cell>
        </row>
        <row r="3739">
          <cell r="A3739">
            <v>1999</v>
          </cell>
          <cell r="B3739">
            <v>2</v>
          </cell>
          <cell r="C3739" t="str">
            <v>Northern Electric plc</v>
          </cell>
          <cell r="D3739" t="str">
            <v>nPower</v>
          </cell>
          <cell r="E3739">
            <v>2</v>
          </cell>
          <cell r="F3739" t="str">
            <v>Prepayment</v>
          </cell>
          <cell r="G3739" t="str">
            <v>North Scotland</v>
          </cell>
          <cell r="H3739">
            <v>3</v>
          </cell>
        </row>
        <row r="3740">
          <cell r="A3740">
            <v>1999</v>
          </cell>
          <cell r="B3740">
            <v>2</v>
          </cell>
          <cell r="C3740" t="str">
            <v>Northern Electric plc</v>
          </cell>
          <cell r="D3740" t="str">
            <v>nPower</v>
          </cell>
          <cell r="E3740">
            <v>2</v>
          </cell>
          <cell r="F3740" t="str">
            <v>All</v>
          </cell>
          <cell r="G3740" t="str">
            <v>North Wales &amp; Merseyside</v>
          </cell>
          <cell r="H3740">
            <v>4339</v>
          </cell>
        </row>
        <row r="3741">
          <cell r="A3741">
            <v>1999</v>
          </cell>
          <cell r="B3741">
            <v>2</v>
          </cell>
          <cell r="C3741" t="str">
            <v>Northern Electric plc</v>
          </cell>
          <cell r="D3741" t="str">
            <v>nPower</v>
          </cell>
          <cell r="E3741">
            <v>2</v>
          </cell>
          <cell r="F3741" t="str">
            <v>Credit</v>
          </cell>
          <cell r="G3741" t="str">
            <v>North Wales &amp; Merseyside</v>
          </cell>
          <cell r="H3741">
            <v>1452</v>
          </cell>
        </row>
        <row r="3742">
          <cell r="A3742">
            <v>1999</v>
          </cell>
          <cell r="B3742">
            <v>2</v>
          </cell>
          <cell r="C3742" t="str">
            <v>Northern Electric plc</v>
          </cell>
          <cell r="D3742" t="str">
            <v>nPower</v>
          </cell>
          <cell r="E3742">
            <v>2</v>
          </cell>
          <cell r="F3742" t="str">
            <v>Credit</v>
          </cell>
          <cell r="G3742" t="str">
            <v>North Wales &amp; Merseyside</v>
          </cell>
          <cell r="H3742">
            <v>0</v>
          </cell>
        </row>
        <row r="3743">
          <cell r="A3743">
            <v>1999</v>
          </cell>
          <cell r="B3743">
            <v>2</v>
          </cell>
          <cell r="C3743" t="str">
            <v>Northern Electric plc</v>
          </cell>
          <cell r="D3743" t="str">
            <v>nPower</v>
          </cell>
          <cell r="E3743">
            <v>2</v>
          </cell>
          <cell r="F3743" t="str">
            <v>Direct Debit</v>
          </cell>
          <cell r="G3743" t="str">
            <v>North Wales &amp; Merseyside</v>
          </cell>
          <cell r="H3743">
            <v>2827</v>
          </cell>
        </row>
        <row r="3744">
          <cell r="A3744">
            <v>1999</v>
          </cell>
          <cell r="B3744">
            <v>2</v>
          </cell>
          <cell r="C3744" t="str">
            <v>Northern Electric plc</v>
          </cell>
          <cell r="D3744" t="str">
            <v>nPower</v>
          </cell>
          <cell r="E3744">
            <v>2</v>
          </cell>
          <cell r="F3744" t="str">
            <v>Prepayment</v>
          </cell>
          <cell r="G3744" t="str">
            <v>North Wales &amp; Merseyside</v>
          </cell>
          <cell r="H3744">
            <v>60</v>
          </cell>
        </row>
        <row r="3745">
          <cell r="A3745">
            <v>1999</v>
          </cell>
          <cell r="B3745">
            <v>2</v>
          </cell>
          <cell r="C3745" t="str">
            <v>Northern Electric plc</v>
          </cell>
          <cell r="D3745" t="str">
            <v>nPower</v>
          </cell>
          <cell r="E3745">
            <v>2</v>
          </cell>
          <cell r="F3745" t="str">
            <v>All</v>
          </cell>
          <cell r="G3745" t="str">
            <v>North West</v>
          </cell>
          <cell r="H3745">
            <v>5606</v>
          </cell>
        </row>
        <row r="3746">
          <cell r="A3746">
            <v>1999</v>
          </cell>
          <cell r="B3746">
            <v>2</v>
          </cell>
          <cell r="C3746" t="str">
            <v>Northern Electric plc</v>
          </cell>
          <cell r="D3746" t="str">
            <v>nPower</v>
          </cell>
          <cell r="E3746">
            <v>2</v>
          </cell>
          <cell r="F3746" t="str">
            <v>Credit</v>
          </cell>
          <cell r="G3746" t="str">
            <v>North West</v>
          </cell>
          <cell r="H3746">
            <v>2018</v>
          </cell>
        </row>
        <row r="3747">
          <cell r="A3747">
            <v>1999</v>
          </cell>
          <cell r="B3747">
            <v>2</v>
          </cell>
          <cell r="C3747" t="str">
            <v>Northern Electric plc</v>
          </cell>
          <cell r="D3747" t="str">
            <v>nPower</v>
          </cell>
          <cell r="E3747">
            <v>2</v>
          </cell>
          <cell r="F3747" t="str">
            <v>Credit</v>
          </cell>
          <cell r="G3747" t="str">
            <v>North West</v>
          </cell>
          <cell r="H3747">
            <v>0</v>
          </cell>
        </row>
        <row r="3748">
          <cell r="A3748">
            <v>1999</v>
          </cell>
          <cell r="B3748">
            <v>2</v>
          </cell>
          <cell r="C3748" t="str">
            <v>Northern Electric plc</v>
          </cell>
          <cell r="D3748" t="str">
            <v>nPower</v>
          </cell>
          <cell r="E3748">
            <v>2</v>
          </cell>
          <cell r="F3748" t="str">
            <v>Direct Debit</v>
          </cell>
          <cell r="G3748" t="str">
            <v>North West</v>
          </cell>
          <cell r="H3748">
            <v>3460</v>
          </cell>
        </row>
        <row r="3749">
          <cell r="A3749">
            <v>1999</v>
          </cell>
          <cell r="B3749">
            <v>2</v>
          </cell>
          <cell r="C3749" t="str">
            <v>Northern Electric plc</v>
          </cell>
          <cell r="D3749" t="str">
            <v>nPower</v>
          </cell>
          <cell r="E3749">
            <v>2</v>
          </cell>
          <cell r="F3749" t="str">
            <v>Prepayment</v>
          </cell>
          <cell r="G3749" t="str">
            <v>North West</v>
          </cell>
          <cell r="H3749">
            <v>128</v>
          </cell>
        </row>
        <row r="3750">
          <cell r="A3750">
            <v>1999</v>
          </cell>
          <cell r="B3750">
            <v>2</v>
          </cell>
          <cell r="C3750" t="str">
            <v>Northern Electric plc</v>
          </cell>
          <cell r="D3750" t="str">
            <v>nPower</v>
          </cell>
          <cell r="E3750">
            <v>2</v>
          </cell>
          <cell r="F3750" t="str">
            <v>All</v>
          </cell>
          <cell r="G3750" t="str">
            <v>South East</v>
          </cell>
          <cell r="H3750">
            <v>2212</v>
          </cell>
        </row>
        <row r="3751">
          <cell r="A3751">
            <v>1999</v>
          </cell>
          <cell r="B3751">
            <v>2</v>
          </cell>
          <cell r="C3751" t="str">
            <v>Northern Electric plc</v>
          </cell>
          <cell r="D3751" t="str">
            <v>nPower</v>
          </cell>
          <cell r="E3751">
            <v>2</v>
          </cell>
          <cell r="F3751" t="str">
            <v>Credit</v>
          </cell>
          <cell r="G3751" t="str">
            <v>South East</v>
          </cell>
          <cell r="H3751">
            <v>953</v>
          </cell>
        </row>
        <row r="3752">
          <cell r="A3752">
            <v>1999</v>
          </cell>
          <cell r="B3752">
            <v>2</v>
          </cell>
          <cell r="C3752" t="str">
            <v>Northern Electric plc</v>
          </cell>
          <cell r="D3752" t="str">
            <v>nPower</v>
          </cell>
          <cell r="E3752">
            <v>2</v>
          </cell>
          <cell r="F3752" t="str">
            <v>Credit</v>
          </cell>
          <cell r="G3752" t="str">
            <v>South East</v>
          </cell>
          <cell r="H3752">
            <v>0</v>
          </cell>
        </row>
        <row r="3753">
          <cell r="A3753">
            <v>1999</v>
          </cell>
          <cell r="B3753">
            <v>2</v>
          </cell>
          <cell r="C3753" t="str">
            <v>Northern Electric plc</v>
          </cell>
          <cell r="D3753" t="str">
            <v>nPower</v>
          </cell>
          <cell r="E3753">
            <v>2</v>
          </cell>
          <cell r="F3753" t="str">
            <v>Direct Debit</v>
          </cell>
          <cell r="G3753" t="str">
            <v>South East</v>
          </cell>
          <cell r="H3753">
            <v>1246</v>
          </cell>
        </row>
        <row r="3754">
          <cell r="A3754">
            <v>1999</v>
          </cell>
          <cell r="B3754">
            <v>2</v>
          </cell>
          <cell r="C3754" t="str">
            <v>Northern Electric plc</v>
          </cell>
          <cell r="D3754" t="str">
            <v>nPower</v>
          </cell>
          <cell r="E3754">
            <v>2</v>
          </cell>
          <cell r="F3754" t="str">
            <v>Prepayment</v>
          </cell>
          <cell r="G3754" t="str">
            <v>South East</v>
          </cell>
          <cell r="H3754">
            <v>13</v>
          </cell>
        </row>
        <row r="3755">
          <cell r="A3755">
            <v>1999</v>
          </cell>
          <cell r="B3755">
            <v>2</v>
          </cell>
          <cell r="C3755" t="str">
            <v>Northern Electric plc</v>
          </cell>
          <cell r="D3755" t="str">
            <v>nPower</v>
          </cell>
          <cell r="E3755">
            <v>2</v>
          </cell>
          <cell r="F3755" t="str">
            <v>All</v>
          </cell>
          <cell r="G3755" t="str">
            <v>South Scotland</v>
          </cell>
          <cell r="H3755">
            <v>1197</v>
          </cell>
        </row>
        <row r="3756">
          <cell r="A3756">
            <v>1999</v>
          </cell>
          <cell r="B3756">
            <v>2</v>
          </cell>
          <cell r="C3756" t="str">
            <v>Northern Electric plc</v>
          </cell>
          <cell r="D3756" t="str">
            <v>nPower</v>
          </cell>
          <cell r="E3756">
            <v>2</v>
          </cell>
          <cell r="F3756" t="str">
            <v>Credit</v>
          </cell>
          <cell r="G3756" t="str">
            <v>South Scotland</v>
          </cell>
          <cell r="H3756">
            <v>358</v>
          </cell>
        </row>
        <row r="3757">
          <cell r="A3757">
            <v>1999</v>
          </cell>
          <cell r="B3757">
            <v>2</v>
          </cell>
          <cell r="C3757" t="str">
            <v>Northern Electric plc</v>
          </cell>
          <cell r="D3757" t="str">
            <v>nPower</v>
          </cell>
          <cell r="E3757">
            <v>2</v>
          </cell>
          <cell r="F3757" t="str">
            <v>Credit</v>
          </cell>
          <cell r="G3757" t="str">
            <v>South Scotland</v>
          </cell>
          <cell r="H3757">
            <v>0</v>
          </cell>
        </row>
        <row r="3758">
          <cell r="A3758">
            <v>1999</v>
          </cell>
          <cell r="B3758">
            <v>2</v>
          </cell>
          <cell r="C3758" t="str">
            <v>Northern Electric plc</v>
          </cell>
          <cell r="D3758" t="str">
            <v>nPower</v>
          </cell>
          <cell r="E3758">
            <v>2</v>
          </cell>
          <cell r="F3758" t="str">
            <v>Direct Debit</v>
          </cell>
          <cell r="G3758" t="str">
            <v>South Scotland</v>
          </cell>
          <cell r="H3758">
            <v>737</v>
          </cell>
        </row>
        <row r="3759">
          <cell r="A3759">
            <v>1999</v>
          </cell>
          <cell r="B3759">
            <v>2</v>
          </cell>
          <cell r="C3759" t="str">
            <v>Northern Electric plc</v>
          </cell>
          <cell r="D3759" t="str">
            <v>nPower</v>
          </cell>
          <cell r="E3759">
            <v>2</v>
          </cell>
          <cell r="F3759" t="str">
            <v>Prepayment</v>
          </cell>
          <cell r="G3759" t="str">
            <v>South Scotland</v>
          </cell>
          <cell r="H3759">
            <v>102</v>
          </cell>
        </row>
        <row r="3760">
          <cell r="A3760">
            <v>1999</v>
          </cell>
          <cell r="B3760">
            <v>2</v>
          </cell>
          <cell r="C3760" t="str">
            <v>Northern Electric plc</v>
          </cell>
          <cell r="D3760" t="str">
            <v>nPower</v>
          </cell>
          <cell r="E3760">
            <v>2</v>
          </cell>
          <cell r="F3760" t="str">
            <v>All</v>
          </cell>
          <cell r="G3760" t="str">
            <v>South Wales</v>
          </cell>
          <cell r="H3760">
            <v>659</v>
          </cell>
        </row>
        <row r="3761">
          <cell r="A3761">
            <v>1999</v>
          </cell>
          <cell r="B3761">
            <v>2</v>
          </cell>
          <cell r="C3761" t="str">
            <v>Northern Electric plc</v>
          </cell>
          <cell r="D3761" t="str">
            <v>nPower</v>
          </cell>
          <cell r="E3761">
            <v>2</v>
          </cell>
          <cell r="F3761" t="str">
            <v>Credit</v>
          </cell>
          <cell r="G3761" t="str">
            <v>South Wales</v>
          </cell>
          <cell r="H3761">
            <v>228</v>
          </cell>
        </row>
        <row r="3762">
          <cell r="A3762">
            <v>1999</v>
          </cell>
          <cell r="B3762">
            <v>2</v>
          </cell>
          <cell r="C3762" t="str">
            <v>Northern Electric plc</v>
          </cell>
          <cell r="D3762" t="str">
            <v>nPower</v>
          </cell>
          <cell r="E3762">
            <v>2</v>
          </cell>
          <cell r="F3762" t="str">
            <v>Credit</v>
          </cell>
          <cell r="G3762" t="str">
            <v>South Wales</v>
          </cell>
          <cell r="H3762">
            <v>0</v>
          </cell>
        </row>
        <row r="3763">
          <cell r="A3763">
            <v>1999</v>
          </cell>
          <cell r="B3763">
            <v>2</v>
          </cell>
          <cell r="C3763" t="str">
            <v>Northern Electric plc</v>
          </cell>
          <cell r="D3763" t="str">
            <v>nPower</v>
          </cell>
          <cell r="E3763">
            <v>2</v>
          </cell>
          <cell r="F3763" t="str">
            <v>Direct Debit</v>
          </cell>
          <cell r="G3763" t="str">
            <v>South Wales</v>
          </cell>
          <cell r="H3763">
            <v>411</v>
          </cell>
        </row>
        <row r="3764">
          <cell r="A3764">
            <v>1999</v>
          </cell>
          <cell r="B3764">
            <v>2</v>
          </cell>
          <cell r="C3764" t="str">
            <v>Northern Electric plc</v>
          </cell>
          <cell r="D3764" t="str">
            <v>nPower</v>
          </cell>
          <cell r="E3764">
            <v>2</v>
          </cell>
          <cell r="F3764" t="str">
            <v>Prepayment</v>
          </cell>
          <cell r="G3764" t="str">
            <v>South Wales</v>
          </cell>
          <cell r="H3764">
            <v>20</v>
          </cell>
        </row>
        <row r="3765">
          <cell r="A3765">
            <v>1999</v>
          </cell>
          <cell r="B3765">
            <v>2</v>
          </cell>
          <cell r="C3765" t="str">
            <v>Northern Electric plc</v>
          </cell>
          <cell r="D3765" t="str">
            <v>nPower</v>
          </cell>
          <cell r="E3765">
            <v>2</v>
          </cell>
          <cell r="F3765" t="str">
            <v>All</v>
          </cell>
          <cell r="G3765" t="str">
            <v>South West</v>
          </cell>
          <cell r="H3765">
            <v>1004</v>
          </cell>
        </row>
        <row r="3766">
          <cell r="A3766">
            <v>1999</v>
          </cell>
          <cell r="B3766">
            <v>2</v>
          </cell>
          <cell r="C3766" t="str">
            <v>Northern Electric plc</v>
          </cell>
          <cell r="D3766" t="str">
            <v>nPower</v>
          </cell>
          <cell r="E3766">
            <v>2</v>
          </cell>
          <cell r="F3766" t="str">
            <v>Credit</v>
          </cell>
          <cell r="G3766" t="str">
            <v>South West</v>
          </cell>
          <cell r="H3766">
            <v>330</v>
          </cell>
        </row>
        <row r="3767">
          <cell r="A3767">
            <v>1999</v>
          </cell>
          <cell r="B3767">
            <v>2</v>
          </cell>
          <cell r="C3767" t="str">
            <v>Northern Electric plc</v>
          </cell>
          <cell r="D3767" t="str">
            <v>nPower</v>
          </cell>
          <cell r="E3767">
            <v>2</v>
          </cell>
          <cell r="F3767" t="str">
            <v>Credit</v>
          </cell>
          <cell r="G3767" t="str">
            <v>South West</v>
          </cell>
          <cell r="H3767">
            <v>0</v>
          </cell>
        </row>
        <row r="3768">
          <cell r="A3768">
            <v>1999</v>
          </cell>
          <cell r="B3768">
            <v>2</v>
          </cell>
          <cell r="C3768" t="str">
            <v>Northern Electric plc</v>
          </cell>
          <cell r="D3768" t="str">
            <v>nPower</v>
          </cell>
          <cell r="E3768">
            <v>2</v>
          </cell>
          <cell r="F3768" t="str">
            <v>Direct Debit</v>
          </cell>
          <cell r="G3768" t="str">
            <v>South West</v>
          </cell>
          <cell r="H3768">
            <v>635</v>
          </cell>
        </row>
        <row r="3769">
          <cell r="A3769">
            <v>1999</v>
          </cell>
          <cell r="B3769">
            <v>2</v>
          </cell>
          <cell r="C3769" t="str">
            <v>Northern Electric plc</v>
          </cell>
          <cell r="D3769" t="str">
            <v>nPower</v>
          </cell>
          <cell r="E3769">
            <v>2</v>
          </cell>
          <cell r="F3769" t="str">
            <v>Prepayment</v>
          </cell>
          <cell r="G3769" t="str">
            <v>South West</v>
          </cell>
          <cell r="H3769">
            <v>39</v>
          </cell>
        </row>
        <row r="3770">
          <cell r="A3770">
            <v>1999</v>
          </cell>
          <cell r="B3770">
            <v>2</v>
          </cell>
          <cell r="C3770" t="str">
            <v>Northern Electric plc</v>
          </cell>
          <cell r="D3770" t="str">
            <v>nPower</v>
          </cell>
          <cell r="E3770">
            <v>2</v>
          </cell>
          <cell r="F3770" t="str">
            <v>All</v>
          </cell>
          <cell r="G3770" t="str">
            <v>Southern</v>
          </cell>
          <cell r="H3770">
            <v>3942</v>
          </cell>
        </row>
        <row r="3771">
          <cell r="A3771">
            <v>1999</v>
          </cell>
          <cell r="B3771">
            <v>2</v>
          </cell>
          <cell r="C3771" t="str">
            <v>Northern Electric plc</v>
          </cell>
          <cell r="D3771" t="str">
            <v>nPower</v>
          </cell>
          <cell r="E3771">
            <v>2</v>
          </cell>
          <cell r="F3771" t="str">
            <v>Credit</v>
          </cell>
          <cell r="G3771" t="str">
            <v>Southern</v>
          </cell>
          <cell r="H3771">
            <v>871</v>
          </cell>
        </row>
        <row r="3772">
          <cell r="A3772">
            <v>1999</v>
          </cell>
          <cell r="B3772">
            <v>2</v>
          </cell>
          <cell r="C3772" t="str">
            <v>Northern Electric plc</v>
          </cell>
          <cell r="D3772" t="str">
            <v>nPower</v>
          </cell>
          <cell r="E3772">
            <v>2</v>
          </cell>
          <cell r="F3772" t="str">
            <v>Credit</v>
          </cell>
          <cell r="G3772" t="str">
            <v>Southern</v>
          </cell>
          <cell r="H3772">
            <v>0</v>
          </cell>
        </row>
        <row r="3773">
          <cell r="A3773">
            <v>1999</v>
          </cell>
          <cell r="B3773">
            <v>2</v>
          </cell>
          <cell r="C3773" t="str">
            <v>Northern Electric plc</v>
          </cell>
          <cell r="D3773" t="str">
            <v>nPower</v>
          </cell>
          <cell r="E3773">
            <v>2</v>
          </cell>
          <cell r="F3773" t="str">
            <v>Direct Debit</v>
          </cell>
          <cell r="G3773" t="str">
            <v>Southern</v>
          </cell>
          <cell r="H3773">
            <v>3010</v>
          </cell>
        </row>
        <row r="3774">
          <cell r="A3774">
            <v>1999</v>
          </cell>
          <cell r="B3774">
            <v>2</v>
          </cell>
          <cell r="C3774" t="str">
            <v>Northern Electric plc</v>
          </cell>
          <cell r="D3774" t="str">
            <v>nPower</v>
          </cell>
          <cell r="E3774">
            <v>2</v>
          </cell>
          <cell r="F3774" t="str">
            <v>Prepayment</v>
          </cell>
          <cell r="G3774" t="str">
            <v>Southern</v>
          </cell>
          <cell r="H3774">
            <v>61</v>
          </cell>
        </row>
        <row r="3775">
          <cell r="A3775">
            <v>1999</v>
          </cell>
          <cell r="B3775">
            <v>2</v>
          </cell>
          <cell r="C3775" t="str">
            <v>Northern Electric plc</v>
          </cell>
          <cell r="D3775" t="str">
            <v>nPower</v>
          </cell>
          <cell r="E3775">
            <v>2</v>
          </cell>
          <cell r="F3775" t="str">
            <v>All</v>
          </cell>
          <cell r="G3775" t="str">
            <v>Yorkshire</v>
          </cell>
          <cell r="H3775">
            <v>12265</v>
          </cell>
        </row>
        <row r="3776">
          <cell r="A3776">
            <v>1999</v>
          </cell>
          <cell r="B3776">
            <v>2</v>
          </cell>
          <cell r="C3776" t="str">
            <v>Northern Electric plc</v>
          </cell>
          <cell r="D3776" t="str">
            <v>nPower</v>
          </cell>
          <cell r="E3776">
            <v>2</v>
          </cell>
          <cell r="F3776" t="str">
            <v>Credit</v>
          </cell>
          <cell r="G3776" t="str">
            <v>Yorkshire</v>
          </cell>
          <cell r="H3776">
            <v>6450</v>
          </cell>
        </row>
        <row r="3777">
          <cell r="A3777">
            <v>1999</v>
          </cell>
          <cell r="B3777">
            <v>2</v>
          </cell>
          <cell r="C3777" t="str">
            <v>Northern Electric plc</v>
          </cell>
          <cell r="D3777" t="str">
            <v>nPower</v>
          </cell>
          <cell r="E3777">
            <v>2</v>
          </cell>
          <cell r="F3777" t="str">
            <v>Credit</v>
          </cell>
          <cell r="G3777" t="str">
            <v>Yorkshire</v>
          </cell>
          <cell r="H3777">
            <v>0</v>
          </cell>
        </row>
        <row r="3778">
          <cell r="A3778">
            <v>1999</v>
          </cell>
          <cell r="B3778">
            <v>2</v>
          </cell>
          <cell r="C3778" t="str">
            <v>Northern Electric plc</v>
          </cell>
          <cell r="D3778" t="str">
            <v>nPower</v>
          </cell>
          <cell r="E3778">
            <v>2</v>
          </cell>
          <cell r="F3778" t="str">
            <v>Direct Debit</v>
          </cell>
          <cell r="G3778" t="str">
            <v>Yorkshire</v>
          </cell>
          <cell r="H3778">
            <v>5262</v>
          </cell>
        </row>
        <row r="3779">
          <cell r="A3779">
            <v>1999</v>
          </cell>
          <cell r="B3779">
            <v>2</v>
          </cell>
          <cell r="C3779" t="str">
            <v>Northern Electric plc</v>
          </cell>
          <cell r="D3779" t="str">
            <v>nPower</v>
          </cell>
          <cell r="E3779">
            <v>2</v>
          </cell>
          <cell r="F3779" t="str">
            <v>Prepayment</v>
          </cell>
          <cell r="G3779" t="str">
            <v>Yorkshire</v>
          </cell>
          <cell r="H3779">
            <v>553</v>
          </cell>
        </row>
        <row r="3780">
          <cell r="A3780">
            <v>1999</v>
          </cell>
          <cell r="B3780">
            <v>2</v>
          </cell>
          <cell r="C3780" t="str">
            <v>NORWEB</v>
          </cell>
          <cell r="D3780" t="str">
            <v>Powergen</v>
          </cell>
          <cell r="E3780">
            <v>2</v>
          </cell>
          <cell r="F3780" t="str">
            <v>All</v>
          </cell>
          <cell r="G3780" t="str">
            <v>East Anglia</v>
          </cell>
          <cell r="H3780">
            <v>9206</v>
          </cell>
        </row>
        <row r="3781">
          <cell r="A3781">
            <v>1999</v>
          </cell>
          <cell r="B3781">
            <v>2</v>
          </cell>
          <cell r="C3781" t="str">
            <v>NORWEB</v>
          </cell>
          <cell r="D3781" t="str">
            <v>Powergen</v>
          </cell>
          <cell r="E3781">
            <v>2</v>
          </cell>
          <cell r="F3781" t="str">
            <v>Credit</v>
          </cell>
          <cell r="G3781" t="str">
            <v>East Anglia</v>
          </cell>
          <cell r="H3781">
            <v>5381</v>
          </cell>
        </row>
        <row r="3782">
          <cell r="A3782">
            <v>1999</v>
          </cell>
          <cell r="B3782">
            <v>2</v>
          </cell>
          <cell r="C3782" t="str">
            <v>NORWEB</v>
          </cell>
          <cell r="D3782" t="str">
            <v>Powergen</v>
          </cell>
          <cell r="E3782">
            <v>2</v>
          </cell>
          <cell r="F3782" t="str">
            <v>Credit</v>
          </cell>
          <cell r="G3782" t="str">
            <v>East Anglia</v>
          </cell>
          <cell r="H3782">
            <v>0</v>
          </cell>
        </row>
        <row r="3783">
          <cell r="A3783">
            <v>1999</v>
          </cell>
          <cell r="B3783">
            <v>2</v>
          </cell>
          <cell r="C3783" t="str">
            <v>NORWEB</v>
          </cell>
          <cell r="D3783" t="str">
            <v>Powergen</v>
          </cell>
          <cell r="E3783">
            <v>2</v>
          </cell>
          <cell r="F3783" t="str">
            <v>Direct Debit</v>
          </cell>
          <cell r="G3783" t="str">
            <v>East Anglia</v>
          </cell>
          <cell r="H3783">
            <v>3791</v>
          </cell>
        </row>
        <row r="3784">
          <cell r="A3784">
            <v>1999</v>
          </cell>
          <cell r="B3784">
            <v>2</v>
          </cell>
          <cell r="C3784" t="str">
            <v>NORWEB</v>
          </cell>
          <cell r="D3784" t="str">
            <v>Powergen</v>
          </cell>
          <cell r="E3784">
            <v>2</v>
          </cell>
          <cell r="F3784" t="str">
            <v>Prepayment</v>
          </cell>
          <cell r="G3784" t="str">
            <v>East Anglia</v>
          </cell>
          <cell r="H3784">
            <v>34</v>
          </cell>
        </row>
        <row r="3785">
          <cell r="A3785">
            <v>1999</v>
          </cell>
          <cell r="B3785">
            <v>2</v>
          </cell>
          <cell r="C3785" t="str">
            <v>NORWEB</v>
          </cell>
          <cell r="D3785" t="str">
            <v>Powergen</v>
          </cell>
          <cell r="E3785">
            <v>2</v>
          </cell>
          <cell r="F3785" t="str">
            <v>All</v>
          </cell>
          <cell r="G3785" t="str">
            <v>East Midlands</v>
          </cell>
          <cell r="H3785">
            <v>2949</v>
          </cell>
        </row>
        <row r="3786">
          <cell r="A3786">
            <v>1999</v>
          </cell>
          <cell r="B3786">
            <v>2</v>
          </cell>
          <cell r="C3786" t="str">
            <v>NORWEB</v>
          </cell>
          <cell r="D3786" t="str">
            <v>Powergen</v>
          </cell>
          <cell r="E3786">
            <v>2</v>
          </cell>
          <cell r="F3786" t="str">
            <v>Credit</v>
          </cell>
          <cell r="G3786" t="str">
            <v>East Midlands</v>
          </cell>
          <cell r="H3786">
            <v>1466</v>
          </cell>
        </row>
        <row r="3787">
          <cell r="A3787">
            <v>1999</v>
          </cell>
          <cell r="B3787">
            <v>2</v>
          </cell>
          <cell r="C3787" t="str">
            <v>NORWEB</v>
          </cell>
          <cell r="D3787" t="str">
            <v>Powergen</v>
          </cell>
          <cell r="E3787">
            <v>2</v>
          </cell>
          <cell r="F3787" t="str">
            <v>Credit</v>
          </cell>
          <cell r="G3787" t="str">
            <v>East Midlands</v>
          </cell>
          <cell r="H3787">
            <v>0</v>
          </cell>
        </row>
        <row r="3788">
          <cell r="A3788">
            <v>1999</v>
          </cell>
          <cell r="B3788">
            <v>2</v>
          </cell>
          <cell r="C3788" t="str">
            <v>NORWEB</v>
          </cell>
          <cell r="D3788" t="str">
            <v>Powergen</v>
          </cell>
          <cell r="E3788">
            <v>2</v>
          </cell>
          <cell r="F3788" t="str">
            <v>Direct Debit</v>
          </cell>
          <cell r="G3788" t="str">
            <v>East Midlands</v>
          </cell>
          <cell r="H3788">
            <v>1460</v>
          </cell>
        </row>
        <row r="3789">
          <cell r="A3789">
            <v>1999</v>
          </cell>
          <cell r="B3789">
            <v>2</v>
          </cell>
          <cell r="C3789" t="str">
            <v>NORWEB</v>
          </cell>
          <cell r="D3789" t="str">
            <v>Powergen</v>
          </cell>
          <cell r="E3789">
            <v>2</v>
          </cell>
          <cell r="F3789" t="str">
            <v>Prepayment</v>
          </cell>
          <cell r="G3789" t="str">
            <v>East Midlands</v>
          </cell>
          <cell r="H3789">
            <v>23</v>
          </cell>
        </row>
        <row r="3790">
          <cell r="A3790">
            <v>1999</v>
          </cell>
          <cell r="B3790">
            <v>2</v>
          </cell>
          <cell r="C3790" t="str">
            <v>NORWEB</v>
          </cell>
          <cell r="D3790" t="str">
            <v>Powergen</v>
          </cell>
          <cell r="E3790">
            <v>2</v>
          </cell>
          <cell r="F3790" t="str">
            <v>All</v>
          </cell>
          <cell r="G3790" t="str">
            <v>London</v>
          </cell>
          <cell r="H3790">
            <v>1208</v>
          </cell>
        </row>
        <row r="3791">
          <cell r="A3791">
            <v>1999</v>
          </cell>
          <cell r="B3791">
            <v>2</v>
          </cell>
          <cell r="C3791" t="str">
            <v>NORWEB</v>
          </cell>
          <cell r="D3791" t="str">
            <v>Powergen</v>
          </cell>
          <cell r="E3791">
            <v>2</v>
          </cell>
          <cell r="F3791" t="str">
            <v>Credit</v>
          </cell>
          <cell r="G3791" t="str">
            <v>London</v>
          </cell>
          <cell r="H3791">
            <v>957</v>
          </cell>
        </row>
        <row r="3792">
          <cell r="A3792">
            <v>1999</v>
          </cell>
          <cell r="B3792">
            <v>2</v>
          </cell>
          <cell r="C3792" t="str">
            <v>NORWEB</v>
          </cell>
          <cell r="D3792" t="str">
            <v>Powergen</v>
          </cell>
          <cell r="E3792">
            <v>2</v>
          </cell>
          <cell r="F3792" t="str">
            <v>Credit</v>
          </cell>
          <cell r="G3792" t="str">
            <v>London</v>
          </cell>
          <cell r="H3792">
            <v>0</v>
          </cell>
        </row>
        <row r="3793">
          <cell r="A3793">
            <v>1999</v>
          </cell>
          <cell r="B3793">
            <v>2</v>
          </cell>
          <cell r="C3793" t="str">
            <v>NORWEB</v>
          </cell>
          <cell r="D3793" t="str">
            <v>Powergen</v>
          </cell>
          <cell r="E3793">
            <v>2</v>
          </cell>
          <cell r="F3793" t="str">
            <v>Direct Debit</v>
          </cell>
          <cell r="G3793" t="str">
            <v>London</v>
          </cell>
          <cell r="H3793">
            <v>243</v>
          </cell>
        </row>
        <row r="3794">
          <cell r="A3794">
            <v>1999</v>
          </cell>
          <cell r="B3794">
            <v>2</v>
          </cell>
          <cell r="C3794" t="str">
            <v>NORWEB</v>
          </cell>
          <cell r="D3794" t="str">
            <v>Powergen</v>
          </cell>
          <cell r="E3794">
            <v>2</v>
          </cell>
          <cell r="F3794" t="str">
            <v>Prepayment</v>
          </cell>
          <cell r="G3794" t="str">
            <v>London</v>
          </cell>
          <cell r="H3794">
            <v>8</v>
          </cell>
        </row>
        <row r="3795">
          <cell r="A3795">
            <v>1999</v>
          </cell>
          <cell r="B3795">
            <v>2</v>
          </cell>
          <cell r="C3795" t="str">
            <v>NORWEB</v>
          </cell>
          <cell r="D3795" t="str">
            <v>Powergen</v>
          </cell>
          <cell r="E3795">
            <v>2</v>
          </cell>
          <cell r="F3795" t="str">
            <v>All</v>
          </cell>
          <cell r="G3795" t="str">
            <v>Midlands</v>
          </cell>
          <cell r="H3795">
            <v>4397</v>
          </cell>
        </row>
        <row r="3796">
          <cell r="A3796">
            <v>1999</v>
          </cell>
          <cell r="B3796">
            <v>2</v>
          </cell>
          <cell r="C3796" t="str">
            <v>NORWEB</v>
          </cell>
          <cell r="D3796" t="str">
            <v>Powergen</v>
          </cell>
          <cell r="E3796">
            <v>2</v>
          </cell>
          <cell r="F3796" t="str">
            <v>Credit</v>
          </cell>
          <cell r="G3796" t="str">
            <v>Midlands</v>
          </cell>
          <cell r="H3796">
            <v>2092</v>
          </cell>
        </row>
        <row r="3797">
          <cell r="A3797">
            <v>1999</v>
          </cell>
          <cell r="B3797">
            <v>2</v>
          </cell>
          <cell r="C3797" t="str">
            <v>NORWEB</v>
          </cell>
          <cell r="D3797" t="str">
            <v>Powergen</v>
          </cell>
          <cell r="E3797">
            <v>2</v>
          </cell>
          <cell r="F3797" t="str">
            <v>Credit</v>
          </cell>
          <cell r="G3797" t="str">
            <v>Midlands</v>
          </cell>
          <cell r="H3797">
            <v>0</v>
          </cell>
        </row>
        <row r="3798">
          <cell r="A3798">
            <v>1999</v>
          </cell>
          <cell r="B3798">
            <v>2</v>
          </cell>
          <cell r="C3798" t="str">
            <v>NORWEB</v>
          </cell>
          <cell r="D3798" t="str">
            <v>Powergen</v>
          </cell>
          <cell r="E3798">
            <v>2</v>
          </cell>
          <cell r="F3798" t="str">
            <v>Direct Debit</v>
          </cell>
          <cell r="G3798" t="str">
            <v>Midlands</v>
          </cell>
          <cell r="H3798">
            <v>2166</v>
          </cell>
        </row>
        <row r="3799">
          <cell r="A3799">
            <v>1999</v>
          </cell>
          <cell r="B3799">
            <v>2</v>
          </cell>
          <cell r="C3799" t="str">
            <v>NORWEB</v>
          </cell>
          <cell r="D3799" t="str">
            <v>Powergen</v>
          </cell>
          <cell r="E3799">
            <v>2</v>
          </cell>
          <cell r="F3799" t="str">
            <v>Prepayment</v>
          </cell>
          <cell r="G3799" t="str">
            <v>Midlands</v>
          </cell>
          <cell r="H3799">
            <v>139</v>
          </cell>
        </row>
        <row r="3800">
          <cell r="A3800">
            <v>1999</v>
          </cell>
          <cell r="B3800">
            <v>2</v>
          </cell>
          <cell r="C3800" t="str">
            <v>NORWEB</v>
          </cell>
          <cell r="D3800" t="str">
            <v>Powergen</v>
          </cell>
          <cell r="E3800">
            <v>2</v>
          </cell>
          <cell r="F3800" t="str">
            <v>All</v>
          </cell>
          <cell r="G3800" t="str">
            <v>North East</v>
          </cell>
          <cell r="H3800">
            <v>273</v>
          </cell>
        </row>
        <row r="3801">
          <cell r="A3801">
            <v>1999</v>
          </cell>
          <cell r="B3801">
            <v>2</v>
          </cell>
          <cell r="C3801" t="str">
            <v>NORWEB</v>
          </cell>
          <cell r="D3801" t="str">
            <v>Powergen</v>
          </cell>
          <cell r="E3801">
            <v>2</v>
          </cell>
          <cell r="F3801" t="str">
            <v>Credit</v>
          </cell>
          <cell r="G3801" t="str">
            <v>North East</v>
          </cell>
          <cell r="H3801">
            <v>144</v>
          </cell>
        </row>
        <row r="3802">
          <cell r="A3802">
            <v>1999</v>
          </cell>
          <cell r="B3802">
            <v>2</v>
          </cell>
          <cell r="C3802" t="str">
            <v>NORWEB</v>
          </cell>
          <cell r="D3802" t="str">
            <v>Powergen</v>
          </cell>
          <cell r="E3802">
            <v>2</v>
          </cell>
          <cell r="F3802" t="str">
            <v>Credit</v>
          </cell>
          <cell r="G3802" t="str">
            <v>North East</v>
          </cell>
          <cell r="H3802">
            <v>0</v>
          </cell>
        </row>
        <row r="3803">
          <cell r="A3803">
            <v>1999</v>
          </cell>
          <cell r="B3803">
            <v>2</v>
          </cell>
          <cell r="C3803" t="str">
            <v>NORWEB</v>
          </cell>
          <cell r="D3803" t="str">
            <v>Powergen</v>
          </cell>
          <cell r="E3803">
            <v>2</v>
          </cell>
          <cell r="F3803" t="str">
            <v>Direct Debit</v>
          </cell>
          <cell r="G3803" t="str">
            <v>North East</v>
          </cell>
          <cell r="H3803">
            <v>128</v>
          </cell>
        </row>
        <row r="3804">
          <cell r="A3804">
            <v>1999</v>
          </cell>
          <cell r="B3804">
            <v>2</v>
          </cell>
          <cell r="C3804" t="str">
            <v>NORWEB</v>
          </cell>
          <cell r="D3804" t="str">
            <v>Powergen</v>
          </cell>
          <cell r="E3804">
            <v>2</v>
          </cell>
          <cell r="F3804" t="str">
            <v>Prepayment</v>
          </cell>
          <cell r="G3804" t="str">
            <v>North East</v>
          </cell>
          <cell r="H3804">
            <v>1</v>
          </cell>
        </row>
        <row r="3805">
          <cell r="A3805">
            <v>1999</v>
          </cell>
          <cell r="B3805">
            <v>2</v>
          </cell>
          <cell r="C3805" t="str">
            <v>NORWEB</v>
          </cell>
          <cell r="D3805" t="str">
            <v>Powergen</v>
          </cell>
          <cell r="E3805">
            <v>2</v>
          </cell>
          <cell r="F3805" t="str">
            <v>All</v>
          </cell>
          <cell r="G3805" t="str">
            <v>North Scotland</v>
          </cell>
          <cell r="H3805">
            <v>35</v>
          </cell>
        </row>
        <row r="3806">
          <cell r="A3806">
            <v>1999</v>
          </cell>
          <cell r="B3806">
            <v>2</v>
          </cell>
          <cell r="C3806" t="str">
            <v>NORWEB</v>
          </cell>
          <cell r="D3806" t="str">
            <v>Powergen</v>
          </cell>
          <cell r="E3806">
            <v>2</v>
          </cell>
          <cell r="F3806" t="str">
            <v>Credit</v>
          </cell>
          <cell r="G3806" t="str">
            <v>North Scotland</v>
          </cell>
          <cell r="H3806">
            <v>9</v>
          </cell>
        </row>
        <row r="3807">
          <cell r="A3807">
            <v>1999</v>
          </cell>
          <cell r="B3807">
            <v>2</v>
          </cell>
          <cell r="C3807" t="str">
            <v>NORWEB</v>
          </cell>
          <cell r="D3807" t="str">
            <v>Powergen</v>
          </cell>
          <cell r="E3807">
            <v>2</v>
          </cell>
          <cell r="F3807" t="str">
            <v>Credit</v>
          </cell>
          <cell r="G3807" t="str">
            <v>North Scotland</v>
          </cell>
          <cell r="H3807">
            <v>0</v>
          </cell>
        </row>
        <row r="3808">
          <cell r="A3808">
            <v>1999</v>
          </cell>
          <cell r="B3808">
            <v>2</v>
          </cell>
          <cell r="C3808" t="str">
            <v>NORWEB</v>
          </cell>
          <cell r="D3808" t="str">
            <v>Powergen</v>
          </cell>
          <cell r="E3808">
            <v>2</v>
          </cell>
          <cell r="F3808" t="str">
            <v>Direct Debit</v>
          </cell>
          <cell r="G3808" t="str">
            <v>North Scotland</v>
          </cell>
          <cell r="H3808">
            <v>26</v>
          </cell>
        </row>
        <row r="3809">
          <cell r="A3809">
            <v>1999</v>
          </cell>
          <cell r="B3809">
            <v>2</v>
          </cell>
          <cell r="C3809" t="str">
            <v>NORWEB</v>
          </cell>
          <cell r="D3809" t="str">
            <v>Powergen</v>
          </cell>
          <cell r="E3809">
            <v>2</v>
          </cell>
          <cell r="F3809" t="str">
            <v>Prepayment</v>
          </cell>
          <cell r="G3809" t="str">
            <v>North Scotland</v>
          </cell>
          <cell r="H3809">
            <v>0</v>
          </cell>
        </row>
        <row r="3810">
          <cell r="A3810">
            <v>1999</v>
          </cell>
          <cell r="B3810">
            <v>2</v>
          </cell>
          <cell r="C3810" t="str">
            <v>NORWEB</v>
          </cell>
          <cell r="D3810" t="str">
            <v>Powergen</v>
          </cell>
          <cell r="E3810">
            <v>2</v>
          </cell>
          <cell r="F3810" t="str">
            <v>All</v>
          </cell>
          <cell r="G3810" t="str">
            <v>North Wales &amp; Merseyside</v>
          </cell>
          <cell r="H3810">
            <v>8314</v>
          </cell>
        </row>
        <row r="3811">
          <cell r="A3811">
            <v>1999</v>
          </cell>
          <cell r="B3811">
            <v>2</v>
          </cell>
          <cell r="C3811" t="str">
            <v>NORWEB</v>
          </cell>
          <cell r="D3811" t="str">
            <v>Powergen</v>
          </cell>
          <cell r="E3811">
            <v>2</v>
          </cell>
          <cell r="F3811" t="str">
            <v>Credit</v>
          </cell>
          <cell r="G3811" t="str">
            <v>North Wales &amp; Merseyside</v>
          </cell>
          <cell r="H3811">
            <v>3479</v>
          </cell>
        </row>
        <row r="3812">
          <cell r="A3812">
            <v>1999</v>
          </cell>
          <cell r="B3812">
            <v>2</v>
          </cell>
          <cell r="C3812" t="str">
            <v>NORWEB</v>
          </cell>
          <cell r="D3812" t="str">
            <v>Powergen</v>
          </cell>
          <cell r="E3812">
            <v>2</v>
          </cell>
          <cell r="F3812" t="str">
            <v>Credit</v>
          </cell>
          <cell r="G3812" t="str">
            <v>North Wales &amp; Merseyside</v>
          </cell>
          <cell r="H3812">
            <v>0</v>
          </cell>
        </row>
        <row r="3813">
          <cell r="A3813">
            <v>1999</v>
          </cell>
          <cell r="B3813">
            <v>2</v>
          </cell>
          <cell r="C3813" t="str">
            <v>NORWEB</v>
          </cell>
          <cell r="D3813" t="str">
            <v>Powergen</v>
          </cell>
          <cell r="E3813">
            <v>2</v>
          </cell>
          <cell r="F3813" t="str">
            <v>Direct Debit</v>
          </cell>
          <cell r="G3813" t="str">
            <v>North Wales &amp; Merseyside</v>
          </cell>
          <cell r="H3813">
            <v>4749</v>
          </cell>
        </row>
        <row r="3814">
          <cell r="A3814">
            <v>1999</v>
          </cell>
          <cell r="B3814">
            <v>2</v>
          </cell>
          <cell r="C3814" t="str">
            <v>NORWEB</v>
          </cell>
          <cell r="D3814" t="str">
            <v>Powergen</v>
          </cell>
          <cell r="E3814">
            <v>2</v>
          </cell>
          <cell r="F3814" t="str">
            <v>Prepayment</v>
          </cell>
          <cell r="G3814" t="str">
            <v>North Wales &amp; Merseyside</v>
          </cell>
          <cell r="H3814">
            <v>86</v>
          </cell>
        </row>
        <row r="3815">
          <cell r="A3815">
            <v>1999</v>
          </cell>
          <cell r="B3815">
            <v>2</v>
          </cell>
          <cell r="C3815" t="str">
            <v>NORWEB</v>
          </cell>
          <cell r="D3815" t="str">
            <v>Powergen</v>
          </cell>
          <cell r="E3815">
            <v>1</v>
          </cell>
          <cell r="F3815" t="str">
            <v>All</v>
          </cell>
          <cell r="G3815" t="str">
            <v>North West</v>
          </cell>
          <cell r="H3815">
            <v>1933991</v>
          </cell>
        </row>
        <row r="3816">
          <cell r="A3816">
            <v>1999</v>
          </cell>
          <cell r="B3816">
            <v>2</v>
          </cell>
          <cell r="C3816" t="str">
            <v>NORWEB</v>
          </cell>
          <cell r="D3816" t="str">
            <v>Powergen</v>
          </cell>
          <cell r="E3816">
            <v>1</v>
          </cell>
          <cell r="F3816" t="str">
            <v>Credit</v>
          </cell>
          <cell r="G3816" t="str">
            <v>North West</v>
          </cell>
          <cell r="H3816">
            <v>979779</v>
          </cell>
        </row>
        <row r="3817">
          <cell r="A3817">
            <v>1999</v>
          </cell>
          <cell r="B3817">
            <v>2</v>
          </cell>
          <cell r="C3817" t="str">
            <v>NORWEB</v>
          </cell>
          <cell r="D3817" t="str">
            <v>Powergen</v>
          </cell>
          <cell r="E3817">
            <v>1</v>
          </cell>
          <cell r="F3817" t="str">
            <v>Credit</v>
          </cell>
          <cell r="G3817" t="str">
            <v>North West</v>
          </cell>
          <cell r="H3817">
            <v>25182</v>
          </cell>
        </row>
        <row r="3818">
          <cell r="A3818">
            <v>1999</v>
          </cell>
          <cell r="B3818">
            <v>2</v>
          </cell>
          <cell r="C3818" t="str">
            <v>NORWEB</v>
          </cell>
          <cell r="D3818" t="str">
            <v>Powergen</v>
          </cell>
          <cell r="E3818">
            <v>1</v>
          </cell>
          <cell r="F3818" t="str">
            <v>Direct Debit</v>
          </cell>
          <cell r="G3818" t="str">
            <v>North West</v>
          </cell>
          <cell r="H3818">
            <v>677899</v>
          </cell>
        </row>
        <row r="3819">
          <cell r="A3819">
            <v>1999</v>
          </cell>
          <cell r="B3819">
            <v>2</v>
          </cell>
          <cell r="C3819" t="str">
            <v>NORWEB</v>
          </cell>
          <cell r="D3819" t="str">
            <v>Powergen</v>
          </cell>
          <cell r="E3819">
            <v>1</v>
          </cell>
          <cell r="F3819" t="str">
            <v>Prepayment</v>
          </cell>
          <cell r="G3819" t="str">
            <v>North West</v>
          </cell>
          <cell r="H3819">
            <v>251131</v>
          </cell>
        </row>
        <row r="3820">
          <cell r="A3820">
            <v>1999</v>
          </cell>
          <cell r="B3820">
            <v>2</v>
          </cell>
          <cell r="C3820" t="str">
            <v>NORWEB</v>
          </cell>
          <cell r="D3820" t="str">
            <v>Powergen</v>
          </cell>
          <cell r="E3820">
            <v>2</v>
          </cell>
          <cell r="F3820" t="str">
            <v>All</v>
          </cell>
          <cell r="G3820" t="str">
            <v>South East</v>
          </cell>
          <cell r="H3820">
            <v>1981</v>
          </cell>
        </row>
        <row r="3821">
          <cell r="A3821">
            <v>1999</v>
          </cell>
          <cell r="B3821">
            <v>2</v>
          </cell>
          <cell r="C3821" t="str">
            <v>NORWEB</v>
          </cell>
          <cell r="D3821" t="str">
            <v>Powergen</v>
          </cell>
          <cell r="E3821">
            <v>2</v>
          </cell>
          <cell r="F3821" t="str">
            <v>Credit</v>
          </cell>
          <cell r="G3821" t="str">
            <v>South East</v>
          </cell>
          <cell r="H3821">
            <v>1390</v>
          </cell>
        </row>
        <row r="3822">
          <cell r="A3822">
            <v>1999</v>
          </cell>
          <cell r="B3822">
            <v>2</v>
          </cell>
          <cell r="C3822" t="str">
            <v>NORWEB</v>
          </cell>
          <cell r="D3822" t="str">
            <v>Powergen</v>
          </cell>
          <cell r="E3822">
            <v>2</v>
          </cell>
          <cell r="F3822" t="str">
            <v>Credit</v>
          </cell>
          <cell r="G3822" t="str">
            <v>South East</v>
          </cell>
          <cell r="H3822">
            <v>0</v>
          </cell>
        </row>
        <row r="3823">
          <cell r="A3823">
            <v>1999</v>
          </cell>
          <cell r="B3823">
            <v>2</v>
          </cell>
          <cell r="C3823" t="str">
            <v>NORWEB</v>
          </cell>
          <cell r="D3823" t="str">
            <v>Powergen</v>
          </cell>
          <cell r="E3823">
            <v>2</v>
          </cell>
          <cell r="F3823" t="str">
            <v>Direct Debit</v>
          </cell>
          <cell r="G3823" t="str">
            <v>South East</v>
          </cell>
          <cell r="H3823">
            <v>590</v>
          </cell>
        </row>
        <row r="3824">
          <cell r="A3824">
            <v>1999</v>
          </cell>
          <cell r="B3824">
            <v>2</v>
          </cell>
          <cell r="C3824" t="str">
            <v>NORWEB</v>
          </cell>
          <cell r="D3824" t="str">
            <v>Powergen</v>
          </cell>
          <cell r="E3824">
            <v>2</v>
          </cell>
          <cell r="F3824" t="str">
            <v>Prepayment</v>
          </cell>
          <cell r="G3824" t="str">
            <v>South East</v>
          </cell>
          <cell r="H3824">
            <v>1</v>
          </cell>
        </row>
        <row r="3825">
          <cell r="A3825">
            <v>1999</v>
          </cell>
          <cell r="B3825">
            <v>2</v>
          </cell>
          <cell r="C3825" t="str">
            <v>NORWEB</v>
          </cell>
          <cell r="D3825" t="str">
            <v>Powergen</v>
          </cell>
          <cell r="E3825">
            <v>2</v>
          </cell>
          <cell r="F3825" t="str">
            <v>All</v>
          </cell>
          <cell r="G3825" t="str">
            <v>South Scotland</v>
          </cell>
          <cell r="H3825">
            <v>53</v>
          </cell>
        </row>
        <row r="3826">
          <cell r="A3826">
            <v>1999</v>
          </cell>
          <cell r="B3826">
            <v>2</v>
          </cell>
          <cell r="C3826" t="str">
            <v>NORWEB</v>
          </cell>
          <cell r="D3826" t="str">
            <v>Powergen</v>
          </cell>
          <cell r="E3826">
            <v>2</v>
          </cell>
          <cell r="F3826" t="str">
            <v>Credit</v>
          </cell>
          <cell r="G3826" t="str">
            <v>South Scotland</v>
          </cell>
          <cell r="H3826">
            <v>15</v>
          </cell>
        </row>
        <row r="3827">
          <cell r="A3827">
            <v>1999</v>
          </cell>
          <cell r="B3827">
            <v>2</v>
          </cell>
          <cell r="C3827" t="str">
            <v>NORWEB</v>
          </cell>
          <cell r="D3827" t="str">
            <v>Powergen</v>
          </cell>
          <cell r="E3827">
            <v>2</v>
          </cell>
          <cell r="F3827" t="str">
            <v>Credit</v>
          </cell>
          <cell r="G3827" t="str">
            <v>South Scotland</v>
          </cell>
          <cell r="H3827">
            <v>0</v>
          </cell>
        </row>
        <row r="3828">
          <cell r="A3828">
            <v>1999</v>
          </cell>
          <cell r="B3828">
            <v>2</v>
          </cell>
          <cell r="C3828" t="str">
            <v>NORWEB</v>
          </cell>
          <cell r="D3828" t="str">
            <v>Powergen</v>
          </cell>
          <cell r="E3828">
            <v>2</v>
          </cell>
          <cell r="F3828" t="str">
            <v>Direct Debit</v>
          </cell>
          <cell r="G3828" t="str">
            <v>South Scotland</v>
          </cell>
          <cell r="H3828">
            <v>37</v>
          </cell>
        </row>
        <row r="3829">
          <cell r="A3829">
            <v>1999</v>
          </cell>
          <cell r="B3829">
            <v>2</v>
          </cell>
          <cell r="C3829" t="str">
            <v>NORWEB</v>
          </cell>
          <cell r="D3829" t="str">
            <v>Powergen</v>
          </cell>
          <cell r="E3829">
            <v>2</v>
          </cell>
          <cell r="F3829" t="str">
            <v>Prepayment</v>
          </cell>
          <cell r="G3829" t="str">
            <v>South Scotland</v>
          </cell>
          <cell r="H3829">
            <v>1</v>
          </cell>
        </row>
        <row r="3830">
          <cell r="A3830">
            <v>1999</v>
          </cell>
          <cell r="B3830">
            <v>2</v>
          </cell>
          <cell r="C3830" t="str">
            <v>NORWEB</v>
          </cell>
          <cell r="D3830" t="str">
            <v>Powergen</v>
          </cell>
          <cell r="E3830">
            <v>2</v>
          </cell>
          <cell r="F3830" t="str">
            <v>All</v>
          </cell>
          <cell r="G3830" t="str">
            <v>South Wales</v>
          </cell>
          <cell r="H3830">
            <v>96</v>
          </cell>
        </row>
        <row r="3831">
          <cell r="A3831">
            <v>1999</v>
          </cell>
          <cell r="B3831">
            <v>2</v>
          </cell>
          <cell r="C3831" t="str">
            <v>NORWEB</v>
          </cell>
          <cell r="D3831" t="str">
            <v>Powergen</v>
          </cell>
          <cell r="E3831">
            <v>2</v>
          </cell>
          <cell r="F3831" t="str">
            <v>Credit</v>
          </cell>
          <cell r="G3831" t="str">
            <v>South Wales</v>
          </cell>
          <cell r="H3831">
            <v>22</v>
          </cell>
        </row>
        <row r="3832">
          <cell r="A3832">
            <v>1999</v>
          </cell>
          <cell r="B3832">
            <v>2</v>
          </cell>
          <cell r="C3832" t="str">
            <v>NORWEB</v>
          </cell>
          <cell r="D3832" t="str">
            <v>Powergen</v>
          </cell>
          <cell r="E3832">
            <v>2</v>
          </cell>
          <cell r="F3832" t="str">
            <v>Credit</v>
          </cell>
          <cell r="G3832" t="str">
            <v>South Wales</v>
          </cell>
          <cell r="H3832">
            <v>0</v>
          </cell>
        </row>
        <row r="3833">
          <cell r="A3833">
            <v>1999</v>
          </cell>
          <cell r="B3833">
            <v>2</v>
          </cell>
          <cell r="C3833" t="str">
            <v>NORWEB</v>
          </cell>
          <cell r="D3833" t="str">
            <v>Powergen</v>
          </cell>
          <cell r="E3833">
            <v>2</v>
          </cell>
          <cell r="F3833" t="str">
            <v>Direct Debit</v>
          </cell>
          <cell r="G3833" t="str">
            <v>South Wales</v>
          </cell>
          <cell r="H3833">
            <v>73</v>
          </cell>
        </row>
        <row r="3834">
          <cell r="A3834">
            <v>1999</v>
          </cell>
          <cell r="B3834">
            <v>2</v>
          </cell>
          <cell r="C3834" t="str">
            <v>NORWEB</v>
          </cell>
          <cell r="D3834" t="str">
            <v>Powergen</v>
          </cell>
          <cell r="E3834">
            <v>2</v>
          </cell>
          <cell r="F3834" t="str">
            <v>Prepayment</v>
          </cell>
          <cell r="G3834" t="str">
            <v>South Wales</v>
          </cell>
          <cell r="H3834">
            <v>1</v>
          </cell>
        </row>
        <row r="3835">
          <cell r="A3835">
            <v>1999</v>
          </cell>
          <cell r="B3835">
            <v>2</v>
          </cell>
          <cell r="C3835" t="str">
            <v>NORWEB</v>
          </cell>
          <cell r="D3835" t="str">
            <v>Powergen</v>
          </cell>
          <cell r="E3835">
            <v>2</v>
          </cell>
          <cell r="F3835" t="str">
            <v>All</v>
          </cell>
          <cell r="G3835" t="str">
            <v>South West</v>
          </cell>
          <cell r="H3835">
            <v>134</v>
          </cell>
        </row>
        <row r="3836">
          <cell r="A3836">
            <v>1999</v>
          </cell>
          <cell r="B3836">
            <v>2</v>
          </cell>
          <cell r="C3836" t="str">
            <v>NORWEB</v>
          </cell>
          <cell r="D3836" t="str">
            <v>Powergen</v>
          </cell>
          <cell r="E3836">
            <v>2</v>
          </cell>
          <cell r="F3836" t="str">
            <v>Credit</v>
          </cell>
          <cell r="G3836" t="str">
            <v>South West</v>
          </cell>
          <cell r="H3836">
            <v>31</v>
          </cell>
        </row>
        <row r="3837">
          <cell r="A3837">
            <v>1999</v>
          </cell>
          <cell r="B3837">
            <v>2</v>
          </cell>
          <cell r="C3837" t="str">
            <v>NORWEB</v>
          </cell>
          <cell r="D3837" t="str">
            <v>Powergen</v>
          </cell>
          <cell r="E3837">
            <v>2</v>
          </cell>
          <cell r="F3837" t="str">
            <v>Credit</v>
          </cell>
          <cell r="G3837" t="str">
            <v>South West</v>
          </cell>
          <cell r="H3837">
            <v>0</v>
          </cell>
        </row>
        <row r="3838">
          <cell r="A3838">
            <v>1999</v>
          </cell>
          <cell r="B3838">
            <v>2</v>
          </cell>
          <cell r="C3838" t="str">
            <v>NORWEB</v>
          </cell>
          <cell r="D3838" t="str">
            <v>Powergen</v>
          </cell>
          <cell r="E3838">
            <v>2</v>
          </cell>
          <cell r="F3838" t="str">
            <v>Direct Debit</v>
          </cell>
          <cell r="G3838" t="str">
            <v>South West</v>
          </cell>
          <cell r="H3838">
            <v>101</v>
          </cell>
        </row>
        <row r="3839">
          <cell r="A3839">
            <v>1999</v>
          </cell>
          <cell r="B3839">
            <v>2</v>
          </cell>
          <cell r="C3839" t="str">
            <v>NORWEB</v>
          </cell>
          <cell r="D3839" t="str">
            <v>Powergen</v>
          </cell>
          <cell r="E3839">
            <v>2</v>
          </cell>
          <cell r="F3839" t="str">
            <v>Prepayment</v>
          </cell>
          <cell r="G3839" t="str">
            <v>South West</v>
          </cell>
          <cell r="H3839">
            <v>2</v>
          </cell>
        </row>
        <row r="3840">
          <cell r="A3840">
            <v>1999</v>
          </cell>
          <cell r="B3840">
            <v>2</v>
          </cell>
          <cell r="C3840" t="str">
            <v>NORWEB</v>
          </cell>
          <cell r="D3840" t="str">
            <v>Powergen</v>
          </cell>
          <cell r="E3840">
            <v>2</v>
          </cell>
          <cell r="F3840" t="str">
            <v>All</v>
          </cell>
          <cell r="G3840" t="str">
            <v>Southern</v>
          </cell>
          <cell r="H3840">
            <v>9812</v>
          </cell>
        </row>
        <row r="3841">
          <cell r="A3841">
            <v>1999</v>
          </cell>
          <cell r="B3841">
            <v>2</v>
          </cell>
          <cell r="C3841" t="str">
            <v>NORWEB</v>
          </cell>
          <cell r="D3841" t="str">
            <v>Powergen</v>
          </cell>
          <cell r="E3841">
            <v>2</v>
          </cell>
          <cell r="F3841" t="str">
            <v>Credit</v>
          </cell>
          <cell r="G3841" t="str">
            <v>Southern</v>
          </cell>
          <cell r="H3841">
            <v>6352</v>
          </cell>
        </row>
        <row r="3842">
          <cell r="A3842">
            <v>1999</v>
          </cell>
          <cell r="B3842">
            <v>2</v>
          </cell>
          <cell r="C3842" t="str">
            <v>NORWEB</v>
          </cell>
          <cell r="D3842" t="str">
            <v>Powergen</v>
          </cell>
          <cell r="E3842">
            <v>2</v>
          </cell>
          <cell r="F3842" t="str">
            <v>Credit</v>
          </cell>
          <cell r="G3842" t="str">
            <v>Southern</v>
          </cell>
          <cell r="H3842">
            <v>0</v>
          </cell>
        </row>
        <row r="3843">
          <cell r="A3843">
            <v>1999</v>
          </cell>
          <cell r="B3843">
            <v>2</v>
          </cell>
          <cell r="C3843" t="str">
            <v>NORWEB</v>
          </cell>
          <cell r="D3843" t="str">
            <v>Powergen</v>
          </cell>
          <cell r="E3843">
            <v>2</v>
          </cell>
          <cell r="F3843" t="str">
            <v>Direct Debit</v>
          </cell>
          <cell r="G3843" t="str">
            <v>Southern</v>
          </cell>
          <cell r="H3843">
            <v>2460</v>
          </cell>
        </row>
        <row r="3844">
          <cell r="A3844">
            <v>1999</v>
          </cell>
          <cell r="B3844">
            <v>2</v>
          </cell>
          <cell r="C3844" t="str">
            <v>NORWEB</v>
          </cell>
          <cell r="D3844" t="str">
            <v>Powergen</v>
          </cell>
          <cell r="E3844">
            <v>2</v>
          </cell>
          <cell r="F3844" t="str">
            <v>Prepayment</v>
          </cell>
          <cell r="G3844" t="str">
            <v>Southern</v>
          </cell>
          <cell r="H3844">
            <v>1000</v>
          </cell>
        </row>
        <row r="3845">
          <cell r="A3845">
            <v>1999</v>
          </cell>
          <cell r="B3845">
            <v>2</v>
          </cell>
          <cell r="C3845" t="str">
            <v>NORWEB</v>
          </cell>
          <cell r="D3845" t="str">
            <v>Powergen</v>
          </cell>
          <cell r="E3845">
            <v>2</v>
          </cell>
          <cell r="F3845" t="str">
            <v>All</v>
          </cell>
          <cell r="G3845" t="str">
            <v>Yorkshire</v>
          </cell>
          <cell r="H3845">
            <v>3499</v>
          </cell>
        </row>
        <row r="3846">
          <cell r="A3846">
            <v>1999</v>
          </cell>
          <cell r="B3846">
            <v>2</v>
          </cell>
          <cell r="C3846" t="str">
            <v>NORWEB</v>
          </cell>
          <cell r="D3846" t="str">
            <v>Powergen</v>
          </cell>
          <cell r="E3846">
            <v>2</v>
          </cell>
          <cell r="F3846" t="str">
            <v>Credit</v>
          </cell>
          <cell r="G3846" t="str">
            <v>Yorkshire</v>
          </cell>
          <cell r="H3846">
            <v>1811</v>
          </cell>
        </row>
        <row r="3847">
          <cell r="A3847">
            <v>1999</v>
          </cell>
          <cell r="B3847">
            <v>2</v>
          </cell>
          <cell r="C3847" t="str">
            <v>NORWEB</v>
          </cell>
          <cell r="D3847" t="str">
            <v>Powergen</v>
          </cell>
          <cell r="E3847">
            <v>2</v>
          </cell>
          <cell r="F3847" t="str">
            <v>Credit</v>
          </cell>
          <cell r="G3847" t="str">
            <v>Yorkshire</v>
          </cell>
          <cell r="H3847">
            <v>0</v>
          </cell>
        </row>
        <row r="3848">
          <cell r="A3848">
            <v>1999</v>
          </cell>
          <cell r="B3848">
            <v>2</v>
          </cell>
          <cell r="C3848" t="str">
            <v>NORWEB</v>
          </cell>
          <cell r="D3848" t="str">
            <v>Powergen</v>
          </cell>
          <cell r="E3848">
            <v>2</v>
          </cell>
          <cell r="F3848" t="str">
            <v>Direct Debit</v>
          </cell>
          <cell r="G3848" t="str">
            <v>Yorkshire</v>
          </cell>
          <cell r="H3848">
            <v>1674</v>
          </cell>
        </row>
        <row r="3849">
          <cell r="A3849">
            <v>1999</v>
          </cell>
          <cell r="B3849">
            <v>2</v>
          </cell>
          <cell r="C3849" t="str">
            <v>NORWEB</v>
          </cell>
          <cell r="D3849" t="str">
            <v>Powergen</v>
          </cell>
          <cell r="E3849">
            <v>2</v>
          </cell>
          <cell r="F3849" t="str">
            <v>Prepayment</v>
          </cell>
          <cell r="G3849" t="str">
            <v>Yorkshire</v>
          </cell>
          <cell r="H3849">
            <v>14</v>
          </cell>
        </row>
        <row r="3850">
          <cell r="A3850">
            <v>1999</v>
          </cell>
          <cell r="B3850">
            <v>2</v>
          </cell>
          <cell r="C3850" t="str">
            <v>npower</v>
          </cell>
          <cell r="D3850" t="str">
            <v>nPower</v>
          </cell>
          <cell r="E3850">
            <v>2</v>
          </cell>
          <cell r="F3850" t="str">
            <v>All</v>
          </cell>
          <cell r="G3850" t="str">
            <v>East Anglia</v>
          </cell>
          <cell r="H3850">
            <v>7059</v>
          </cell>
        </row>
        <row r="3851">
          <cell r="A3851">
            <v>1999</v>
          </cell>
          <cell r="B3851">
            <v>2</v>
          </cell>
          <cell r="C3851" t="str">
            <v>npower</v>
          </cell>
          <cell r="D3851" t="str">
            <v>nPower</v>
          </cell>
          <cell r="E3851">
            <v>2</v>
          </cell>
          <cell r="F3851" t="str">
            <v>Credit</v>
          </cell>
          <cell r="G3851" t="str">
            <v>East Anglia</v>
          </cell>
          <cell r="H3851">
            <v>3188</v>
          </cell>
        </row>
        <row r="3852">
          <cell r="A3852">
            <v>1999</v>
          </cell>
          <cell r="B3852">
            <v>2</v>
          </cell>
          <cell r="C3852" t="str">
            <v>npower</v>
          </cell>
          <cell r="D3852" t="str">
            <v>nPower</v>
          </cell>
          <cell r="E3852">
            <v>2</v>
          </cell>
          <cell r="F3852" t="str">
            <v>Credit</v>
          </cell>
          <cell r="G3852" t="str">
            <v>East Anglia</v>
          </cell>
          <cell r="H3852">
            <v>0</v>
          </cell>
        </row>
        <row r="3853">
          <cell r="A3853">
            <v>1999</v>
          </cell>
          <cell r="B3853">
            <v>2</v>
          </cell>
          <cell r="C3853" t="str">
            <v>npower</v>
          </cell>
          <cell r="D3853" t="str">
            <v>nPower</v>
          </cell>
          <cell r="E3853">
            <v>2</v>
          </cell>
          <cell r="F3853" t="str">
            <v>Direct Debit</v>
          </cell>
          <cell r="G3853" t="str">
            <v>East Anglia</v>
          </cell>
          <cell r="H3853">
            <v>3871</v>
          </cell>
        </row>
        <row r="3854">
          <cell r="A3854">
            <v>1999</v>
          </cell>
          <cell r="B3854">
            <v>2</v>
          </cell>
          <cell r="C3854" t="str">
            <v>npower</v>
          </cell>
          <cell r="D3854" t="str">
            <v>nPower</v>
          </cell>
          <cell r="E3854">
            <v>2</v>
          </cell>
          <cell r="F3854" t="str">
            <v>Prepayment</v>
          </cell>
          <cell r="G3854" t="str">
            <v>East Anglia</v>
          </cell>
          <cell r="H3854">
            <v>0</v>
          </cell>
        </row>
        <row r="3855">
          <cell r="A3855">
            <v>1999</v>
          </cell>
          <cell r="B3855">
            <v>2</v>
          </cell>
          <cell r="C3855" t="str">
            <v>npower</v>
          </cell>
          <cell r="D3855" t="str">
            <v>nPower</v>
          </cell>
          <cell r="E3855">
            <v>2</v>
          </cell>
          <cell r="F3855" t="str">
            <v>All</v>
          </cell>
          <cell r="G3855" t="str">
            <v>East Midlands</v>
          </cell>
          <cell r="H3855">
            <v>10044</v>
          </cell>
        </row>
        <row r="3856">
          <cell r="A3856">
            <v>1999</v>
          </cell>
          <cell r="B3856">
            <v>2</v>
          </cell>
          <cell r="C3856" t="str">
            <v>npower</v>
          </cell>
          <cell r="D3856" t="str">
            <v>nPower</v>
          </cell>
          <cell r="E3856">
            <v>2</v>
          </cell>
          <cell r="F3856" t="str">
            <v>Credit</v>
          </cell>
          <cell r="G3856" t="str">
            <v>East Midlands</v>
          </cell>
          <cell r="H3856">
            <v>4519</v>
          </cell>
        </row>
        <row r="3857">
          <cell r="A3857">
            <v>1999</v>
          </cell>
          <cell r="B3857">
            <v>2</v>
          </cell>
          <cell r="C3857" t="str">
            <v>npower</v>
          </cell>
          <cell r="D3857" t="str">
            <v>nPower</v>
          </cell>
          <cell r="E3857">
            <v>2</v>
          </cell>
          <cell r="F3857" t="str">
            <v>Credit</v>
          </cell>
          <cell r="G3857" t="str">
            <v>East Midlands</v>
          </cell>
          <cell r="H3857">
            <v>0</v>
          </cell>
        </row>
        <row r="3858">
          <cell r="A3858">
            <v>1999</v>
          </cell>
          <cell r="B3858">
            <v>2</v>
          </cell>
          <cell r="C3858" t="str">
            <v>npower</v>
          </cell>
          <cell r="D3858" t="str">
            <v>nPower</v>
          </cell>
          <cell r="E3858">
            <v>2</v>
          </cell>
          <cell r="F3858" t="str">
            <v>Direct Debit</v>
          </cell>
          <cell r="G3858" t="str">
            <v>East Midlands</v>
          </cell>
          <cell r="H3858">
            <v>5525</v>
          </cell>
        </row>
        <row r="3859">
          <cell r="A3859">
            <v>1999</v>
          </cell>
          <cell r="B3859">
            <v>2</v>
          </cell>
          <cell r="C3859" t="str">
            <v>npower</v>
          </cell>
          <cell r="D3859" t="str">
            <v>nPower</v>
          </cell>
          <cell r="E3859">
            <v>2</v>
          </cell>
          <cell r="F3859" t="str">
            <v>Prepayment</v>
          </cell>
          <cell r="G3859" t="str">
            <v>East Midlands</v>
          </cell>
          <cell r="H3859">
            <v>0</v>
          </cell>
        </row>
        <row r="3860">
          <cell r="A3860">
            <v>1999</v>
          </cell>
          <cell r="B3860">
            <v>2</v>
          </cell>
          <cell r="C3860" t="str">
            <v>npower</v>
          </cell>
          <cell r="D3860" t="str">
            <v>nPower</v>
          </cell>
          <cell r="E3860">
            <v>2</v>
          </cell>
          <cell r="F3860" t="str">
            <v>All</v>
          </cell>
          <cell r="G3860" t="str">
            <v>London</v>
          </cell>
          <cell r="H3860">
            <v>184</v>
          </cell>
        </row>
        <row r="3861">
          <cell r="A3861">
            <v>1999</v>
          </cell>
          <cell r="B3861">
            <v>2</v>
          </cell>
          <cell r="C3861" t="str">
            <v>npower</v>
          </cell>
          <cell r="D3861" t="str">
            <v>nPower</v>
          </cell>
          <cell r="E3861">
            <v>2</v>
          </cell>
          <cell r="F3861" t="str">
            <v>Credit</v>
          </cell>
          <cell r="G3861" t="str">
            <v>London</v>
          </cell>
          <cell r="H3861">
            <v>84</v>
          </cell>
        </row>
        <row r="3862">
          <cell r="A3862">
            <v>1999</v>
          </cell>
          <cell r="B3862">
            <v>2</v>
          </cell>
          <cell r="C3862" t="str">
            <v>npower</v>
          </cell>
          <cell r="D3862" t="str">
            <v>nPower</v>
          </cell>
          <cell r="E3862">
            <v>2</v>
          </cell>
          <cell r="F3862" t="str">
            <v>Credit</v>
          </cell>
          <cell r="G3862" t="str">
            <v>London</v>
          </cell>
          <cell r="H3862">
            <v>0</v>
          </cell>
        </row>
        <row r="3863">
          <cell r="A3863">
            <v>1999</v>
          </cell>
          <cell r="B3863">
            <v>2</v>
          </cell>
          <cell r="C3863" t="str">
            <v>npower</v>
          </cell>
          <cell r="D3863" t="str">
            <v>nPower</v>
          </cell>
          <cell r="E3863">
            <v>2</v>
          </cell>
          <cell r="F3863" t="str">
            <v>Direct Debit</v>
          </cell>
          <cell r="G3863" t="str">
            <v>London</v>
          </cell>
          <cell r="H3863">
            <v>100</v>
          </cell>
        </row>
        <row r="3864">
          <cell r="A3864">
            <v>1999</v>
          </cell>
          <cell r="B3864">
            <v>2</v>
          </cell>
          <cell r="C3864" t="str">
            <v>npower</v>
          </cell>
          <cell r="D3864" t="str">
            <v>nPower</v>
          </cell>
          <cell r="E3864">
            <v>2</v>
          </cell>
          <cell r="F3864" t="str">
            <v>Prepayment</v>
          </cell>
          <cell r="G3864" t="str">
            <v>London</v>
          </cell>
          <cell r="H3864">
            <v>0</v>
          </cell>
        </row>
        <row r="3865">
          <cell r="A3865">
            <v>1999</v>
          </cell>
          <cell r="B3865">
            <v>2</v>
          </cell>
          <cell r="C3865" t="str">
            <v>npower</v>
          </cell>
          <cell r="D3865" t="str">
            <v>nPower</v>
          </cell>
          <cell r="E3865">
            <v>1</v>
          </cell>
          <cell r="F3865" t="str">
            <v>All</v>
          </cell>
          <cell r="G3865" t="str">
            <v>Midlands</v>
          </cell>
          <cell r="H3865">
            <v>1934825</v>
          </cell>
        </row>
        <row r="3866">
          <cell r="A3866">
            <v>1999</v>
          </cell>
          <cell r="B3866">
            <v>2</v>
          </cell>
          <cell r="C3866" t="str">
            <v>npower</v>
          </cell>
          <cell r="D3866" t="str">
            <v>nPower</v>
          </cell>
          <cell r="E3866">
            <v>1</v>
          </cell>
          <cell r="F3866" t="str">
            <v>Credit</v>
          </cell>
          <cell r="G3866" t="str">
            <v>Midlands</v>
          </cell>
          <cell r="H3866">
            <v>1022406</v>
          </cell>
        </row>
        <row r="3867">
          <cell r="A3867">
            <v>1999</v>
          </cell>
          <cell r="B3867">
            <v>2</v>
          </cell>
          <cell r="C3867" t="str">
            <v>npower</v>
          </cell>
          <cell r="D3867" t="str">
            <v>nPower</v>
          </cell>
          <cell r="E3867">
            <v>1</v>
          </cell>
          <cell r="F3867" t="str">
            <v>Credit</v>
          </cell>
          <cell r="G3867" t="str">
            <v>Midlands</v>
          </cell>
          <cell r="H3867">
            <v>28233</v>
          </cell>
        </row>
        <row r="3868">
          <cell r="A3868">
            <v>1999</v>
          </cell>
          <cell r="B3868">
            <v>2</v>
          </cell>
          <cell r="C3868" t="str">
            <v>npower</v>
          </cell>
          <cell r="D3868" t="str">
            <v>nPower</v>
          </cell>
          <cell r="E3868">
            <v>1</v>
          </cell>
          <cell r="F3868" t="str">
            <v>Direct Debit</v>
          </cell>
          <cell r="G3868" t="str">
            <v>Midlands</v>
          </cell>
          <cell r="H3868">
            <v>551044</v>
          </cell>
        </row>
        <row r="3869">
          <cell r="A3869">
            <v>1999</v>
          </cell>
          <cell r="B3869">
            <v>2</v>
          </cell>
          <cell r="C3869" t="str">
            <v>npower</v>
          </cell>
          <cell r="D3869" t="str">
            <v>nPower</v>
          </cell>
          <cell r="E3869">
            <v>1</v>
          </cell>
          <cell r="F3869" t="str">
            <v>Prepayment</v>
          </cell>
          <cell r="G3869" t="str">
            <v>Midlands</v>
          </cell>
          <cell r="H3869">
            <v>333142</v>
          </cell>
        </row>
        <row r="3870">
          <cell r="A3870">
            <v>1999</v>
          </cell>
          <cell r="B3870">
            <v>2</v>
          </cell>
          <cell r="C3870" t="str">
            <v>npower</v>
          </cell>
          <cell r="D3870" t="str">
            <v>nPower</v>
          </cell>
          <cell r="E3870">
            <v>2</v>
          </cell>
          <cell r="F3870" t="str">
            <v>All</v>
          </cell>
          <cell r="G3870" t="str">
            <v>North East</v>
          </cell>
          <cell r="H3870">
            <v>182</v>
          </cell>
        </row>
        <row r="3871">
          <cell r="A3871">
            <v>1999</v>
          </cell>
          <cell r="B3871">
            <v>2</v>
          </cell>
          <cell r="C3871" t="str">
            <v>npower</v>
          </cell>
          <cell r="D3871" t="str">
            <v>nPower</v>
          </cell>
          <cell r="E3871">
            <v>2</v>
          </cell>
          <cell r="F3871" t="str">
            <v>Credit</v>
          </cell>
          <cell r="G3871" t="str">
            <v>North East</v>
          </cell>
          <cell r="H3871">
            <v>82</v>
          </cell>
        </row>
        <row r="3872">
          <cell r="A3872">
            <v>1999</v>
          </cell>
          <cell r="B3872">
            <v>2</v>
          </cell>
          <cell r="C3872" t="str">
            <v>npower</v>
          </cell>
          <cell r="D3872" t="str">
            <v>nPower</v>
          </cell>
          <cell r="E3872">
            <v>2</v>
          </cell>
          <cell r="F3872" t="str">
            <v>Credit</v>
          </cell>
          <cell r="G3872" t="str">
            <v>North East</v>
          </cell>
          <cell r="H3872">
            <v>0</v>
          </cell>
        </row>
        <row r="3873">
          <cell r="A3873">
            <v>1999</v>
          </cell>
          <cell r="B3873">
            <v>2</v>
          </cell>
          <cell r="C3873" t="str">
            <v>npower</v>
          </cell>
          <cell r="D3873" t="str">
            <v>nPower</v>
          </cell>
          <cell r="E3873">
            <v>2</v>
          </cell>
          <cell r="F3873" t="str">
            <v>Direct Debit</v>
          </cell>
          <cell r="G3873" t="str">
            <v>North East</v>
          </cell>
          <cell r="H3873">
            <v>100</v>
          </cell>
        </row>
        <row r="3874">
          <cell r="A3874">
            <v>1999</v>
          </cell>
          <cell r="B3874">
            <v>2</v>
          </cell>
          <cell r="C3874" t="str">
            <v>npower</v>
          </cell>
          <cell r="D3874" t="str">
            <v>nPower</v>
          </cell>
          <cell r="E3874">
            <v>2</v>
          </cell>
          <cell r="F3874" t="str">
            <v>Prepayment</v>
          </cell>
          <cell r="G3874" t="str">
            <v>North East</v>
          </cell>
          <cell r="H3874">
            <v>0</v>
          </cell>
        </row>
        <row r="3875">
          <cell r="A3875">
            <v>1999</v>
          </cell>
          <cell r="B3875">
            <v>2</v>
          </cell>
          <cell r="C3875" t="str">
            <v>npower</v>
          </cell>
          <cell r="D3875" t="str">
            <v>nPower</v>
          </cell>
          <cell r="E3875">
            <v>2</v>
          </cell>
          <cell r="F3875" t="str">
            <v>All</v>
          </cell>
          <cell r="G3875" t="str">
            <v>North Scotland</v>
          </cell>
          <cell r="H3875">
            <v>6</v>
          </cell>
        </row>
        <row r="3876">
          <cell r="A3876">
            <v>1999</v>
          </cell>
          <cell r="B3876">
            <v>2</v>
          </cell>
          <cell r="C3876" t="str">
            <v>npower</v>
          </cell>
          <cell r="D3876" t="str">
            <v>nPower</v>
          </cell>
          <cell r="E3876">
            <v>2</v>
          </cell>
          <cell r="F3876" t="str">
            <v>Credit</v>
          </cell>
          <cell r="G3876" t="str">
            <v>North Scotland</v>
          </cell>
          <cell r="H3876">
            <v>3</v>
          </cell>
        </row>
        <row r="3877">
          <cell r="A3877">
            <v>1999</v>
          </cell>
          <cell r="B3877">
            <v>2</v>
          </cell>
          <cell r="C3877" t="str">
            <v>npower</v>
          </cell>
          <cell r="D3877" t="str">
            <v>nPower</v>
          </cell>
          <cell r="E3877">
            <v>2</v>
          </cell>
          <cell r="F3877" t="str">
            <v>Credit</v>
          </cell>
          <cell r="G3877" t="str">
            <v>North Scotland</v>
          </cell>
          <cell r="H3877">
            <v>0</v>
          </cell>
        </row>
        <row r="3878">
          <cell r="A3878">
            <v>1999</v>
          </cell>
          <cell r="B3878">
            <v>2</v>
          </cell>
          <cell r="C3878" t="str">
            <v>npower</v>
          </cell>
          <cell r="D3878" t="str">
            <v>nPower</v>
          </cell>
          <cell r="E3878">
            <v>2</v>
          </cell>
          <cell r="F3878" t="str">
            <v>Direct Debit</v>
          </cell>
          <cell r="G3878" t="str">
            <v>North Scotland</v>
          </cell>
          <cell r="H3878">
            <v>3</v>
          </cell>
        </row>
        <row r="3879">
          <cell r="A3879">
            <v>1999</v>
          </cell>
          <cell r="B3879">
            <v>2</v>
          </cell>
          <cell r="C3879" t="str">
            <v>npower</v>
          </cell>
          <cell r="D3879" t="str">
            <v>nPower</v>
          </cell>
          <cell r="E3879">
            <v>2</v>
          </cell>
          <cell r="F3879" t="str">
            <v>Prepayment</v>
          </cell>
          <cell r="G3879" t="str">
            <v>North Scotland</v>
          </cell>
          <cell r="H3879">
            <v>0</v>
          </cell>
        </row>
        <row r="3880">
          <cell r="A3880">
            <v>1999</v>
          </cell>
          <cell r="B3880">
            <v>2</v>
          </cell>
          <cell r="C3880" t="str">
            <v>npower</v>
          </cell>
          <cell r="D3880" t="str">
            <v>nPower</v>
          </cell>
          <cell r="E3880">
            <v>2</v>
          </cell>
          <cell r="F3880" t="str">
            <v>All</v>
          </cell>
          <cell r="G3880" t="str">
            <v>North Wales &amp; Merseyside</v>
          </cell>
          <cell r="H3880">
            <v>1451</v>
          </cell>
        </row>
        <row r="3881">
          <cell r="A3881">
            <v>1999</v>
          </cell>
          <cell r="B3881">
            <v>2</v>
          </cell>
          <cell r="C3881" t="str">
            <v>npower</v>
          </cell>
          <cell r="D3881" t="str">
            <v>nPower</v>
          </cell>
          <cell r="E3881">
            <v>2</v>
          </cell>
          <cell r="F3881" t="str">
            <v>Credit</v>
          </cell>
          <cell r="G3881" t="str">
            <v>North Wales &amp; Merseyside</v>
          </cell>
          <cell r="H3881">
            <v>653</v>
          </cell>
        </row>
        <row r="3882">
          <cell r="A3882">
            <v>1999</v>
          </cell>
          <cell r="B3882">
            <v>2</v>
          </cell>
          <cell r="C3882" t="str">
            <v>npower</v>
          </cell>
          <cell r="D3882" t="str">
            <v>nPower</v>
          </cell>
          <cell r="E3882">
            <v>2</v>
          </cell>
          <cell r="F3882" t="str">
            <v>Credit</v>
          </cell>
          <cell r="G3882" t="str">
            <v>North Wales &amp; Merseyside</v>
          </cell>
          <cell r="H3882">
            <v>0</v>
          </cell>
        </row>
        <row r="3883">
          <cell r="A3883">
            <v>1999</v>
          </cell>
          <cell r="B3883">
            <v>2</v>
          </cell>
          <cell r="C3883" t="str">
            <v>npower</v>
          </cell>
          <cell r="D3883" t="str">
            <v>nPower</v>
          </cell>
          <cell r="E3883">
            <v>2</v>
          </cell>
          <cell r="F3883" t="str">
            <v>Direct Debit</v>
          </cell>
          <cell r="G3883" t="str">
            <v>North Wales &amp; Merseyside</v>
          </cell>
          <cell r="H3883">
            <v>798</v>
          </cell>
        </row>
        <row r="3884">
          <cell r="A3884">
            <v>1999</v>
          </cell>
          <cell r="B3884">
            <v>2</v>
          </cell>
          <cell r="C3884" t="str">
            <v>npower</v>
          </cell>
          <cell r="D3884" t="str">
            <v>nPower</v>
          </cell>
          <cell r="E3884">
            <v>2</v>
          </cell>
          <cell r="F3884" t="str">
            <v>Prepayment</v>
          </cell>
          <cell r="G3884" t="str">
            <v>North Wales &amp; Merseyside</v>
          </cell>
          <cell r="H3884">
            <v>0</v>
          </cell>
        </row>
        <row r="3885">
          <cell r="A3885">
            <v>1999</v>
          </cell>
          <cell r="B3885">
            <v>2</v>
          </cell>
          <cell r="C3885" t="str">
            <v>npower</v>
          </cell>
          <cell r="D3885" t="str">
            <v>nPower</v>
          </cell>
          <cell r="E3885">
            <v>2</v>
          </cell>
          <cell r="F3885" t="str">
            <v>All</v>
          </cell>
          <cell r="G3885" t="str">
            <v>North West</v>
          </cell>
          <cell r="H3885">
            <v>303</v>
          </cell>
        </row>
        <row r="3886">
          <cell r="A3886">
            <v>1999</v>
          </cell>
          <cell r="B3886">
            <v>2</v>
          </cell>
          <cell r="C3886" t="str">
            <v>npower</v>
          </cell>
          <cell r="D3886" t="str">
            <v>nPower</v>
          </cell>
          <cell r="E3886">
            <v>2</v>
          </cell>
          <cell r="F3886" t="str">
            <v>Credit</v>
          </cell>
          <cell r="G3886" t="str">
            <v>North West</v>
          </cell>
          <cell r="H3886">
            <v>136</v>
          </cell>
        </row>
        <row r="3887">
          <cell r="A3887">
            <v>1999</v>
          </cell>
          <cell r="B3887">
            <v>2</v>
          </cell>
          <cell r="C3887" t="str">
            <v>npower</v>
          </cell>
          <cell r="D3887" t="str">
            <v>nPower</v>
          </cell>
          <cell r="E3887">
            <v>2</v>
          </cell>
          <cell r="F3887" t="str">
            <v>Credit</v>
          </cell>
          <cell r="G3887" t="str">
            <v>North West</v>
          </cell>
          <cell r="H3887">
            <v>0</v>
          </cell>
        </row>
        <row r="3888">
          <cell r="A3888">
            <v>1999</v>
          </cell>
          <cell r="B3888">
            <v>2</v>
          </cell>
          <cell r="C3888" t="str">
            <v>npower</v>
          </cell>
          <cell r="D3888" t="str">
            <v>nPower</v>
          </cell>
          <cell r="E3888">
            <v>2</v>
          </cell>
          <cell r="F3888" t="str">
            <v>Direct Debit</v>
          </cell>
          <cell r="G3888" t="str">
            <v>North West</v>
          </cell>
          <cell r="H3888">
            <v>167</v>
          </cell>
        </row>
        <row r="3889">
          <cell r="A3889">
            <v>1999</v>
          </cell>
          <cell r="B3889">
            <v>2</v>
          </cell>
          <cell r="C3889" t="str">
            <v>npower</v>
          </cell>
          <cell r="D3889" t="str">
            <v>nPower</v>
          </cell>
          <cell r="E3889">
            <v>2</v>
          </cell>
          <cell r="F3889" t="str">
            <v>Prepayment</v>
          </cell>
          <cell r="G3889" t="str">
            <v>North West</v>
          </cell>
          <cell r="H3889">
            <v>0</v>
          </cell>
        </row>
        <row r="3890">
          <cell r="A3890">
            <v>1999</v>
          </cell>
          <cell r="B3890">
            <v>2</v>
          </cell>
          <cell r="C3890" t="str">
            <v>npower</v>
          </cell>
          <cell r="D3890" t="str">
            <v>nPower</v>
          </cell>
          <cell r="E3890">
            <v>2</v>
          </cell>
          <cell r="F3890" t="str">
            <v>All</v>
          </cell>
          <cell r="G3890" t="str">
            <v>South East</v>
          </cell>
          <cell r="H3890">
            <v>182</v>
          </cell>
        </row>
        <row r="3891">
          <cell r="A3891">
            <v>1999</v>
          </cell>
          <cell r="B3891">
            <v>2</v>
          </cell>
          <cell r="C3891" t="str">
            <v>npower</v>
          </cell>
          <cell r="D3891" t="str">
            <v>nPower</v>
          </cell>
          <cell r="E3891">
            <v>2</v>
          </cell>
          <cell r="F3891" t="str">
            <v>Credit</v>
          </cell>
          <cell r="G3891" t="str">
            <v>South East</v>
          </cell>
          <cell r="H3891">
            <v>82</v>
          </cell>
        </row>
        <row r="3892">
          <cell r="A3892">
            <v>1999</v>
          </cell>
          <cell r="B3892">
            <v>2</v>
          </cell>
          <cell r="C3892" t="str">
            <v>npower</v>
          </cell>
          <cell r="D3892" t="str">
            <v>nPower</v>
          </cell>
          <cell r="E3892">
            <v>2</v>
          </cell>
          <cell r="F3892" t="str">
            <v>Credit</v>
          </cell>
          <cell r="G3892" t="str">
            <v>South East</v>
          </cell>
          <cell r="H3892">
            <v>0</v>
          </cell>
        </row>
        <row r="3893">
          <cell r="A3893">
            <v>1999</v>
          </cell>
          <cell r="B3893">
            <v>2</v>
          </cell>
          <cell r="C3893" t="str">
            <v>npower</v>
          </cell>
          <cell r="D3893" t="str">
            <v>nPower</v>
          </cell>
          <cell r="E3893">
            <v>2</v>
          </cell>
          <cell r="F3893" t="str">
            <v>Direct Debit</v>
          </cell>
          <cell r="G3893" t="str">
            <v>South East</v>
          </cell>
          <cell r="H3893">
            <v>100</v>
          </cell>
        </row>
        <row r="3894">
          <cell r="A3894">
            <v>1999</v>
          </cell>
          <cell r="B3894">
            <v>2</v>
          </cell>
          <cell r="C3894" t="str">
            <v>npower</v>
          </cell>
          <cell r="D3894" t="str">
            <v>nPower</v>
          </cell>
          <cell r="E3894">
            <v>2</v>
          </cell>
          <cell r="F3894" t="str">
            <v>Prepayment</v>
          </cell>
          <cell r="G3894" t="str">
            <v>South East</v>
          </cell>
          <cell r="H3894">
            <v>0</v>
          </cell>
        </row>
        <row r="3895">
          <cell r="A3895">
            <v>1999</v>
          </cell>
          <cell r="B3895">
            <v>2</v>
          </cell>
          <cell r="C3895" t="str">
            <v>npower</v>
          </cell>
          <cell r="D3895" t="str">
            <v>nPower</v>
          </cell>
          <cell r="E3895">
            <v>2</v>
          </cell>
          <cell r="F3895" t="str">
            <v>All</v>
          </cell>
          <cell r="G3895" t="str">
            <v>South Scotland</v>
          </cell>
          <cell r="H3895">
            <v>6</v>
          </cell>
        </row>
        <row r="3896">
          <cell r="A3896">
            <v>1999</v>
          </cell>
          <cell r="B3896">
            <v>2</v>
          </cell>
          <cell r="C3896" t="str">
            <v>npower</v>
          </cell>
          <cell r="D3896" t="str">
            <v>nPower</v>
          </cell>
          <cell r="E3896">
            <v>2</v>
          </cell>
          <cell r="F3896" t="str">
            <v>Credit</v>
          </cell>
          <cell r="G3896" t="str">
            <v>South Scotland</v>
          </cell>
          <cell r="H3896">
            <v>3</v>
          </cell>
        </row>
        <row r="3897">
          <cell r="A3897">
            <v>1999</v>
          </cell>
          <cell r="B3897">
            <v>2</v>
          </cell>
          <cell r="C3897" t="str">
            <v>npower</v>
          </cell>
          <cell r="D3897" t="str">
            <v>nPower</v>
          </cell>
          <cell r="E3897">
            <v>2</v>
          </cell>
          <cell r="F3897" t="str">
            <v>Credit</v>
          </cell>
          <cell r="G3897" t="str">
            <v>South Scotland</v>
          </cell>
          <cell r="H3897">
            <v>0</v>
          </cell>
        </row>
        <row r="3898">
          <cell r="A3898">
            <v>1999</v>
          </cell>
          <cell r="B3898">
            <v>2</v>
          </cell>
          <cell r="C3898" t="str">
            <v>npower</v>
          </cell>
          <cell r="D3898" t="str">
            <v>nPower</v>
          </cell>
          <cell r="E3898">
            <v>2</v>
          </cell>
          <cell r="F3898" t="str">
            <v>Direct Debit</v>
          </cell>
          <cell r="G3898" t="str">
            <v>South Scotland</v>
          </cell>
          <cell r="H3898">
            <v>3</v>
          </cell>
        </row>
        <row r="3899">
          <cell r="A3899">
            <v>1999</v>
          </cell>
          <cell r="B3899">
            <v>2</v>
          </cell>
          <cell r="C3899" t="str">
            <v>npower</v>
          </cell>
          <cell r="D3899" t="str">
            <v>nPower</v>
          </cell>
          <cell r="E3899">
            <v>2</v>
          </cell>
          <cell r="F3899" t="str">
            <v>Prepayment</v>
          </cell>
          <cell r="G3899" t="str">
            <v>South Scotland</v>
          </cell>
          <cell r="H3899">
            <v>0</v>
          </cell>
        </row>
        <row r="3900">
          <cell r="A3900">
            <v>1999</v>
          </cell>
          <cell r="B3900">
            <v>2</v>
          </cell>
          <cell r="C3900" t="str">
            <v>npower</v>
          </cell>
          <cell r="D3900" t="str">
            <v>nPower</v>
          </cell>
          <cell r="E3900">
            <v>2</v>
          </cell>
          <cell r="F3900" t="str">
            <v>All</v>
          </cell>
          <cell r="G3900" t="str">
            <v>South Wales</v>
          </cell>
          <cell r="H3900">
            <v>101</v>
          </cell>
        </row>
        <row r="3901">
          <cell r="A3901">
            <v>1999</v>
          </cell>
          <cell r="B3901">
            <v>2</v>
          </cell>
          <cell r="C3901" t="str">
            <v>npower</v>
          </cell>
          <cell r="D3901" t="str">
            <v>nPower</v>
          </cell>
          <cell r="E3901">
            <v>2</v>
          </cell>
          <cell r="F3901" t="str">
            <v>Credit</v>
          </cell>
          <cell r="G3901" t="str">
            <v>South Wales</v>
          </cell>
          <cell r="H3901">
            <v>45</v>
          </cell>
        </row>
        <row r="3902">
          <cell r="A3902">
            <v>1999</v>
          </cell>
          <cell r="B3902">
            <v>2</v>
          </cell>
          <cell r="C3902" t="str">
            <v>npower</v>
          </cell>
          <cell r="D3902" t="str">
            <v>nPower</v>
          </cell>
          <cell r="E3902">
            <v>2</v>
          </cell>
          <cell r="F3902" t="str">
            <v>Credit</v>
          </cell>
          <cell r="G3902" t="str">
            <v>South Wales</v>
          </cell>
          <cell r="H3902">
            <v>0</v>
          </cell>
        </row>
        <row r="3903">
          <cell r="A3903">
            <v>1999</v>
          </cell>
          <cell r="B3903">
            <v>2</v>
          </cell>
          <cell r="C3903" t="str">
            <v>npower</v>
          </cell>
          <cell r="D3903" t="str">
            <v>nPower</v>
          </cell>
          <cell r="E3903">
            <v>2</v>
          </cell>
          <cell r="F3903" t="str">
            <v>Direct Debit</v>
          </cell>
          <cell r="G3903" t="str">
            <v>South Wales</v>
          </cell>
          <cell r="H3903">
            <v>56</v>
          </cell>
        </row>
        <row r="3904">
          <cell r="A3904">
            <v>1999</v>
          </cell>
          <cell r="B3904">
            <v>2</v>
          </cell>
          <cell r="C3904" t="str">
            <v>npower</v>
          </cell>
          <cell r="D3904" t="str">
            <v>nPower</v>
          </cell>
          <cell r="E3904">
            <v>2</v>
          </cell>
          <cell r="F3904" t="str">
            <v>Prepayment</v>
          </cell>
          <cell r="G3904" t="str">
            <v>South Wales</v>
          </cell>
          <cell r="H3904">
            <v>0</v>
          </cell>
        </row>
        <row r="3905">
          <cell r="A3905">
            <v>1999</v>
          </cell>
          <cell r="B3905">
            <v>2</v>
          </cell>
          <cell r="C3905" t="str">
            <v>npower</v>
          </cell>
          <cell r="D3905" t="str">
            <v>nPower</v>
          </cell>
          <cell r="E3905">
            <v>2</v>
          </cell>
          <cell r="F3905" t="str">
            <v>All</v>
          </cell>
          <cell r="G3905" t="str">
            <v>South West</v>
          </cell>
          <cell r="H3905">
            <v>182</v>
          </cell>
        </row>
        <row r="3906">
          <cell r="A3906">
            <v>1999</v>
          </cell>
          <cell r="B3906">
            <v>2</v>
          </cell>
          <cell r="C3906" t="str">
            <v>npower</v>
          </cell>
          <cell r="D3906" t="str">
            <v>nPower</v>
          </cell>
          <cell r="E3906">
            <v>2</v>
          </cell>
          <cell r="F3906" t="str">
            <v>Credit</v>
          </cell>
          <cell r="G3906" t="str">
            <v>South West</v>
          </cell>
          <cell r="H3906">
            <v>82</v>
          </cell>
        </row>
        <row r="3907">
          <cell r="A3907">
            <v>1999</v>
          </cell>
          <cell r="B3907">
            <v>2</v>
          </cell>
          <cell r="C3907" t="str">
            <v>npower</v>
          </cell>
          <cell r="D3907" t="str">
            <v>nPower</v>
          </cell>
          <cell r="E3907">
            <v>2</v>
          </cell>
          <cell r="F3907" t="str">
            <v>Credit</v>
          </cell>
          <cell r="G3907" t="str">
            <v>South West</v>
          </cell>
          <cell r="H3907">
            <v>0</v>
          </cell>
        </row>
        <row r="3908">
          <cell r="A3908">
            <v>1999</v>
          </cell>
          <cell r="B3908">
            <v>2</v>
          </cell>
          <cell r="C3908" t="str">
            <v>npower</v>
          </cell>
          <cell r="D3908" t="str">
            <v>nPower</v>
          </cell>
          <cell r="E3908">
            <v>2</v>
          </cell>
          <cell r="F3908" t="str">
            <v>Direct Debit</v>
          </cell>
          <cell r="G3908" t="str">
            <v>South West</v>
          </cell>
          <cell r="H3908">
            <v>100</v>
          </cell>
        </row>
        <row r="3909">
          <cell r="A3909">
            <v>1999</v>
          </cell>
          <cell r="B3909">
            <v>2</v>
          </cell>
          <cell r="C3909" t="str">
            <v>npower</v>
          </cell>
          <cell r="D3909" t="str">
            <v>nPower</v>
          </cell>
          <cell r="E3909">
            <v>2</v>
          </cell>
          <cell r="F3909" t="str">
            <v>Prepayment</v>
          </cell>
          <cell r="G3909" t="str">
            <v>South West</v>
          </cell>
          <cell r="H3909">
            <v>0</v>
          </cell>
        </row>
        <row r="3910">
          <cell r="A3910">
            <v>1999</v>
          </cell>
          <cell r="B3910">
            <v>2</v>
          </cell>
          <cell r="C3910" t="str">
            <v>npower</v>
          </cell>
          <cell r="D3910" t="str">
            <v>nPower</v>
          </cell>
          <cell r="E3910">
            <v>2</v>
          </cell>
          <cell r="F3910" t="str">
            <v>All</v>
          </cell>
          <cell r="G3910" t="str">
            <v>Southern</v>
          </cell>
          <cell r="H3910">
            <v>364</v>
          </cell>
        </row>
        <row r="3911">
          <cell r="A3911">
            <v>1999</v>
          </cell>
          <cell r="B3911">
            <v>2</v>
          </cell>
          <cell r="C3911" t="str">
            <v>npower</v>
          </cell>
          <cell r="D3911" t="str">
            <v>nPower</v>
          </cell>
          <cell r="E3911">
            <v>2</v>
          </cell>
          <cell r="F3911" t="str">
            <v>Credit</v>
          </cell>
          <cell r="G3911" t="str">
            <v>Southern</v>
          </cell>
          <cell r="H3911">
            <v>164</v>
          </cell>
        </row>
        <row r="3912">
          <cell r="A3912">
            <v>1999</v>
          </cell>
          <cell r="B3912">
            <v>2</v>
          </cell>
          <cell r="C3912" t="str">
            <v>npower</v>
          </cell>
          <cell r="D3912" t="str">
            <v>nPower</v>
          </cell>
          <cell r="E3912">
            <v>2</v>
          </cell>
          <cell r="F3912" t="str">
            <v>Credit</v>
          </cell>
          <cell r="G3912" t="str">
            <v>Southern</v>
          </cell>
          <cell r="H3912">
            <v>0</v>
          </cell>
        </row>
        <row r="3913">
          <cell r="A3913">
            <v>1999</v>
          </cell>
          <cell r="B3913">
            <v>2</v>
          </cell>
          <cell r="C3913" t="str">
            <v>npower</v>
          </cell>
          <cell r="D3913" t="str">
            <v>nPower</v>
          </cell>
          <cell r="E3913">
            <v>2</v>
          </cell>
          <cell r="F3913" t="str">
            <v>Direct Debit</v>
          </cell>
          <cell r="G3913" t="str">
            <v>Southern</v>
          </cell>
          <cell r="H3913">
            <v>200</v>
          </cell>
        </row>
        <row r="3914">
          <cell r="A3914">
            <v>1999</v>
          </cell>
          <cell r="B3914">
            <v>2</v>
          </cell>
          <cell r="C3914" t="str">
            <v>npower</v>
          </cell>
          <cell r="D3914" t="str">
            <v>nPower</v>
          </cell>
          <cell r="E3914">
            <v>2</v>
          </cell>
          <cell r="F3914" t="str">
            <v>Prepayment</v>
          </cell>
          <cell r="G3914" t="str">
            <v>Southern</v>
          </cell>
          <cell r="H3914">
            <v>0</v>
          </cell>
        </row>
        <row r="3915">
          <cell r="A3915">
            <v>1999</v>
          </cell>
          <cell r="B3915">
            <v>2</v>
          </cell>
          <cell r="C3915" t="str">
            <v>npower</v>
          </cell>
          <cell r="D3915" t="str">
            <v>nPower</v>
          </cell>
          <cell r="E3915">
            <v>2</v>
          </cell>
          <cell r="F3915" t="str">
            <v>All</v>
          </cell>
          <cell r="G3915" t="str">
            <v>Yorkshire</v>
          </cell>
          <cell r="H3915">
            <v>83</v>
          </cell>
        </row>
        <row r="3916">
          <cell r="A3916">
            <v>1999</v>
          </cell>
          <cell r="B3916">
            <v>2</v>
          </cell>
          <cell r="C3916" t="str">
            <v>npower</v>
          </cell>
          <cell r="D3916" t="str">
            <v>nPower</v>
          </cell>
          <cell r="E3916">
            <v>2</v>
          </cell>
          <cell r="F3916" t="str">
            <v>Credit</v>
          </cell>
          <cell r="G3916" t="str">
            <v>Yorkshire</v>
          </cell>
          <cell r="H3916">
            <v>6</v>
          </cell>
        </row>
        <row r="3917">
          <cell r="A3917">
            <v>1999</v>
          </cell>
          <cell r="B3917">
            <v>2</v>
          </cell>
          <cell r="C3917" t="str">
            <v>npower</v>
          </cell>
          <cell r="D3917" t="str">
            <v>nPower</v>
          </cell>
          <cell r="E3917">
            <v>2</v>
          </cell>
          <cell r="F3917" t="str">
            <v>Credit</v>
          </cell>
          <cell r="G3917" t="str">
            <v>Yorkshire</v>
          </cell>
          <cell r="H3917">
            <v>0</v>
          </cell>
        </row>
        <row r="3918">
          <cell r="A3918">
            <v>1999</v>
          </cell>
          <cell r="B3918">
            <v>2</v>
          </cell>
          <cell r="C3918" t="str">
            <v>npower</v>
          </cell>
          <cell r="D3918" t="str">
            <v>nPower</v>
          </cell>
          <cell r="E3918">
            <v>2</v>
          </cell>
          <cell r="F3918" t="str">
            <v>Direct Debit</v>
          </cell>
          <cell r="G3918" t="str">
            <v>Yorkshire</v>
          </cell>
          <cell r="H3918">
            <v>77</v>
          </cell>
        </row>
        <row r="3919">
          <cell r="A3919">
            <v>1999</v>
          </cell>
          <cell r="B3919">
            <v>2</v>
          </cell>
          <cell r="C3919" t="str">
            <v>npower</v>
          </cell>
          <cell r="D3919" t="str">
            <v>nPower</v>
          </cell>
          <cell r="E3919">
            <v>2</v>
          </cell>
          <cell r="F3919" t="str">
            <v>Prepayment</v>
          </cell>
          <cell r="G3919" t="str">
            <v>Yorkshire</v>
          </cell>
          <cell r="H3919">
            <v>0</v>
          </cell>
        </row>
        <row r="3920">
          <cell r="A3920">
            <v>1999</v>
          </cell>
          <cell r="B3920">
            <v>2</v>
          </cell>
          <cell r="C3920" t="str">
            <v>Powergen</v>
          </cell>
          <cell r="D3920" t="str">
            <v>Powergen</v>
          </cell>
          <cell r="E3920">
            <v>2</v>
          </cell>
          <cell r="F3920" t="str">
            <v>All</v>
          </cell>
          <cell r="G3920" t="str">
            <v>East Anglia</v>
          </cell>
          <cell r="H3920">
            <v>16809</v>
          </cell>
        </row>
        <row r="3921">
          <cell r="A3921">
            <v>1999</v>
          </cell>
          <cell r="B3921">
            <v>2</v>
          </cell>
          <cell r="C3921" t="str">
            <v>Powergen</v>
          </cell>
          <cell r="D3921" t="str">
            <v>Powergen</v>
          </cell>
          <cell r="E3921">
            <v>2</v>
          </cell>
          <cell r="F3921" t="str">
            <v>Credit</v>
          </cell>
          <cell r="G3921" t="str">
            <v>East Anglia</v>
          </cell>
          <cell r="H3921">
            <v>8529</v>
          </cell>
        </row>
        <row r="3922">
          <cell r="A3922">
            <v>1999</v>
          </cell>
          <cell r="B3922">
            <v>2</v>
          </cell>
          <cell r="C3922" t="str">
            <v>Powergen</v>
          </cell>
          <cell r="D3922" t="str">
            <v>Powergen</v>
          </cell>
          <cell r="E3922">
            <v>2</v>
          </cell>
          <cell r="F3922" t="str">
            <v>Credit</v>
          </cell>
          <cell r="G3922" t="str">
            <v>East Anglia</v>
          </cell>
          <cell r="H3922">
            <v>78</v>
          </cell>
        </row>
        <row r="3923">
          <cell r="A3923">
            <v>1999</v>
          </cell>
          <cell r="B3923">
            <v>2</v>
          </cell>
          <cell r="C3923" t="str">
            <v>Powergen</v>
          </cell>
          <cell r="D3923" t="str">
            <v>Powergen</v>
          </cell>
          <cell r="E3923">
            <v>2</v>
          </cell>
          <cell r="F3923" t="str">
            <v>Direct Debit</v>
          </cell>
          <cell r="G3923" t="str">
            <v>East Anglia</v>
          </cell>
          <cell r="H3923">
            <v>8039</v>
          </cell>
        </row>
        <row r="3924">
          <cell r="A3924">
            <v>1999</v>
          </cell>
          <cell r="B3924">
            <v>2</v>
          </cell>
          <cell r="C3924" t="str">
            <v>Powergen</v>
          </cell>
          <cell r="D3924" t="str">
            <v>Powergen</v>
          </cell>
          <cell r="E3924">
            <v>2</v>
          </cell>
          <cell r="F3924" t="str">
            <v>Prepayment</v>
          </cell>
          <cell r="G3924" t="str">
            <v>East Anglia</v>
          </cell>
          <cell r="H3924">
            <v>163</v>
          </cell>
        </row>
        <row r="3925">
          <cell r="A3925">
            <v>1999</v>
          </cell>
          <cell r="B3925">
            <v>2</v>
          </cell>
          <cell r="C3925" t="str">
            <v>Powergen</v>
          </cell>
          <cell r="D3925" t="str">
            <v>Powergen</v>
          </cell>
          <cell r="E3925">
            <v>1</v>
          </cell>
          <cell r="F3925" t="str">
            <v>All</v>
          </cell>
          <cell r="G3925" t="str">
            <v>East Midlands</v>
          </cell>
          <cell r="H3925">
            <v>1969041</v>
          </cell>
        </row>
        <row r="3926">
          <cell r="A3926">
            <v>1999</v>
          </cell>
          <cell r="B3926">
            <v>2</v>
          </cell>
          <cell r="C3926" t="str">
            <v>Powergen</v>
          </cell>
          <cell r="D3926" t="str">
            <v>Powergen</v>
          </cell>
          <cell r="E3926">
            <v>1</v>
          </cell>
          <cell r="F3926" t="str">
            <v>Credit</v>
          </cell>
          <cell r="G3926" t="str">
            <v>East Midlands</v>
          </cell>
          <cell r="H3926">
            <v>989917</v>
          </cell>
        </row>
        <row r="3927">
          <cell r="A3927">
            <v>1999</v>
          </cell>
          <cell r="B3927">
            <v>2</v>
          </cell>
          <cell r="C3927" t="str">
            <v>Powergen</v>
          </cell>
          <cell r="D3927" t="str">
            <v>Powergen</v>
          </cell>
          <cell r="E3927">
            <v>1</v>
          </cell>
          <cell r="F3927" t="str">
            <v>Credit</v>
          </cell>
          <cell r="G3927" t="str">
            <v>East Midlands</v>
          </cell>
          <cell r="H3927">
            <v>5802</v>
          </cell>
        </row>
        <row r="3928">
          <cell r="A3928">
            <v>1999</v>
          </cell>
          <cell r="B3928">
            <v>2</v>
          </cell>
          <cell r="C3928" t="str">
            <v>Powergen</v>
          </cell>
          <cell r="D3928" t="str">
            <v>Powergen</v>
          </cell>
          <cell r="E3928">
            <v>1</v>
          </cell>
          <cell r="F3928" t="str">
            <v>Direct Debit</v>
          </cell>
          <cell r="G3928" t="str">
            <v>East Midlands</v>
          </cell>
          <cell r="H3928">
            <v>698766</v>
          </cell>
        </row>
        <row r="3929">
          <cell r="A3929">
            <v>1999</v>
          </cell>
          <cell r="B3929">
            <v>2</v>
          </cell>
          <cell r="C3929" t="str">
            <v>Powergen</v>
          </cell>
          <cell r="D3929" t="str">
            <v>Powergen</v>
          </cell>
          <cell r="E3929">
            <v>1</v>
          </cell>
          <cell r="F3929" t="str">
            <v>Prepayment</v>
          </cell>
          <cell r="G3929" t="str">
            <v>East Midlands</v>
          </cell>
          <cell r="H3929">
            <v>274556</v>
          </cell>
        </row>
        <row r="3930">
          <cell r="A3930">
            <v>1999</v>
          </cell>
          <cell r="B3930">
            <v>2</v>
          </cell>
          <cell r="C3930" t="str">
            <v>Powergen</v>
          </cell>
          <cell r="D3930" t="str">
            <v>Powergen</v>
          </cell>
          <cell r="E3930">
            <v>2</v>
          </cell>
          <cell r="F3930" t="str">
            <v>All</v>
          </cell>
          <cell r="G3930" t="str">
            <v>London</v>
          </cell>
          <cell r="H3930">
            <v>85</v>
          </cell>
        </row>
        <row r="3931">
          <cell r="A3931">
            <v>1999</v>
          </cell>
          <cell r="B3931">
            <v>2</v>
          </cell>
          <cell r="C3931" t="str">
            <v>Powergen</v>
          </cell>
          <cell r="D3931" t="str">
            <v>Powergen</v>
          </cell>
          <cell r="E3931">
            <v>2</v>
          </cell>
          <cell r="F3931" t="str">
            <v>Credit</v>
          </cell>
          <cell r="G3931" t="str">
            <v>London</v>
          </cell>
          <cell r="H3931">
            <v>41</v>
          </cell>
        </row>
        <row r="3932">
          <cell r="A3932">
            <v>1999</v>
          </cell>
          <cell r="B3932">
            <v>2</v>
          </cell>
          <cell r="C3932" t="str">
            <v>Powergen</v>
          </cell>
          <cell r="D3932" t="str">
            <v>Powergen</v>
          </cell>
          <cell r="E3932">
            <v>2</v>
          </cell>
          <cell r="F3932" t="str">
            <v>Credit</v>
          </cell>
          <cell r="G3932" t="str">
            <v>London</v>
          </cell>
          <cell r="H3932">
            <v>1</v>
          </cell>
        </row>
        <row r="3933">
          <cell r="A3933">
            <v>1999</v>
          </cell>
          <cell r="B3933">
            <v>2</v>
          </cell>
          <cell r="C3933" t="str">
            <v>Powergen</v>
          </cell>
          <cell r="D3933" t="str">
            <v>Powergen</v>
          </cell>
          <cell r="E3933">
            <v>2</v>
          </cell>
          <cell r="F3933" t="str">
            <v>Direct Debit</v>
          </cell>
          <cell r="G3933" t="str">
            <v>London</v>
          </cell>
          <cell r="H3933">
            <v>38</v>
          </cell>
        </row>
        <row r="3934">
          <cell r="A3934">
            <v>1999</v>
          </cell>
          <cell r="B3934">
            <v>2</v>
          </cell>
          <cell r="C3934" t="str">
            <v>Powergen</v>
          </cell>
          <cell r="D3934" t="str">
            <v>Powergen</v>
          </cell>
          <cell r="E3934">
            <v>2</v>
          </cell>
          <cell r="F3934" t="str">
            <v>Prepayment</v>
          </cell>
          <cell r="G3934" t="str">
            <v>London</v>
          </cell>
          <cell r="H3934">
            <v>5</v>
          </cell>
        </row>
        <row r="3935">
          <cell r="A3935">
            <v>1999</v>
          </cell>
          <cell r="B3935">
            <v>2</v>
          </cell>
          <cell r="C3935" t="str">
            <v>Powergen</v>
          </cell>
          <cell r="D3935" t="str">
            <v>Powergen</v>
          </cell>
          <cell r="E3935">
            <v>2</v>
          </cell>
          <cell r="F3935" t="str">
            <v>All</v>
          </cell>
          <cell r="G3935" t="str">
            <v>Midlands</v>
          </cell>
          <cell r="H3935">
            <v>5384</v>
          </cell>
        </row>
        <row r="3936">
          <cell r="A3936">
            <v>1999</v>
          </cell>
          <cell r="B3936">
            <v>2</v>
          </cell>
          <cell r="C3936" t="str">
            <v>Powergen</v>
          </cell>
          <cell r="D3936" t="str">
            <v>Powergen</v>
          </cell>
          <cell r="E3936">
            <v>2</v>
          </cell>
          <cell r="F3936" t="str">
            <v>Credit</v>
          </cell>
          <cell r="G3936" t="str">
            <v>Midlands</v>
          </cell>
          <cell r="H3936">
            <v>2711</v>
          </cell>
        </row>
        <row r="3937">
          <cell r="A3937">
            <v>1999</v>
          </cell>
          <cell r="B3937">
            <v>2</v>
          </cell>
          <cell r="C3937" t="str">
            <v>Powergen</v>
          </cell>
          <cell r="D3937" t="str">
            <v>Powergen</v>
          </cell>
          <cell r="E3937">
            <v>2</v>
          </cell>
          <cell r="F3937" t="str">
            <v>Credit</v>
          </cell>
          <cell r="G3937" t="str">
            <v>Midlands</v>
          </cell>
          <cell r="H3937">
            <v>47</v>
          </cell>
        </row>
        <row r="3938">
          <cell r="A3938">
            <v>1999</v>
          </cell>
          <cell r="B3938">
            <v>2</v>
          </cell>
          <cell r="C3938" t="str">
            <v>Powergen</v>
          </cell>
          <cell r="D3938" t="str">
            <v>Powergen</v>
          </cell>
          <cell r="E3938">
            <v>2</v>
          </cell>
          <cell r="F3938" t="str">
            <v>Direct Debit</v>
          </cell>
          <cell r="G3938" t="str">
            <v>Midlands</v>
          </cell>
          <cell r="H3938">
            <v>2555</v>
          </cell>
        </row>
        <row r="3939">
          <cell r="A3939">
            <v>1999</v>
          </cell>
          <cell r="B3939">
            <v>2</v>
          </cell>
          <cell r="C3939" t="str">
            <v>Powergen</v>
          </cell>
          <cell r="D3939" t="str">
            <v>Powergen</v>
          </cell>
          <cell r="E3939">
            <v>2</v>
          </cell>
          <cell r="F3939" t="str">
            <v>Prepayment</v>
          </cell>
          <cell r="G3939" t="str">
            <v>Midlands</v>
          </cell>
          <cell r="H3939">
            <v>71</v>
          </cell>
        </row>
        <row r="3940">
          <cell r="A3940">
            <v>1999</v>
          </cell>
          <cell r="B3940">
            <v>2</v>
          </cell>
          <cell r="C3940" t="str">
            <v>Powergen</v>
          </cell>
          <cell r="D3940" t="str">
            <v>Powergen</v>
          </cell>
          <cell r="E3940">
            <v>2</v>
          </cell>
          <cell r="F3940" t="str">
            <v>All</v>
          </cell>
          <cell r="G3940" t="str">
            <v>North East</v>
          </cell>
          <cell r="H3940">
            <v>176</v>
          </cell>
        </row>
        <row r="3941">
          <cell r="A3941">
            <v>1999</v>
          </cell>
          <cell r="B3941">
            <v>2</v>
          </cell>
          <cell r="C3941" t="str">
            <v>Powergen</v>
          </cell>
          <cell r="D3941" t="str">
            <v>Powergen</v>
          </cell>
          <cell r="E3941">
            <v>2</v>
          </cell>
          <cell r="F3941" t="str">
            <v>Credit</v>
          </cell>
          <cell r="G3941" t="str">
            <v>North East</v>
          </cell>
          <cell r="H3941">
            <v>89</v>
          </cell>
        </row>
        <row r="3942">
          <cell r="A3942">
            <v>1999</v>
          </cell>
          <cell r="B3942">
            <v>2</v>
          </cell>
          <cell r="C3942" t="str">
            <v>Powergen</v>
          </cell>
          <cell r="D3942" t="str">
            <v>Powergen</v>
          </cell>
          <cell r="E3942">
            <v>2</v>
          </cell>
          <cell r="F3942" t="str">
            <v>Credit</v>
          </cell>
          <cell r="G3942" t="str">
            <v>North East</v>
          </cell>
          <cell r="H3942">
            <v>2</v>
          </cell>
        </row>
        <row r="3943">
          <cell r="A3943">
            <v>1999</v>
          </cell>
          <cell r="B3943">
            <v>2</v>
          </cell>
          <cell r="C3943" t="str">
            <v>Powergen</v>
          </cell>
          <cell r="D3943" t="str">
            <v>Powergen</v>
          </cell>
          <cell r="E3943">
            <v>2</v>
          </cell>
          <cell r="F3943" t="str">
            <v>Direct Debit</v>
          </cell>
          <cell r="G3943" t="str">
            <v>North East</v>
          </cell>
          <cell r="H3943">
            <v>85</v>
          </cell>
        </row>
        <row r="3944">
          <cell r="A3944">
            <v>1999</v>
          </cell>
          <cell r="B3944">
            <v>2</v>
          </cell>
          <cell r="C3944" t="str">
            <v>Powergen</v>
          </cell>
          <cell r="D3944" t="str">
            <v>Powergen</v>
          </cell>
          <cell r="E3944">
            <v>2</v>
          </cell>
          <cell r="F3944" t="str">
            <v>Prepayment</v>
          </cell>
          <cell r="G3944" t="str">
            <v>North East</v>
          </cell>
          <cell r="H3944">
            <v>0</v>
          </cell>
        </row>
        <row r="3945">
          <cell r="A3945">
            <v>1999</v>
          </cell>
          <cell r="B3945">
            <v>2</v>
          </cell>
          <cell r="C3945" t="str">
            <v>Powergen</v>
          </cell>
          <cell r="D3945" t="str">
            <v>Powergen</v>
          </cell>
          <cell r="E3945">
            <v>2</v>
          </cell>
          <cell r="F3945" t="str">
            <v>All</v>
          </cell>
          <cell r="G3945" t="str">
            <v>North Scotland</v>
          </cell>
          <cell r="H3945">
            <v>0</v>
          </cell>
        </row>
        <row r="3946">
          <cell r="A3946">
            <v>1999</v>
          </cell>
          <cell r="B3946">
            <v>2</v>
          </cell>
          <cell r="C3946" t="str">
            <v>Powergen</v>
          </cell>
          <cell r="D3946" t="str">
            <v>Powergen</v>
          </cell>
          <cell r="E3946">
            <v>2</v>
          </cell>
          <cell r="F3946" t="str">
            <v>Credit</v>
          </cell>
          <cell r="G3946" t="str">
            <v>North Scotland</v>
          </cell>
          <cell r="H3946">
            <v>0</v>
          </cell>
        </row>
        <row r="3947">
          <cell r="A3947">
            <v>1999</v>
          </cell>
          <cell r="B3947">
            <v>2</v>
          </cell>
          <cell r="C3947" t="str">
            <v>Powergen</v>
          </cell>
          <cell r="D3947" t="str">
            <v>Powergen</v>
          </cell>
          <cell r="E3947">
            <v>2</v>
          </cell>
          <cell r="F3947" t="str">
            <v>Credit</v>
          </cell>
          <cell r="G3947" t="str">
            <v>North Scotland</v>
          </cell>
          <cell r="H3947">
            <v>0</v>
          </cell>
        </row>
        <row r="3948">
          <cell r="A3948">
            <v>1999</v>
          </cell>
          <cell r="B3948">
            <v>2</v>
          </cell>
          <cell r="C3948" t="str">
            <v>Powergen</v>
          </cell>
          <cell r="D3948" t="str">
            <v>Powergen</v>
          </cell>
          <cell r="E3948">
            <v>2</v>
          </cell>
          <cell r="F3948" t="str">
            <v>Direct Debit</v>
          </cell>
          <cell r="G3948" t="str">
            <v>North Scotland</v>
          </cell>
          <cell r="H3948">
            <v>0</v>
          </cell>
        </row>
        <row r="3949">
          <cell r="A3949">
            <v>1999</v>
          </cell>
          <cell r="B3949">
            <v>2</v>
          </cell>
          <cell r="C3949" t="str">
            <v>Powergen</v>
          </cell>
          <cell r="D3949" t="str">
            <v>Powergen</v>
          </cell>
          <cell r="E3949">
            <v>2</v>
          </cell>
          <cell r="F3949" t="str">
            <v>Prepayment</v>
          </cell>
          <cell r="G3949" t="str">
            <v>North Scotland</v>
          </cell>
          <cell r="H3949">
            <v>0</v>
          </cell>
        </row>
        <row r="3950">
          <cell r="A3950">
            <v>1999</v>
          </cell>
          <cell r="B3950">
            <v>2</v>
          </cell>
          <cell r="C3950" t="str">
            <v>Powergen</v>
          </cell>
          <cell r="D3950" t="str">
            <v>Powergen</v>
          </cell>
          <cell r="E3950">
            <v>2</v>
          </cell>
          <cell r="F3950" t="str">
            <v>All</v>
          </cell>
          <cell r="G3950" t="str">
            <v>North Wales &amp; Merseyside</v>
          </cell>
          <cell r="H3950">
            <v>149</v>
          </cell>
        </row>
        <row r="3951">
          <cell r="A3951">
            <v>1999</v>
          </cell>
          <cell r="B3951">
            <v>2</v>
          </cell>
          <cell r="C3951" t="str">
            <v>Powergen</v>
          </cell>
          <cell r="D3951" t="str">
            <v>Powergen</v>
          </cell>
          <cell r="E3951">
            <v>2</v>
          </cell>
          <cell r="F3951" t="str">
            <v>Credit</v>
          </cell>
          <cell r="G3951" t="str">
            <v>North Wales &amp; Merseyside</v>
          </cell>
          <cell r="H3951">
            <v>73</v>
          </cell>
        </row>
        <row r="3952">
          <cell r="A3952">
            <v>1999</v>
          </cell>
          <cell r="B3952">
            <v>2</v>
          </cell>
          <cell r="C3952" t="str">
            <v>Powergen</v>
          </cell>
          <cell r="D3952" t="str">
            <v>Powergen</v>
          </cell>
          <cell r="E3952">
            <v>2</v>
          </cell>
          <cell r="F3952" t="str">
            <v>Credit</v>
          </cell>
          <cell r="G3952" t="str">
            <v>North Wales &amp; Merseyside</v>
          </cell>
          <cell r="H3952">
            <v>1</v>
          </cell>
        </row>
        <row r="3953">
          <cell r="A3953">
            <v>1999</v>
          </cell>
          <cell r="B3953">
            <v>2</v>
          </cell>
          <cell r="C3953" t="str">
            <v>Powergen</v>
          </cell>
          <cell r="D3953" t="str">
            <v>Powergen</v>
          </cell>
          <cell r="E3953">
            <v>2</v>
          </cell>
          <cell r="F3953" t="str">
            <v>Direct Debit</v>
          </cell>
          <cell r="G3953" t="str">
            <v>North Wales &amp; Merseyside</v>
          </cell>
          <cell r="H3953">
            <v>69</v>
          </cell>
        </row>
        <row r="3954">
          <cell r="A3954">
            <v>1999</v>
          </cell>
          <cell r="B3954">
            <v>2</v>
          </cell>
          <cell r="C3954" t="str">
            <v>Powergen</v>
          </cell>
          <cell r="D3954" t="str">
            <v>Powergen</v>
          </cell>
          <cell r="E3954">
            <v>2</v>
          </cell>
          <cell r="F3954" t="str">
            <v>Prepayment</v>
          </cell>
          <cell r="G3954" t="str">
            <v>North Wales &amp; Merseyside</v>
          </cell>
          <cell r="H3954">
            <v>6</v>
          </cell>
        </row>
        <row r="3955">
          <cell r="A3955">
            <v>1999</v>
          </cell>
          <cell r="B3955">
            <v>2</v>
          </cell>
          <cell r="C3955" t="str">
            <v>Powergen</v>
          </cell>
          <cell r="D3955" t="str">
            <v>Powergen</v>
          </cell>
          <cell r="E3955">
            <v>2</v>
          </cell>
          <cell r="F3955" t="str">
            <v>All</v>
          </cell>
          <cell r="G3955" t="str">
            <v>North West</v>
          </cell>
          <cell r="H3955">
            <v>171</v>
          </cell>
        </row>
        <row r="3956">
          <cell r="A3956">
            <v>1999</v>
          </cell>
          <cell r="B3956">
            <v>2</v>
          </cell>
          <cell r="C3956" t="str">
            <v>Powergen</v>
          </cell>
          <cell r="D3956" t="str">
            <v>Powergen</v>
          </cell>
          <cell r="E3956">
            <v>2</v>
          </cell>
          <cell r="F3956" t="str">
            <v>Credit</v>
          </cell>
          <cell r="G3956" t="str">
            <v>North West</v>
          </cell>
          <cell r="H3956">
            <v>86</v>
          </cell>
        </row>
        <row r="3957">
          <cell r="A3957">
            <v>1999</v>
          </cell>
          <cell r="B3957">
            <v>2</v>
          </cell>
          <cell r="C3957" t="str">
            <v>Powergen</v>
          </cell>
          <cell r="D3957" t="str">
            <v>Powergen</v>
          </cell>
          <cell r="E3957">
            <v>2</v>
          </cell>
          <cell r="F3957" t="str">
            <v>Credit</v>
          </cell>
          <cell r="G3957" t="str">
            <v>North West</v>
          </cell>
          <cell r="H3957">
            <v>2</v>
          </cell>
        </row>
        <row r="3958">
          <cell r="A3958">
            <v>1999</v>
          </cell>
          <cell r="B3958">
            <v>2</v>
          </cell>
          <cell r="C3958" t="str">
            <v>Powergen</v>
          </cell>
          <cell r="D3958" t="str">
            <v>Powergen</v>
          </cell>
          <cell r="E3958">
            <v>2</v>
          </cell>
          <cell r="F3958" t="str">
            <v>Direct Debit</v>
          </cell>
          <cell r="G3958" t="str">
            <v>North West</v>
          </cell>
          <cell r="H3958">
            <v>81</v>
          </cell>
        </row>
        <row r="3959">
          <cell r="A3959">
            <v>1999</v>
          </cell>
          <cell r="B3959">
            <v>2</v>
          </cell>
          <cell r="C3959" t="str">
            <v>Powergen</v>
          </cell>
          <cell r="D3959" t="str">
            <v>Powergen</v>
          </cell>
          <cell r="E3959">
            <v>2</v>
          </cell>
          <cell r="F3959" t="str">
            <v>Prepayment</v>
          </cell>
          <cell r="G3959" t="str">
            <v>North West</v>
          </cell>
          <cell r="H3959">
            <v>2</v>
          </cell>
        </row>
        <row r="3960">
          <cell r="A3960">
            <v>1999</v>
          </cell>
          <cell r="B3960">
            <v>2</v>
          </cell>
          <cell r="C3960" t="str">
            <v>Powergen</v>
          </cell>
          <cell r="D3960" t="str">
            <v>Powergen</v>
          </cell>
          <cell r="E3960">
            <v>2</v>
          </cell>
          <cell r="F3960" t="str">
            <v>All</v>
          </cell>
          <cell r="G3960" t="str">
            <v>South East</v>
          </cell>
          <cell r="H3960">
            <v>192</v>
          </cell>
        </row>
        <row r="3961">
          <cell r="A3961">
            <v>1999</v>
          </cell>
          <cell r="B3961">
            <v>2</v>
          </cell>
          <cell r="C3961" t="str">
            <v>Powergen</v>
          </cell>
          <cell r="D3961" t="str">
            <v>Powergen</v>
          </cell>
          <cell r="E3961">
            <v>2</v>
          </cell>
          <cell r="F3961" t="str">
            <v>Credit</v>
          </cell>
          <cell r="G3961" t="str">
            <v>South East</v>
          </cell>
          <cell r="H3961">
            <v>97</v>
          </cell>
        </row>
        <row r="3962">
          <cell r="A3962">
            <v>1999</v>
          </cell>
          <cell r="B3962">
            <v>2</v>
          </cell>
          <cell r="C3962" t="str">
            <v>Powergen</v>
          </cell>
          <cell r="D3962" t="str">
            <v>Powergen</v>
          </cell>
          <cell r="E3962">
            <v>2</v>
          </cell>
          <cell r="F3962" t="str">
            <v>Credit</v>
          </cell>
          <cell r="G3962" t="str">
            <v>South East</v>
          </cell>
          <cell r="H3962">
            <v>2</v>
          </cell>
        </row>
        <row r="3963">
          <cell r="A3963">
            <v>1999</v>
          </cell>
          <cell r="B3963">
            <v>2</v>
          </cell>
          <cell r="C3963" t="str">
            <v>Powergen</v>
          </cell>
          <cell r="D3963" t="str">
            <v>Powergen</v>
          </cell>
          <cell r="E3963">
            <v>2</v>
          </cell>
          <cell r="F3963" t="str">
            <v>Direct Debit</v>
          </cell>
          <cell r="G3963" t="str">
            <v>South East</v>
          </cell>
          <cell r="H3963">
            <v>91</v>
          </cell>
        </row>
        <row r="3964">
          <cell r="A3964">
            <v>1999</v>
          </cell>
          <cell r="B3964">
            <v>2</v>
          </cell>
          <cell r="C3964" t="str">
            <v>Powergen</v>
          </cell>
          <cell r="D3964" t="str">
            <v>Powergen</v>
          </cell>
          <cell r="E3964">
            <v>2</v>
          </cell>
          <cell r="F3964" t="str">
            <v>Prepayment</v>
          </cell>
          <cell r="G3964" t="str">
            <v>South East</v>
          </cell>
          <cell r="H3964">
            <v>2</v>
          </cell>
        </row>
        <row r="3965">
          <cell r="A3965">
            <v>1999</v>
          </cell>
          <cell r="B3965">
            <v>2</v>
          </cell>
          <cell r="C3965" t="str">
            <v>Powergen</v>
          </cell>
          <cell r="D3965" t="str">
            <v>Powergen</v>
          </cell>
          <cell r="E3965">
            <v>2</v>
          </cell>
          <cell r="F3965" t="str">
            <v>All</v>
          </cell>
          <cell r="G3965" t="str">
            <v>South Scotland</v>
          </cell>
          <cell r="H3965">
            <v>0</v>
          </cell>
        </row>
        <row r="3966">
          <cell r="A3966">
            <v>1999</v>
          </cell>
          <cell r="B3966">
            <v>2</v>
          </cell>
          <cell r="C3966" t="str">
            <v>Powergen</v>
          </cell>
          <cell r="D3966" t="str">
            <v>Powergen</v>
          </cell>
          <cell r="E3966">
            <v>2</v>
          </cell>
          <cell r="F3966" t="str">
            <v>Credit</v>
          </cell>
          <cell r="G3966" t="str">
            <v>South Scotland</v>
          </cell>
          <cell r="H3966">
            <v>0</v>
          </cell>
        </row>
        <row r="3967">
          <cell r="A3967">
            <v>1999</v>
          </cell>
          <cell r="B3967">
            <v>2</v>
          </cell>
          <cell r="C3967" t="str">
            <v>Powergen</v>
          </cell>
          <cell r="D3967" t="str">
            <v>Powergen</v>
          </cell>
          <cell r="E3967">
            <v>2</v>
          </cell>
          <cell r="F3967" t="str">
            <v>Credit</v>
          </cell>
          <cell r="G3967" t="str">
            <v>South Scotland</v>
          </cell>
          <cell r="H3967">
            <v>0</v>
          </cell>
        </row>
        <row r="3968">
          <cell r="A3968">
            <v>1999</v>
          </cell>
          <cell r="B3968">
            <v>2</v>
          </cell>
          <cell r="C3968" t="str">
            <v>Powergen</v>
          </cell>
          <cell r="D3968" t="str">
            <v>Powergen</v>
          </cell>
          <cell r="E3968">
            <v>2</v>
          </cell>
          <cell r="F3968" t="str">
            <v>Direct Debit</v>
          </cell>
          <cell r="G3968" t="str">
            <v>South Scotland</v>
          </cell>
          <cell r="H3968">
            <v>0</v>
          </cell>
        </row>
        <row r="3969">
          <cell r="A3969">
            <v>1999</v>
          </cell>
          <cell r="B3969">
            <v>2</v>
          </cell>
          <cell r="C3969" t="str">
            <v>Powergen</v>
          </cell>
          <cell r="D3969" t="str">
            <v>Powergen</v>
          </cell>
          <cell r="E3969">
            <v>2</v>
          </cell>
          <cell r="F3969" t="str">
            <v>Prepayment</v>
          </cell>
          <cell r="G3969" t="str">
            <v>South Scotland</v>
          </cell>
          <cell r="H3969">
            <v>0</v>
          </cell>
        </row>
        <row r="3970">
          <cell r="A3970">
            <v>1999</v>
          </cell>
          <cell r="B3970">
            <v>2</v>
          </cell>
          <cell r="C3970" t="str">
            <v>Powergen</v>
          </cell>
          <cell r="D3970" t="str">
            <v>Powergen</v>
          </cell>
          <cell r="E3970">
            <v>2</v>
          </cell>
          <cell r="F3970" t="str">
            <v>All</v>
          </cell>
          <cell r="G3970" t="str">
            <v>South Wales</v>
          </cell>
          <cell r="H3970">
            <v>118</v>
          </cell>
        </row>
        <row r="3971">
          <cell r="A3971">
            <v>1999</v>
          </cell>
          <cell r="B3971">
            <v>2</v>
          </cell>
          <cell r="C3971" t="str">
            <v>Powergen</v>
          </cell>
          <cell r="D3971" t="str">
            <v>Powergen</v>
          </cell>
          <cell r="E3971">
            <v>2</v>
          </cell>
          <cell r="F3971" t="str">
            <v>Credit</v>
          </cell>
          <cell r="G3971" t="str">
            <v>South Wales</v>
          </cell>
          <cell r="H3971">
            <v>59</v>
          </cell>
        </row>
        <row r="3972">
          <cell r="A3972">
            <v>1999</v>
          </cell>
          <cell r="B3972">
            <v>2</v>
          </cell>
          <cell r="C3972" t="str">
            <v>Powergen</v>
          </cell>
          <cell r="D3972" t="str">
            <v>Powergen</v>
          </cell>
          <cell r="E3972">
            <v>2</v>
          </cell>
          <cell r="F3972" t="str">
            <v>Credit</v>
          </cell>
          <cell r="G3972" t="str">
            <v>South Wales</v>
          </cell>
          <cell r="H3972">
            <v>1</v>
          </cell>
        </row>
        <row r="3973">
          <cell r="A3973">
            <v>1999</v>
          </cell>
          <cell r="B3973">
            <v>2</v>
          </cell>
          <cell r="C3973" t="str">
            <v>Powergen</v>
          </cell>
          <cell r="D3973" t="str">
            <v>Powergen</v>
          </cell>
          <cell r="E3973">
            <v>2</v>
          </cell>
          <cell r="F3973" t="str">
            <v>Direct Debit</v>
          </cell>
          <cell r="G3973" t="str">
            <v>South Wales</v>
          </cell>
          <cell r="H3973">
            <v>56</v>
          </cell>
        </row>
        <row r="3974">
          <cell r="A3974">
            <v>1999</v>
          </cell>
          <cell r="B3974">
            <v>2</v>
          </cell>
          <cell r="C3974" t="str">
            <v>Powergen</v>
          </cell>
          <cell r="D3974" t="str">
            <v>Powergen</v>
          </cell>
          <cell r="E3974">
            <v>2</v>
          </cell>
          <cell r="F3974" t="str">
            <v>Prepayment</v>
          </cell>
          <cell r="G3974" t="str">
            <v>South Wales</v>
          </cell>
          <cell r="H3974">
            <v>2</v>
          </cell>
        </row>
        <row r="3975">
          <cell r="A3975">
            <v>1999</v>
          </cell>
          <cell r="B3975">
            <v>2</v>
          </cell>
          <cell r="C3975" t="str">
            <v>Powergen</v>
          </cell>
          <cell r="D3975" t="str">
            <v>Powergen</v>
          </cell>
          <cell r="E3975">
            <v>2</v>
          </cell>
          <cell r="F3975" t="str">
            <v>All</v>
          </cell>
          <cell r="G3975" t="str">
            <v>South West</v>
          </cell>
          <cell r="H3975">
            <v>62</v>
          </cell>
        </row>
        <row r="3976">
          <cell r="A3976">
            <v>1999</v>
          </cell>
          <cell r="B3976">
            <v>2</v>
          </cell>
          <cell r="C3976" t="str">
            <v>Powergen</v>
          </cell>
          <cell r="D3976" t="str">
            <v>Powergen</v>
          </cell>
          <cell r="E3976">
            <v>2</v>
          </cell>
          <cell r="F3976" t="str">
            <v>Credit</v>
          </cell>
          <cell r="G3976" t="str">
            <v>South West</v>
          </cell>
          <cell r="H3976">
            <v>31</v>
          </cell>
        </row>
        <row r="3977">
          <cell r="A3977">
            <v>1999</v>
          </cell>
          <cell r="B3977">
            <v>2</v>
          </cell>
          <cell r="C3977" t="str">
            <v>Powergen</v>
          </cell>
          <cell r="D3977" t="str">
            <v>Powergen</v>
          </cell>
          <cell r="E3977">
            <v>2</v>
          </cell>
          <cell r="F3977" t="str">
            <v>Credit</v>
          </cell>
          <cell r="G3977" t="str">
            <v>South West</v>
          </cell>
          <cell r="H3977">
            <v>1</v>
          </cell>
        </row>
        <row r="3978">
          <cell r="A3978">
            <v>1999</v>
          </cell>
          <cell r="B3978">
            <v>2</v>
          </cell>
          <cell r="C3978" t="str">
            <v>Powergen</v>
          </cell>
          <cell r="D3978" t="str">
            <v>Powergen</v>
          </cell>
          <cell r="E3978">
            <v>2</v>
          </cell>
          <cell r="F3978" t="str">
            <v>Direct Debit</v>
          </cell>
          <cell r="G3978" t="str">
            <v>South West</v>
          </cell>
          <cell r="H3978">
            <v>29</v>
          </cell>
        </row>
        <row r="3979">
          <cell r="A3979">
            <v>1999</v>
          </cell>
          <cell r="B3979">
            <v>2</v>
          </cell>
          <cell r="C3979" t="str">
            <v>Powergen</v>
          </cell>
          <cell r="D3979" t="str">
            <v>Powergen</v>
          </cell>
          <cell r="E3979">
            <v>2</v>
          </cell>
          <cell r="F3979" t="str">
            <v>Prepayment</v>
          </cell>
          <cell r="G3979" t="str">
            <v>South West</v>
          </cell>
          <cell r="H3979">
            <v>1</v>
          </cell>
        </row>
        <row r="3980">
          <cell r="A3980">
            <v>1999</v>
          </cell>
          <cell r="B3980">
            <v>2</v>
          </cell>
          <cell r="C3980" t="str">
            <v>Powergen</v>
          </cell>
          <cell r="D3980" t="str">
            <v>Powergen</v>
          </cell>
          <cell r="E3980">
            <v>2</v>
          </cell>
          <cell r="F3980" t="str">
            <v>All</v>
          </cell>
          <cell r="G3980" t="str">
            <v>Southern</v>
          </cell>
          <cell r="H3980">
            <v>198</v>
          </cell>
        </row>
        <row r="3981">
          <cell r="A3981">
            <v>1999</v>
          </cell>
          <cell r="B3981">
            <v>2</v>
          </cell>
          <cell r="C3981" t="str">
            <v>Powergen</v>
          </cell>
          <cell r="D3981" t="str">
            <v>Powergen</v>
          </cell>
          <cell r="E3981">
            <v>2</v>
          </cell>
          <cell r="F3981" t="str">
            <v>Credit</v>
          </cell>
          <cell r="G3981" t="str">
            <v>Southern</v>
          </cell>
          <cell r="H3981">
            <v>97</v>
          </cell>
        </row>
        <row r="3982">
          <cell r="A3982">
            <v>1999</v>
          </cell>
          <cell r="B3982">
            <v>2</v>
          </cell>
          <cell r="C3982" t="str">
            <v>Powergen</v>
          </cell>
          <cell r="D3982" t="str">
            <v>Powergen</v>
          </cell>
          <cell r="E3982">
            <v>2</v>
          </cell>
          <cell r="F3982" t="str">
            <v>Credit</v>
          </cell>
          <cell r="G3982" t="str">
            <v>Southern</v>
          </cell>
          <cell r="H3982">
            <v>2</v>
          </cell>
        </row>
        <row r="3983">
          <cell r="A3983">
            <v>1999</v>
          </cell>
          <cell r="B3983">
            <v>2</v>
          </cell>
          <cell r="C3983" t="str">
            <v>Powergen</v>
          </cell>
          <cell r="D3983" t="str">
            <v>Powergen</v>
          </cell>
          <cell r="E3983">
            <v>2</v>
          </cell>
          <cell r="F3983" t="str">
            <v>Direct Debit</v>
          </cell>
          <cell r="G3983" t="str">
            <v>Southern</v>
          </cell>
          <cell r="H3983">
            <v>92</v>
          </cell>
        </row>
        <row r="3984">
          <cell r="A3984">
            <v>1999</v>
          </cell>
          <cell r="B3984">
            <v>2</v>
          </cell>
          <cell r="C3984" t="str">
            <v>Powergen</v>
          </cell>
          <cell r="D3984" t="str">
            <v>Powergen</v>
          </cell>
          <cell r="E3984">
            <v>2</v>
          </cell>
          <cell r="F3984" t="str">
            <v>Prepayment</v>
          </cell>
          <cell r="G3984" t="str">
            <v>Southern</v>
          </cell>
          <cell r="H3984">
            <v>7</v>
          </cell>
        </row>
        <row r="3985">
          <cell r="A3985">
            <v>1999</v>
          </cell>
          <cell r="B3985">
            <v>2</v>
          </cell>
          <cell r="C3985" t="str">
            <v>Powergen</v>
          </cell>
          <cell r="D3985" t="str">
            <v>Powergen</v>
          </cell>
          <cell r="E3985">
            <v>2</v>
          </cell>
          <cell r="F3985" t="str">
            <v>All</v>
          </cell>
          <cell r="G3985" t="str">
            <v>Yorkshire</v>
          </cell>
          <cell r="H3985">
            <v>14698</v>
          </cell>
        </row>
        <row r="3986">
          <cell r="A3986">
            <v>1999</v>
          </cell>
          <cell r="B3986">
            <v>2</v>
          </cell>
          <cell r="C3986" t="str">
            <v>Powergen</v>
          </cell>
          <cell r="D3986" t="str">
            <v>Powergen</v>
          </cell>
          <cell r="E3986">
            <v>2</v>
          </cell>
          <cell r="F3986" t="str">
            <v>Credit</v>
          </cell>
          <cell r="G3986" t="str">
            <v>Yorkshire</v>
          </cell>
          <cell r="H3986">
            <v>7435</v>
          </cell>
        </row>
        <row r="3987">
          <cell r="A3987">
            <v>1999</v>
          </cell>
          <cell r="B3987">
            <v>2</v>
          </cell>
          <cell r="C3987" t="str">
            <v>Powergen</v>
          </cell>
          <cell r="D3987" t="str">
            <v>Powergen</v>
          </cell>
          <cell r="E3987">
            <v>2</v>
          </cell>
          <cell r="F3987" t="str">
            <v>Credit</v>
          </cell>
          <cell r="G3987" t="str">
            <v>Yorkshire</v>
          </cell>
          <cell r="H3987">
            <v>50</v>
          </cell>
        </row>
        <row r="3988">
          <cell r="A3988">
            <v>1999</v>
          </cell>
          <cell r="B3988">
            <v>2</v>
          </cell>
          <cell r="C3988" t="str">
            <v>Powergen</v>
          </cell>
          <cell r="D3988" t="str">
            <v>Powergen</v>
          </cell>
          <cell r="E3988">
            <v>2</v>
          </cell>
          <cell r="F3988" t="str">
            <v>Direct Debit</v>
          </cell>
          <cell r="G3988" t="str">
            <v>Yorkshire</v>
          </cell>
          <cell r="H3988">
            <v>7008</v>
          </cell>
        </row>
        <row r="3989">
          <cell r="A3989">
            <v>1999</v>
          </cell>
          <cell r="B3989">
            <v>2</v>
          </cell>
          <cell r="C3989" t="str">
            <v>Powergen</v>
          </cell>
          <cell r="D3989" t="str">
            <v>Powergen</v>
          </cell>
          <cell r="E3989">
            <v>2</v>
          </cell>
          <cell r="F3989" t="str">
            <v>Prepayment</v>
          </cell>
          <cell r="G3989" t="str">
            <v>Yorkshire</v>
          </cell>
          <cell r="H3989">
            <v>205</v>
          </cell>
        </row>
        <row r="3990">
          <cell r="A3990">
            <v>1999</v>
          </cell>
          <cell r="B3990">
            <v>2</v>
          </cell>
          <cell r="C3990" t="str">
            <v>Scottish Hydro</v>
          </cell>
          <cell r="D3990" t="str">
            <v>Scottish and Southern</v>
          </cell>
          <cell r="E3990">
            <v>2</v>
          </cell>
          <cell r="F3990" t="str">
            <v>All</v>
          </cell>
          <cell r="G3990" t="str">
            <v>East Anglia</v>
          </cell>
          <cell r="H3990">
            <v>124</v>
          </cell>
        </row>
        <row r="3991">
          <cell r="A3991">
            <v>1999</v>
          </cell>
          <cell r="B3991">
            <v>2</v>
          </cell>
          <cell r="C3991" t="str">
            <v>Scottish Hydro</v>
          </cell>
          <cell r="D3991" t="str">
            <v>Scottish and Southern</v>
          </cell>
          <cell r="E3991">
            <v>2</v>
          </cell>
          <cell r="F3991" t="str">
            <v>Credit</v>
          </cell>
          <cell r="G3991" t="str">
            <v>East Anglia</v>
          </cell>
          <cell r="H3991">
            <v>20</v>
          </cell>
        </row>
        <row r="3992">
          <cell r="A3992">
            <v>1999</v>
          </cell>
          <cell r="B3992">
            <v>2</v>
          </cell>
          <cell r="C3992" t="str">
            <v>Scottish Hydro</v>
          </cell>
          <cell r="D3992" t="str">
            <v>Scottish and Southern</v>
          </cell>
          <cell r="E3992">
            <v>2</v>
          </cell>
          <cell r="F3992" t="str">
            <v>Credit</v>
          </cell>
          <cell r="G3992" t="str">
            <v>East Anglia</v>
          </cell>
          <cell r="H3992">
            <v>0</v>
          </cell>
        </row>
        <row r="3993">
          <cell r="A3993">
            <v>1999</v>
          </cell>
          <cell r="B3993">
            <v>2</v>
          </cell>
          <cell r="C3993" t="str">
            <v>Scottish Hydro</v>
          </cell>
          <cell r="D3993" t="str">
            <v>Scottish and Southern</v>
          </cell>
          <cell r="E3993">
            <v>2</v>
          </cell>
          <cell r="F3993" t="str">
            <v>Direct Debit</v>
          </cell>
          <cell r="G3993" t="str">
            <v>East Anglia</v>
          </cell>
          <cell r="H3993">
            <v>104</v>
          </cell>
        </row>
        <row r="3994">
          <cell r="A3994">
            <v>1999</v>
          </cell>
          <cell r="B3994">
            <v>2</v>
          </cell>
          <cell r="C3994" t="str">
            <v>Scottish Hydro</v>
          </cell>
          <cell r="D3994" t="str">
            <v>Scottish and Southern</v>
          </cell>
          <cell r="E3994">
            <v>2</v>
          </cell>
          <cell r="F3994" t="str">
            <v>Prepayment</v>
          </cell>
          <cell r="G3994" t="str">
            <v>East Anglia</v>
          </cell>
          <cell r="H3994">
            <v>0</v>
          </cell>
        </row>
        <row r="3995">
          <cell r="A3995">
            <v>1999</v>
          </cell>
          <cell r="B3995">
            <v>2</v>
          </cell>
          <cell r="C3995" t="str">
            <v>Scottish Hydro</v>
          </cell>
          <cell r="D3995" t="str">
            <v>Scottish and Southern</v>
          </cell>
          <cell r="E3995">
            <v>2</v>
          </cell>
          <cell r="F3995" t="str">
            <v>All</v>
          </cell>
          <cell r="G3995" t="str">
            <v>East Midlands</v>
          </cell>
          <cell r="H3995">
            <v>10</v>
          </cell>
        </row>
        <row r="3996">
          <cell r="A3996">
            <v>1999</v>
          </cell>
          <cell r="B3996">
            <v>2</v>
          </cell>
          <cell r="C3996" t="str">
            <v>Scottish Hydro</v>
          </cell>
          <cell r="D3996" t="str">
            <v>Scottish and Southern</v>
          </cell>
          <cell r="E3996">
            <v>2</v>
          </cell>
          <cell r="F3996" t="str">
            <v>Credit</v>
          </cell>
          <cell r="G3996" t="str">
            <v>East Midlands</v>
          </cell>
          <cell r="H3996">
            <v>1</v>
          </cell>
        </row>
        <row r="3997">
          <cell r="A3997">
            <v>1999</v>
          </cell>
          <cell r="B3997">
            <v>2</v>
          </cell>
          <cell r="C3997" t="str">
            <v>Scottish Hydro</v>
          </cell>
          <cell r="D3997" t="str">
            <v>Scottish and Southern</v>
          </cell>
          <cell r="E3997">
            <v>2</v>
          </cell>
          <cell r="F3997" t="str">
            <v>Credit</v>
          </cell>
          <cell r="G3997" t="str">
            <v>East Midlands</v>
          </cell>
          <cell r="H3997">
            <v>0</v>
          </cell>
        </row>
        <row r="3998">
          <cell r="A3998">
            <v>1999</v>
          </cell>
          <cell r="B3998">
            <v>2</v>
          </cell>
          <cell r="C3998" t="str">
            <v>Scottish Hydro</v>
          </cell>
          <cell r="D3998" t="str">
            <v>Scottish and Southern</v>
          </cell>
          <cell r="E3998">
            <v>2</v>
          </cell>
          <cell r="F3998" t="str">
            <v>Direct Debit</v>
          </cell>
          <cell r="G3998" t="str">
            <v>East Midlands</v>
          </cell>
          <cell r="H3998">
            <v>9</v>
          </cell>
        </row>
        <row r="3999">
          <cell r="A3999">
            <v>1999</v>
          </cell>
          <cell r="B3999">
            <v>2</v>
          </cell>
          <cell r="C3999" t="str">
            <v>Scottish Hydro</v>
          </cell>
          <cell r="D3999" t="str">
            <v>Scottish and Southern</v>
          </cell>
          <cell r="E3999">
            <v>2</v>
          </cell>
          <cell r="F3999" t="str">
            <v>Prepayment</v>
          </cell>
          <cell r="G3999" t="str">
            <v>East Midlands</v>
          </cell>
          <cell r="H3999">
            <v>0</v>
          </cell>
        </row>
        <row r="4000">
          <cell r="A4000">
            <v>1999</v>
          </cell>
          <cell r="B4000">
            <v>2</v>
          </cell>
          <cell r="C4000" t="str">
            <v>Scottish Hydro</v>
          </cell>
          <cell r="D4000" t="str">
            <v>Scottish and Southern</v>
          </cell>
          <cell r="E4000">
            <v>2</v>
          </cell>
          <cell r="F4000" t="str">
            <v>All</v>
          </cell>
          <cell r="G4000" t="str">
            <v>London</v>
          </cell>
          <cell r="H4000">
            <v>72</v>
          </cell>
        </row>
        <row r="4001">
          <cell r="A4001">
            <v>1999</v>
          </cell>
          <cell r="B4001">
            <v>2</v>
          </cell>
          <cell r="C4001" t="str">
            <v>Scottish Hydro</v>
          </cell>
          <cell r="D4001" t="str">
            <v>Scottish and Southern</v>
          </cell>
          <cell r="E4001">
            <v>2</v>
          </cell>
          <cell r="F4001" t="str">
            <v>Credit</v>
          </cell>
          <cell r="G4001" t="str">
            <v>London</v>
          </cell>
          <cell r="H4001">
            <v>11</v>
          </cell>
        </row>
        <row r="4002">
          <cell r="A4002">
            <v>1999</v>
          </cell>
          <cell r="B4002">
            <v>2</v>
          </cell>
          <cell r="C4002" t="str">
            <v>Scottish Hydro</v>
          </cell>
          <cell r="D4002" t="str">
            <v>Scottish and Southern</v>
          </cell>
          <cell r="E4002">
            <v>2</v>
          </cell>
          <cell r="F4002" t="str">
            <v>Credit</v>
          </cell>
          <cell r="G4002" t="str">
            <v>London</v>
          </cell>
          <cell r="H4002">
            <v>0</v>
          </cell>
        </row>
        <row r="4003">
          <cell r="A4003">
            <v>1999</v>
          </cell>
          <cell r="B4003">
            <v>2</v>
          </cell>
          <cell r="C4003" t="str">
            <v>Scottish Hydro</v>
          </cell>
          <cell r="D4003" t="str">
            <v>Scottish and Southern</v>
          </cell>
          <cell r="E4003">
            <v>2</v>
          </cell>
          <cell r="F4003" t="str">
            <v>Direct Debit</v>
          </cell>
          <cell r="G4003" t="str">
            <v>London</v>
          </cell>
          <cell r="H4003">
            <v>61</v>
          </cell>
        </row>
        <row r="4004">
          <cell r="A4004">
            <v>1999</v>
          </cell>
          <cell r="B4004">
            <v>2</v>
          </cell>
          <cell r="C4004" t="str">
            <v>Scottish Hydro</v>
          </cell>
          <cell r="D4004" t="str">
            <v>Scottish and Southern</v>
          </cell>
          <cell r="E4004">
            <v>2</v>
          </cell>
          <cell r="F4004" t="str">
            <v>Prepayment</v>
          </cell>
          <cell r="G4004" t="str">
            <v>London</v>
          </cell>
          <cell r="H4004">
            <v>0</v>
          </cell>
        </row>
        <row r="4005">
          <cell r="A4005">
            <v>1999</v>
          </cell>
          <cell r="B4005">
            <v>2</v>
          </cell>
          <cell r="C4005" t="str">
            <v>Scottish Hydro</v>
          </cell>
          <cell r="D4005" t="str">
            <v>Scottish and Southern</v>
          </cell>
          <cell r="E4005">
            <v>2</v>
          </cell>
          <cell r="F4005" t="str">
            <v>All</v>
          </cell>
          <cell r="G4005" t="str">
            <v>Midlands</v>
          </cell>
          <cell r="H4005">
            <v>99</v>
          </cell>
        </row>
        <row r="4006">
          <cell r="A4006">
            <v>1999</v>
          </cell>
          <cell r="B4006">
            <v>2</v>
          </cell>
          <cell r="C4006" t="str">
            <v>Scottish Hydro</v>
          </cell>
          <cell r="D4006" t="str">
            <v>Scottish and Southern</v>
          </cell>
          <cell r="E4006">
            <v>2</v>
          </cell>
          <cell r="F4006" t="str">
            <v>Credit</v>
          </cell>
          <cell r="G4006" t="str">
            <v>Midlands</v>
          </cell>
          <cell r="H4006">
            <v>14</v>
          </cell>
        </row>
        <row r="4007">
          <cell r="A4007">
            <v>1999</v>
          </cell>
          <cell r="B4007">
            <v>2</v>
          </cell>
          <cell r="C4007" t="str">
            <v>Scottish Hydro</v>
          </cell>
          <cell r="D4007" t="str">
            <v>Scottish and Southern</v>
          </cell>
          <cell r="E4007">
            <v>2</v>
          </cell>
          <cell r="F4007" t="str">
            <v>Credit</v>
          </cell>
          <cell r="G4007" t="str">
            <v>Midlands</v>
          </cell>
          <cell r="H4007">
            <v>0</v>
          </cell>
        </row>
        <row r="4008">
          <cell r="A4008">
            <v>1999</v>
          </cell>
          <cell r="B4008">
            <v>2</v>
          </cell>
          <cell r="C4008" t="str">
            <v>Scottish Hydro</v>
          </cell>
          <cell r="D4008" t="str">
            <v>Scottish and Southern</v>
          </cell>
          <cell r="E4008">
            <v>2</v>
          </cell>
          <cell r="F4008" t="str">
            <v>Direct Debit</v>
          </cell>
          <cell r="G4008" t="str">
            <v>Midlands</v>
          </cell>
          <cell r="H4008">
            <v>85</v>
          </cell>
        </row>
        <row r="4009">
          <cell r="A4009">
            <v>1999</v>
          </cell>
          <cell r="B4009">
            <v>2</v>
          </cell>
          <cell r="C4009" t="str">
            <v>Scottish Hydro</v>
          </cell>
          <cell r="D4009" t="str">
            <v>Scottish and Southern</v>
          </cell>
          <cell r="E4009">
            <v>2</v>
          </cell>
          <cell r="F4009" t="str">
            <v>Prepayment</v>
          </cell>
          <cell r="G4009" t="str">
            <v>Midlands</v>
          </cell>
          <cell r="H4009">
            <v>0</v>
          </cell>
        </row>
        <row r="4010">
          <cell r="A4010">
            <v>1999</v>
          </cell>
          <cell r="B4010">
            <v>2</v>
          </cell>
          <cell r="C4010" t="str">
            <v>Scottish Hydro</v>
          </cell>
          <cell r="D4010" t="str">
            <v>Scottish and Southern</v>
          </cell>
          <cell r="E4010">
            <v>2</v>
          </cell>
          <cell r="F4010" t="str">
            <v>All</v>
          </cell>
          <cell r="G4010" t="str">
            <v>North East</v>
          </cell>
          <cell r="H4010">
            <v>39</v>
          </cell>
        </row>
        <row r="4011">
          <cell r="A4011">
            <v>1999</v>
          </cell>
          <cell r="B4011">
            <v>2</v>
          </cell>
          <cell r="C4011" t="str">
            <v>Scottish Hydro</v>
          </cell>
          <cell r="D4011" t="str">
            <v>Scottish and Southern</v>
          </cell>
          <cell r="E4011">
            <v>2</v>
          </cell>
          <cell r="F4011" t="str">
            <v>Credit</v>
          </cell>
          <cell r="G4011" t="str">
            <v>North East</v>
          </cell>
          <cell r="H4011">
            <v>7</v>
          </cell>
        </row>
        <row r="4012">
          <cell r="A4012">
            <v>1999</v>
          </cell>
          <cell r="B4012">
            <v>2</v>
          </cell>
          <cell r="C4012" t="str">
            <v>Scottish Hydro</v>
          </cell>
          <cell r="D4012" t="str">
            <v>Scottish and Southern</v>
          </cell>
          <cell r="E4012">
            <v>2</v>
          </cell>
          <cell r="F4012" t="str">
            <v>Credit</v>
          </cell>
          <cell r="G4012" t="str">
            <v>North East</v>
          </cell>
          <cell r="H4012">
            <v>0</v>
          </cell>
        </row>
        <row r="4013">
          <cell r="A4013">
            <v>1999</v>
          </cell>
          <cell r="B4013">
            <v>2</v>
          </cell>
          <cell r="C4013" t="str">
            <v>Scottish Hydro</v>
          </cell>
          <cell r="D4013" t="str">
            <v>Scottish and Southern</v>
          </cell>
          <cell r="E4013">
            <v>2</v>
          </cell>
          <cell r="F4013" t="str">
            <v>Direct Debit</v>
          </cell>
          <cell r="G4013" t="str">
            <v>North East</v>
          </cell>
          <cell r="H4013">
            <v>32</v>
          </cell>
        </row>
        <row r="4014">
          <cell r="A4014">
            <v>1999</v>
          </cell>
          <cell r="B4014">
            <v>2</v>
          </cell>
          <cell r="C4014" t="str">
            <v>Scottish Hydro</v>
          </cell>
          <cell r="D4014" t="str">
            <v>Scottish and Southern</v>
          </cell>
          <cell r="E4014">
            <v>2</v>
          </cell>
          <cell r="F4014" t="str">
            <v>Prepayment</v>
          </cell>
          <cell r="G4014" t="str">
            <v>North East</v>
          </cell>
          <cell r="H4014">
            <v>0</v>
          </cell>
        </row>
        <row r="4015">
          <cell r="A4015">
            <v>1999</v>
          </cell>
          <cell r="B4015">
            <v>2</v>
          </cell>
          <cell r="C4015" t="str">
            <v>Scottish Hydro</v>
          </cell>
          <cell r="D4015" t="str">
            <v>Scottish and Southern</v>
          </cell>
          <cell r="E4015">
            <v>1</v>
          </cell>
          <cell r="F4015" t="str">
            <v>All</v>
          </cell>
          <cell r="G4015" t="str">
            <v>North Scotland</v>
          </cell>
          <cell r="H4015">
            <v>541226</v>
          </cell>
        </row>
        <row r="4016">
          <cell r="A4016">
            <v>1999</v>
          </cell>
          <cell r="B4016">
            <v>2</v>
          </cell>
          <cell r="C4016" t="str">
            <v>Scottish Hydro</v>
          </cell>
          <cell r="D4016" t="str">
            <v>Scottish and Southern</v>
          </cell>
          <cell r="E4016">
            <v>1</v>
          </cell>
          <cell r="F4016" t="str">
            <v>Credit</v>
          </cell>
          <cell r="G4016" t="str">
            <v>North Scotland</v>
          </cell>
          <cell r="H4016">
            <v>257910</v>
          </cell>
        </row>
        <row r="4017">
          <cell r="A4017">
            <v>1999</v>
          </cell>
          <cell r="B4017">
            <v>2</v>
          </cell>
          <cell r="C4017" t="str">
            <v>Scottish Hydro</v>
          </cell>
          <cell r="D4017" t="str">
            <v>Scottish and Southern</v>
          </cell>
          <cell r="E4017">
            <v>1</v>
          </cell>
          <cell r="F4017" t="str">
            <v>Credit</v>
          </cell>
          <cell r="G4017" t="str">
            <v>North Scotland</v>
          </cell>
          <cell r="H4017">
            <v>0</v>
          </cell>
        </row>
        <row r="4018">
          <cell r="A4018">
            <v>1999</v>
          </cell>
          <cell r="B4018">
            <v>2</v>
          </cell>
          <cell r="C4018" t="str">
            <v>Scottish Hydro</v>
          </cell>
          <cell r="D4018" t="str">
            <v>Scottish and Southern</v>
          </cell>
          <cell r="E4018">
            <v>1</v>
          </cell>
          <cell r="F4018" t="str">
            <v>Direct Debit</v>
          </cell>
          <cell r="G4018" t="str">
            <v>North Scotland</v>
          </cell>
          <cell r="H4018">
            <v>139390</v>
          </cell>
        </row>
        <row r="4019">
          <cell r="A4019">
            <v>1999</v>
          </cell>
          <cell r="B4019">
            <v>2</v>
          </cell>
          <cell r="C4019" t="str">
            <v>Scottish Hydro</v>
          </cell>
          <cell r="D4019" t="str">
            <v>Scottish and Southern</v>
          </cell>
          <cell r="E4019">
            <v>1</v>
          </cell>
          <cell r="F4019" t="str">
            <v>Prepayment</v>
          </cell>
          <cell r="G4019" t="str">
            <v>North Scotland</v>
          </cell>
          <cell r="H4019">
            <v>143926</v>
          </cell>
        </row>
        <row r="4020">
          <cell r="A4020">
            <v>1999</v>
          </cell>
          <cell r="B4020">
            <v>2</v>
          </cell>
          <cell r="C4020" t="str">
            <v>Scottish Hydro</v>
          </cell>
          <cell r="D4020" t="str">
            <v>Scottish and Southern</v>
          </cell>
          <cell r="E4020">
            <v>2</v>
          </cell>
          <cell r="F4020" t="str">
            <v>All</v>
          </cell>
          <cell r="G4020" t="str">
            <v>North Wales &amp; Merseyside</v>
          </cell>
          <cell r="H4020">
            <v>50</v>
          </cell>
        </row>
        <row r="4021">
          <cell r="A4021">
            <v>1999</v>
          </cell>
          <cell r="B4021">
            <v>2</v>
          </cell>
          <cell r="C4021" t="str">
            <v>Scottish Hydro</v>
          </cell>
          <cell r="D4021" t="str">
            <v>Scottish and Southern</v>
          </cell>
          <cell r="E4021">
            <v>2</v>
          </cell>
          <cell r="F4021" t="str">
            <v>Credit</v>
          </cell>
          <cell r="G4021" t="str">
            <v>North Wales &amp; Merseyside</v>
          </cell>
          <cell r="H4021">
            <v>3</v>
          </cell>
        </row>
        <row r="4022">
          <cell r="A4022">
            <v>1999</v>
          </cell>
          <cell r="B4022">
            <v>2</v>
          </cell>
          <cell r="C4022" t="str">
            <v>Scottish Hydro</v>
          </cell>
          <cell r="D4022" t="str">
            <v>Scottish and Southern</v>
          </cell>
          <cell r="E4022">
            <v>2</v>
          </cell>
          <cell r="F4022" t="str">
            <v>Credit</v>
          </cell>
          <cell r="G4022" t="str">
            <v>North Wales &amp; Merseyside</v>
          </cell>
          <cell r="H4022">
            <v>0</v>
          </cell>
        </row>
        <row r="4023">
          <cell r="A4023">
            <v>1999</v>
          </cell>
          <cell r="B4023">
            <v>2</v>
          </cell>
          <cell r="C4023" t="str">
            <v>Scottish Hydro</v>
          </cell>
          <cell r="D4023" t="str">
            <v>Scottish and Southern</v>
          </cell>
          <cell r="E4023">
            <v>2</v>
          </cell>
          <cell r="F4023" t="str">
            <v>Direct Debit</v>
          </cell>
          <cell r="G4023" t="str">
            <v>North Wales &amp; Merseyside</v>
          </cell>
          <cell r="H4023">
            <v>47</v>
          </cell>
        </row>
        <row r="4024">
          <cell r="A4024">
            <v>1999</v>
          </cell>
          <cell r="B4024">
            <v>2</v>
          </cell>
          <cell r="C4024" t="str">
            <v>Scottish Hydro</v>
          </cell>
          <cell r="D4024" t="str">
            <v>Scottish and Southern</v>
          </cell>
          <cell r="E4024">
            <v>2</v>
          </cell>
          <cell r="F4024" t="str">
            <v>Prepayment</v>
          </cell>
          <cell r="G4024" t="str">
            <v>North Wales &amp; Merseyside</v>
          </cell>
          <cell r="H4024">
            <v>0</v>
          </cell>
        </row>
        <row r="4025">
          <cell r="A4025">
            <v>1999</v>
          </cell>
          <cell r="B4025">
            <v>2</v>
          </cell>
          <cell r="C4025" t="str">
            <v>Scottish Hydro</v>
          </cell>
          <cell r="D4025" t="str">
            <v>Scottish and Southern</v>
          </cell>
          <cell r="E4025">
            <v>2</v>
          </cell>
          <cell r="F4025" t="str">
            <v>All</v>
          </cell>
          <cell r="G4025" t="str">
            <v>North West</v>
          </cell>
          <cell r="H4025">
            <v>77</v>
          </cell>
        </row>
        <row r="4026">
          <cell r="A4026">
            <v>1999</v>
          </cell>
          <cell r="B4026">
            <v>2</v>
          </cell>
          <cell r="C4026" t="str">
            <v>Scottish Hydro</v>
          </cell>
          <cell r="D4026" t="str">
            <v>Scottish and Southern</v>
          </cell>
          <cell r="E4026">
            <v>2</v>
          </cell>
          <cell r="F4026" t="str">
            <v>Credit</v>
          </cell>
          <cell r="G4026" t="str">
            <v>North West</v>
          </cell>
          <cell r="H4026">
            <v>4</v>
          </cell>
        </row>
        <row r="4027">
          <cell r="A4027">
            <v>1999</v>
          </cell>
          <cell r="B4027">
            <v>2</v>
          </cell>
          <cell r="C4027" t="str">
            <v>Scottish Hydro</v>
          </cell>
          <cell r="D4027" t="str">
            <v>Scottish and Southern</v>
          </cell>
          <cell r="E4027">
            <v>2</v>
          </cell>
          <cell r="F4027" t="str">
            <v>Credit</v>
          </cell>
          <cell r="G4027" t="str">
            <v>North West</v>
          </cell>
          <cell r="H4027">
            <v>0</v>
          </cell>
        </row>
        <row r="4028">
          <cell r="A4028">
            <v>1999</v>
          </cell>
          <cell r="B4028">
            <v>2</v>
          </cell>
          <cell r="C4028" t="str">
            <v>Scottish Hydro</v>
          </cell>
          <cell r="D4028" t="str">
            <v>Scottish and Southern</v>
          </cell>
          <cell r="E4028">
            <v>2</v>
          </cell>
          <cell r="F4028" t="str">
            <v>Direct Debit</v>
          </cell>
          <cell r="G4028" t="str">
            <v>North West</v>
          </cell>
          <cell r="H4028">
            <v>73</v>
          </cell>
        </row>
        <row r="4029">
          <cell r="A4029">
            <v>1999</v>
          </cell>
          <cell r="B4029">
            <v>2</v>
          </cell>
          <cell r="C4029" t="str">
            <v>Scottish Hydro</v>
          </cell>
          <cell r="D4029" t="str">
            <v>Scottish and Southern</v>
          </cell>
          <cell r="E4029">
            <v>2</v>
          </cell>
          <cell r="F4029" t="str">
            <v>Prepayment</v>
          </cell>
          <cell r="G4029" t="str">
            <v>North West</v>
          </cell>
          <cell r="H4029">
            <v>0</v>
          </cell>
        </row>
        <row r="4030">
          <cell r="A4030">
            <v>1999</v>
          </cell>
          <cell r="B4030">
            <v>2</v>
          </cell>
          <cell r="C4030" t="str">
            <v>Scottish Hydro</v>
          </cell>
          <cell r="D4030" t="str">
            <v>Scottish and Southern</v>
          </cell>
          <cell r="E4030">
            <v>2</v>
          </cell>
          <cell r="F4030" t="str">
            <v>All</v>
          </cell>
          <cell r="G4030" t="str">
            <v>South East</v>
          </cell>
          <cell r="H4030">
            <v>81</v>
          </cell>
        </row>
        <row r="4031">
          <cell r="A4031">
            <v>1999</v>
          </cell>
          <cell r="B4031">
            <v>2</v>
          </cell>
          <cell r="C4031" t="str">
            <v>Scottish Hydro</v>
          </cell>
          <cell r="D4031" t="str">
            <v>Scottish and Southern</v>
          </cell>
          <cell r="E4031">
            <v>2</v>
          </cell>
          <cell r="F4031" t="str">
            <v>Credit</v>
          </cell>
          <cell r="G4031" t="str">
            <v>South East</v>
          </cell>
          <cell r="H4031">
            <v>11</v>
          </cell>
        </row>
        <row r="4032">
          <cell r="A4032">
            <v>1999</v>
          </cell>
          <cell r="B4032">
            <v>2</v>
          </cell>
          <cell r="C4032" t="str">
            <v>Scottish Hydro</v>
          </cell>
          <cell r="D4032" t="str">
            <v>Scottish and Southern</v>
          </cell>
          <cell r="E4032">
            <v>2</v>
          </cell>
          <cell r="F4032" t="str">
            <v>Credit</v>
          </cell>
          <cell r="G4032" t="str">
            <v>South East</v>
          </cell>
          <cell r="H4032">
            <v>0</v>
          </cell>
        </row>
        <row r="4033">
          <cell r="A4033">
            <v>1999</v>
          </cell>
          <cell r="B4033">
            <v>2</v>
          </cell>
          <cell r="C4033" t="str">
            <v>Scottish Hydro</v>
          </cell>
          <cell r="D4033" t="str">
            <v>Scottish and Southern</v>
          </cell>
          <cell r="E4033">
            <v>2</v>
          </cell>
          <cell r="F4033" t="str">
            <v>Direct Debit</v>
          </cell>
          <cell r="G4033" t="str">
            <v>South East</v>
          </cell>
          <cell r="H4033">
            <v>70</v>
          </cell>
        </row>
        <row r="4034">
          <cell r="A4034">
            <v>1999</v>
          </cell>
          <cell r="B4034">
            <v>2</v>
          </cell>
          <cell r="C4034" t="str">
            <v>Scottish Hydro</v>
          </cell>
          <cell r="D4034" t="str">
            <v>Scottish and Southern</v>
          </cell>
          <cell r="E4034">
            <v>2</v>
          </cell>
          <cell r="F4034" t="str">
            <v>Prepayment</v>
          </cell>
          <cell r="G4034" t="str">
            <v>South East</v>
          </cell>
          <cell r="H4034">
            <v>0</v>
          </cell>
        </row>
        <row r="4035">
          <cell r="A4035">
            <v>1999</v>
          </cell>
          <cell r="B4035">
            <v>2</v>
          </cell>
          <cell r="C4035" t="str">
            <v>Scottish Hydro</v>
          </cell>
          <cell r="D4035" t="str">
            <v>Scottish and Southern</v>
          </cell>
          <cell r="E4035">
            <v>2</v>
          </cell>
          <cell r="F4035" t="str">
            <v>All</v>
          </cell>
          <cell r="G4035" t="str">
            <v>South Scotland</v>
          </cell>
          <cell r="H4035">
            <v>377</v>
          </cell>
        </row>
        <row r="4036">
          <cell r="A4036">
            <v>1999</v>
          </cell>
          <cell r="B4036">
            <v>2</v>
          </cell>
          <cell r="C4036" t="str">
            <v>Scottish Hydro</v>
          </cell>
          <cell r="D4036" t="str">
            <v>Scottish and Southern</v>
          </cell>
          <cell r="E4036">
            <v>2</v>
          </cell>
          <cell r="F4036" t="str">
            <v>Credit</v>
          </cell>
          <cell r="G4036" t="str">
            <v>South Scotland</v>
          </cell>
          <cell r="H4036">
            <v>58</v>
          </cell>
        </row>
        <row r="4037">
          <cell r="A4037">
            <v>1999</v>
          </cell>
          <cell r="B4037">
            <v>2</v>
          </cell>
          <cell r="C4037" t="str">
            <v>Scottish Hydro</v>
          </cell>
          <cell r="D4037" t="str">
            <v>Scottish and Southern</v>
          </cell>
          <cell r="E4037">
            <v>2</v>
          </cell>
          <cell r="F4037" t="str">
            <v>Credit</v>
          </cell>
          <cell r="G4037" t="str">
            <v>South Scotland</v>
          </cell>
          <cell r="H4037">
            <v>0</v>
          </cell>
        </row>
        <row r="4038">
          <cell r="A4038">
            <v>1999</v>
          </cell>
          <cell r="B4038">
            <v>2</v>
          </cell>
          <cell r="C4038" t="str">
            <v>Scottish Hydro</v>
          </cell>
          <cell r="D4038" t="str">
            <v>Scottish and Southern</v>
          </cell>
          <cell r="E4038">
            <v>2</v>
          </cell>
          <cell r="F4038" t="str">
            <v>Direct Debit</v>
          </cell>
          <cell r="G4038" t="str">
            <v>South Scotland</v>
          </cell>
          <cell r="H4038">
            <v>319</v>
          </cell>
        </row>
        <row r="4039">
          <cell r="A4039">
            <v>1999</v>
          </cell>
          <cell r="B4039">
            <v>2</v>
          </cell>
          <cell r="C4039" t="str">
            <v>Scottish Hydro</v>
          </cell>
          <cell r="D4039" t="str">
            <v>Scottish and Southern</v>
          </cell>
          <cell r="E4039">
            <v>2</v>
          </cell>
          <cell r="F4039" t="str">
            <v>Prepayment</v>
          </cell>
          <cell r="G4039" t="str">
            <v>South Scotland</v>
          </cell>
          <cell r="H4039">
            <v>0</v>
          </cell>
        </row>
        <row r="4040">
          <cell r="A4040">
            <v>1999</v>
          </cell>
          <cell r="B4040">
            <v>2</v>
          </cell>
          <cell r="C4040" t="str">
            <v>Scottish Hydro</v>
          </cell>
          <cell r="D4040" t="str">
            <v>Scottish and Southern</v>
          </cell>
          <cell r="E4040">
            <v>2</v>
          </cell>
          <cell r="F4040" t="str">
            <v>All</v>
          </cell>
          <cell r="G4040" t="str">
            <v>South Wales</v>
          </cell>
          <cell r="H4040">
            <v>21</v>
          </cell>
        </row>
        <row r="4041">
          <cell r="A4041">
            <v>1999</v>
          </cell>
          <cell r="B4041">
            <v>2</v>
          </cell>
          <cell r="C4041" t="str">
            <v>Scottish Hydro</v>
          </cell>
          <cell r="D4041" t="str">
            <v>Scottish and Southern</v>
          </cell>
          <cell r="E4041">
            <v>2</v>
          </cell>
          <cell r="F4041" t="str">
            <v>Credit</v>
          </cell>
          <cell r="G4041" t="str">
            <v>South Wales</v>
          </cell>
          <cell r="H4041">
            <v>4</v>
          </cell>
        </row>
        <row r="4042">
          <cell r="A4042">
            <v>1999</v>
          </cell>
          <cell r="B4042">
            <v>2</v>
          </cell>
          <cell r="C4042" t="str">
            <v>Scottish Hydro</v>
          </cell>
          <cell r="D4042" t="str">
            <v>Scottish and Southern</v>
          </cell>
          <cell r="E4042">
            <v>2</v>
          </cell>
          <cell r="F4042" t="str">
            <v>Credit</v>
          </cell>
          <cell r="G4042" t="str">
            <v>South Wales</v>
          </cell>
          <cell r="H4042">
            <v>0</v>
          </cell>
        </row>
        <row r="4043">
          <cell r="A4043">
            <v>1999</v>
          </cell>
          <cell r="B4043">
            <v>2</v>
          </cell>
          <cell r="C4043" t="str">
            <v>Scottish Hydro</v>
          </cell>
          <cell r="D4043" t="str">
            <v>Scottish and Southern</v>
          </cell>
          <cell r="E4043">
            <v>2</v>
          </cell>
          <cell r="F4043" t="str">
            <v>Direct Debit</v>
          </cell>
          <cell r="G4043" t="str">
            <v>South Wales</v>
          </cell>
          <cell r="H4043">
            <v>17</v>
          </cell>
        </row>
        <row r="4044">
          <cell r="A4044">
            <v>1999</v>
          </cell>
          <cell r="B4044">
            <v>2</v>
          </cell>
          <cell r="C4044" t="str">
            <v>Scottish Hydro</v>
          </cell>
          <cell r="D4044" t="str">
            <v>Scottish and Southern</v>
          </cell>
          <cell r="E4044">
            <v>2</v>
          </cell>
          <cell r="F4044" t="str">
            <v>Prepayment</v>
          </cell>
          <cell r="G4044" t="str">
            <v>South Wales</v>
          </cell>
          <cell r="H4044">
            <v>0</v>
          </cell>
        </row>
        <row r="4045">
          <cell r="A4045">
            <v>1999</v>
          </cell>
          <cell r="B4045">
            <v>2</v>
          </cell>
          <cell r="C4045" t="str">
            <v>Scottish Hydro</v>
          </cell>
          <cell r="D4045" t="str">
            <v>Scottish and Southern</v>
          </cell>
          <cell r="E4045">
            <v>2</v>
          </cell>
          <cell r="F4045" t="str">
            <v>All</v>
          </cell>
          <cell r="G4045" t="str">
            <v>South West</v>
          </cell>
          <cell r="H4045">
            <v>27</v>
          </cell>
        </row>
        <row r="4046">
          <cell r="A4046">
            <v>1999</v>
          </cell>
          <cell r="B4046">
            <v>2</v>
          </cell>
          <cell r="C4046" t="str">
            <v>Scottish Hydro</v>
          </cell>
          <cell r="D4046" t="str">
            <v>Scottish and Southern</v>
          </cell>
          <cell r="E4046">
            <v>2</v>
          </cell>
          <cell r="F4046" t="str">
            <v>Credit</v>
          </cell>
          <cell r="G4046" t="str">
            <v>South West</v>
          </cell>
          <cell r="H4046">
            <v>4</v>
          </cell>
        </row>
        <row r="4047">
          <cell r="A4047">
            <v>1999</v>
          </cell>
          <cell r="B4047">
            <v>2</v>
          </cell>
          <cell r="C4047" t="str">
            <v>Scottish Hydro</v>
          </cell>
          <cell r="D4047" t="str">
            <v>Scottish and Southern</v>
          </cell>
          <cell r="E4047">
            <v>2</v>
          </cell>
          <cell r="F4047" t="str">
            <v>Credit</v>
          </cell>
          <cell r="G4047" t="str">
            <v>South West</v>
          </cell>
          <cell r="H4047">
            <v>0</v>
          </cell>
        </row>
        <row r="4048">
          <cell r="A4048">
            <v>1999</v>
          </cell>
          <cell r="B4048">
            <v>2</v>
          </cell>
          <cell r="C4048" t="str">
            <v>Scottish Hydro</v>
          </cell>
          <cell r="D4048" t="str">
            <v>Scottish and Southern</v>
          </cell>
          <cell r="E4048">
            <v>2</v>
          </cell>
          <cell r="F4048" t="str">
            <v>Direct Debit</v>
          </cell>
          <cell r="G4048" t="str">
            <v>South West</v>
          </cell>
          <cell r="H4048">
            <v>23</v>
          </cell>
        </row>
        <row r="4049">
          <cell r="A4049">
            <v>1999</v>
          </cell>
          <cell r="B4049">
            <v>2</v>
          </cell>
          <cell r="C4049" t="str">
            <v>Scottish Hydro</v>
          </cell>
          <cell r="D4049" t="str">
            <v>Scottish and Southern</v>
          </cell>
          <cell r="E4049">
            <v>2</v>
          </cell>
          <cell r="F4049" t="str">
            <v>Prepayment</v>
          </cell>
          <cell r="G4049" t="str">
            <v>South West</v>
          </cell>
          <cell r="H4049">
            <v>0</v>
          </cell>
        </row>
        <row r="4050">
          <cell r="A4050">
            <v>1999</v>
          </cell>
          <cell r="B4050">
            <v>2</v>
          </cell>
          <cell r="C4050" t="str">
            <v>Scottish Hydro</v>
          </cell>
          <cell r="D4050" t="str">
            <v>Scottish and Southern</v>
          </cell>
          <cell r="E4050">
            <v>2</v>
          </cell>
          <cell r="F4050" t="str">
            <v>All</v>
          </cell>
          <cell r="G4050" t="str">
            <v>Southern</v>
          </cell>
          <cell r="H4050">
            <v>0</v>
          </cell>
        </row>
        <row r="4051">
          <cell r="A4051">
            <v>1999</v>
          </cell>
          <cell r="B4051">
            <v>2</v>
          </cell>
          <cell r="C4051" t="str">
            <v>Scottish Hydro</v>
          </cell>
          <cell r="D4051" t="str">
            <v>Scottish and Southern</v>
          </cell>
          <cell r="E4051">
            <v>2</v>
          </cell>
          <cell r="F4051" t="str">
            <v>Credit</v>
          </cell>
          <cell r="G4051" t="str">
            <v>Southern</v>
          </cell>
          <cell r="H4051">
            <v>0</v>
          </cell>
        </row>
        <row r="4052">
          <cell r="A4052">
            <v>1999</v>
          </cell>
          <cell r="B4052">
            <v>2</v>
          </cell>
          <cell r="C4052" t="str">
            <v>Scottish Hydro</v>
          </cell>
          <cell r="D4052" t="str">
            <v>Scottish and Southern</v>
          </cell>
          <cell r="E4052">
            <v>2</v>
          </cell>
          <cell r="F4052" t="str">
            <v>Credit</v>
          </cell>
          <cell r="G4052" t="str">
            <v>Southern</v>
          </cell>
          <cell r="H4052">
            <v>0</v>
          </cell>
        </row>
        <row r="4053">
          <cell r="A4053">
            <v>1999</v>
          </cell>
          <cell r="B4053">
            <v>2</v>
          </cell>
          <cell r="C4053" t="str">
            <v>Scottish Hydro</v>
          </cell>
          <cell r="D4053" t="str">
            <v>Scottish and Southern</v>
          </cell>
          <cell r="E4053">
            <v>2</v>
          </cell>
          <cell r="F4053" t="str">
            <v>Direct Debit</v>
          </cell>
          <cell r="G4053" t="str">
            <v>Southern</v>
          </cell>
          <cell r="H4053">
            <v>0</v>
          </cell>
        </row>
        <row r="4054">
          <cell r="A4054">
            <v>1999</v>
          </cell>
          <cell r="B4054">
            <v>2</v>
          </cell>
          <cell r="C4054" t="str">
            <v>Scottish Hydro</v>
          </cell>
          <cell r="D4054" t="str">
            <v>Scottish and Southern</v>
          </cell>
          <cell r="E4054">
            <v>2</v>
          </cell>
          <cell r="F4054" t="str">
            <v>Prepayment</v>
          </cell>
          <cell r="G4054" t="str">
            <v>Southern</v>
          </cell>
          <cell r="H4054">
            <v>0</v>
          </cell>
        </row>
        <row r="4055">
          <cell r="A4055">
            <v>1999</v>
          </cell>
          <cell r="B4055">
            <v>2</v>
          </cell>
          <cell r="C4055" t="str">
            <v>Scottish Hydro</v>
          </cell>
          <cell r="D4055" t="str">
            <v>Scottish and Southern</v>
          </cell>
          <cell r="E4055">
            <v>2</v>
          </cell>
          <cell r="F4055" t="str">
            <v>All</v>
          </cell>
          <cell r="G4055" t="str">
            <v>Yorkshire</v>
          </cell>
          <cell r="H4055">
            <v>42</v>
          </cell>
        </row>
        <row r="4056">
          <cell r="A4056">
            <v>1999</v>
          </cell>
          <cell r="B4056">
            <v>2</v>
          </cell>
          <cell r="C4056" t="str">
            <v>Scottish Hydro</v>
          </cell>
          <cell r="D4056" t="str">
            <v>Scottish and Southern</v>
          </cell>
          <cell r="E4056">
            <v>2</v>
          </cell>
          <cell r="F4056" t="str">
            <v>Credit</v>
          </cell>
          <cell r="G4056" t="str">
            <v>Yorkshire</v>
          </cell>
          <cell r="H4056">
            <v>5</v>
          </cell>
        </row>
        <row r="4057">
          <cell r="A4057">
            <v>1999</v>
          </cell>
          <cell r="B4057">
            <v>2</v>
          </cell>
          <cell r="C4057" t="str">
            <v>Scottish Hydro</v>
          </cell>
          <cell r="D4057" t="str">
            <v>Scottish and Southern</v>
          </cell>
          <cell r="E4057">
            <v>2</v>
          </cell>
          <cell r="F4057" t="str">
            <v>Credit</v>
          </cell>
          <cell r="G4057" t="str">
            <v>Yorkshire</v>
          </cell>
          <cell r="H4057">
            <v>0</v>
          </cell>
        </row>
        <row r="4058">
          <cell r="A4058">
            <v>1999</v>
          </cell>
          <cell r="B4058">
            <v>2</v>
          </cell>
          <cell r="C4058" t="str">
            <v>Scottish Hydro</v>
          </cell>
          <cell r="D4058" t="str">
            <v>Scottish and Southern</v>
          </cell>
          <cell r="E4058">
            <v>2</v>
          </cell>
          <cell r="F4058" t="str">
            <v>Direct Debit</v>
          </cell>
          <cell r="G4058" t="str">
            <v>Yorkshire</v>
          </cell>
          <cell r="H4058">
            <v>37</v>
          </cell>
        </row>
        <row r="4059">
          <cell r="A4059">
            <v>1999</v>
          </cell>
          <cell r="B4059">
            <v>2</v>
          </cell>
          <cell r="C4059" t="str">
            <v>Scottish Hydro</v>
          </cell>
          <cell r="D4059" t="str">
            <v>Scottish and Southern</v>
          </cell>
          <cell r="E4059">
            <v>2</v>
          </cell>
          <cell r="F4059" t="str">
            <v>Prepayment</v>
          </cell>
          <cell r="G4059" t="str">
            <v>Yorkshire</v>
          </cell>
          <cell r="H4059">
            <v>0</v>
          </cell>
        </row>
        <row r="4060">
          <cell r="A4060">
            <v>1999</v>
          </cell>
          <cell r="B4060">
            <v>2</v>
          </cell>
          <cell r="C4060" t="str">
            <v>Scottish Power</v>
          </cell>
          <cell r="D4060" t="str">
            <v>Scottish Power</v>
          </cell>
          <cell r="E4060">
            <v>2</v>
          </cell>
          <cell r="F4060" t="str">
            <v>All</v>
          </cell>
          <cell r="G4060" t="str">
            <v>East Anglia</v>
          </cell>
          <cell r="H4060">
            <v>11076</v>
          </cell>
        </row>
        <row r="4061">
          <cell r="A4061">
            <v>1999</v>
          </cell>
          <cell r="B4061">
            <v>2</v>
          </cell>
          <cell r="C4061" t="str">
            <v>Scottish Power</v>
          </cell>
          <cell r="D4061" t="str">
            <v>Scottish Power</v>
          </cell>
          <cell r="E4061">
            <v>2</v>
          </cell>
          <cell r="F4061" t="str">
            <v>Credit</v>
          </cell>
          <cell r="G4061" t="str">
            <v>East Anglia</v>
          </cell>
          <cell r="H4061">
            <v>6196</v>
          </cell>
        </row>
        <row r="4062">
          <cell r="A4062">
            <v>1999</v>
          </cell>
          <cell r="B4062">
            <v>2</v>
          </cell>
          <cell r="C4062" t="str">
            <v>Scottish Power</v>
          </cell>
          <cell r="D4062" t="str">
            <v>Scottish Power</v>
          </cell>
          <cell r="E4062">
            <v>2</v>
          </cell>
          <cell r="F4062" t="str">
            <v>Credit</v>
          </cell>
          <cell r="G4062" t="str">
            <v>East Anglia</v>
          </cell>
          <cell r="H4062">
            <v>0</v>
          </cell>
        </row>
        <row r="4063">
          <cell r="A4063">
            <v>1999</v>
          </cell>
          <cell r="B4063">
            <v>2</v>
          </cell>
          <cell r="C4063" t="str">
            <v>Scottish Power</v>
          </cell>
          <cell r="D4063" t="str">
            <v>Scottish Power</v>
          </cell>
          <cell r="E4063">
            <v>2</v>
          </cell>
          <cell r="F4063" t="str">
            <v>Direct Debit</v>
          </cell>
          <cell r="G4063" t="str">
            <v>East Anglia</v>
          </cell>
          <cell r="H4063">
            <v>4029</v>
          </cell>
        </row>
        <row r="4064">
          <cell r="A4064">
            <v>1999</v>
          </cell>
          <cell r="B4064">
            <v>2</v>
          </cell>
          <cell r="C4064" t="str">
            <v>Scottish Power</v>
          </cell>
          <cell r="D4064" t="str">
            <v>Scottish Power</v>
          </cell>
          <cell r="E4064">
            <v>2</v>
          </cell>
          <cell r="F4064" t="str">
            <v>Prepayment</v>
          </cell>
          <cell r="G4064" t="str">
            <v>East Anglia</v>
          </cell>
          <cell r="H4064">
            <v>851</v>
          </cell>
        </row>
        <row r="4065">
          <cell r="A4065">
            <v>1999</v>
          </cell>
          <cell r="B4065">
            <v>2</v>
          </cell>
          <cell r="C4065" t="str">
            <v>Scottish Power</v>
          </cell>
          <cell r="D4065" t="str">
            <v>Scottish Power</v>
          </cell>
          <cell r="E4065">
            <v>2</v>
          </cell>
          <cell r="F4065" t="str">
            <v>All</v>
          </cell>
          <cell r="G4065" t="str">
            <v>East Midlands</v>
          </cell>
          <cell r="H4065">
            <v>11181</v>
          </cell>
        </row>
        <row r="4066">
          <cell r="A4066">
            <v>1999</v>
          </cell>
          <cell r="B4066">
            <v>2</v>
          </cell>
          <cell r="C4066" t="str">
            <v>Scottish Power</v>
          </cell>
          <cell r="D4066" t="str">
            <v>Scottish Power</v>
          </cell>
          <cell r="E4066">
            <v>2</v>
          </cell>
          <cell r="F4066" t="str">
            <v>Credit</v>
          </cell>
          <cell r="G4066" t="str">
            <v>East Midlands</v>
          </cell>
          <cell r="H4066">
            <v>5678</v>
          </cell>
        </row>
        <row r="4067">
          <cell r="A4067">
            <v>1999</v>
          </cell>
          <cell r="B4067">
            <v>2</v>
          </cell>
          <cell r="C4067" t="str">
            <v>Scottish Power</v>
          </cell>
          <cell r="D4067" t="str">
            <v>Scottish Power</v>
          </cell>
          <cell r="E4067">
            <v>2</v>
          </cell>
          <cell r="F4067" t="str">
            <v>Credit</v>
          </cell>
          <cell r="G4067" t="str">
            <v>East Midlands</v>
          </cell>
          <cell r="H4067">
            <v>0</v>
          </cell>
        </row>
        <row r="4068">
          <cell r="A4068">
            <v>1999</v>
          </cell>
          <cell r="B4068">
            <v>2</v>
          </cell>
          <cell r="C4068" t="str">
            <v>Scottish Power</v>
          </cell>
          <cell r="D4068" t="str">
            <v>Scottish Power</v>
          </cell>
          <cell r="E4068">
            <v>2</v>
          </cell>
          <cell r="F4068" t="str">
            <v>Direct Debit</v>
          </cell>
          <cell r="G4068" t="str">
            <v>East Midlands</v>
          </cell>
          <cell r="H4068">
            <v>4040</v>
          </cell>
        </row>
        <row r="4069">
          <cell r="A4069">
            <v>1999</v>
          </cell>
          <cell r="B4069">
            <v>2</v>
          </cell>
          <cell r="C4069" t="str">
            <v>Scottish Power</v>
          </cell>
          <cell r="D4069" t="str">
            <v>Scottish Power</v>
          </cell>
          <cell r="E4069">
            <v>2</v>
          </cell>
          <cell r="F4069" t="str">
            <v>Prepayment</v>
          </cell>
          <cell r="G4069" t="str">
            <v>East Midlands</v>
          </cell>
          <cell r="H4069">
            <v>1463</v>
          </cell>
        </row>
        <row r="4070">
          <cell r="A4070">
            <v>1999</v>
          </cell>
          <cell r="B4070">
            <v>2</v>
          </cell>
          <cell r="C4070" t="str">
            <v>Scottish Power</v>
          </cell>
          <cell r="D4070" t="str">
            <v>Scottish Power</v>
          </cell>
          <cell r="E4070">
            <v>2</v>
          </cell>
          <cell r="F4070" t="str">
            <v>All</v>
          </cell>
          <cell r="G4070" t="str">
            <v>London</v>
          </cell>
          <cell r="H4070">
            <v>14173</v>
          </cell>
        </row>
        <row r="4071">
          <cell r="A4071">
            <v>1999</v>
          </cell>
          <cell r="B4071">
            <v>2</v>
          </cell>
          <cell r="C4071" t="str">
            <v>Scottish Power</v>
          </cell>
          <cell r="D4071" t="str">
            <v>Scottish Power</v>
          </cell>
          <cell r="E4071">
            <v>2</v>
          </cell>
          <cell r="F4071" t="str">
            <v>Credit</v>
          </cell>
          <cell r="G4071" t="str">
            <v>London</v>
          </cell>
          <cell r="H4071">
            <v>9507</v>
          </cell>
        </row>
        <row r="4072">
          <cell r="A4072">
            <v>1999</v>
          </cell>
          <cell r="B4072">
            <v>2</v>
          </cell>
          <cell r="C4072" t="str">
            <v>Scottish Power</v>
          </cell>
          <cell r="D4072" t="str">
            <v>Scottish Power</v>
          </cell>
          <cell r="E4072">
            <v>2</v>
          </cell>
          <cell r="F4072" t="str">
            <v>Credit</v>
          </cell>
          <cell r="G4072" t="str">
            <v>London</v>
          </cell>
          <cell r="H4072">
            <v>0</v>
          </cell>
        </row>
        <row r="4073">
          <cell r="A4073">
            <v>1999</v>
          </cell>
          <cell r="B4073">
            <v>2</v>
          </cell>
          <cell r="C4073" t="str">
            <v>Scottish Power</v>
          </cell>
          <cell r="D4073" t="str">
            <v>Scottish Power</v>
          </cell>
          <cell r="E4073">
            <v>2</v>
          </cell>
          <cell r="F4073" t="str">
            <v>Direct Debit</v>
          </cell>
          <cell r="G4073" t="str">
            <v>London</v>
          </cell>
          <cell r="H4073">
            <v>2574</v>
          </cell>
        </row>
        <row r="4074">
          <cell r="A4074">
            <v>1999</v>
          </cell>
          <cell r="B4074">
            <v>2</v>
          </cell>
          <cell r="C4074" t="str">
            <v>Scottish Power</v>
          </cell>
          <cell r="D4074" t="str">
            <v>Scottish Power</v>
          </cell>
          <cell r="E4074">
            <v>2</v>
          </cell>
          <cell r="F4074" t="str">
            <v>Prepayment</v>
          </cell>
          <cell r="G4074" t="str">
            <v>London</v>
          </cell>
          <cell r="H4074">
            <v>2092</v>
          </cell>
        </row>
        <row r="4075">
          <cell r="A4075">
            <v>1999</v>
          </cell>
          <cell r="B4075">
            <v>2</v>
          </cell>
          <cell r="C4075" t="str">
            <v>Scottish Power</v>
          </cell>
          <cell r="D4075" t="str">
            <v>Scottish Power</v>
          </cell>
          <cell r="E4075">
            <v>2</v>
          </cell>
          <cell r="F4075" t="str">
            <v>All</v>
          </cell>
          <cell r="G4075" t="str">
            <v>Midlands</v>
          </cell>
          <cell r="H4075">
            <v>11423</v>
          </cell>
        </row>
        <row r="4076">
          <cell r="A4076">
            <v>1999</v>
          </cell>
          <cell r="B4076">
            <v>2</v>
          </cell>
          <cell r="C4076" t="str">
            <v>Scottish Power</v>
          </cell>
          <cell r="D4076" t="str">
            <v>Scottish Power</v>
          </cell>
          <cell r="E4076">
            <v>2</v>
          </cell>
          <cell r="F4076" t="str">
            <v>Credit</v>
          </cell>
          <cell r="G4076" t="str">
            <v>Midlands</v>
          </cell>
          <cell r="H4076">
            <v>4553</v>
          </cell>
        </row>
        <row r="4077">
          <cell r="A4077">
            <v>1999</v>
          </cell>
          <cell r="B4077">
            <v>2</v>
          </cell>
          <cell r="C4077" t="str">
            <v>Scottish Power</v>
          </cell>
          <cell r="D4077" t="str">
            <v>Scottish Power</v>
          </cell>
          <cell r="E4077">
            <v>2</v>
          </cell>
          <cell r="F4077" t="str">
            <v>Credit</v>
          </cell>
          <cell r="G4077" t="str">
            <v>Midlands</v>
          </cell>
          <cell r="H4077">
            <v>0</v>
          </cell>
        </row>
        <row r="4078">
          <cell r="A4078">
            <v>1999</v>
          </cell>
          <cell r="B4078">
            <v>2</v>
          </cell>
          <cell r="C4078" t="str">
            <v>Scottish Power</v>
          </cell>
          <cell r="D4078" t="str">
            <v>Scottish Power</v>
          </cell>
          <cell r="E4078">
            <v>2</v>
          </cell>
          <cell r="F4078" t="str">
            <v>Direct Debit</v>
          </cell>
          <cell r="G4078" t="str">
            <v>Midlands</v>
          </cell>
          <cell r="H4078">
            <v>774</v>
          </cell>
        </row>
        <row r="4079">
          <cell r="A4079">
            <v>1999</v>
          </cell>
          <cell r="B4079">
            <v>2</v>
          </cell>
          <cell r="C4079" t="str">
            <v>Scottish Power</v>
          </cell>
          <cell r="D4079" t="str">
            <v>Scottish Power</v>
          </cell>
          <cell r="E4079">
            <v>2</v>
          </cell>
          <cell r="F4079" t="str">
            <v>Prepayment</v>
          </cell>
          <cell r="G4079" t="str">
            <v>Midlands</v>
          </cell>
          <cell r="H4079">
            <v>6096</v>
          </cell>
        </row>
        <row r="4080">
          <cell r="A4080">
            <v>1999</v>
          </cell>
          <cell r="B4080">
            <v>2</v>
          </cell>
          <cell r="C4080" t="str">
            <v>Scottish Power</v>
          </cell>
          <cell r="D4080" t="str">
            <v>Scottish Power</v>
          </cell>
          <cell r="E4080">
            <v>2</v>
          </cell>
          <cell r="F4080" t="str">
            <v>All</v>
          </cell>
          <cell r="G4080" t="str">
            <v>North East</v>
          </cell>
          <cell r="H4080">
            <v>7486</v>
          </cell>
        </row>
        <row r="4081">
          <cell r="A4081">
            <v>1999</v>
          </cell>
          <cell r="B4081">
            <v>2</v>
          </cell>
          <cell r="C4081" t="str">
            <v>Scottish Power</v>
          </cell>
          <cell r="D4081" t="str">
            <v>Scottish Power</v>
          </cell>
          <cell r="E4081">
            <v>2</v>
          </cell>
          <cell r="F4081" t="str">
            <v>Credit</v>
          </cell>
          <cell r="G4081" t="str">
            <v>North East</v>
          </cell>
          <cell r="H4081">
            <v>3836</v>
          </cell>
        </row>
        <row r="4082">
          <cell r="A4082">
            <v>1999</v>
          </cell>
          <cell r="B4082">
            <v>2</v>
          </cell>
          <cell r="C4082" t="str">
            <v>Scottish Power</v>
          </cell>
          <cell r="D4082" t="str">
            <v>Scottish Power</v>
          </cell>
          <cell r="E4082">
            <v>2</v>
          </cell>
          <cell r="F4082" t="str">
            <v>Credit</v>
          </cell>
          <cell r="G4082" t="str">
            <v>North East</v>
          </cell>
          <cell r="H4082">
            <v>0</v>
          </cell>
        </row>
        <row r="4083">
          <cell r="A4083">
            <v>1999</v>
          </cell>
          <cell r="B4083">
            <v>2</v>
          </cell>
          <cell r="C4083" t="str">
            <v>Scottish Power</v>
          </cell>
          <cell r="D4083" t="str">
            <v>Scottish Power</v>
          </cell>
          <cell r="E4083">
            <v>2</v>
          </cell>
          <cell r="F4083" t="str">
            <v>Direct Debit</v>
          </cell>
          <cell r="G4083" t="str">
            <v>North East</v>
          </cell>
          <cell r="H4083">
            <v>1402</v>
          </cell>
        </row>
        <row r="4084">
          <cell r="A4084">
            <v>1999</v>
          </cell>
          <cell r="B4084">
            <v>2</v>
          </cell>
          <cell r="C4084" t="str">
            <v>Scottish Power</v>
          </cell>
          <cell r="D4084" t="str">
            <v>Scottish Power</v>
          </cell>
          <cell r="E4084">
            <v>2</v>
          </cell>
          <cell r="F4084" t="str">
            <v>Prepayment</v>
          </cell>
          <cell r="G4084" t="str">
            <v>North East</v>
          </cell>
          <cell r="H4084">
            <v>2248</v>
          </cell>
        </row>
        <row r="4085">
          <cell r="A4085">
            <v>1999</v>
          </cell>
          <cell r="B4085">
            <v>2</v>
          </cell>
          <cell r="C4085" t="str">
            <v>Scottish Power</v>
          </cell>
          <cell r="D4085" t="str">
            <v>Scottish Power</v>
          </cell>
          <cell r="E4085">
            <v>2</v>
          </cell>
          <cell r="F4085" t="str">
            <v>All</v>
          </cell>
          <cell r="G4085" t="str">
            <v>North Scotland</v>
          </cell>
          <cell r="H4085">
            <v>7842</v>
          </cell>
        </row>
        <row r="4086">
          <cell r="A4086">
            <v>1999</v>
          </cell>
          <cell r="B4086">
            <v>2</v>
          </cell>
          <cell r="C4086" t="str">
            <v>Scottish Power</v>
          </cell>
          <cell r="D4086" t="str">
            <v>Scottish Power</v>
          </cell>
          <cell r="E4086">
            <v>2</v>
          </cell>
          <cell r="F4086" t="str">
            <v>Credit</v>
          </cell>
          <cell r="G4086" t="str">
            <v>North Scotland</v>
          </cell>
          <cell r="H4086">
            <v>2657</v>
          </cell>
        </row>
        <row r="4087">
          <cell r="A4087">
            <v>1999</v>
          </cell>
          <cell r="B4087">
            <v>2</v>
          </cell>
          <cell r="C4087" t="str">
            <v>Scottish Power</v>
          </cell>
          <cell r="D4087" t="str">
            <v>Scottish Power</v>
          </cell>
          <cell r="E4087">
            <v>2</v>
          </cell>
          <cell r="F4087" t="str">
            <v>Credit</v>
          </cell>
          <cell r="G4087" t="str">
            <v>North Scotland</v>
          </cell>
          <cell r="H4087">
            <v>0</v>
          </cell>
        </row>
        <row r="4088">
          <cell r="A4088">
            <v>1999</v>
          </cell>
          <cell r="B4088">
            <v>2</v>
          </cell>
          <cell r="C4088" t="str">
            <v>Scottish Power</v>
          </cell>
          <cell r="D4088" t="str">
            <v>Scottish Power</v>
          </cell>
          <cell r="E4088">
            <v>2</v>
          </cell>
          <cell r="F4088" t="str">
            <v>Direct Debit</v>
          </cell>
          <cell r="G4088" t="str">
            <v>North Scotland</v>
          </cell>
          <cell r="H4088">
            <v>4802</v>
          </cell>
        </row>
        <row r="4089">
          <cell r="A4089">
            <v>1999</v>
          </cell>
          <cell r="B4089">
            <v>2</v>
          </cell>
          <cell r="C4089" t="str">
            <v>Scottish Power</v>
          </cell>
          <cell r="D4089" t="str">
            <v>Scottish Power</v>
          </cell>
          <cell r="E4089">
            <v>2</v>
          </cell>
          <cell r="F4089" t="str">
            <v>Prepayment</v>
          </cell>
          <cell r="G4089" t="str">
            <v>North Scotland</v>
          </cell>
          <cell r="H4089">
            <v>383</v>
          </cell>
        </row>
        <row r="4090">
          <cell r="A4090">
            <v>1999</v>
          </cell>
          <cell r="B4090">
            <v>2</v>
          </cell>
          <cell r="C4090" t="str">
            <v>Scottish Power</v>
          </cell>
          <cell r="D4090" t="str">
            <v>Scottish Power</v>
          </cell>
          <cell r="E4090">
            <v>2</v>
          </cell>
          <cell r="F4090" t="str">
            <v>All</v>
          </cell>
          <cell r="G4090" t="str">
            <v>North Wales &amp; Merseyside</v>
          </cell>
          <cell r="H4090">
            <v>0</v>
          </cell>
        </row>
        <row r="4091">
          <cell r="A4091">
            <v>1999</v>
          </cell>
          <cell r="B4091">
            <v>2</v>
          </cell>
          <cell r="C4091" t="str">
            <v>Scottish Power</v>
          </cell>
          <cell r="D4091" t="str">
            <v>Scottish Power</v>
          </cell>
          <cell r="E4091">
            <v>2</v>
          </cell>
          <cell r="F4091" t="str">
            <v>Credit</v>
          </cell>
          <cell r="G4091" t="str">
            <v>North Wales &amp; Merseyside</v>
          </cell>
          <cell r="H4091">
            <v>0</v>
          </cell>
        </row>
        <row r="4092">
          <cell r="A4092">
            <v>1999</v>
          </cell>
          <cell r="B4092">
            <v>2</v>
          </cell>
          <cell r="C4092" t="str">
            <v>Scottish Power</v>
          </cell>
          <cell r="D4092" t="str">
            <v>Scottish Power</v>
          </cell>
          <cell r="E4092">
            <v>2</v>
          </cell>
          <cell r="F4092" t="str">
            <v>Credit</v>
          </cell>
          <cell r="G4092" t="str">
            <v>North Wales &amp; Merseyside</v>
          </cell>
          <cell r="H4092">
            <v>0</v>
          </cell>
        </row>
        <row r="4093">
          <cell r="A4093">
            <v>1999</v>
          </cell>
          <cell r="B4093">
            <v>2</v>
          </cell>
          <cell r="C4093" t="str">
            <v>Scottish Power</v>
          </cell>
          <cell r="D4093" t="str">
            <v>Scottish Power</v>
          </cell>
          <cell r="E4093">
            <v>2</v>
          </cell>
          <cell r="F4093" t="str">
            <v>Direct Debit</v>
          </cell>
          <cell r="G4093" t="str">
            <v>North Wales &amp; Merseyside</v>
          </cell>
          <cell r="H4093">
            <v>0</v>
          </cell>
        </row>
        <row r="4094">
          <cell r="A4094">
            <v>1999</v>
          </cell>
          <cell r="B4094">
            <v>2</v>
          </cell>
          <cell r="C4094" t="str">
            <v>Scottish Power</v>
          </cell>
          <cell r="D4094" t="str">
            <v>Scottish Power</v>
          </cell>
          <cell r="E4094">
            <v>2</v>
          </cell>
          <cell r="F4094" t="str">
            <v>Prepayment</v>
          </cell>
          <cell r="G4094" t="str">
            <v>North Wales &amp; Merseyside</v>
          </cell>
          <cell r="H4094">
            <v>0</v>
          </cell>
        </row>
        <row r="4095">
          <cell r="A4095">
            <v>1999</v>
          </cell>
          <cell r="B4095">
            <v>2</v>
          </cell>
          <cell r="C4095" t="str">
            <v>Scottish Power</v>
          </cell>
          <cell r="D4095" t="str">
            <v>Scottish Power</v>
          </cell>
          <cell r="E4095">
            <v>2</v>
          </cell>
          <cell r="F4095" t="str">
            <v>All</v>
          </cell>
          <cell r="G4095" t="str">
            <v>North West</v>
          </cell>
          <cell r="H4095">
            <v>2092</v>
          </cell>
        </row>
        <row r="4096">
          <cell r="A4096">
            <v>1999</v>
          </cell>
          <cell r="B4096">
            <v>2</v>
          </cell>
          <cell r="C4096" t="str">
            <v>Scottish Power</v>
          </cell>
          <cell r="D4096" t="str">
            <v>Scottish Power</v>
          </cell>
          <cell r="E4096">
            <v>2</v>
          </cell>
          <cell r="F4096" t="str">
            <v>Credit</v>
          </cell>
          <cell r="G4096" t="str">
            <v>North West</v>
          </cell>
          <cell r="H4096">
            <v>1403</v>
          </cell>
        </row>
        <row r="4097">
          <cell r="A4097">
            <v>1999</v>
          </cell>
          <cell r="B4097">
            <v>2</v>
          </cell>
          <cell r="C4097" t="str">
            <v>Scottish Power</v>
          </cell>
          <cell r="D4097" t="str">
            <v>Scottish Power</v>
          </cell>
          <cell r="E4097">
            <v>2</v>
          </cell>
          <cell r="F4097" t="str">
            <v>Credit</v>
          </cell>
          <cell r="G4097" t="str">
            <v>North West</v>
          </cell>
          <cell r="H4097">
            <v>0</v>
          </cell>
        </row>
        <row r="4098">
          <cell r="A4098">
            <v>1999</v>
          </cell>
          <cell r="B4098">
            <v>2</v>
          </cell>
          <cell r="C4098" t="str">
            <v>Scottish Power</v>
          </cell>
          <cell r="D4098" t="str">
            <v>Scottish Power</v>
          </cell>
          <cell r="E4098">
            <v>2</v>
          </cell>
          <cell r="F4098" t="str">
            <v>Direct Debit</v>
          </cell>
          <cell r="G4098" t="str">
            <v>North West</v>
          </cell>
          <cell r="H4098">
            <v>617</v>
          </cell>
        </row>
        <row r="4099">
          <cell r="A4099">
            <v>1999</v>
          </cell>
          <cell r="B4099">
            <v>2</v>
          </cell>
          <cell r="C4099" t="str">
            <v>Scottish Power</v>
          </cell>
          <cell r="D4099" t="str">
            <v>Scottish Power</v>
          </cell>
          <cell r="E4099">
            <v>2</v>
          </cell>
          <cell r="F4099" t="str">
            <v>Prepayment</v>
          </cell>
          <cell r="G4099" t="str">
            <v>North West</v>
          </cell>
          <cell r="H4099">
            <v>72</v>
          </cell>
        </row>
        <row r="4100">
          <cell r="A4100">
            <v>1999</v>
          </cell>
          <cell r="B4100">
            <v>2</v>
          </cell>
          <cell r="C4100" t="str">
            <v>Scottish Power</v>
          </cell>
          <cell r="D4100" t="str">
            <v>Scottish Power</v>
          </cell>
          <cell r="E4100">
            <v>2</v>
          </cell>
          <cell r="F4100" t="str">
            <v>All</v>
          </cell>
          <cell r="G4100" t="str">
            <v>South East</v>
          </cell>
          <cell r="H4100">
            <v>15580</v>
          </cell>
        </row>
        <row r="4101">
          <cell r="A4101">
            <v>1999</v>
          </cell>
          <cell r="B4101">
            <v>2</v>
          </cell>
          <cell r="C4101" t="str">
            <v>Scottish Power</v>
          </cell>
          <cell r="D4101" t="str">
            <v>Scottish Power</v>
          </cell>
          <cell r="E4101">
            <v>2</v>
          </cell>
          <cell r="F4101" t="str">
            <v>Credit</v>
          </cell>
          <cell r="G4101" t="str">
            <v>South East</v>
          </cell>
          <cell r="H4101">
            <v>4043</v>
          </cell>
        </row>
        <row r="4102">
          <cell r="A4102">
            <v>1999</v>
          </cell>
          <cell r="B4102">
            <v>2</v>
          </cell>
          <cell r="C4102" t="str">
            <v>Scottish Power</v>
          </cell>
          <cell r="D4102" t="str">
            <v>Scottish Power</v>
          </cell>
          <cell r="E4102">
            <v>2</v>
          </cell>
          <cell r="F4102" t="str">
            <v>Credit</v>
          </cell>
          <cell r="G4102" t="str">
            <v>South East</v>
          </cell>
          <cell r="H4102">
            <v>0</v>
          </cell>
        </row>
        <row r="4103">
          <cell r="A4103">
            <v>1999</v>
          </cell>
          <cell r="B4103">
            <v>2</v>
          </cell>
          <cell r="C4103" t="str">
            <v>Scottish Power</v>
          </cell>
          <cell r="D4103" t="str">
            <v>Scottish Power</v>
          </cell>
          <cell r="E4103">
            <v>2</v>
          </cell>
          <cell r="F4103" t="str">
            <v>Direct Debit</v>
          </cell>
          <cell r="G4103" t="str">
            <v>South East</v>
          </cell>
          <cell r="H4103">
            <v>11405</v>
          </cell>
        </row>
        <row r="4104">
          <cell r="A4104">
            <v>1999</v>
          </cell>
          <cell r="B4104">
            <v>2</v>
          </cell>
          <cell r="C4104" t="str">
            <v>Scottish Power</v>
          </cell>
          <cell r="D4104" t="str">
            <v>Scottish Power</v>
          </cell>
          <cell r="E4104">
            <v>2</v>
          </cell>
          <cell r="F4104" t="str">
            <v>Prepayment</v>
          </cell>
          <cell r="G4104" t="str">
            <v>South East</v>
          </cell>
          <cell r="H4104">
            <v>132</v>
          </cell>
        </row>
        <row r="4105">
          <cell r="A4105">
            <v>1999</v>
          </cell>
          <cell r="B4105">
            <v>2</v>
          </cell>
          <cell r="C4105" t="str">
            <v>Scottish Power</v>
          </cell>
          <cell r="D4105" t="str">
            <v>Scottish Power</v>
          </cell>
          <cell r="E4105">
            <v>1</v>
          </cell>
          <cell r="F4105" t="str">
            <v>All</v>
          </cell>
          <cell r="G4105" t="str">
            <v>South Scotland</v>
          </cell>
          <cell r="H4105">
            <v>1566986</v>
          </cell>
        </row>
        <row r="4106">
          <cell r="A4106">
            <v>1999</v>
          </cell>
          <cell r="B4106">
            <v>2</v>
          </cell>
          <cell r="C4106" t="str">
            <v>Scottish Power</v>
          </cell>
          <cell r="D4106" t="str">
            <v>Scottish Power</v>
          </cell>
          <cell r="E4106">
            <v>1</v>
          </cell>
          <cell r="F4106" t="str">
            <v>Credit</v>
          </cell>
          <cell r="G4106" t="str">
            <v>South Scotland</v>
          </cell>
          <cell r="H4106">
            <v>774891</v>
          </cell>
        </row>
        <row r="4107">
          <cell r="A4107">
            <v>1999</v>
          </cell>
          <cell r="B4107">
            <v>2</v>
          </cell>
          <cell r="C4107" t="str">
            <v>Scottish Power</v>
          </cell>
          <cell r="D4107" t="str">
            <v>Scottish Power</v>
          </cell>
          <cell r="E4107">
            <v>1</v>
          </cell>
          <cell r="F4107" t="str">
            <v>Credit</v>
          </cell>
          <cell r="G4107" t="str">
            <v>South Scotland</v>
          </cell>
          <cell r="H4107">
            <v>23519</v>
          </cell>
        </row>
        <row r="4108">
          <cell r="A4108">
            <v>1999</v>
          </cell>
          <cell r="B4108">
            <v>2</v>
          </cell>
          <cell r="C4108" t="str">
            <v>Scottish Power</v>
          </cell>
          <cell r="D4108" t="str">
            <v>Scottish Power</v>
          </cell>
          <cell r="E4108">
            <v>1</v>
          </cell>
          <cell r="F4108" t="str">
            <v>Direct Debit</v>
          </cell>
          <cell r="G4108" t="str">
            <v>South Scotland</v>
          </cell>
          <cell r="H4108">
            <v>415832</v>
          </cell>
        </row>
        <row r="4109">
          <cell r="A4109">
            <v>1999</v>
          </cell>
          <cell r="B4109">
            <v>2</v>
          </cell>
          <cell r="C4109" t="str">
            <v>Scottish Power</v>
          </cell>
          <cell r="D4109" t="str">
            <v>Scottish Power</v>
          </cell>
          <cell r="E4109">
            <v>1</v>
          </cell>
          <cell r="F4109" t="str">
            <v>Prepayment</v>
          </cell>
          <cell r="G4109" t="str">
            <v>South Scotland</v>
          </cell>
          <cell r="H4109">
            <v>352744</v>
          </cell>
        </row>
        <row r="4110">
          <cell r="A4110">
            <v>1999</v>
          </cell>
          <cell r="B4110">
            <v>2</v>
          </cell>
          <cell r="C4110" t="str">
            <v>Scottish Power</v>
          </cell>
          <cell r="D4110" t="str">
            <v>Scottish Power</v>
          </cell>
          <cell r="E4110">
            <v>2</v>
          </cell>
          <cell r="F4110" t="str">
            <v>All</v>
          </cell>
          <cell r="G4110" t="str">
            <v>South Wales</v>
          </cell>
          <cell r="H4110">
            <v>126</v>
          </cell>
        </row>
        <row r="4111">
          <cell r="A4111">
            <v>1999</v>
          </cell>
          <cell r="B4111">
            <v>2</v>
          </cell>
          <cell r="C4111" t="str">
            <v>Scottish Power</v>
          </cell>
          <cell r="D4111" t="str">
            <v>Scottish Power</v>
          </cell>
          <cell r="E4111">
            <v>2</v>
          </cell>
          <cell r="F4111" t="str">
            <v>Credit</v>
          </cell>
          <cell r="G4111" t="str">
            <v>South Wales</v>
          </cell>
          <cell r="H4111">
            <v>111</v>
          </cell>
        </row>
        <row r="4112">
          <cell r="A4112">
            <v>1999</v>
          </cell>
          <cell r="B4112">
            <v>2</v>
          </cell>
          <cell r="C4112" t="str">
            <v>Scottish Power</v>
          </cell>
          <cell r="D4112" t="str">
            <v>Scottish Power</v>
          </cell>
          <cell r="E4112">
            <v>2</v>
          </cell>
          <cell r="F4112" t="str">
            <v>Credit</v>
          </cell>
          <cell r="G4112" t="str">
            <v>South Wales</v>
          </cell>
          <cell r="H4112">
            <v>0</v>
          </cell>
        </row>
        <row r="4113">
          <cell r="A4113">
            <v>1999</v>
          </cell>
          <cell r="B4113">
            <v>2</v>
          </cell>
          <cell r="C4113" t="str">
            <v>Scottish Power</v>
          </cell>
          <cell r="D4113" t="str">
            <v>Scottish Power</v>
          </cell>
          <cell r="E4113">
            <v>2</v>
          </cell>
          <cell r="F4113" t="str">
            <v>Direct Debit</v>
          </cell>
          <cell r="G4113" t="str">
            <v>South Wales</v>
          </cell>
          <cell r="H4113">
            <v>15</v>
          </cell>
        </row>
        <row r="4114">
          <cell r="A4114">
            <v>1999</v>
          </cell>
          <cell r="B4114">
            <v>2</v>
          </cell>
          <cell r="C4114" t="str">
            <v>Scottish Power</v>
          </cell>
          <cell r="D4114" t="str">
            <v>Scottish Power</v>
          </cell>
          <cell r="E4114">
            <v>2</v>
          </cell>
          <cell r="F4114" t="str">
            <v>Prepayment</v>
          </cell>
          <cell r="G4114" t="str">
            <v>South Wales</v>
          </cell>
          <cell r="H4114">
            <v>0</v>
          </cell>
        </row>
        <row r="4115">
          <cell r="A4115">
            <v>1999</v>
          </cell>
          <cell r="B4115">
            <v>2</v>
          </cell>
          <cell r="C4115" t="str">
            <v>Scottish Power</v>
          </cell>
          <cell r="D4115" t="str">
            <v>Scottish Power</v>
          </cell>
          <cell r="E4115">
            <v>2</v>
          </cell>
          <cell r="F4115" t="str">
            <v>All</v>
          </cell>
          <cell r="G4115" t="str">
            <v>South West</v>
          </cell>
          <cell r="H4115">
            <v>560</v>
          </cell>
        </row>
        <row r="4116">
          <cell r="A4116">
            <v>1999</v>
          </cell>
          <cell r="B4116">
            <v>2</v>
          </cell>
          <cell r="C4116" t="str">
            <v>Scottish Power</v>
          </cell>
          <cell r="D4116" t="str">
            <v>Scottish Power</v>
          </cell>
          <cell r="E4116">
            <v>2</v>
          </cell>
          <cell r="F4116" t="str">
            <v>Credit</v>
          </cell>
          <cell r="G4116" t="str">
            <v>South West</v>
          </cell>
          <cell r="H4116">
            <v>297</v>
          </cell>
        </row>
        <row r="4117">
          <cell r="A4117">
            <v>1999</v>
          </cell>
          <cell r="B4117">
            <v>2</v>
          </cell>
          <cell r="C4117" t="str">
            <v>Scottish Power</v>
          </cell>
          <cell r="D4117" t="str">
            <v>Scottish Power</v>
          </cell>
          <cell r="E4117">
            <v>2</v>
          </cell>
          <cell r="F4117" t="str">
            <v>Credit</v>
          </cell>
          <cell r="G4117" t="str">
            <v>South West</v>
          </cell>
          <cell r="H4117">
            <v>0</v>
          </cell>
        </row>
        <row r="4118">
          <cell r="A4118">
            <v>1999</v>
          </cell>
          <cell r="B4118">
            <v>2</v>
          </cell>
          <cell r="C4118" t="str">
            <v>Scottish Power</v>
          </cell>
          <cell r="D4118" t="str">
            <v>Scottish Power</v>
          </cell>
          <cell r="E4118">
            <v>2</v>
          </cell>
          <cell r="F4118" t="str">
            <v>Direct Debit</v>
          </cell>
          <cell r="G4118" t="str">
            <v>South West</v>
          </cell>
          <cell r="H4118">
            <v>203</v>
          </cell>
        </row>
        <row r="4119">
          <cell r="A4119">
            <v>1999</v>
          </cell>
          <cell r="B4119">
            <v>2</v>
          </cell>
          <cell r="C4119" t="str">
            <v>Scottish Power</v>
          </cell>
          <cell r="D4119" t="str">
            <v>Scottish Power</v>
          </cell>
          <cell r="E4119">
            <v>2</v>
          </cell>
          <cell r="F4119" t="str">
            <v>Prepayment</v>
          </cell>
          <cell r="G4119" t="str">
            <v>South West</v>
          </cell>
          <cell r="H4119">
            <v>60</v>
          </cell>
        </row>
        <row r="4120">
          <cell r="A4120">
            <v>1999</v>
          </cell>
          <cell r="B4120">
            <v>2</v>
          </cell>
          <cell r="C4120" t="str">
            <v>Scottish Power</v>
          </cell>
          <cell r="D4120" t="str">
            <v>Scottish Power</v>
          </cell>
          <cell r="E4120">
            <v>2</v>
          </cell>
          <cell r="F4120" t="str">
            <v>All</v>
          </cell>
          <cell r="G4120" t="str">
            <v>Southern</v>
          </cell>
          <cell r="H4120">
            <v>11676</v>
          </cell>
        </row>
        <row r="4121">
          <cell r="A4121">
            <v>1999</v>
          </cell>
          <cell r="B4121">
            <v>2</v>
          </cell>
          <cell r="C4121" t="str">
            <v>Scottish Power</v>
          </cell>
          <cell r="D4121" t="str">
            <v>Scottish Power</v>
          </cell>
          <cell r="E4121">
            <v>2</v>
          </cell>
          <cell r="F4121" t="str">
            <v>Credit</v>
          </cell>
          <cell r="G4121" t="str">
            <v>Southern</v>
          </cell>
          <cell r="H4121">
            <v>5369</v>
          </cell>
        </row>
        <row r="4122">
          <cell r="A4122">
            <v>1999</v>
          </cell>
          <cell r="B4122">
            <v>2</v>
          </cell>
          <cell r="C4122" t="str">
            <v>Scottish Power</v>
          </cell>
          <cell r="D4122" t="str">
            <v>Scottish Power</v>
          </cell>
          <cell r="E4122">
            <v>2</v>
          </cell>
          <cell r="F4122" t="str">
            <v>Credit</v>
          </cell>
          <cell r="G4122" t="str">
            <v>Southern</v>
          </cell>
          <cell r="H4122">
            <v>0</v>
          </cell>
        </row>
        <row r="4123">
          <cell r="A4123">
            <v>1999</v>
          </cell>
          <cell r="B4123">
            <v>2</v>
          </cell>
          <cell r="C4123" t="str">
            <v>Scottish Power</v>
          </cell>
          <cell r="D4123" t="str">
            <v>Scottish Power</v>
          </cell>
          <cell r="E4123">
            <v>2</v>
          </cell>
          <cell r="F4123" t="str">
            <v>Direct Debit</v>
          </cell>
          <cell r="G4123" t="str">
            <v>Southern</v>
          </cell>
          <cell r="H4123">
            <v>5461</v>
          </cell>
        </row>
        <row r="4124">
          <cell r="A4124">
            <v>1999</v>
          </cell>
          <cell r="B4124">
            <v>2</v>
          </cell>
          <cell r="C4124" t="str">
            <v>Scottish Power</v>
          </cell>
          <cell r="D4124" t="str">
            <v>Scottish Power</v>
          </cell>
          <cell r="E4124">
            <v>2</v>
          </cell>
          <cell r="F4124" t="str">
            <v>Prepayment</v>
          </cell>
          <cell r="G4124" t="str">
            <v>Southern</v>
          </cell>
          <cell r="H4124">
            <v>846</v>
          </cell>
        </row>
        <row r="4125">
          <cell r="A4125">
            <v>1999</v>
          </cell>
          <cell r="B4125">
            <v>2</v>
          </cell>
          <cell r="C4125" t="str">
            <v>Scottish Power</v>
          </cell>
          <cell r="D4125" t="str">
            <v>Scottish Power</v>
          </cell>
          <cell r="E4125">
            <v>2</v>
          </cell>
          <cell r="F4125" t="str">
            <v>All</v>
          </cell>
          <cell r="G4125" t="str">
            <v>Yorkshire</v>
          </cell>
          <cell r="H4125">
            <v>8187</v>
          </cell>
        </row>
        <row r="4126">
          <cell r="A4126">
            <v>1999</v>
          </cell>
          <cell r="B4126">
            <v>2</v>
          </cell>
          <cell r="C4126" t="str">
            <v>Scottish Power</v>
          </cell>
          <cell r="D4126" t="str">
            <v>Scottish Power</v>
          </cell>
          <cell r="E4126">
            <v>2</v>
          </cell>
          <cell r="F4126" t="str">
            <v>Credit</v>
          </cell>
          <cell r="G4126" t="str">
            <v>Yorkshire</v>
          </cell>
          <cell r="H4126">
            <v>5142</v>
          </cell>
        </row>
        <row r="4127">
          <cell r="A4127">
            <v>1999</v>
          </cell>
          <cell r="B4127">
            <v>2</v>
          </cell>
          <cell r="C4127" t="str">
            <v>Scottish Power</v>
          </cell>
          <cell r="D4127" t="str">
            <v>Scottish Power</v>
          </cell>
          <cell r="E4127">
            <v>2</v>
          </cell>
          <cell r="F4127" t="str">
            <v>Credit</v>
          </cell>
          <cell r="G4127" t="str">
            <v>Yorkshire</v>
          </cell>
          <cell r="H4127">
            <v>0</v>
          </cell>
        </row>
        <row r="4128">
          <cell r="A4128">
            <v>1999</v>
          </cell>
          <cell r="B4128">
            <v>2</v>
          </cell>
          <cell r="C4128" t="str">
            <v>Scottish Power</v>
          </cell>
          <cell r="D4128" t="str">
            <v>Scottish Power</v>
          </cell>
          <cell r="E4128">
            <v>2</v>
          </cell>
          <cell r="F4128" t="str">
            <v>Direct Debit</v>
          </cell>
          <cell r="G4128" t="str">
            <v>Yorkshire</v>
          </cell>
          <cell r="H4128">
            <v>2017</v>
          </cell>
        </row>
        <row r="4129">
          <cell r="A4129">
            <v>1999</v>
          </cell>
          <cell r="B4129">
            <v>2</v>
          </cell>
          <cell r="C4129" t="str">
            <v>Scottish Power</v>
          </cell>
          <cell r="D4129" t="str">
            <v>Scottish Power</v>
          </cell>
          <cell r="E4129">
            <v>2</v>
          </cell>
          <cell r="F4129" t="str">
            <v>Prepayment</v>
          </cell>
          <cell r="G4129" t="str">
            <v>Yorkshire</v>
          </cell>
          <cell r="H4129">
            <v>1028</v>
          </cell>
        </row>
        <row r="4130">
          <cell r="A4130">
            <v>1999</v>
          </cell>
          <cell r="B4130">
            <v>2</v>
          </cell>
          <cell r="C4130" t="str">
            <v>SEEBOARD</v>
          </cell>
          <cell r="D4130" t="str">
            <v>EDF</v>
          </cell>
          <cell r="E4130">
            <v>2</v>
          </cell>
          <cell r="F4130" t="str">
            <v>All</v>
          </cell>
          <cell r="G4130" t="str">
            <v>East Anglia</v>
          </cell>
          <cell r="H4130">
            <v>0</v>
          </cell>
        </row>
        <row r="4131">
          <cell r="A4131">
            <v>1999</v>
          </cell>
          <cell r="B4131">
            <v>2</v>
          </cell>
          <cell r="C4131" t="str">
            <v>SEEBOARD</v>
          </cell>
          <cell r="D4131" t="str">
            <v>EDF</v>
          </cell>
          <cell r="E4131">
            <v>2</v>
          </cell>
          <cell r="F4131" t="str">
            <v>Credit</v>
          </cell>
          <cell r="G4131" t="str">
            <v>East Anglia</v>
          </cell>
          <cell r="H4131">
            <v>0</v>
          </cell>
        </row>
        <row r="4132">
          <cell r="A4132">
            <v>1999</v>
          </cell>
          <cell r="B4132">
            <v>2</v>
          </cell>
          <cell r="C4132" t="str">
            <v>SEEBOARD</v>
          </cell>
          <cell r="D4132" t="str">
            <v>EDF</v>
          </cell>
          <cell r="E4132">
            <v>2</v>
          </cell>
          <cell r="F4132" t="str">
            <v>Credit</v>
          </cell>
          <cell r="G4132" t="str">
            <v>East Anglia</v>
          </cell>
          <cell r="H4132">
            <v>0</v>
          </cell>
        </row>
        <row r="4133">
          <cell r="A4133">
            <v>1999</v>
          </cell>
          <cell r="B4133">
            <v>2</v>
          </cell>
          <cell r="C4133" t="str">
            <v>SEEBOARD</v>
          </cell>
          <cell r="D4133" t="str">
            <v>EDF</v>
          </cell>
          <cell r="E4133">
            <v>2</v>
          </cell>
          <cell r="F4133" t="str">
            <v>Direct Debit</v>
          </cell>
          <cell r="G4133" t="str">
            <v>East Anglia</v>
          </cell>
          <cell r="H4133">
            <v>0</v>
          </cell>
        </row>
        <row r="4134">
          <cell r="A4134">
            <v>1999</v>
          </cell>
          <cell r="B4134">
            <v>2</v>
          </cell>
          <cell r="C4134" t="str">
            <v>SEEBOARD</v>
          </cell>
          <cell r="D4134" t="str">
            <v>EDF</v>
          </cell>
          <cell r="E4134">
            <v>2</v>
          </cell>
          <cell r="F4134" t="str">
            <v>Prepayment</v>
          </cell>
          <cell r="G4134" t="str">
            <v>East Anglia</v>
          </cell>
          <cell r="H4134">
            <v>0</v>
          </cell>
        </row>
        <row r="4135">
          <cell r="A4135">
            <v>1999</v>
          </cell>
          <cell r="B4135">
            <v>2</v>
          </cell>
          <cell r="C4135" t="str">
            <v>SEEBOARD</v>
          </cell>
          <cell r="D4135" t="str">
            <v>EDF</v>
          </cell>
          <cell r="E4135">
            <v>2</v>
          </cell>
          <cell r="F4135" t="str">
            <v>All</v>
          </cell>
          <cell r="G4135" t="str">
            <v>East Midlands</v>
          </cell>
          <cell r="H4135">
            <v>0</v>
          </cell>
        </row>
        <row r="4136">
          <cell r="A4136">
            <v>1999</v>
          </cell>
          <cell r="B4136">
            <v>2</v>
          </cell>
          <cell r="C4136" t="str">
            <v>SEEBOARD</v>
          </cell>
          <cell r="D4136" t="str">
            <v>EDF</v>
          </cell>
          <cell r="E4136">
            <v>2</v>
          </cell>
          <cell r="F4136" t="str">
            <v>Credit</v>
          </cell>
          <cell r="G4136" t="str">
            <v>East Midlands</v>
          </cell>
          <cell r="H4136">
            <v>0</v>
          </cell>
        </row>
        <row r="4137">
          <cell r="A4137">
            <v>1999</v>
          </cell>
          <cell r="B4137">
            <v>2</v>
          </cell>
          <cell r="C4137" t="str">
            <v>SEEBOARD</v>
          </cell>
          <cell r="D4137" t="str">
            <v>EDF</v>
          </cell>
          <cell r="E4137">
            <v>2</v>
          </cell>
          <cell r="F4137" t="str">
            <v>Credit</v>
          </cell>
          <cell r="G4137" t="str">
            <v>East Midlands</v>
          </cell>
          <cell r="H4137">
            <v>0</v>
          </cell>
        </row>
        <row r="4138">
          <cell r="A4138">
            <v>1999</v>
          </cell>
          <cell r="B4138">
            <v>2</v>
          </cell>
          <cell r="C4138" t="str">
            <v>SEEBOARD</v>
          </cell>
          <cell r="D4138" t="str">
            <v>EDF</v>
          </cell>
          <cell r="E4138">
            <v>2</v>
          </cell>
          <cell r="F4138" t="str">
            <v>Direct Debit</v>
          </cell>
          <cell r="G4138" t="str">
            <v>East Midlands</v>
          </cell>
          <cell r="H4138">
            <v>0</v>
          </cell>
        </row>
        <row r="4139">
          <cell r="A4139">
            <v>1999</v>
          </cell>
          <cell r="B4139">
            <v>2</v>
          </cell>
          <cell r="C4139" t="str">
            <v>SEEBOARD</v>
          </cell>
          <cell r="D4139" t="str">
            <v>EDF</v>
          </cell>
          <cell r="E4139">
            <v>2</v>
          </cell>
          <cell r="F4139" t="str">
            <v>Prepayment</v>
          </cell>
          <cell r="G4139" t="str">
            <v>East Midlands</v>
          </cell>
          <cell r="H4139">
            <v>0</v>
          </cell>
        </row>
        <row r="4140">
          <cell r="A4140">
            <v>1999</v>
          </cell>
          <cell r="B4140">
            <v>2</v>
          </cell>
          <cell r="C4140" t="str">
            <v>SEEBOARD</v>
          </cell>
          <cell r="D4140" t="str">
            <v>EDF</v>
          </cell>
          <cell r="E4140">
            <v>2</v>
          </cell>
          <cell r="F4140" t="str">
            <v>All</v>
          </cell>
          <cell r="G4140" t="str">
            <v>London</v>
          </cell>
          <cell r="H4140">
            <v>10</v>
          </cell>
        </row>
        <row r="4141">
          <cell r="A4141">
            <v>1999</v>
          </cell>
          <cell r="B4141">
            <v>2</v>
          </cell>
          <cell r="C4141" t="str">
            <v>SEEBOARD</v>
          </cell>
          <cell r="D4141" t="str">
            <v>EDF</v>
          </cell>
          <cell r="E4141">
            <v>2</v>
          </cell>
          <cell r="F4141" t="str">
            <v>Credit</v>
          </cell>
          <cell r="G4141" t="str">
            <v>London</v>
          </cell>
          <cell r="H4141">
            <v>7</v>
          </cell>
        </row>
        <row r="4142">
          <cell r="A4142">
            <v>1999</v>
          </cell>
          <cell r="B4142">
            <v>2</v>
          </cell>
          <cell r="C4142" t="str">
            <v>SEEBOARD</v>
          </cell>
          <cell r="D4142" t="str">
            <v>EDF</v>
          </cell>
          <cell r="E4142">
            <v>2</v>
          </cell>
          <cell r="F4142" t="str">
            <v>Credit</v>
          </cell>
          <cell r="G4142" t="str">
            <v>London</v>
          </cell>
          <cell r="H4142">
            <v>0</v>
          </cell>
        </row>
        <row r="4143">
          <cell r="A4143">
            <v>1999</v>
          </cell>
          <cell r="B4143">
            <v>2</v>
          </cell>
          <cell r="C4143" t="str">
            <v>SEEBOARD</v>
          </cell>
          <cell r="D4143" t="str">
            <v>EDF</v>
          </cell>
          <cell r="E4143">
            <v>2</v>
          </cell>
          <cell r="F4143" t="str">
            <v>Direct Debit</v>
          </cell>
          <cell r="G4143" t="str">
            <v>London</v>
          </cell>
          <cell r="H4143">
            <v>1</v>
          </cell>
        </row>
        <row r="4144">
          <cell r="A4144">
            <v>1999</v>
          </cell>
          <cell r="B4144">
            <v>2</v>
          </cell>
          <cell r="C4144" t="str">
            <v>SEEBOARD</v>
          </cell>
          <cell r="D4144" t="str">
            <v>EDF</v>
          </cell>
          <cell r="E4144">
            <v>2</v>
          </cell>
          <cell r="F4144" t="str">
            <v>Prepayment</v>
          </cell>
          <cell r="G4144" t="str">
            <v>London</v>
          </cell>
          <cell r="H4144">
            <v>2</v>
          </cell>
        </row>
        <row r="4145">
          <cell r="A4145">
            <v>1999</v>
          </cell>
          <cell r="B4145">
            <v>2</v>
          </cell>
          <cell r="C4145" t="str">
            <v>SEEBOARD</v>
          </cell>
          <cell r="D4145" t="str">
            <v>EDF</v>
          </cell>
          <cell r="E4145">
            <v>2</v>
          </cell>
          <cell r="F4145" t="str">
            <v>All</v>
          </cell>
          <cell r="G4145" t="str">
            <v>Midlands</v>
          </cell>
          <cell r="H4145">
            <v>0</v>
          </cell>
        </row>
        <row r="4146">
          <cell r="A4146">
            <v>1999</v>
          </cell>
          <cell r="B4146">
            <v>2</v>
          </cell>
          <cell r="C4146" t="str">
            <v>SEEBOARD</v>
          </cell>
          <cell r="D4146" t="str">
            <v>EDF</v>
          </cell>
          <cell r="E4146">
            <v>2</v>
          </cell>
          <cell r="F4146" t="str">
            <v>Credit</v>
          </cell>
          <cell r="G4146" t="str">
            <v>Midlands</v>
          </cell>
          <cell r="H4146">
            <v>0</v>
          </cell>
        </row>
        <row r="4147">
          <cell r="A4147">
            <v>1999</v>
          </cell>
          <cell r="B4147">
            <v>2</v>
          </cell>
          <cell r="C4147" t="str">
            <v>SEEBOARD</v>
          </cell>
          <cell r="D4147" t="str">
            <v>EDF</v>
          </cell>
          <cell r="E4147">
            <v>2</v>
          </cell>
          <cell r="F4147" t="str">
            <v>Credit</v>
          </cell>
          <cell r="G4147" t="str">
            <v>Midlands</v>
          </cell>
          <cell r="H4147">
            <v>0</v>
          </cell>
        </row>
        <row r="4148">
          <cell r="A4148">
            <v>1999</v>
          </cell>
          <cell r="B4148">
            <v>2</v>
          </cell>
          <cell r="C4148" t="str">
            <v>SEEBOARD</v>
          </cell>
          <cell r="D4148" t="str">
            <v>EDF</v>
          </cell>
          <cell r="E4148">
            <v>2</v>
          </cell>
          <cell r="F4148" t="str">
            <v>Direct Debit</v>
          </cell>
          <cell r="G4148" t="str">
            <v>Midlands</v>
          </cell>
          <cell r="H4148">
            <v>0</v>
          </cell>
        </row>
        <row r="4149">
          <cell r="A4149">
            <v>1999</v>
          </cell>
          <cell r="B4149">
            <v>2</v>
          </cell>
          <cell r="C4149" t="str">
            <v>SEEBOARD</v>
          </cell>
          <cell r="D4149" t="str">
            <v>EDF</v>
          </cell>
          <cell r="E4149">
            <v>2</v>
          </cell>
          <cell r="F4149" t="str">
            <v>Prepayment</v>
          </cell>
          <cell r="G4149" t="str">
            <v>Midlands</v>
          </cell>
          <cell r="H4149">
            <v>0</v>
          </cell>
        </row>
        <row r="4150">
          <cell r="A4150">
            <v>1999</v>
          </cell>
          <cell r="B4150">
            <v>2</v>
          </cell>
          <cell r="C4150" t="str">
            <v>SEEBOARD</v>
          </cell>
          <cell r="D4150" t="str">
            <v>EDF</v>
          </cell>
          <cell r="E4150">
            <v>2</v>
          </cell>
          <cell r="F4150" t="str">
            <v>All</v>
          </cell>
          <cell r="G4150" t="str">
            <v>North East</v>
          </cell>
          <cell r="H4150">
            <v>0</v>
          </cell>
        </row>
        <row r="4151">
          <cell r="A4151">
            <v>1999</v>
          </cell>
          <cell r="B4151">
            <v>2</v>
          </cell>
          <cell r="C4151" t="str">
            <v>SEEBOARD</v>
          </cell>
          <cell r="D4151" t="str">
            <v>EDF</v>
          </cell>
          <cell r="E4151">
            <v>2</v>
          </cell>
          <cell r="F4151" t="str">
            <v>Credit</v>
          </cell>
          <cell r="G4151" t="str">
            <v>North East</v>
          </cell>
          <cell r="H4151">
            <v>0</v>
          </cell>
        </row>
        <row r="4152">
          <cell r="A4152">
            <v>1999</v>
          </cell>
          <cell r="B4152">
            <v>2</v>
          </cell>
          <cell r="C4152" t="str">
            <v>SEEBOARD</v>
          </cell>
          <cell r="D4152" t="str">
            <v>EDF</v>
          </cell>
          <cell r="E4152">
            <v>2</v>
          </cell>
          <cell r="F4152" t="str">
            <v>Credit</v>
          </cell>
          <cell r="G4152" t="str">
            <v>North East</v>
          </cell>
          <cell r="H4152">
            <v>0</v>
          </cell>
        </row>
        <row r="4153">
          <cell r="A4153">
            <v>1999</v>
          </cell>
          <cell r="B4153">
            <v>2</v>
          </cell>
          <cell r="C4153" t="str">
            <v>SEEBOARD</v>
          </cell>
          <cell r="D4153" t="str">
            <v>EDF</v>
          </cell>
          <cell r="E4153">
            <v>2</v>
          </cell>
          <cell r="F4153" t="str">
            <v>Direct Debit</v>
          </cell>
          <cell r="G4153" t="str">
            <v>North East</v>
          </cell>
          <cell r="H4153">
            <v>0</v>
          </cell>
        </row>
        <row r="4154">
          <cell r="A4154">
            <v>1999</v>
          </cell>
          <cell r="B4154">
            <v>2</v>
          </cell>
          <cell r="C4154" t="str">
            <v>SEEBOARD</v>
          </cell>
          <cell r="D4154" t="str">
            <v>EDF</v>
          </cell>
          <cell r="E4154">
            <v>2</v>
          </cell>
          <cell r="F4154" t="str">
            <v>Prepayment</v>
          </cell>
          <cell r="G4154" t="str">
            <v>North East</v>
          </cell>
          <cell r="H4154">
            <v>0</v>
          </cell>
        </row>
        <row r="4155">
          <cell r="A4155">
            <v>1999</v>
          </cell>
          <cell r="B4155">
            <v>2</v>
          </cell>
          <cell r="C4155" t="str">
            <v>SEEBOARD</v>
          </cell>
          <cell r="D4155" t="str">
            <v>EDF</v>
          </cell>
          <cell r="E4155">
            <v>2</v>
          </cell>
          <cell r="F4155" t="str">
            <v>All</v>
          </cell>
          <cell r="G4155" t="str">
            <v>North Scotland</v>
          </cell>
          <cell r="H4155">
            <v>0</v>
          </cell>
        </row>
        <row r="4156">
          <cell r="A4156">
            <v>1999</v>
          </cell>
          <cell r="B4156">
            <v>2</v>
          </cell>
          <cell r="C4156" t="str">
            <v>SEEBOARD</v>
          </cell>
          <cell r="D4156" t="str">
            <v>EDF</v>
          </cell>
          <cell r="E4156">
            <v>2</v>
          </cell>
          <cell r="F4156" t="str">
            <v>Credit</v>
          </cell>
          <cell r="G4156" t="str">
            <v>North Scotland</v>
          </cell>
          <cell r="H4156">
            <v>0</v>
          </cell>
        </row>
        <row r="4157">
          <cell r="A4157">
            <v>1999</v>
          </cell>
          <cell r="B4157">
            <v>2</v>
          </cell>
          <cell r="C4157" t="str">
            <v>SEEBOARD</v>
          </cell>
          <cell r="D4157" t="str">
            <v>EDF</v>
          </cell>
          <cell r="E4157">
            <v>2</v>
          </cell>
          <cell r="F4157" t="str">
            <v>Credit</v>
          </cell>
          <cell r="G4157" t="str">
            <v>North Scotland</v>
          </cell>
          <cell r="H4157">
            <v>0</v>
          </cell>
        </row>
        <row r="4158">
          <cell r="A4158">
            <v>1999</v>
          </cell>
          <cell r="B4158">
            <v>2</v>
          </cell>
          <cell r="C4158" t="str">
            <v>SEEBOARD</v>
          </cell>
          <cell r="D4158" t="str">
            <v>EDF</v>
          </cell>
          <cell r="E4158">
            <v>2</v>
          </cell>
          <cell r="F4158" t="str">
            <v>Direct Debit</v>
          </cell>
          <cell r="G4158" t="str">
            <v>North Scotland</v>
          </cell>
          <cell r="H4158">
            <v>0</v>
          </cell>
        </row>
        <row r="4159">
          <cell r="A4159">
            <v>1999</v>
          </cell>
          <cell r="B4159">
            <v>2</v>
          </cell>
          <cell r="C4159" t="str">
            <v>SEEBOARD</v>
          </cell>
          <cell r="D4159" t="str">
            <v>EDF</v>
          </cell>
          <cell r="E4159">
            <v>2</v>
          </cell>
          <cell r="F4159" t="str">
            <v>Prepayment</v>
          </cell>
          <cell r="G4159" t="str">
            <v>North Scotland</v>
          </cell>
          <cell r="H4159">
            <v>0</v>
          </cell>
        </row>
        <row r="4160">
          <cell r="A4160">
            <v>1999</v>
          </cell>
          <cell r="B4160">
            <v>2</v>
          </cell>
          <cell r="C4160" t="str">
            <v>SEEBOARD</v>
          </cell>
          <cell r="D4160" t="str">
            <v>EDF</v>
          </cell>
          <cell r="E4160">
            <v>2</v>
          </cell>
          <cell r="F4160" t="str">
            <v>All</v>
          </cell>
          <cell r="G4160" t="str">
            <v>North Wales &amp; Merseyside</v>
          </cell>
          <cell r="H4160">
            <v>0</v>
          </cell>
        </row>
        <row r="4161">
          <cell r="A4161">
            <v>1999</v>
          </cell>
          <cell r="B4161">
            <v>2</v>
          </cell>
          <cell r="C4161" t="str">
            <v>SEEBOARD</v>
          </cell>
          <cell r="D4161" t="str">
            <v>EDF</v>
          </cell>
          <cell r="E4161">
            <v>2</v>
          </cell>
          <cell r="F4161" t="str">
            <v>Credit</v>
          </cell>
          <cell r="G4161" t="str">
            <v>North Wales &amp; Merseyside</v>
          </cell>
          <cell r="H4161">
            <v>0</v>
          </cell>
        </row>
        <row r="4162">
          <cell r="A4162">
            <v>1999</v>
          </cell>
          <cell r="B4162">
            <v>2</v>
          </cell>
          <cell r="C4162" t="str">
            <v>SEEBOARD</v>
          </cell>
          <cell r="D4162" t="str">
            <v>EDF</v>
          </cell>
          <cell r="E4162">
            <v>2</v>
          </cell>
          <cell r="F4162" t="str">
            <v>Credit</v>
          </cell>
          <cell r="G4162" t="str">
            <v>North Wales &amp; Merseyside</v>
          </cell>
          <cell r="H4162">
            <v>0</v>
          </cell>
        </row>
        <row r="4163">
          <cell r="A4163">
            <v>1999</v>
          </cell>
          <cell r="B4163">
            <v>2</v>
          </cell>
          <cell r="C4163" t="str">
            <v>SEEBOARD</v>
          </cell>
          <cell r="D4163" t="str">
            <v>EDF</v>
          </cell>
          <cell r="E4163">
            <v>2</v>
          </cell>
          <cell r="F4163" t="str">
            <v>Direct Debit</v>
          </cell>
          <cell r="G4163" t="str">
            <v>North Wales &amp; Merseyside</v>
          </cell>
          <cell r="H4163">
            <v>0</v>
          </cell>
        </row>
        <row r="4164">
          <cell r="A4164">
            <v>1999</v>
          </cell>
          <cell r="B4164">
            <v>2</v>
          </cell>
          <cell r="C4164" t="str">
            <v>SEEBOARD</v>
          </cell>
          <cell r="D4164" t="str">
            <v>EDF</v>
          </cell>
          <cell r="E4164">
            <v>2</v>
          </cell>
          <cell r="F4164" t="str">
            <v>Prepayment</v>
          </cell>
          <cell r="G4164" t="str">
            <v>North Wales &amp; Merseyside</v>
          </cell>
          <cell r="H4164">
            <v>0</v>
          </cell>
        </row>
        <row r="4165">
          <cell r="A4165">
            <v>1999</v>
          </cell>
          <cell r="B4165">
            <v>2</v>
          </cell>
          <cell r="C4165" t="str">
            <v>SEEBOARD</v>
          </cell>
          <cell r="D4165" t="str">
            <v>EDF</v>
          </cell>
          <cell r="E4165">
            <v>2</v>
          </cell>
          <cell r="F4165" t="str">
            <v>All</v>
          </cell>
          <cell r="G4165" t="str">
            <v>North West</v>
          </cell>
          <cell r="H4165">
            <v>0</v>
          </cell>
        </row>
        <row r="4166">
          <cell r="A4166">
            <v>1999</v>
          </cell>
          <cell r="B4166">
            <v>2</v>
          </cell>
          <cell r="C4166" t="str">
            <v>SEEBOARD</v>
          </cell>
          <cell r="D4166" t="str">
            <v>EDF</v>
          </cell>
          <cell r="E4166">
            <v>2</v>
          </cell>
          <cell r="F4166" t="str">
            <v>Credit</v>
          </cell>
          <cell r="G4166" t="str">
            <v>North West</v>
          </cell>
          <cell r="H4166">
            <v>0</v>
          </cell>
        </row>
        <row r="4167">
          <cell r="A4167">
            <v>1999</v>
          </cell>
          <cell r="B4167">
            <v>2</v>
          </cell>
          <cell r="C4167" t="str">
            <v>SEEBOARD</v>
          </cell>
          <cell r="D4167" t="str">
            <v>EDF</v>
          </cell>
          <cell r="E4167">
            <v>2</v>
          </cell>
          <cell r="F4167" t="str">
            <v>Credit</v>
          </cell>
          <cell r="G4167" t="str">
            <v>North West</v>
          </cell>
          <cell r="H4167">
            <v>0</v>
          </cell>
        </row>
        <row r="4168">
          <cell r="A4168">
            <v>1999</v>
          </cell>
          <cell r="B4168">
            <v>2</v>
          </cell>
          <cell r="C4168" t="str">
            <v>SEEBOARD</v>
          </cell>
          <cell r="D4168" t="str">
            <v>EDF</v>
          </cell>
          <cell r="E4168">
            <v>2</v>
          </cell>
          <cell r="F4168" t="str">
            <v>Direct Debit</v>
          </cell>
          <cell r="G4168" t="str">
            <v>North West</v>
          </cell>
          <cell r="H4168">
            <v>0</v>
          </cell>
        </row>
        <row r="4169">
          <cell r="A4169">
            <v>1999</v>
          </cell>
          <cell r="B4169">
            <v>2</v>
          </cell>
          <cell r="C4169" t="str">
            <v>SEEBOARD</v>
          </cell>
          <cell r="D4169" t="str">
            <v>EDF</v>
          </cell>
          <cell r="E4169">
            <v>2</v>
          </cell>
          <cell r="F4169" t="str">
            <v>Prepayment</v>
          </cell>
          <cell r="G4169" t="str">
            <v>North West</v>
          </cell>
          <cell r="H4169">
            <v>0</v>
          </cell>
        </row>
        <row r="4170">
          <cell r="A4170">
            <v>1999</v>
          </cell>
          <cell r="B4170">
            <v>2</v>
          </cell>
          <cell r="C4170" t="str">
            <v>SEEBOARD</v>
          </cell>
          <cell r="D4170" t="str">
            <v>EDF</v>
          </cell>
          <cell r="E4170">
            <v>1</v>
          </cell>
          <cell r="F4170" t="str">
            <v>All</v>
          </cell>
          <cell r="G4170" t="str">
            <v>South East</v>
          </cell>
          <cell r="H4170">
            <v>1722335</v>
          </cell>
        </row>
        <row r="4171">
          <cell r="A4171">
            <v>1999</v>
          </cell>
          <cell r="B4171">
            <v>2</v>
          </cell>
          <cell r="C4171" t="str">
            <v>SEEBOARD</v>
          </cell>
          <cell r="D4171" t="str">
            <v>EDF</v>
          </cell>
          <cell r="E4171">
            <v>1</v>
          </cell>
          <cell r="F4171" t="str">
            <v>Credit</v>
          </cell>
          <cell r="G4171" t="str">
            <v>South East</v>
          </cell>
          <cell r="H4171">
            <v>861405</v>
          </cell>
        </row>
        <row r="4172">
          <cell r="A4172">
            <v>1999</v>
          </cell>
          <cell r="B4172">
            <v>2</v>
          </cell>
          <cell r="C4172" t="str">
            <v>SEEBOARD</v>
          </cell>
          <cell r="D4172" t="str">
            <v>EDF</v>
          </cell>
          <cell r="E4172">
            <v>1</v>
          </cell>
          <cell r="F4172" t="str">
            <v>Credit</v>
          </cell>
          <cell r="G4172" t="str">
            <v>South East</v>
          </cell>
          <cell r="H4172">
            <v>14343</v>
          </cell>
        </row>
        <row r="4173">
          <cell r="A4173">
            <v>1999</v>
          </cell>
          <cell r="B4173">
            <v>2</v>
          </cell>
          <cell r="C4173" t="str">
            <v>SEEBOARD</v>
          </cell>
          <cell r="D4173" t="str">
            <v>EDF</v>
          </cell>
          <cell r="E4173">
            <v>1</v>
          </cell>
          <cell r="F4173" t="str">
            <v>Direct Debit</v>
          </cell>
          <cell r="G4173" t="str">
            <v>South East</v>
          </cell>
          <cell r="H4173">
            <v>634032</v>
          </cell>
        </row>
        <row r="4174">
          <cell r="A4174">
            <v>1999</v>
          </cell>
          <cell r="B4174">
            <v>2</v>
          </cell>
          <cell r="C4174" t="str">
            <v>SEEBOARD</v>
          </cell>
          <cell r="D4174" t="str">
            <v>EDF</v>
          </cell>
          <cell r="E4174">
            <v>1</v>
          </cell>
          <cell r="F4174" t="str">
            <v>Prepayment</v>
          </cell>
          <cell r="G4174" t="str">
            <v>South East</v>
          </cell>
          <cell r="H4174">
            <v>212555</v>
          </cell>
        </row>
        <row r="4175">
          <cell r="A4175">
            <v>1999</v>
          </cell>
          <cell r="B4175">
            <v>2</v>
          </cell>
          <cell r="C4175" t="str">
            <v>SEEBOARD</v>
          </cell>
          <cell r="D4175" t="str">
            <v>EDF</v>
          </cell>
          <cell r="E4175">
            <v>2</v>
          </cell>
          <cell r="F4175" t="str">
            <v>All</v>
          </cell>
          <cell r="G4175" t="str">
            <v>South Scotland</v>
          </cell>
          <cell r="H4175">
            <v>0</v>
          </cell>
        </row>
        <row r="4176">
          <cell r="A4176">
            <v>1999</v>
          </cell>
          <cell r="B4176">
            <v>2</v>
          </cell>
          <cell r="C4176" t="str">
            <v>SEEBOARD</v>
          </cell>
          <cell r="D4176" t="str">
            <v>EDF</v>
          </cell>
          <cell r="E4176">
            <v>2</v>
          </cell>
          <cell r="F4176" t="str">
            <v>Credit</v>
          </cell>
          <cell r="G4176" t="str">
            <v>South Scotland</v>
          </cell>
          <cell r="H4176">
            <v>0</v>
          </cell>
        </row>
        <row r="4177">
          <cell r="A4177">
            <v>1999</v>
          </cell>
          <cell r="B4177">
            <v>2</v>
          </cell>
          <cell r="C4177" t="str">
            <v>SEEBOARD</v>
          </cell>
          <cell r="D4177" t="str">
            <v>EDF</v>
          </cell>
          <cell r="E4177">
            <v>2</v>
          </cell>
          <cell r="F4177" t="str">
            <v>Credit</v>
          </cell>
          <cell r="G4177" t="str">
            <v>South Scotland</v>
          </cell>
          <cell r="H4177">
            <v>0</v>
          </cell>
        </row>
        <row r="4178">
          <cell r="A4178">
            <v>1999</v>
          </cell>
          <cell r="B4178">
            <v>2</v>
          </cell>
          <cell r="C4178" t="str">
            <v>SEEBOARD</v>
          </cell>
          <cell r="D4178" t="str">
            <v>EDF</v>
          </cell>
          <cell r="E4178">
            <v>2</v>
          </cell>
          <cell r="F4178" t="str">
            <v>Direct Debit</v>
          </cell>
          <cell r="G4178" t="str">
            <v>South Scotland</v>
          </cell>
          <cell r="H4178">
            <v>0</v>
          </cell>
        </row>
        <row r="4179">
          <cell r="A4179">
            <v>1999</v>
          </cell>
          <cell r="B4179">
            <v>2</v>
          </cell>
          <cell r="C4179" t="str">
            <v>SEEBOARD</v>
          </cell>
          <cell r="D4179" t="str">
            <v>EDF</v>
          </cell>
          <cell r="E4179">
            <v>2</v>
          </cell>
          <cell r="F4179" t="str">
            <v>Prepayment</v>
          </cell>
          <cell r="G4179" t="str">
            <v>South Scotland</v>
          </cell>
          <cell r="H4179">
            <v>0</v>
          </cell>
        </row>
        <row r="4180">
          <cell r="A4180">
            <v>1999</v>
          </cell>
          <cell r="B4180">
            <v>2</v>
          </cell>
          <cell r="C4180" t="str">
            <v>SEEBOARD</v>
          </cell>
          <cell r="D4180" t="str">
            <v>EDF</v>
          </cell>
          <cell r="E4180">
            <v>2</v>
          </cell>
          <cell r="F4180" t="str">
            <v>All</v>
          </cell>
          <cell r="G4180" t="str">
            <v>South Wales</v>
          </cell>
          <cell r="H4180">
            <v>0</v>
          </cell>
        </row>
        <row r="4181">
          <cell r="A4181">
            <v>1999</v>
          </cell>
          <cell r="B4181">
            <v>2</v>
          </cell>
          <cell r="C4181" t="str">
            <v>SEEBOARD</v>
          </cell>
          <cell r="D4181" t="str">
            <v>EDF</v>
          </cell>
          <cell r="E4181">
            <v>2</v>
          </cell>
          <cell r="F4181" t="str">
            <v>Credit</v>
          </cell>
          <cell r="G4181" t="str">
            <v>South Wales</v>
          </cell>
          <cell r="H4181">
            <v>0</v>
          </cell>
        </row>
        <row r="4182">
          <cell r="A4182">
            <v>1999</v>
          </cell>
          <cell r="B4182">
            <v>2</v>
          </cell>
          <cell r="C4182" t="str">
            <v>SEEBOARD</v>
          </cell>
          <cell r="D4182" t="str">
            <v>EDF</v>
          </cell>
          <cell r="E4182">
            <v>2</v>
          </cell>
          <cell r="F4182" t="str">
            <v>Credit</v>
          </cell>
          <cell r="G4182" t="str">
            <v>South Wales</v>
          </cell>
          <cell r="H4182">
            <v>0</v>
          </cell>
        </row>
        <row r="4183">
          <cell r="A4183">
            <v>1999</v>
          </cell>
          <cell r="B4183">
            <v>2</v>
          </cell>
          <cell r="C4183" t="str">
            <v>SEEBOARD</v>
          </cell>
          <cell r="D4183" t="str">
            <v>EDF</v>
          </cell>
          <cell r="E4183">
            <v>2</v>
          </cell>
          <cell r="F4183" t="str">
            <v>Direct Debit</v>
          </cell>
          <cell r="G4183" t="str">
            <v>South Wales</v>
          </cell>
          <cell r="H4183">
            <v>0</v>
          </cell>
        </row>
        <row r="4184">
          <cell r="A4184">
            <v>1999</v>
          </cell>
          <cell r="B4184">
            <v>2</v>
          </cell>
          <cell r="C4184" t="str">
            <v>SEEBOARD</v>
          </cell>
          <cell r="D4184" t="str">
            <v>EDF</v>
          </cell>
          <cell r="E4184">
            <v>2</v>
          </cell>
          <cell r="F4184" t="str">
            <v>Prepayment</v>
          </cell>
          <cell r="G4184" t="str">
            <v>South Wales</v>
          </cell>
          <cell r="H4184">
            <v>0</v>
          </cell>
        </row>
        <row r="4185">
          <cell r="A4185">
            <v>1999</v>
          </cell>
          <cell r="B4185">
            <v>2</v>
          </cell>
          <cell r="C4185" t="str">
            <v>SEEBOARD</v>
          </cell>
          <cell r="D4185" t="str">
            <v>EDF</v>
          </cell>
          <cell r="E4185">
            <v>2</v>
          </cell>
          <cell r="F4185" t="str">
            <v>All</v>
          </cell>
          <cell r="G4185" t="str">
            <v>South West</v>
          </cell>
          <cell r="H4185">
            <v>0</v>
          </cell>
        </row>
        <row r="4186">
          <cell r="A4186">
            <v>1999</v>
          </cell>
          <cell r="B4186">
            <v>2</v>
          </cell>
          <cell r="C4186" t="str">
            <v>SEEBOARD</v>
          </cell>
          <cell r="D4186" t="str">
            <v>EDF</v>
          </cell>
          <cell r="E4186">
            <v>2</v>
          </cell>
          <cell r="F4186" t="str">
            <v>Credit</v>
          </cell>
          <cell r="G4186" t="str">
            <v>South West</v>
          </cell>
          <cell r="H4186">
            <v>0</v>
          </cell>
        </row>
        <row r="4187">
          <cell r="A4187">
            <v>1999</v>
          </cell>
          <cell r="B4187">
            <v>2</v>
          </cell>
          <cell r="C4187" t="str">
            <v>SEEBOARD</v>
          </cell>
          <cell r="D4187" t="str">
            <v>EDF</v>
          </cell>
          <cell r="E4187">
            <v>2</v>
          </cell>
          <cell r="F4187" t="str">
            <v>Credit</v>
          </cell>
          <cell r="G4187" t="str">
            <v>South West</v>
          </cell>
          <cell r="H4187">
            <v>0</v>
          </cell>
        </row>
        <row r="4188">
          <cell r="A4188">
            <v>1999</v>
          </cell>
          <cell r="B4188">
            <v>2</v>
          </cell>
          <cell r="C4188" t="str">
            <v>SEEBOARD</v>
          </cell>
          <cell r="D4188" t="str">
            <v>EDF</v>
          </cell>
          <cell r="E4188">
            <v>2</v>
          </cell>
          <cell r="F4188" t="str">
            <v>Direct Debit</v>
          </cell>
          <cell r="G4188" t="str">
            <v>South West</v>
          </cell>
          <cell r="H4188">
            <v>0</v>
          </cell>
        </row>
        <row r="4189">
          <cell r="A4189">
            <v>1999</v>
          </cell>
          <cell r="B4189">
            <v>2</v>
          </cell>
          <cell r="C4189" t="str">
            <v>SEEBOARD</v>
          </cell>
          <cell r="D4189" t="str">
            <v>EDF</v>
          </cell>
          <cell r="E4189">
            <v>2</v>
          </cell>
          <cell r="F4189" t="str">
            <v>Prepayment</v>
          </cell>
          <cell r="G4189" t="str">
            <v>South West</v>
          </cell>
          <cell r="H4189">
            <v>0</v>
          </cell>
        </row>
        <row r="4190">
          <cell r="A4190">
            <v>1999</v>
          </cell>
          <cell r="B4190">
            <v>2</v>
          </cell>
          <cell r="C4190" t="str">
            <v>SEEBOARD</v>
          </cell>
          <cell r="D4190" t="str">
            <v>EDF</v>
          </cell>
          <cell r="E4190">
            <v>2</v>
          </cell>
          <cell r="F4190" t="str">
            <v>All</v>
          </cell>
          <cell r="G4190" t="str">
            <v>Southern</v>
          </cell>
          <cell r="H4190">
            <v>0</v>
          </cell>
        </row>
        <row r="4191">
          <cell r="A4191">
            <v>1999</v>
          </cell>
          <cell r="B4191">
            <v>2</v>
          </cell>
          <cell r="C4191" t="str">
            <v>SEEBOARD</v>
          </cell>
          <cell r="D4191" t="str">
            <v>EDF</v>
          </cell>
          <cell r="E4191">
            <v>2</v>
          </cell>
          <cell r="F4191" t="str">
            <v>Credit</v>
          </cell>
          <cell r="G4191" t="str">
            <v>Southern</v>
          </cell>
          <cell r="H4191">
            <v>0</v>
          </cell>
        </row>
        <row r="4192">
          <cell r="A4192">
            <v>1999</v>
          </cell>
          <cell r="B4192">
            <v>2</v>
          </cell>
          <cell r="C4192" t="str">
            <v>SEEBOARD</v>
          </cell>
          <cell r="D4192" t="str">
            <v>EDF</v>
          </cell>
          <cell r="E4192">
            <v>2</v>
          </cell>
          <cell r="F4192" t="str">
            <v>Credit</v>
          </cell>
          <cell r="G4192" t="str">
            <v>Southern</v>
          </cell>
          <cell r="H4192">
            <v>0</v>
          </cell>
        </row>
        <row r="4193">
          <cell r="A4193">
            <v>1999</v>
          </cell>
          <cell r="B4193">
            <v>2</v>
          </cell>
          <cell r="C4193" t="str">
            <v>SEEBOARD</v>
          </cell>
          <cell r="D4193" t="str">
            <v>EDF</v>
          </cell>
          <cell r="E4193">
            <v>2</v>
          </cell>
          <cell r="F4193" t="str">
            <v>Direct Debit</v>
          </cell>
          <cell r="G4193" t="str">
            <v>Southern</v>
          </cell>
          <cell r="H4193">
            <v>0</v>
          </cell>
        </row>
        <row r="4194">
          <cell r="A4194">
            <v>1999</v>
          </cell>
          <cell r="B4194">
            <v>2</v>
          </cell>
          <cell r="C4194" t="str">
            <v>SEEBOARD</v>
          </cell>
          <cell r="D4194" t="str">
            <v>EDF</v>
          </cell>
          <cell r="E4194">
            <v>2</v>
          </cell>
          <cell r="F4194" t="str">
            <v>Prepayment</v>
          </cell>
          <cell r="G4194" t="str">
            <v>Southern</v>
          </cell>
          <cell r="H4194">
            <v>0</v>
          </cell>
        </row>
        <row r="4195">
          <cell r="A4195">
            <v>1999</v>
          </cell>
          <cell r="B4195">
            <v>2</v>
          </cell>
          <cell r="C4195" t="str">
            <v>SEEBOARD</v>
          </cell>
          <cell r="D4195" t="str">
            <v>EDF</v>
          </cell>
          <cell r="E4195">
            <v>2</v>
          </cell>
          <cell r="F4195" t="str">
            <v>All</v>
          </cell>
          <cell r="G4195" t="str">
            <v>Yorkshire</v>
          </cell>
          <cell r="H4195">
            <v>0</v>
          </cell>
        </row>
        <row r="4196">
          <cell r="A4196">
            <v>1999</v>
          </cell>
          <cell r="B4196">
            <v>2</v>
          </cell>
          <cell r="C4196" t="str">
            <v>SEEBOARD</v>
          </cell>
          <cell r="D4196" t="str">
            <v>EDF</v>
          </cell>
          <cell r="E4196">
            <v>2</v>
          </cell>
          <cell r="F4196" t="str">
            <v>Credit</v>
          </cell>
          <cell r="G4196" t="str">
            <v>Yorkshire</v>
          </cell>
          <cell r="H4196">
            <v>0</v>
          </cell>
        </row>
        <row r="4197">
          <cell r="A4197">
            <v>1999</v>
          </cell>
          <cell r="B4197">
            <v>2</v>
          </cell>
          <cell r="C4197" t="str">
            <v>SEEBOARD</v>
          </cell>
          <cell r="D4197" t="str">
            <v>EDF</v>
          </cell>
          <cell r="E4197">
            <v>2</v>
          </cell>
          <cell r="F4197" t="str">
            <v>Credit</v>
          </cell>
          <cell r="G4197" t="str">
            <v>Yorkshire</v>
          </cell>
          <cell r="H4197">
            <v>0</v>
          </cell>
        </row>
        <row r="4198">
          <cell r="A4198">
            <v>1999</v>
          </cell>
          <cell r="B4198">
            <v>2</v>
          </cell>
          <cell r="C4198" t="str">
            <v>SEEBOARD</v>
          </cell>
          <cell r="D4198" t="str">
            <v>EDF</v>
          </cell>
          <cell r="E4198">
            <v>2</v>
          </cell>
          <cell r="F4198" t="str">
            <v>Direct Debit</v>
          </cell>
          <cell r="G4198" t="str">
            <v>Yorkshire</v>
          </cell>
          <cell r="H4198">
            <v>0</v>
          </cell>
        </row>
        <row r="4199">
          <cell r="A4199">
            <v>1999</v>
          </cell>
          <cell r="B4199">
            <v>2</v>
          </cell>
          <cell r="C4199" t="str">
            <v>SEEBOARD</v>
          </cell>
          <cell r="D4199" t="str">
            <v>EDF</v>
          </cell>
          <cell r="E4199">
            <v>2</v>
          </cell>
          <cell r="F4199" t="str">
            <v>Prepayment</v>
          </cell>
          <cell r="G4199" t="str">
            <v>Yorkshire</v>
          </cell>
          <cell r="H4199">
            <v>0</v>
          </cell>
        </row>
        <row r="4200">
          <cell r="A4200">
            <v>1999</v>
          </cell>
          <cell r="B4200">
            <v>2</v>
          </cell>
          <cell r="C4200" t="str">
            <v>South Western Electricity plc</v>
          </cell>
          <cell r="D4200" t="str">
            <v>EDF</v>
          </cell>
          <cell r="E4200">
            <v>2</v>
          </cell>
          <cell r="F4200" t="str">
            <v>All</v>
          </cell>
          <cell r="G4200" t="str">
            <v>East Anglia</v>
          </cell>
          <cell r="H4200">
            <v>21</v>
          </cell>
        </row>
        <row r="4201">
          <cell r="A4201">
            <v>1999</v>
          </cell>
          <cell r="B4201">
            <v>2</v>
          </cell>
          <cell r="C4201" t="str">
            <v>South Western Electricity plc</v>
          </cell>
          <cell r="D4201" t="str">
            <v>EDF</v>
          </cell>
          <cell r="E4201">
            <v>2</v>
          </cell>
          <cell r="F4201" t="str">
            <v>Credit</v>
          </cell>
          <cell r="G4201" t="str">
            <v>East Anglia</v>
          </cell>
          <cell r="H4201">
            <v>0</v>
          </cell>
        </row>
        <row r="4202">
          <cell r="A4202">
            <v>1999</v>
          </cell>
          <cell r="B4202">
            <v>2</v>
          </cell>
          <cell r="C4202" t="str">
            <v>South Western Electricity plc</v>
          </cell>
          <cell r="D4202" t="str">
            <v>EDF</v>
          </cell>
          <cell r="E4202">
            <v>2</v>
          </cell>
          <cell r="F4202" t="str">
            <v>Credit</v>
          </cell>
          <cell r="G4202" t="str">
            <v>East Anglia</v>
          </cell>
          <cell r="H4202">
            <v>0</v>
          </cell>
        </row>
        <row r="4203">
          <cell r="A4203">
            <v>1999</v>
          </cell>
          <cell r="B4203">
            <v>2</v>
          </cell>
          <cell r="C4203" t="str">
            <v>South Western Electricity plc</v>
          </cell>
          <cell r="D4203" t="str">
            <v>EDF</v>
          </cell>
          <cell r="E4203">
            <v>2</v>
          </cell>
          <cell r="F4203" t="str">
            <v>Direct Debit</v>
          </cell>
          <cell r="G4203" t="str">
            <v>East Anglia</v>
          </cell>
          <cell r="H4203">
            <v>21</v>
          </cell>
        </row>
        <row r="4204">
          <cell r="A4204">
            <v>1999</v>
          </cell>
          <cell r="B4204">
            <v>2</v>
          </cell>
          <cell r="C4204" t="str">
            <v>South Western Electricity plc</v>
          </cell>
          <cell r="D4204" t="str">
            <v>EDF</v>
          </cell>
          <cell r="E4204">
            <v>2</v>
          </cell>
          <cell r="F4204" t="str">
            <v>Prepayment</v>
          </cell>
          <cell r="G4204" t="str">
            <v>East Anglia</v>
          </cell>
          <cell r="H4204">
            <v>0</v>
          </cell>
        </row>
        <row r="4205">
          <cell r="A4205">
            <v>1999</v>
          </cell>
          <cell r="B4205">
            <v>2</v>
          </cell>
          <cell r="C4205" t="str">
            <v>South Western Electricity plc</v>
          </cell>
          <cell r="D4205" t="str">
            <v>EDF</v>
          </cell>
          <cell r="E4205">
            <v>2</v>
          </cell>
          <cell r="F4205" t="str">
            <v>All</v>
          </cell>
          <cell r="G4205" t="str">
            <v>East Midlands</v>
          </cell>
          <cell r="H4205">
            <v>9</v>
          </cell>
        </row>
        <row r="4206">
          <cell r="A4206">
            <v>1999</v>
          </cell>
          <cell r="B4206">
            <v>2</v>
          </cell>
          <cell r="C4206" t="str">
            <v>South Western Electricity plc</v>
          </cell>
          <cell r="D4206" t="str">
            <v>EDF</v>
          </cell>
          <cell r="E4206">
            <v>2</v>
          </cell>
          <cell r="F4206" t="str">
            <v>Credit</v>
          </cell>
          <cell r="G4206" t="str">
            <v>East Midlands</v>
          </cell>
          <cell r="H4206">
            <v>0</v>
          </cell>
        </row>
        <row r="4207">
          <cell r="A4207">
            <v>1999</v>
          </cell>
          <cell r="B4207">
            <v>2</v>
          </cell>
          <cell r="C4207" t="str">
            <v>South Western Electricity plc</v>
          </cell>
          <cell r="D4207" t="str">
            <v>EDF</v>
          </cell>
          <cell r="E4207">
            <v>2</v>
          </cell>
          <cell r="F4207" t="str">
            <v>Credit</v>
          </cell>
          <cell r="G4207" t="str">
            <v>East Midlands</v>
          </cell>
          <cell r="H4207">
            <v>0</v>
          </cell>
        </row>
        <row r="4208">
          <cell r="A4208">
            <v>1999</v>
          </cell>
          <cell r="B4208">
            <v>2</v>
          </cell>
          <cell r="C4208" t="str">
            <v>South Western Electricity plc</v>
          </cell>
          <cell r="D4208" t="str">
            <v>EDF</v>
          </cell>
          <cell r="E4208">
            <v>2</v>
          </cell>
          <cell r="F4208" t="str">
            <v>Direct Debit</v>
          </cell>
          <cell r="G4208" t="str">
            <v>East Midlands</v>
          </cell>
          <cell r="H4208">
            <v>9</v>
          </cell>
        </row>
        <row r="4209">
          <cell r="A4209">
            <v>1999</v>
          </cell>
          <cell r="B4209">
            <v>2</v>
          </cell>
          <cell r="C4209" t="str">
            <v>South Western Electricity plc</v>
          </cell>
          <cell r="D4209" t="str">
            <v>EDF</v>
          </cell>
          <cell r="E4209">
            <v>2</v>
          </cell>
          <cell r="F4209" t="str">
            <v>Prepayment</v>
          </cell>
          <cell r="G4209" t="str">
            <v>East Midlands</v>
          </cell>
          <cell r="H4209">
            <v>0</v>
          </cell>
        </row>
        <row r="4210">
          <cell r="A4210">
            <v>1999</v>
          </cell>
          <cell r="B4210">
            <v>2</v>
          </cell>
          <cell r="C4210" t="str">
            <v>South Western Electricity plc</v>
          </cell>
          <cell r="D4210" t="str">
            <v>EDF</v>
          </cell>
          <cell r="E4210">
            <v>2</v>
          </cell>
          <cell r="F4210" t="str">
            <v>All</v>
          </cell>
          <cell r="G4210" t="str">
            <v>London</v>
          </cell>
          <cell r="H4210">
            <v>3</v>
          </cell>
        </row>
        <row r="4211">
          <cell r="A4211">
            <v>1999</v>
          </cell>
          <cell r="B4211">
            <v>2</v>
          </cell>
          <cell r="C4211" t="str">
            <v>South Western Electricity plc</v>
          </cell>
          <cell r="D4211" t="str">
            <v>EDF</v>
          </cell>
          <cell r="E4211">
            <v>2</v>
          </cell>
          <cell r="F4211" t="str">
            <v>Credit</v>
          </cell>
          <cell r="G4211" t="str">
            <v>London</v>
          </cell>
          <cell r="H4211">
            <v>0</v>
          </cell>
        </row>
        <row r="4212">
          <cell r="A4212">
            <v>1999</v>
          </cell>
          <cell r="B4212">
            <v>2</v>
          </cell>
          <cell r="C4212" t="str">
            <v>South Western Electricity plc</v>
          </cell>
          <cell r="D4212" t="str">
            <v>EDF</v>
          </cell>
          <cell r="E4212">
            <v>2</v>
          </cell>
          <cell r="F4212" t="str">
            <v>Credit</v>
          </cell>
          <cell r="G4212" t="str">
            <v>London</v>
          </cell>
          <cell r="H4212">
            <v>0</v>
          </cell>
        </row>
        <row r="4213">
          <cell r="A4213">
            <v>1999</v>
          </cell>
          <cell r="B4213">
            <v>2</v>
          </cell>
          <cell r="C4213" t="str">
            <v>South Western Electricity plc</v>
          </cell>
          <cell r="D4213" t="str">
            <v>EDF</v>
          </cell>
          <cell r="E4213">
            <v>2</v>
          </cell>
          <cell r="F4213" t="str">
            <v>Direct Debit</v>
          </cell>
          <cell r="G4213" t="str">
            <v>London</v>
          </cell>
          <cell r="H4213">
            <v>3</v>
          </cell>
        </row>
        <row r="4214">
          <cell r="A4214">
            <v>1999</v>
          </cell>
          <cell r="B4214">
            <v>2</v>
          </cell>
          <cell r="C4214" t="str">
            <v>South Western Electricity plc</v>
          </cell>
          <cell r="D4214" t="str">
            <v>EDF</v>
          </cell>
          <cell r="E4214">
            <v>2</v>
          </cell>
          <cell r="F4214" t="str">
            <v>Prepayment</v>
          </cell>
          <cell r="G4214" t="str">
            <v>London</v>
          </cell>
          <cell r="H4214">
            <v>0</v>
          </cell>
        </row>
        <row r="4215">
          <cell r="A4215">
            <v>1999</v>
          </cell>
          <cell r="B4215">
            <v>2</v>
          </cell>
          <cell r="C4215" t="str">
            <v>South Western Electricity plc</v>
          </cell>
          <cell r="D4215" t="str">
            <v>EDF</v>
          </cell>
          <cell r="E4215">
            <v>2</v>
          </cell>
          <cell r="F4215" t="str">
            <v>All</v>
          </cell>
          <cell r="G4215" t="str">
            <v>Midlands</v>
          </cell>
          <cell r="H4215">
            <v>7</v>
          </cell>
        </row>
        <row r="4216">
          <cell r="A4216">
            <v>1999</v>
          </cell>
          <cell r="B4216">
            <v>2</v>
          </cell>
          <cell r="C4216" t="str">
            <v>South Western Electricity plc</v>
          </cell>
          <cell r="D4216" t="str">
            <v>EDF</v>
          </cell>
          <cell r="E4216">
            <v>2</v>
          </cell>
          <cell r="F4216" t="str">
            <v>Credit</v>
          </cell>
          <cell r="G4216" t="str">
            <v>Midlands</v>
          </cell>
          <cell r="H4216">
            <v>0</v>
          </cell>
        </row>
        <row r="4217">
          <cell r="A4217">
            <v>1999</v>
          </cell>
          <cell r="B4217">
            <v>2</v>
          </cell>
          <cell r="C4217" t="str">
            <v>South Western Electricity plc</v>
          </cell>
          <cell r="D4217" t="str">
            <v>EDF</v>
          </cell>
          <cell r="E4217">
            <v>2</v>
          </cell>
          <cell r="F4217" t="str">
            <v>Credit</v>
          </cell>
          <cell r="G4217" t="str">
            <v>Midlands</v>
          </cell>
          <cell r="H4217">
            <v>0</v>
          </cell>
        </row>
        <row r="4218">
          <cell r="A4218">
            <v>1999</v>
          </cell>
          <cell r="B4218">
            <v>2</v>
          </cell>
          <cell r="C4218" t="str">
            <v>South Western Electricity plc</v>
          </cell>
          <cell r="D4218" t="str">
            <v>EDF</v>
          </cell>
          <cell r="E4218">
            <v>2</v>
          </cell>
          <cell r="F4218" t="str">
            <v>Direct Debit</v>
          </cell>
          <cell r="G4218" t="str">
            <v>Midlands</v>
          </cell>
          <cell r="H4218">
            <v>7</v>
          </cell>
        </row>
        <row r="4219">
          <cell r="A4219">
            <v>1999</v>
          </cell>
          <cell r="B4219">
            <v>2</v>
          </cell>
          <cell r="C4219" t="str">
            <v>South Western Electricity plc</v>
          </cell>
          <cell r="D4219" t="str">
            <v>EDF</v>
          </cell>
          <cell r="E4219">
            <v>2</v>
          </cell>
          <cell r="F4219" t="str">
            <v>Prepayment</v>
          </cell>
          <cell r="G4219" t="str">
            <v>Midlands</v>
          </cell>
          <cell r="H4219">
            <v>0</v>
          </cell>
        </row>
        <row r="4220">
          <cell r="A4220">
            <v>1999</v>
          </cell>
          <cell r="B4220">
            <v>2</v>
          </cell>
          <cell r="C4220" t="str">
            <v>South Western Electricity plc</v>
          </cell>
          <cell r="D4220" t="str">
            <v>EDF</v>
          </cell>
          <cell r="E4220">
            <v>2</v>
          </cell>
          <cell r="F4220" t="str">
            <v>All</v>
          </cell>
          <cell r="G4220" t="str">
            <v>North East</v>
          </cell>
          <cell r="H4220">
            <v>0</v>
          </cell>
        </row>
        <row r="4221">
          <cell r="A4221">
            <v>1999</v>
          </cell>
          <cell r="B4221">
            <v>2</v>
          </cell>
          <cell r="C4221" t="str">
            <v>South Western Electricity plc</v>
          </cell>
          <cell r="D4221" t="str">
            <v>EDF</v>
          </cell>
          <cell r="E4221">
            <v>2</v>
          </cell>
          <cell r="F4221" t="str">
            <v>Credit</v>
          </cell>
          <cell r="G4221" t="str">
            <v>North East</v>
          </cell>
          <cell r="H4221">
            <v>0</v>
          </cell>
        </row>
        <row r="4222">
          <cell r="A4222">
            <v>1999</v>
          </cell>
          <cell r="B4222">
            <v>2</v>
          </cell>
          <cell r="C4222" t="str">
            <v>South Western Electricity plc</v>
          </cell>
          <cell r="D4222" t="str">
            <v>EDF</v>
          </cell>
          <cell r="E4222">
            <v>2</v>
          </cell>
          <cell r="F4222" t="str">
            <v>Credit</v>
          </cell>
          <cell r="G4222" t="str">
            <v>North East</v>
          </cell>
          <cell r="H4222">
            <v>0</v>
          </cell>
        </row>
        <row r="4223">
          <cell r="A4223">
            <v>1999</v>
          </cell>
          <cell r="B4223">
            <v>2</v>
          </cell>
          <cell r="C4223" t="str">
            <v>South Western Electricity plc</v>
          </cell>
          <cell r="D4223" t="str">
            <v>EDF</v>
          </cell>
          <cell r="E4223">
            <v>2</v>
          </cell>
          <cell r="F4223" t="str">
            <v>Direct Debit</v>
          </cell>
          <cell r="G4223" t="str">
            <v>North East</v>
          </cell>
          <cell r="H4223">
            <v>0</v>
          </cell>
        </row>
        <row r="4224">
          <cell r="A4224">
            <v>1999</v>
          </cell>
          <cell r="B4224">
            <v>2</v>
          </cell>
          <cell r="C4224" t="str">
            <v>South Western Electricity plc</v>
          </cell>
          <cell r="D4224" t="str">
            <v>EDF</v>
          </cell>
          <cell r="E4224">
            <v>2</v>
          </cell>
          <cell r="F4224" t="str">
            <v>Prepayment</v>
          </cell>
          <cell r="G4224" t="str">
            <v>North East</v>
          </cell>
          <cell r="H4224">
            <v>0</v>
          </cell>
        </row>
        <row r="4225">
          <cell r="A4225">
            <v>1999</v>
          </cell>
          <cell r="B4225">
            <v>2</v>
          </cell>
          <cell r="C4225" t="str">
            <v>South Western Electricity plc</v>
          </cell>
          <cell r="D4225" t="str">
            <v>EDF</v>
          </cell>
          <cell r="E4225">
            <v>2</v>
          </cell>
          <cell r="F4225" t="str">
            <v>All</v>
          </cell>
          <cell r="G4225" t="str">
            <v>North Scotland</v>
          </cell>
          <cell r="H4225">
            <v>0</v>
          </cell>
        </row>
        <row r="4226">
          <cell r="A4226">
            <v>1999</v>
          </cell>
          <cell r="B4226">
            <v>2</v>
          </cell>
          <cell r="C4226" t="str">
            <v>South Western Electricity plc</v>
          </cell>
          <cell r="D4226" t="str">
            <v>EDF</v>
          </cell>
          <cell r="E4226">
            <v>2</v>
          </cell>
          <cell r="F4226" t="str">
            <v>Credit</v>
          </cell>
          <cell r="G4226" t="str">
            <v>North Scotland</v>
          </cell>
          <cell r="H4226">
            <v>0</v>
          </cell>
        </row>
        <row r="4227">
          <cell r="A4227">
            <v>1999</v>
          </cell>
          <cell r="B4227">
            <v>2</v>
          </cell>
          <cell r="C4227" t="str">
            <v>South Western Electricity plc</v>
          </cell>
          <cell r="D4227" t="str">
            <v>EDF</v>
          </cell>
          <cell r="E4227">
            <v>2</v>
          </cell>
          <cell r="F4227" t="str">
            <v>Credit</v>
          </cell>
          <cell r="G4227" t="str">
            <v>North Scotland</v>
          </cell>
          <cell r="H4227">
            <v>0</v>
          </cell>
        </row>
        <row r="4228">
          <cell r="A4228">
            <v>1999</v>
          </cell>
          <cell r="B4228">
            <v>2</v>
          </cell>
          <cell r="C4228" t="str">
            <v>South Western Electricity plc</v>
          </cell>
          <cell r="D4228" t="str">
            <v>EDF</v>
          </cell>
          <cell r="E4228">
            <v>2</v>
          </cell>
          <cell r="F4228" t="str">
            <v>Direct Debit</v>
          </cell>
          <cell r="G4228" t="str">
            <v>North Scotland</v>
          </cell>
          <cell r="H4228">
            <v>0</v>
          </cell>
        </row>
        <row r="4229">
          <cell r="A4229">
            <v>1999</v>
          </cell>
          <cell r="B4229">
            <v>2</v>
          </cell>
          <cell r="C4229" t="str">
            <v>South Western Electricity plc</v>
          </cell>
          <cell r="D4229" t="str">
            <v>EDF</v>
          </cell>
          <cell r="E4229">
            <v>2</v>
          </cell>
          <cell r="F4229" t="str">
            <v>Prepayment</v>
          </cell>
          <cell r="G4229" t="str">
            <v>North Scotland</v>
          </cell>
          <cell r="H4229">
            <v>0</v>
          </cell>
        </row>
        <row r="4230">
          <cell r="A4230">
            <v>1999</v>
          </cell>
          <cell r="B4230">
            <v>2</v>
          </cell>
          <cell r="C4230" t="str">
            <v>South Western Electricity plc</v>
          </cell>
          <cell r="D4230" t="str">
            <v>EDF</v>
          </cell>
          <cell r="E4230">
            <v>2</v>
          </cell>
          <cell r="F4230" t="str">
            <v>All</v>
          </cell>
          <cell r="G4230" t="str">
            <v>North Wales &amp; Merseyside</v>
          </cell>
          <cell r="H4230">
            <v>0</v>
          </cell>
        </row>
        <row r="4231">
          <cell r="A4231">
            <v>1999</v>
          </cell>
          <cell r="B4231">
            <v>2</v>
          </cell>
          <cell r="C4231" t="str">
            <v>South Western Electricity plc</v>
          </cell>
          <cell r="D4231" t="str">
            <v>EDF</v>
          </cell>
          <cell r="E4231">
            <v>2</v>
          </cell>
          <cell r="F4231" t="str">
            <v>Credit</v>
          </cell>
          <cell r="G4231" t="str">
            <v>North Wales &amp; Merseyside</v>
          </cell>
          <cell r="H4231">
            <v>0</v>
          </cell>
        </row>
        <row r="4232">
          <cell r="A4232">
            <v>1999</v>
          </cell>
          <cell r="B4232">
            <v>2</v>
          </cell>
          <cell r="C4232" t="str">
            <v>South Western Electricity plc</v>
          </cell>
          <cell r="D4232" t="str">
            <v>EDF</v>
          </cell>
          <cell r="E4232">
            <v>2</v>
          </cell>
          <cell r="F4232" t="str">
            <v>Credit</v>
          </cell>
          <cell r="G4232" t="str">
            <v>North Wales &amp; Merseyside</v>
          </cell>
          <cell r="H4232">
            <v>0</v>
          </cell>
        </row>
        <row r="4233">
          <cell r="A4233">
            <v>1999</v>
          </cell>
          <cell r="B4233">
            <v>2</v>
          </cell>
          <cell r="C4233" t="str">
            <v>South Western Electricity plc</v>
          </cell>
          <cell r="D4233" t="str">
            <v>EDF</v>
          </cell>
          <cell r="E4233">
            <v>2</v>
          </cell>
          <cell r="F4233" t="str">
            <v>Direct Debit</v>
          </cell>
          <cell r="G4233" t="str">
            <v>North Wales &amp; Merseyside</v>
          </cell>
          <cell r="H4233">
            <v>0</v>
          </cell>
        </row>
        <row r="4234">
          <cell r="A4234">
            <v>1999</v>
          </cell>
          <cell r="B4234">
            <v>2</v>
          </cell>
          <cell r="C4234" t="str">
            <v>South Western Electricity plc</v>
          </cell>
          <cell r="D4234" t="str">
            <v>EDF</v>
          </cell>
          <cell r="E4234">
            <v>2</v>
          </cell>
          <cell r="F4234" t="str">
            <v>Prepayment</v>
          </cell>
          <cell r="G4234" t="str">
            <v>North Wales &amp; Merseyside</v>
          </cell>
          <cell r="H4234">
            <v>0</v>
          </cell>
        </row>
        <row r="4235">
          <cell r="A4235">
            <v>1999</v>
          </cell>
          <cell r="B4235">
            <v>2</v>
          </cell>
          <cell r="C4235" t="str">
            <v>South Western Electricity plc</v>
          </cell>
          <cell r="D4235" t="str">
            <v>EDF</v>
          </cell>
          <cell r="E4235">
            <v>2</v>
          </cell>
          <cell r="F4235" t="str">
            <v>All</v>
          </cell>
          <cell r="G4235" t="str">
            <v>North West</v>
          </cell>
          <cell r="H4235">
            <v>0</v>
          </cell>
        </row>
        <row r="4236">
          <cell r="A4236">
            <v>1999</v>
          </cell>
          <cell r="B4236">
            <v>2</v>
          </cell>
          <cell r="C4236" t="str">
            <v>South Western Electricity plc</v>
          </cell>
          <cell r="D4236" t="str">
            <v>EDF</v>
          </cell>
          <cell r="E4236">
            <v>2</v>
          </cell>
          <cell r="F4236" t="str">
            <v>Credit</v>
          </cell>
          <cell r="G4236" t="str">
            <v>North West</v>
          </cell>
          <cell r="H4236">
            <v>0</v>
          </cell>
        </row>
        <row r="4237">
          <cell r="A4237">
            <v>1999</v>
          </cell>
          <cell r="B4237">
            <v>2</v>
          </cell>
          <cell r="C4237" t="str">
            <v>South Western Electricity plc</v>
          </cell>
          <cell r="D4237" t="str">
            <v>EDF</v>
          </cell>
          <cell r="E4237">
            <v>2</v>
          </cell>
          <cell r="F4237" t="str">
            <v>Credit</v>
          </cell>
          <cell r="G4237" t="str">
            <v>North West</v>
          </cell>
          <cell r="H4237">
            <v>0</v>
          </cell>
        </row>
        <row r="4238">
          <cell r="A4238">
            <v>1999</v>
          </cell>
          <cell r="B4238">
            <v>2</v>
          </cell>
          <cell r="C4238" t="str">
            <v>South Western Electricity plc</v>
          </cell>
          <cell r="D4238" t="str">
            <v>EDF</v>
          </cell>
          <cell r="E4238">
            <v>2</v>
          </cell>
          <cell r="F4238" t="str">
            <v>Direct Debit</v>
          </cell>
          <cell r="G4238" t="str">
            <v>North West</v>
          </cell>
          <cell r="H4238">
            <v>0</v>
          </cell>
        </row>
        <row r="4239">
          <cell r="A4239">
            <v>1999</v>
          </cell>
          <cell r="B4239">
            <v>2</v>
          </cell>
          <cell r="C4239" t="str">
            <v>South Western Electricity plc</v>
          </cell>
          <cell r="D4239" t="str">
            <v>EDF</v>
          </cell>
          <cell r="E4239">
            <v>2</v>
          </cell>
          <cell r="F4239" t="str">
            <v>Prepayment</v>
          </cell>
          <cell r="G4239" t="str">
            <v>North West</v>
          </cell>
          <cell r="H4239">
            <v>0</v>
          </cell>
        </row>
        <row r="4240">
          <cell r="A4240">
            <v>1999</v>
          </cell>
          <cell r="B4240">
            <v>2</v>
          </cell>
          <cell r="C4240" t="str">
            <v>South Western Electricity plc</v>
          </cell>
          <cell r="D4240" t="str">
            <v>EDF</v>
          </cell>
          <cell r="E4240">
            <v>2</v>
          </cell>
          <cell r="F4240" t="str">
            <v>All</v>
          </cell>
          <cell r="G4240" t="str">
            <v>South East</v>
          </cell>
          <cell r="H4240">
            <v>0</v>
          </cell>
        </row>
        <row r="4241">
          <cell r="A4241">
            <v>1999</v>
          </cell>
          <cell r="B4241">
            <v>2</v>
          </cell>
          <cell r="C4241" t="str">
            <v>South Western Electricity plc</v>
          </cell>
          <cell r="D4241" t="str">
            <v>EDF</v>
          </cell>
          <cell r="E4241">
            <v>2</v>
          </cell>
          <cell r="F4241" t="str">
            <v>Credit</v>
          </cell>
          <cell r="G4241" t="str">
            <v>South East</v>
          </cell>
          <cell r="H4241">
            <v>0</v>
          </cell>
        </row>
        <row r="4242">
          <cell r="A4242">
            <v>1999</v>
          </cell>
          <cell r="B4242">
            <v>2</v>
          </cell>
          <cell r="C4242" t="str">
            <v>South Western Electricity plc</v>
          </cell>
          <cell r="D4242" t="str">
            <v>EDF</v>
          </cell>
          <cell r="E4242">
            <v>2</v>
          </cell>
          <cell r="F4242" t="str">
            <v>Credit</v>
          </cell>
          <cell r="G4242" t="str">
            <v>South East</v>
          </cell>
          <cell r="H4242">
            <v>0</v>
          </cell>
        </row>
        <row r="4243">
          <cell r="A4243">
            <v>1999</v>
          </cell>
          <cell r="B4243">
            <v>2</v>
          </cell>
          <cell r="C4243" t="str">
            <v>South Western Electricity plc</v>
          </cell>
          <cell r="D4243" t="str">
            <v>EDF</v>
          </cell>
          <cell r="E4243">
            <v>2</v>
          </cell>
          <cell r="F4243" t="str">
            <v>Direct Debit</v>
          </cell>
          <cell r="G4243" t="str">
            <v>South East</v>
          </cell>
          <cell r="H4243">
            <v>0</v>
          </cell>
        </row>
        <row r="4244">
          <cell r="A4244">
            <v>1999</v>
          </cell>
          <cell r="B4244">
            <v>2</v>
          </cell>
          <cell r="C4244" t="str">
            <v>South Western Electricity plc</v>
          </cell>
          <cell r="D4244" t="str">
            <v>EDF</v>
          </cell>
          <cell r="E4244">
            <v>2</v>
          </cell>
          <cell r="F4244" t="str">
            <v>Prepayment</v>
          </cell>
          <cell r="G4244" t="str">
            <v>South East</v>
          </cell>
          <cell r="H4244">
            <v>0</v>
          </cell>
        </row>
        <row r="4245">
          <cell r="A4245">
            <v>1999</v>
          </cell>
          <cell r="B4245">
            <v>2</v>
          </cell>
          <cell r="C4245" t="str">
            <v>South Western Electricity plc</v>
          </cell>
          <cell r="D4245" t="str">
            <v>EDF</v>
          </cell>
          <cell r="E4245">
            <v>2</v>
          </cell>
          <cell r="F4245" t="str">
            <v>All</v>
          </cell>
          <cell r="G4245" t="str">
            <v>South Scotland</v>
          </cell>
          <cell r="H4245">
            <v>0</v>
          </cell>
        </row>
        <row r="4246">
          <cell r="A4246">
            <v>1999</v>
          </cell>
          <cell r="B4246">
            <v>2</v>
          </cell>
          <cell r="C4246" t="str">
            <v>South Western Electricity plc</v>
          </cell>
          <cell r="D4246" t="str">
            <v>EDF</v>
          </cell>
          <cell r="E4246">
            <v>2</v>
          </cell>
          <cell r="F4246" t="str">
            <v>Credit</v>
          </cell>
          <cell r="G4246" t="str">
            <v>South Scotland</v>
          </cell>
          <cell r="H4246">
            <v>0</v>
          </cell>
        </row>
        <row r="4247">
          <cell r="A4247">
            <v>1999</v>
          </cell>
          <cell r="B4247">
            <v>2</v>
          </cell>
          <cell r="C4247" t="str">
            <v>South Western Electricity plc</v>
          </cell>
          <cell r="D4247" t="str">
            <v>EDF</v>
          </cell>
          <cell r="E4247">
            <v>2</v>
          </cell>
          <cell r="F4247" t="str">
            <v>Credit</v>
          </cell>
          <cell r="G4247" t="str">
            <v>South Scotland</v>
          </cell>
          <cell r="H4247">
            <v>0</v>
          </cell>
        </row>
        <row r="4248">
          <cell r="A4248">
            <v>1999</v>
          </cell>
          <cell r="B4248">
            <v>2</v>
          </cell>
          <cell r="C4248" t="str">
            <v>South Western Electricity plc</v>
          </cell>
          <cell r="D4248" t="str">
            <v>EDF</v>
          </cell>
          <cell r="E4248">
            <v>2</v>
          </cell>
          <cell r="F4248" t="str">
            <v>Direct Debit</v>
          </cell>
          <cell r="G4248" t="str">
            <v>South Scotland</v>
          </cell>
          <cell r="H4248">
            <v>0</v>
          </cell>
        </row>
        <row r="4249">
          <cell r="A4249">
            <v>1999</v>
          </cell>
          <cell r="B4249">
            <v>2</v>
          </cell>
          <cell r="C4249" t="str">
            <v>South Western Electricity plc</v>
          </cell>
          <cell r="D4249" t="str">
            <v>EDF</v>
          </cell>
          <cell r="E4249">
            <v>2</v>
          </cell>
          <cell r="F4249" t="str">
            <v>Prepayment</v>
          </cell>
          <cell r="G4249" t="str">
            <v>South Scotland</v>
          </cell>
          <cell r="H4249">
            <v>0</v>
          </cell>
        </row>
        <row r="4250">
          <cell r="A4250">
            <v>1999</v>
          </cell>
          <cell r="B4250">
            <v>2</v>
          </cell>
          <cell r="C4250" t="str">
            <v>South Western Electricity plc</v>
          </cell>
          <cell r="D4250" t="str">
            <v>EDF</v>
          </cell>
          <cell r="E4250">
            <v>2</v>
          </cell>
          <cell r="F4250" t="str">
            <v>All</v>
          </cell>
          <cell r="G4250" t="str">
            <v>South Wales</v>
          </cell>
          <cell r="H4250">
            <v>1</v>
          </cell>
        </row>
        <row r="4251">
          <cell r="A4251">
            <v>1999</v>
          </cell>
          <cell r="B4251">
            <v>2</v>
          </cell>
          <cell r="C4251" t="str">
            <v>South Western Electricity plc</v>
          </cell>
          <cell r="D4251" t="str">
            <v>EDF</v>
          </cell>
          <cell r="E4251">
            <v>2</v>
          </cell>
          <cell r="F4251" t="str">
            <v>Credit</v>
          </cell>
          <cell r="G4251" t="str">
            <v>South Wales</v>
          </cell>
          <cell r="H4251">
            <v>0</v>
          </cell>
        </row>
        <row r="4252">
          <cell r="A4252">
            <v>1999</v>
          </cell>
          <cell r="B4252">
            <v>2</v>
          </cell>
          <cell r="C4252" t="str">
            <v>South Western Electricity plc</v>
          </cell>
          <cell r="D4252" t="str">
            <v>EDF</v>
          </cell>
          <cell r="E4252">
            <v>2</v>
          </cell>
          <cell r="F4252" t="str">
            <v>Credit</v>
          </cell>
          <cell r="G4252" t="str">
            <v>South Wales</v>
          </cell>
          <cell r="H4252">
            <v>0</v>
          </cell>
        </row>
        <row r="4253">
          <cell r="A4253">
            <v>1999</v>
          </cell>
          <cell r="B4253">
            <v>2</v>
          </cell>
          <cell r="C4253" t="str">
            <v>South Western Electricity plc</v>
          </cell>
          <cell r="D4253" t="str">
            <v>EDF</v>
          </cell>
          <cell r="E4253">
            <v>2</v>
          </cell>
          <cell r="F4253" t="str">
            <v>Direct Debit</v>
          </cell>
          <cell r="G4253" t="str">
            <v>South Wales</v>
          </cell>
          <cell r="H4253">
            <v>1</v>
          </cell>
        </row>
        <row r="4254">
          <cell r="A4254">
            <v>1999</v>
          </cell>
          <cell r="B4254">
            <v>2</v>
          </cell>
          <cell r="C4254" t="str">
            <v>South Western Electricity plc</v>
          </cell>
          <cell r="D4254" t="str">
            <v>EDF</v>
          </cell>
          <cell r="E4254">
            <v>2</v>
          </cell>
          <cell r="F4254" t="str">
            <v>Prepayment</v>
          </cell>
          <cell r="G4254" t="str">
            <v>South Wales</v>
          </cell>
          <cell r="H4254">
            <v>0</v>
          </cell>
        </row>
        <row r="4255">
          <cell r="A4255">
            <v>1999</v>
          </cell>
          <cell r="B4255">
            <v>2</v>
          </cell>
          <cell r="C4255" t="str">
            <v>South Western Electricity plc</v>
          </cell>
          <cell r="D4255" t="str">
            <v>EDF</v>
          </cell>
          <cell r="E4255">
            <v>1</v>
          </cell>
          <cell r="F4255" t="str">
            <v>All</v>
          </cell>
          <cell r="G4255" t="str">
            <v>South West</v>
          </cell>
          <cell r="H4255">
            <v>1205453</v>
          </cell>
        </row>
        <row r="4256">
          <cell r="A4256">
            <v>1999</v>
          </cell>
          <cell r="B4256">
            <v>2</v>
          </cell>
          <cell r="C4256" t="str">
            <v>South Western Electricity plc</v>
          </cell>
          <cell r="D4256" t="str">
            <v>EDF</v>
          </cell>
          <cell r="E4256">
            <v>1</v>
          </cell>
          <cell r="F4256" t="str">
            <v>Credit</v>
          </cell>
          <cell r="G4256" t="str">
            <v>South West</v>
          </cell>
          <cell r="H4256">
            <v>619805</v>
          </cell>
        </row>
        <row r="4257">
          <cell r="A4257">
            <v>1999</v>
          </cell>
          <cell r="B4257">
            <v>2</v>
          </cell>
          <cell r="C4257" t="str">
            <v>South Western Electricity plc</v>
          </cell>
          <cell r="D4257" t="str">
            <v>EDF</v>
          </cell>
          <cell r="E4257">
            <v>1</v>
          </cell>
          <cell r="F4257" t="str">
            <v>Credit</v>
          </cell>
          <cell r="G4257" t="str">
            <v>South West</v>
          </cell>
          <cell r="H4257">
            <v>39542</v>
          </cell>
        </row>
        <row r="4258">
          <cell r="A4258">
            <v>1999</v>
          </cell>
          <cell r="B4258">
            <v>2</v>
          </cell>
          <cell r="C4258" t="str">
            <v>South Western Electricity plc</v>
          </cell>
          <cell r="D4258" t="str">
            <v>EDF</v>
          </cell>
          <cell r="E4258">
            <v>1</v>
          </cell>
          <cell r="F4258" t="str">
            <v>Direct Debit</v>
          </cell>
          <cell r="G4258" t="str">
            <v>South West</v>
          </cell>
          <cell r="H4258">
            <v>337821</v>
          </cell>
        </row>
        <row r="4259">
          <cell r="A4259">
            <v>1999</v>
          </cell>
          <cell r="B4259">
            <v>2</v>
          </cell>
          <cell r="C4259" t="str">
            <v>South Western Electricity plc</v>
          </cell>
          <cell r="D4259" t="str">
            <v>EDF</v>
          </cell>
          <cell r="E4259">
            <v>1</v>
          </cell>
          <cell r="F4259" t="str">
            <v>Prepayment</v>
          </cell>
          <cell r="G4259" t="str">
            <v>South West</v>
          </cell>
          <cell r="H4259">
            <v>208285</v>
          </cell>
        </row>
        <row r="4260">
          <cell r="A4260">
            <v>1999</v>
          </cell>
          <cell r="B4260">
            <v>2</v>
          </cell>
          <cell r="C4260" t="str">
            <v>South Western Electricity plc</v>
          </cell>
          <cell r="D4260" t="str">
            <v>EDF</v>
          </cell>
          <cell r="E4260">
            <v>2</v>
          </cell>
          <cell r="F4260" t="str">
            <v>All</v>
          </cell>
          <cell r="G4260" t="str">
            <v>Southern</v>
          </cell>
          <cell r="H4260">
            <v>0</v>
          </cell>
        </row>
        <row r="4261">
          <cell r="A4261">
            <v>1999</v>
          </cell>
          <cell r="B4261">
            <v>2</v>
          </cell>
          <cell r="C4261" t="str">
            <v>South Western Electricity plc</v>
          </cell>
          <cell r="D4261" t="str">
            <v>EDF</v>
          </cell>
          <cell r="E4261">
            <v>2</v>
          </cell>
          <cell r="F4261" t="str">
            <v>Credit</v>
          </cell>
          <cell r="G4261" t="str">
            <v>Southern</v>
          </cell>
          <cell r="H4261">
            <v>0</v>
          </cell>
        </row>
        <row r="4262">
          <cell r="A4262">
            <v>1999</v>
          </cell>
          <cell r="B4262">
            <v>2</v>
          </cell>
          <cell r="C4262" t="str">
            <v>South Western Electricity plc</v>
          </cell>
          <cell r="D4262" t="str">
            <v>EDF</v>
          </cell>
          <cell r="E4262">
            <v>2</v>
          </cell>
          <cell r="F4262" t="str">
            <v>Credit</v>
          </cell>
          <cell r="G4262" t="str">
            <v>Southern</v>
          </cell>
          <cell r="H4262">
            <v>0</v>
          </cell>
        </row>
        <row r="4263">
          <cell r="A4263">
            <v>1999</v>
          </cell>
          <cell r="B4263">
            <v>2</v>
          </cell>
          <cell r="C4263" t="str">
            <v>South Western Electricity plc</v>
          </cell>
          <cell r="D4263" t="str">
            <v>EDF</v>
          </cell>
          <cell r="E4263">
            <v>2</v>
          </cell>
          <cell r="F4263" t="str">
            <v>Direct Debit</v>
          </cell>
          <cell r="G4263" t="str">
            <v>Southern</v>
          </cell>
          <cell r="H4263">
            <v>0</v>
          </cell>
        </row>
        <row r="4264">
          <cell r="A4264">
            <v>1999</v>
          </cell>
          <cell r="B4264">
            <v>2</v>
          </cell>
          <cell r="C4264" t="str">
            <v>South Western Electricity plc</v>
          </cell>
          <cell r="D4264" t="str">
            <v>EDF</v>
          </cell>
          <cell r="E4264">
            <v>2</v>
          </cell>
          <cell r="F4264" t="str">
            <v>Prepayment</v>
          </cell>
          <cell r="G4264" t="str">
            <v>Southern</v>
          </cell>
          <cell r="H4264">
            <v>0</v>
          </cell>
        </row>
        <row r="4265">
          <cell r="A4265">
            <v>1999</v>
          </cell>
          <cell r="B4265">
            <v>2</v>
          </cell>
          <cell r="C4265" t="str">
            <v>South Western Electricity plc</v>
          </cell>
          <cell r="D4265" t="str">
            <v>EDF</v>
          </cell>
          <cell r="E4265">
            <v>2</v>
          </cell>
          <cell r="F4265" t="str">
            <v>All</v>
          </cell>
          <cell r="G4265" t="str">
            <v>Yorkshire</v>
          </cell>
          <cell r="H4265">
            <v>0</v>
          </cell>
        </row>
        <row r="4266">
          <cell r="A4266">
            <v>1999</v>
          </cell>
          <cell r="B4266">
            <v>2</v>
          </cell>
          <cell r="C4266" t="str">
            <v>South Western Electricity plc</v>
          </cell>
          <cell r="D4266" t="str">
            <v>EDF</v>
          </cell>
          <cell r="E4266">
            <v>2</v>
          </cell>
          <cell r="F4266" t="str">
            <v>Credit</v>
          </cell>
          <cell r="G4266" t="str">
            <v>Yorkshire</v>
          </cell>
          <cell r="H4266">
            <v>0</v>
          </cell>
        </row>
        <row r="4267">
          <cell r="A4267">
            <v>1999</v>
          </cell>
          <cell r="B4267">
            <v>2</v>
          </cell>
          <cell r="C4267" t="str">
            <v>South Western Electricity plc</v>
          </cell>
          <cell r="D4267" t="str">
            <v>EDF</v>
          </cell>
          <cell r="E4267">
            <v>2</v>
          </cell>
          <cell r="F4267" t="str">
            <v>Credit</v>
          </cell>
          <cell r="G4267" t="str">
            <v>Yorkshire</v>
          </cell>
          <cell r="H4267">
            <v>0</v>
          </cell>
        </row>
        <row r="4268">
          <cell r="A4268">
            <v>1999</v>
          </cell>
          <cell r="B4268">
            <v>2</v>
          </cell>
          <cell r="C4268" t="str">
            <v>South Western Electricity plc</v>
          </cell>
          <cell r="D4268" t="str">
            <v>EDF</v>
          </cell>
          <cell r="E4268">
            <v>2</v>
          </cell>
          <cell r="F4268" t="str">
            <v>Direct Debit</v>
          </cell>
          <cell r="G4268" t="str">
            <v>Yorkshire</v>
          </cell>
          <cell r="H4268">
            <v>0</v>
          </cell>
        </row>
        <row r="4269">
          <cell r="A4269">
            <v>1999</v>
          </cell>
          <cell r="B4269">
            <v>2</v>
          </cell>
          <cell r="C4269" t="str">
            <v>South Western Electricity plc</v>
          </cell>
          <cell r="D4269" t="str">
            <v>EDF</v>
          </cell>
          <cell r="E4269">
            <v>2</v>
          </cell>
          <cell r="F4269" t="str">
            <v>Prepayment</v>
          </cell>
          <cell r="G4269" t="str">
            <v>Yorkshire</v>
          </cell>
          <cell r="H4269">
            <v>0</v>
          </cell>
        </row>
        <row r="4270">
          <cell r="A4270">
            <v>1999</v>
          </cell>
          <cell r="B4270">
            <v>2</v>
          </cell>
          <cell r="C4270" t="str">
            <v>Southern Electric</v>
          </cell>
          <cell r="D4270" t="str">
            <v>Scottish and Southern</v>
          </cell>
          <cell r="E4270">
            <v>2</v>
          </cell>
          <cell r="F4270" t="str">
            <v>All</v>
          </cell>
          <cell r="G4270" t="str">
            <v>East Anglia</v>
          </cell>
          <cell r="H4270">
            <v>21374</v>
          </cell>
        </row>
        <row r="4271">
          <cell r="A4271">
            <v>1999</v>
          </cell>
          <cell r="B4271">
            <v>2</v>
          </cell>
          <cell r="C4271" t="str">
            <v>Southern Electric</v>
          </cell>
          <cell r="D4271" t="str">
            <v>Scottish and Southern</v>
          </cell>
          <cell r="E4271">
            <v>2</v>
          </cell>
          <cell r="F4271" t="str">
            <v>Credit</v>
          </cell>
          <cell r="G4271" t="str">
            <v>East Anglia</v>
          </cell>
          <cell r="H4271">
            <v>7162</v>
          </cell>
        </row>
        <row r="4272">
          <cell r="A4272">
            <v>1999</v>
          </cell>
          <cell r="B4272">
            <v>2</v>
          </cell>
          <cell r="C4272" t="str">
            <v>Southern Electric</v>
          </cell>
          <cell r="D4272" t="str">
            <v>Scottish and Southern</v>
          </cell>
          <cell r="E4272">
            <v>2</v>
          </cell>
          <cell r="F4272" t="str">
            <v>Credit</v>
          </cell>
          <cell r="G4272" t="str">
            <v>East Anglia</v>
          </cell>
          <cell r="H4272">
            <v>0</v>
          </cell>
        </row>
        <row r="4273">
          <cell r="A4273">
            <v>1999</v>
          </cell>
          <cell r="B4273">
            <v>2</v>
          </cell>
          <cell r="C4273" t="str">
            <v>Southern Electric</v>
          </cell>
          <cell r="D4273" t="str">
            <v>Scottish and Southern</v>
          </cell>
          <cell r="E4273">
            <v>2</v>
          </cell>
          <cell r="F4273" t="str">
            <v>Direct Debit</v>
          </cell>
          <cell r="G4273" t="str">
            <v>East Anglia</v>
          </cell>
          <cell r="H4273">
            <v>14190</v>
          </cell>
        </row>
        <row r="4274">
          <cell r="A4274">
            <v>1999</v>
          </cell>
          <cell r="B4274">
            <v>2</v>
          </cell>
          <cell r="C4274" t="str">
            <v>Southern Electric</v>
          </cell>
          <cell r="D4274" t="str">
            <v>Scottish and Southern</v>
          </cell>
          <cell r="E4274">
            <v>2</v>
          </cell>
          <cell r="F4274" t="str">
            <v>Prepayment</v>
          </cell>
          <cell r="G4274" t="str">
            <v>East Anglia</v>
          </cell>
          <cell r="H4274">
            <v>22</v>
          </cell>
        </row>
        <row r="4275">
          <cell r="A4275">
            <v>1999</v>
          </cell>
          <cell r="B4275">
            <v>2</v>
          </cell>
          <cell r="C4275" t="str">
            <v>Southern Electric</v>
          </cell>
          <cell r="D4275" t="str">
            <v>Scottish and Southern</v>
          </cell>
          <cell r="E4275">
            <v>2</v>
          </cell>
          <cell r="F4275" t="str">
            <v>All</v>
          </cell>
          <cell r="G4275" t="str">
            <v>East Midlands</v>
          </cell>
          <cell r="H4275">
            <v>2423</v>
          </cell>
        </row>
        <row r="4276">
          <cell r="A4276">
            <v>1999</v>
          </cell>
          <cell r="B4276">
            <v>2</v>
          </cell>
          <cell r="C4276" t="str">
            <v>Southern Electric</v>
          </cell>
          <cell r="D4276" t="str">
            <v>Scottish and Southern</v>
          </cell>
          <cell r="E4276">
            <v>2</v>
          </cell>
          <cell r="F4276" t="str">
            <v>Credit</v>
          </cell>
          <cell r="G4276" t="str">
            <v>East Midlands</v>
          </cell>
          <cell r="H4276">
            <v>812</v>
          </cell>
        </row>
        <row r="4277">
          <cell r="A4277">
            <v>1999</v>
          </cell>
          <cell r="B4277">
            <v>2</v>
          </cell>
          <cell r="C4277" t="str">
            <v>Southern Electric</v>
          </cell>
          <cell r="D4277" t="str">
            <v>Scottish and Southern</v>
          </cell>
          <cell r="E4277">
            <v>2</v>
          </cell>
          <cell r="F4277" t="str">
            <v>Credit</v>
          </cell>
          <cell r="G4277" t="str">
            <v>East Midlands</v>
          </cell>
          <cell r="H4277">
            <v>0</v>
          </cell>
        </row>
        <row r="4278">
          <cell r="A4278">
            <v>1999</v>
          </cell>
          <cell r="B4278">
            <v>2</v>
          </cell>
          <cell r="C4278" t="str">
            <v>Southern Electric</v>
          </cell>
          <cell r="D4278" t="str">
            <v>Scottish and Southern</v>
          </cell>
          <cell r="E4278">
            <v>2</v>
          </cell>
          <cell r="F4278" t="str">
            <v>Direct Debit</v>
          </cell>
          <cell r="G4278" t="str">
            <v>East Midlands</v>
          </cell>
          <cell r="H4278">
            <v>1609</v>
          </cell>
        </row>
        <row r="4279">
          <cell r="A4279">
            <v>1999</v>
          </cell>
          <cell r="B4279">
            <v>2</v>
          </cell>
          <cell r="C4279" t="str">
            <v>Southern Electric</v>
          </cell>
          <cell r="D4279" t="str">
            <v>Scottish and Southern</v>
          </cell>
          <cell r="E4279">
            <v>2</v>
          </cell>
          <cell r="F4279" t="str">
            <v>Prepayment</v>
          </cell>
          <cell r="G4279" t="str">
            <v>East Midlands</v>
          </cell>
          <cell r="H4279">
            <v>2</v>
          </cell>
        </row>
        <row r="4280">
          <cell r="A4280">
            <v>1999</v>
          </cell>
          <cell r="B4280">
            <v>2</v>
          </cell>
          <cell r="C4280" t="str">
            <v>Southern Electric</v>
          </cell>
          <cell r="D4280" t="str">
            <v>Scottish and Southern</v>
          </cell>
          <cell r="E4280">
            <v>2</v>
          </cell>
          <cell r="F4280" t="str">
            <v>All</v>
          </cell>
          <cell r="G4280" t="str">
            <v>London</v>
          </cell>
          <cell r="H4280">
            <v>31417</v>
          </cell>
        </row>
        <row r="4281">
          <cell r="A4281">
            <v>1999</v>
          </cell>
          <cell r="B4281">
            <v>2</v>
          </cell>
          <cell r="C4281" t="str">
            <v>Southern Electric</v>
          </cell>
          <cell r="D4281" t="str">
            <v>Scottish and Southern</v>
          </cell>
          <cell r="E4281">
            <v>2</v>
          </cell>
          <cell r="F4281" t="str">
            <v>Credit</v>
          </cell>
          <cell r="G4281" t="str">
            <v>London</v>
          </cell>
          <cell r="H4281">
            <v>10563</v>
          </cell>
        </row>
        <row r="4282">
          <cell r="A4282">
            <v>1999</v>
          </cell>
          <cell r="B4282">
            <v>2</v>
          </cell>
          <cell r="C4282" t="str">
            <v>Southern Electric</v>
          </cell>
          <cell r="D4282" t="str">
            <v>Scottish and Southern</v>
          </cell>
          <cell r="E4282">
            <v>2</v>
          </cell>
          <cell r="F4282" t="str">
            <v>Credit</v>
          </cell>
          <cell r="G4282" t="str">
            <v>London</v>
          </cell>
          <cell r="H4282">
            <v>0</v>
          </cell>
        </row>
        <row r="4283">
          <cell r="A4283">
            <v>1999</v>
          </cell>
          <cell r="B4283">
            <v>2</v>
          </cell>
          <cell r="C4283" t="str">
            <v>Southern Electric</v>
          </cell>
          <cell r="D4283" t="str">
            <v>Scottish and Southern</v>
          </cell>
          <cell r="E4283">
            <v>2</v>
          </cell>
          <cell r="F4283" t="str">
            <v>Direct Debit</v>
          </cell>
          <cell r="G4283" t="str">
            <v>London</v>
          </cell>
          <cell r="H4283">
            <v>20823</v>
          </cell>
        </row>
        <row r="4284">
          <cell r="A4284">
            <v>1999</v>
          </cell>
          <cell r="B4284">
            <v>2</v>
          </cell>
          <cell r="C4284" t="str">
            <v>Southern Electric</v>
          </cell>
          <cell r="D4284" t="str">
            <v>Scottish and Southern</v>
          </cell>
          <cell r="E4284">
            <v>2</v>
          </cell>
          <cell r="F4284" t="str">
            <v>Prepayment</v>
          </cell>
          <cell r="G4284" t="str">
            <v>London</v>
          </cell>
          <cell r="H4284">
            <v>31</v>
          </cell>
        </row>
        <row r="4285">
          <cell r="A4285">
            <v>1999</v>
          </cell>
          <cell r="B4285">
            <v>2</v>
          </cell>
          <cell r="C4285" t="str">
            <v>Southern Electric</v>
          </cell>
          <cell r="D4285" t="str">
            <v>Scottish and Southern</v>
          </cell>
          <cell r="E4285">
            <v>2</v>
          </cell>
          <cell r="F4285" t="str">
            <v>All</v>
          </cell>
          <cell r="G4285" t="str">
            <v>Midlands</v>
          </cell>
          <cell r="H4285">
            <v>2883</v>
          </cell>
        </row>
        <row r="4286">
          <cell r="A4286">
            <v>1999</v>
          </cell>
          <cell r="B4286">
            <v>2</v>
          </cell>
          <cell r="C4286" t="str">
            <v>Southern Electric</v>
          </cell>
          <cell r="D4286" t="str">
            <v>Scottish and Southern</v>
          </cell>
          <cell r="E4286">
            <v>2</v>
          </cell>
          <cell r="F4286" t="str">
            <v>Credit</v>
          </cell>
          <cell r="G4286" t="str">
            <v>Midlands</v>
          </cell>
          <cell r="H4286">
            <v>969</v>
          </cell>
        </row>
        <row r="4287">
          <cell r="A4287">
            <v>1999</v>
          </cell>
          <cell r="B4287">
            <v>2</v>
          </cell>
          <cell r="C4287" t="str">
            <v>Southern Electric</v>
          </cell>
          <cell r="D4287" t="str">
            <v>Scottish and Southern</v>
          </cell>
          <cell r="E4287">
            <v>2</v>
          </cell>
          <cell r="F4287" t="str">
            <v>Credit</v>
          </cell>
          <cell r="G4287" t="str">
            <v>Midlands</v>
          </cell>
          <cell r="H4287">
            <v>0</v>
          </cell>
        </row>
        <row r="4288">
          <cell r="A4288">
            <v>1999</v>
          </cell>
          <cell r="B4288">
            <v>2</v>
          </cell>
          <cell r="C4288" t="str">
            <v>Southern Electric</v>
          </cell>
          <cell r="D4288" t="str">
            <v>Scottish and Southern</v>
          </cell>
          <cell r="E4288">
            <v>2</v>
          </cell>
          <cell r="F4288" t="str">
            <v>Direct Debit</v>
          </cell>
          <cell r="G4288" t="str">
            <v>Midlands</v>
          </cell>
          <cell r="H4288">
            <v>1911</v>
          </cell>
        </row>
        <row r="4289">
          <cell r="A4289">
            <v>1999</v>
          </cell>
          <cell r="B4289">
            <v>2</v>
          </cell>
          <cell r="C4289" t="str">
            <v>Southern Electric</v>
          </cell>
          <cell r="D4289" t="str">
            <v>Scottish and Southern</v>
          </cell>
          <cell r="E4289">
            <v>2</v>
          </cell>
          <cell r="F4289" t="str">
            <v>Prepayment</v>
          </cell>
          <cell r="G4289" t="str">
            <v>Midlands</v>
          </cell>
          <cell r="H4289">
            <v>3</v>
          </cell>
        </row>
        <row r="4290">
          <cell r="A4290">
            <v>1999</v>
          </cell>
          <cell r="B4290">
            <v>2</v>
          </cell>
          <cell r="C4290" t="str">
            <v>Southern Electric</v>
          </cell>
          <cell r="D4290" t="str">
            <v>Scottish and Southern</v>
          </cell>
          <cell r="E4290">
            <v>2</v>
          </cell>
          <cell r="F4290" t="str">
            <v>All</v>
          </cell>
          <cell r="G4290" t="str">
            <v>North East</v>
          </cell>
          <cell r="H4290">
            <v>3081</v>
          </cell>
        </row>
        <row r="4291">
          <cell r="A4291">
            <v>1999</v>
          </cell>
          <cell r="B4291">
            <v>2</v>
          </cell>
          <cell r="C4291" t="str">
            <v>Southern Electric</v>
          </cell>
          <cell r="D4291" t="str">
            <v>Scottish and Southern</v>
          </cell>
          <cell r="E4291">
            <v>2</v>
          </cell>
          <cell r="F4291" t="str">
            <v>Credit</v>
          </cell>
          <cell r="G4291" t="str">
            <v>North East</v>
          </cell>
          <cell r="H4291">
            <v>1061</v>
          </cell>
        </row>
        <row r="4292">
          <cell r="A4292">
            <v>1999</v>
          </cell>
          <cell r="B4292">
            <v>2</v>
          </cell>
          <cell r="C4292" t="str">
            <v>Southern Electric</v>
          </cell>
          <cell r="D4292" t="str">
            <v>Scottish and Southern</v>
          </cell>
          <cell r="E4292">
            <v>2</v>
          </cell>
          <cell r="F4292" t="str">
            <v>Credit</v>
          </cell>
          <cell r="G4292" t="str">
            <v>North East</v>
          </cell>
          <cell r="H4292">
            <v>0</v>
          </cell>
        </row>
        <row r="4293">
          <cell r="A4293">
            <v>1999</v>
          </cell>
          <cell r="B4293">
            <v>2</v>
          </cell>
          <cell r="C4293" t="str">
            <v>Southern Electric</v>
          </cell>
          <cell r="D4293" t="str">
            <v>Scottish and Southern</v>
          </cell>
          <cell r="E4293">
            <v>2</v>
          </cell>
          <cell r="F4293" t="str">
            <v>Direct Debit</v>
          </cell>
          <cell r="G4293" t="str">
            <v>North East</v>
          </cell>
          <cell r="H4293">
            <v>2020</v>
          </cell>
        </row>
        <row r="4294">
          <cell r="A4294">
            <v>1999</v>
          </cell>
          <cell r="B4294">
            <v>2</v>
          </cell>
          <cell r="C4294" t="str">
            <v>Southern Electric</v>
          </cell>
          <cell r="D4294" t="str">
            <v>Scottish and Southern</v>
          </cell>
          <cell r="E4294">
            <v>2</v>
          </cell>
          <cell r="F4294" t="str">
            <v>Prepayment</v>
          </cell>
          <cell r="G4294" t="str">
            <v>North East</v>
          </cell>
          <cell r="H4294">
            <v>0</v>
          </cell>
        </row>
        <row r="4295">
          <cell r="A4295">
            <v>1999</v>
          </cell>
          <cell r="B4295">
            <v>2</v>
          </cell>
          <cell r="C4295" t="str">
            <v>Southern Electric</v>
          </cell>
          <cell r="D4295" t="str">
            <v>Scottish and Southern</v>
          </cell>
          <cell r="E4295">
            <v>2</v>
          </cell>
          <cell r="F4295" t="str">
            <v>All</v>
          </cell>
          <cell r="G4295" t="str">
            <v>North Scotland</v>
          </cell>
          <cell r="H4295">
            <v>0</v>
          </cell>
        </row>
        <row r="4296">
          <cell r="A4296">
            <v>1999</v>
          </cell>
          <cell r="B4296">
            <v>2</v>
          </cell>
          <cell r="C4296" t="str">
            <v>Southern Electric</v>
          </cell>
          <cell r="D4296" t="str">
            <v>Scottish and Southern</v>
          </cell>
          <cell r="E4296">
            <v>2</v>
          </cell>
          <cell r="F4296" t="str">
            <v>Credit</v>
          </cell>
          <cell r="G4296" t="str">
            <v>North Scotland</v>
          </cell>
          <cell r="H4296">
            <v>0</v>
          </cell>
        </row>
        <row r="4297">
          <cell r="A4297">
            <v>1999</v>
          </cell>
          <cell r="B4297">
            <v>2</v>
          </cell>
          <cell r="C4297" t="str">
            <v>Southern Electric</v>
          </cell>
          <cell r="D4297" t="str">
            <v>Scottish and Southern</v>
          </cell>
          <cell r="E4297">
            <v>2</v>
          </cell>
          <cell r="F4297" t="str">
            <v>Credit</v>
          </cell>
          <cell r="G4297" t="str">
            <v>North Scotland</v>
          </cell>
          <cell r="H4297">
            <v>0</v>
          </cell>
        </row>
        <row r="4298">
          <cell r="A4298">
            <v>1999</v>
          </cell>
          <cell r="B4298">
            <v>2</v>
          </cell>
          <cell r="C4298" t="str">
            <v>Southern Electric</v>
          </cell>
          <cell r="D4298" t="str">
            <v>Scottish and Southern</v>
          </cell>
          <cell r="E4298">
            <v>2</v>
          </cell>
          <cell r="F4298" t="str">
            <v>Direct Debit</v>
          </cell>
          <cell r="G4298" t="str">
            <v>North Scotland</v>
          </cell>
          <cell r="H4298">
            <v>0</v>
          </cell>
        </row>
        <row r="4299">
          <cell r="A4299">
            <v>1999</v>
          </cell>
          <cell r="B4299">
            <v>2</v>
          </cell>
          <cell r="C4299" t="str">
            <v>Southern Electric</v>
          </cell>
          <cell r="D4299" t="str">
            <v>Scottish and Southern</v>
          </cell>
          <cell r="E4299">
            <v>2</v>
          </cell>
          <cell r="F4299" t="str">
            <v>Prepayment</v>
          </cell>
          <cell r="G4299" t="str">
            <v>North Scotland</v>
          </cell>
          <cell r="H4299">
            <v>0</v>
          </cell>
        </row>
        <row r="4300">
          <cell r="A4300">
            <v>1999</v>
          </cell>
          <cell r="B4300">
            <v>2</v>
          </cell>
          <cell r="C4300" t="str">
            <v>Southern Electric</v>
          </cell>
          <cell r="D4300" t="str">
            <v>Scottish and Southern</v>
          </cell>
          <cell r="E4300">
            <v>2</v>
          </cell>
          <cell r="F4300" t="str">
            <v>All</v>
          </cell>
          <cell r="G4300" t="str">
            <v>North Wales &amp; Merseyside</v>
          </cell>
          <cell r="H4300">
            <v>505</v>
          </cell>
        </row>
        <row r="4301">
          <cell r="A4301">
            <v>1999</v>
          </cell>
          <cell r="B4301">
            <v>2</v>
          </cell>
          <cell r="C4301" t="str">
            <v>Southern Electric</v>
          </cell>
          <cell r="D4301" t="str">
            <v>Scottish and Southern</v>
          </cell>
          <cell r="E4301">
            <v>2</v>
          </cell>
          <cell r="F4301" t="str">
            <v>Credit</v>
          </cell>
          <cell r="G4301" t="str">
            <v>North Wales &amp; Merseyside</v>
          </cell>
          <cell r="H4301">
            <v>169</v>
          </cell>
        </row>
        <row r="4302">
          <cell r="A4302">
            <v>1999</v>
          </cell>
          <cell r="B4302">
            <v>2</v>
          </cell>
          <cell r="C4302" t="str">
            <v>Southern Electric</v>
          </cell>
          <cell r="D4302" t="str">
            <v>Scottish and Southern</v>
          </cell>
          <cell r="E4302">
            <v>2</v>
          </cell>
          <cell r="F4302" t="str">
            <v>Credit</v>
          </cell>
          <cell r="G4302" t="str">
            <v>North Wales &amp; Merseyside</v>
          </cell>
          <cell r="H4302">
            <v>0</v>
          </cell>
        </row>
        <row r="4303">
          <cell r="A4303">
            <v>1999</v>
          </cell>
          <cell r="B4303">
            <v>2</v>
          </cell>
          <cell r="C4303" t="str">
            <v>Southern Electric</v>
          </cell>
          <cell r="D4303" t="str">
            <v>Scottish and Southern</v>
          </cell>
          <cell r="E4303">
            <v>2</v>
          </cell>
          <cell r="F4303" t="str">
            <v>Direct Debit</v>
          </cell>
          <cell r="G4303" t="str">
            <v>North Wales &amp; Merseyside</v>
          </cell>
          <cell r="H4303">
            <v>336</v>
          </cell>
        </row>
        <row r="4304">
          <cell r="A4304">
            <v>1999</v>
          </cell>
          <cell r="B4304">
            <v>2</v>
          </cell>
          <cell r="C4304" t="str">
            <v>Southern Electric</v>
          </cell>
          <cell r="D4304" t="str">
            <v>Scottish and Southern</v>
          </cell>
          <cell r="E4304">
            <v>2</v>
          </cell>
          <cell r="F4304" t="str">
            <v>Prepayment</v>
          </cell>
          <cell r="G4304" t="str">
            <v>North Wales &amp; Merseyside</v>
          </cell>
          <cell r="H4304">
            <v>0</v>
          </cell>
        </row>
        <row r="4305">
          <cell r="A4305">
            <v>1999</v>
          </cell>
          <cell r="B4305">
            <v>2</v>
          </cell>
          <cell r="C4305" t="str">
            <v>Southern Electric</v>
          </cell>
          <cell r="D4305" t="str">
            <v>Scottish and Southern</v>
          </cell>
          <cell r="E4305">
            <v>2</v>
          </cell>
          <cell r="F4305" t="str">
            <v>All</v>
          </cell>
          <cell r="G4305" t="str">
            <v>North West</v>
          </cell>
          <cell r="H4305">
            <v>976</v>
          </cell>
        </row>
        <row r="4306">
          <cell r="A4306">
            <v>1999</v>
          </cell>
          <cell r="B4306">
            <v>2</v>
          </cell>
          <cell r="C4306" t="str">
            <v>Southern Electric</v>
          </cell>
          <cell r="D4306" t="str">
            <v>Scottish and Southern</v>
          </cell>
          <cell r="E4306">
            <v>2</v>
          </cell>
          <cell r="F4306" t="str">
            <v>Credit</v>
          </cell>
          <cell r="G4306" t="str">
            <v>North West</v>
          </cell>
          <cell r="H4306">
            <v>327</v>
          </cell>
        </row>
        <row r="4307">
          <cell r="A4307">
            <v>1999</v>
          </cell>
          <cell r="B4307">
            <v>2</v>
          </cell>
          <cell r="C4307" t="str">
            <v>Southern Electric</v>
          </cell>
          <cell r="D4307" t="str">
            <v>Scottish and Southern</v>
          </cell>
          <cell r="E4307">
            <v>2</v>
          </cell>
          <cell r="F4307" t="str">
            <v>Credit</v>
          </cell>
          <cell r="G4307" t="str">
            <v>North West</v>
          </cell>
          <cell r="H4307">
            <v>0</v>
          </cell>
        </row>
        <row r="4308">
          <cell r="A4308">
            <v>1999</v>
          </cell>
          <cell r="B4308">
            <v>2</v>
          </cell>
          <cell r="C4308" t="str">
            <v>Southern Electric</v>
          </cell>
          <cell r="D4308" t="str">
            <v>Scottish and Southern</v>
          </cell>
          <cell r="E4308">
            <v>2</v>
          </cell>
          <cell r="F4308" t="str">
            <v>Direct Debit</v>
          </cell>
          <cell r="G4308" t="str">
            <v>North West</v>
          </cell>
          <cell r="H4308">
            <v>648</v>
          </cell>
        </row>
        <row r="4309">
          <cell r="A4309">
            <v>1999</v>
          </cell>
          <cell r="B4309">
            <v>2</v>
          </cell>
          <cell r="C4309" t="str">
            <v>Southern Electric</v>
          </cell>
          <cell r="D4309" t="str">
            <v>Scottish and Southern</v>
          </cell>
          <cell r="E4309">
            <v>2</v>
          </cell>
          <cell r="F4309" t="str">
            <v>Prepayment</v>
          </cell>
          <cell r="G4309" t="str">
            <v>North West</v>
          </cell>
          <cell r="H4309">
            <v>1</v>
          </cell>
        </row>
        <row r="4310">
          <cell r="A4310">
            <v>1999</v>
          </cell>
          <cell r="B4310">
            <v>2</v>
          </cell>
          <cell r="C4310" t="str">
            <v>Southern Electric</v>
          </cell>
          <cell r="D4310" t="str">
            <v>Scottish and Southern</v>
          </cell>
          <cell r="E4310">
            <v>2</v>
          </cell>
          <cell r="F4310" t="str">
            <v>All</v>
          </cell>
          <cell r="G4310" t="str">
            <v>South East</v>
          </cell>
          <cell r="H4310">
            <v>23226</v>
          </cell>
        </row>
        <row r="4311">
          <cell r="A4311">
            <v>1999</v>
          </cell>
          <cell r="B4311">
            <v>2</v>
          </cell>
          <cell r="C4311" t="str">
            <v>Southern Electric</v>
          </cell>
          <cell r="D4311" t="str">
            <v>Scottish and Southern</v>
          </cell>
          <cell r="E4311">
            <v>2</v>
          </cell>
          <cell r="F4311" t="str">
            <v>Credit</v>
          </cell>
          <cell r="G4311" t="str">
            <v>South East</v>
          </cell>
          <cell r="H4311">
            <v>12534</v>
          </cell>
        </row>
        <row r="4312">
          <cell r="A4312">
            <v>1999</v>
          </cell>
          <cell r="B4312">
            <v>2</v>
          </cell>
          <cell r="C4312" t="str">
            <v>Southern Electric</v>
          </cell>
          <cell r="D4312" t="str">
            <v>Scottish and Southern</v>
          </cell>
          <cell r="E4312">
            <v>2</v>
          </cell>
          <cell r="F4312" t="str">
            <v>Credit</v>
          </cell>
          <cell r="G4312" t="str">
            <v>South East</v>
          </cell>
          <cell r="H4312">
            <v>0</v>
          </cell>
        </row>
        <row r="4313">
          <cell r="A4313">
            <v>1999</v>
          </cell>
          <cell r="B4313">
            <v>2</v>
          </cell>
          <cell r="C4313" t="str">
            <v>Southern Electric</v>
          </cell>
          <cell r="D4313" t="str">
            <v>Scottish and Southern</v>
          </cell>
          <cell r="E4313">
            <v>2</v>
          </cell>
          <cell r="F4313" t="str">
            <v>Direct Debit</v>
          </cell>
          <cell r="G4313" t="str">
            <v>South East</v>
          </cell>
          <cell r="H4313">
            <v>10675</v>
          </cell>
        </row>
        <row r="4314">
          <cell r="A4314">
            <v>1999</v>
          </cell>
          <cell r="B4314">
            <v>2</v>
          </cell>
          <cell r="C4314" t="str">
            <v>Southern Electric</v>
          </cell>
          <cell r="D4314" t="str">
            <v>Scottish and Southern</v>
          </cell>
          <cell r="E4314">
            <v>2</v>
          </cell>
          <cell r="F4314" t="str">
            <v>Prepayment</v>
          </cell>
          <cell r="G4314" t="str">
            <v>South East</v>
          </cell>
          <cell r="H4314">
            <v>17</v>
          </cell>
        </row>
        <row r="4315">
          <cell r="A4315">
            <v>1999</v>
          </cell>
          <cell r="B4315">
            <v>2</v>
          </cell>
          <cell r="C4315" t="str">
            <v>Southern Electric</v>
          </cell>
          <cell r="D4315" t="str">
            <v>Scottish and Southern</v>
          </cell>
          <cell r="E4315">
            <v>2</v>
          </cell>
          <cell r="F4315" t="str">
            <v>All</v>
          </cell>
          <cell r="G4315" t="str">
            <v>South Scotland</v>
          </cell>
          <cell r="H4315">
            <v>0</v>
          </cell>
        </row>
        <row r="4316">
          <cell r="A4316">
            <v>1999</v>
          </cell>
          <cell r="B4316">
            <v>2</v>
          </cell>
          <cell r="C4316" t="str">
            <v>Southern Electric</v>
          </cell>
          <cell r="D4316" t="str">
            <v>Scottish and Southern</v>
          </cell>
          <cell r="E4316">
            <v>2</v>
          </cell>
          <cell r="F4316" t="str">
            <v>Credit</v>
          </cell>
          <cell r="G4316" t="str">
            <v>South Scotland</v>
          </cell>
          <cell r="H4316">
            <v>0</v>
          </cell>
        </row>
        <row r="4317">
          <cell r="A4317">
            <v>1999</v>
          </cell>
          <cell r="B4317">
            <v>2</v>
          </cell>
          <cell r="C4317" t="str">
            <v>Southern Electric</v>
          </cell>
          <cell r="D4317" t="str">
            <v>Scottish and Southern</v>
          </cell>
          <cell r="E4317">
            <v>2</v>
          </cell>
          <cell r="F4317" t="str">
            <v>Credit</v>
          </cell>
          <cell r="G4317" t="str">
            <v>South Scotland</v>
          </cell>
          <cell r="H4317">
            <v>0</v>
          </cell>
        </row>
        <row r="4318">
          <cell r="A4318">
            <v>1999</v>
          </cell>
          <cell r="B4318">
            <v>2</v>
          </cell>
          <cell r="C4318" t="str">
            <v>Southern Electric</v>
          </cell>
          <cell r="D4318" t="str">
            <v>Scottish and Southern</v>
          </cell>
          <cell r="E4318">
            <v>2</v>
          </cell>
          <cell r="F4318" t="str">
            <v>Direct Debit</v>
          </cell>
          <cell r="G4318" t="str">
            <v>South Scotland</v>
          </cell>
          <cell r="H4318">
            <v>0</v>
          </cell>
        </row>
        <row r="4319">
          <cell r="A4319">
            <v>1999</v>
          </cell>
          <cell r="B4319">
            <v>2</v>
          </cell>
          <cell r="C4319" t="str">
            <v>Southern Electric</v>
          </cell>
          <cell r="D4319" t="str">
            <v>Scottish and Southern</v>
          </cell>
          <cell r="E4319">
            <v>2</v>
          </cell>
          <cell r="F4319" t="str">
            <v>Prepayment</v>
          </cell>
          <cell r="G4319" t="str">
            <v>South Scotland</v>
          </cell>
          <cell r="H4319">
            <v>0</v>
          </cell>
        </row>
        <row r="4320">
          <cell r="A4320">
            <v>1999</v>
          </cell>
          <cell r="B4320">
            <v>2</v>
          </cell>
          <cell r="C4320" t="str">
            <v>Southern Electric</v>
          </cell>
          <cell r="D4320" t="str">
            <v>Scottish and Southern</v>
          </cell>
          <cell r="E4320">
            <v>2</v>
          </cell>
          <cell r="F4320" t="str">
            <v>All</v>
          </cell>
          <cell r="G4320" t="str">
            <v>South Wales</v>
          </cell>
          <cell r="H4320">
            <v>3497</v>
          </cell>
        </row>
        <row r="4321">
          <cell r="A4321">
            <v>1999</v>
          </cell>
          <cell r="B4321">
            <v>2</v>
          </cell>
          <cell r="C4321" t="str">
            <v>Southern Electric</v>
          </cell>
          <cell r="D4321" t="str">
            <v>Scottish and Southern</v>
          </cell>
          <cell r="E4321">
            <v>2</v>
          </cell>
          <cell r="F4321" t="str">
            <v>Credit</v>
          </cell>
          <cell r="G4321" t="str">
            <v>South Wales</v>
          </cell>
          <cell r="H4321">
            <v>1175</v>
          </cell>
        </row>
        <row r="4322">
          <cell r="A4322">
            <v>1999</v>
          </cell>
          <cell r="B4322">
            <v>2</v>
          </cell>
          <cell r="C4322" t="str">
            <v>Southern Electric</v>
          </cell>
          <cell r="D4322" t="str">
            <v>Scottish and Southern</v>
          </cell>
          <cell r="E4322">
            <v>2</v>
          </cell>
          <cell r="F4322" t="str">
            <v>Credit</v>
          </cell>
          <cell r="G4322" t="str">
            <v>South Wales</v>
          </cell>
          <cell r="H4322">
            <v>0</v>
          </cell>
        </row>
        <row r="4323">
          <cell r="A4323">
            <v>1999</v>
          </cell>
          <cell r="B4323">
            <v>2</v>
          </cell>
          <cell r="C4323" t="str">
            <v>Southern Electric</v>
          </cell>
          <cell r="D4323" t="str">
            <v>Scottish and Southern</v>
          </cell>
          <cell r="E4323">
            <v>2</v>
          </cell>
          <cell r="F4323" t="str">
            <v>Direct Debit</v>
          </cell>
          <cell r="G4323" t="str">
            <v>South Wales</v>
          </cell>
          <cell r="H4323">
            <v>2322</v>
          </cell>
        </row>
        <row r="4324">
          <cell r="A4324">
            <v>1999</v>
          </cell>
          <cell r="B4324">
            <v>2</v>
          </cell>
          <cell r="C4324" t="str">
            <v>Southern Electric</v>
          </cell>
          <cell r="D4324" t="str">
            <v>Scottish and Southern</v>
          </cell>
          <cell r="E4324">
            <v>2</v>
          </cell>
          <cell r="F4324" t="str">
            <v>Prepayment</v>
          </cell>
          <cell r="G4324" t="str">
            <v>South Wales</v>
          </cell>
          <cell r="H4324">
            <v>0</v>
          </cell>
        </row>
        <row r="4325">
          <cell r="A4325">
            <v>1999</v>
          </cell>
          <cell r="B4325">
            <v>2</v>
          </cell>
          <cell r="C4325" t="str">
            <v>Southern Electric</v>
          </cell>
          <cell r="D4325" t="str">
            <v>Scottish and Southern</v>
          </cell>
          <cell r="E4325">
            <v>2</v>
          </cell>
          <cell r="F4325" t="str">
            <v>All</v>
          </cell>
          <cell r="G4325" t="str">
            <v>South West</v>
          </cell>
          <cell r="H4325">
            <v>6048</v>
          </cell>
        </row>
        <row r="4326">
          <cell r="A4326">
            <v>1999</v>
          </cell>
          <cell r="B4326">
            <v>2</v>
          </cell>
          <cell r="C4326" t="str">
            <v>Southern Electric</v>
          </cell>
          <cell r="D4326" t="str">
            <v>Scottish and Southern</v>
          </cell>
          <cell r="E4326">
            <v>2</v>
          </cell>
          <cell r="F4326" t="str">
            <v>Credit</v>
          </cell>
          <cell r="G4326" t="str">
            <v>South West</v>
          </cell>
          <cell r="H4326">
            <v>2025</v>
          </cell>
        </row>
        <row r="4327">
          <cell r="A4327">
            <v>1999</v>
          </cell>
          <cell r="B4327">
            <v>2</v>
          </cell>
          <cell r="C4327" t="str">
            <v>Southern Electric</v>
          </cell>
          <cell r="D4327" t="str">
            <v>Scottish and Southern</v>
          </cell>
          <cell r="E4327">
            <v>2</v>
          </cell>
          <cell r="F4327" t="str">
            <v>Credit</v>
          </cell>
          <cell r="G4327" t="str">
            <v>South West</v>
          </cell>
          <cell r="H4327">
            <v>0</v>
          </cell>
        </row>
        <row r="4328">
          <cell r="A4328">
            <v>1999</v>
          </cell>
          <cell r="B4328">
            <v>2</v>
          </cell>
          <cell r="C4328" t="str">
            <v>Southern Electric</v>
          </cell>
          <cell r="D4328" t="str">
            <v>Scottish and Southern</v>
          </cell>
          <cell r="E4328">
            <v>2</v>
          </cell>
          <cell r="F4328" t="str">
            <v>Direct Debit</v>
          </cell>
          <cell r="G4328" t="str">
            <v>South West</v>
          </cell>
          <cell r="H4328">
            <v>4020</v>
          </cell>
        </row>
        <row r="4329">
          <cell r="A4329">
            <v>1999</v>
          </cell>
          <cell r="B4329">
            <v>2</v>
          </cell>
          <cell r="C4329" t="str">
            <v>Southern Electric</v>
          </cell>
          <cell r="D4329" t="str">
            <v>Scottish and Southern</v>
          </cell>
          <cell r="E4329">
            <v>2</v>
          </cell>
          <cell r="F4329" t="str">
            <v>Prepayment</v>
          </cell>
          <cell r="G4329" t="str">
            <v>South West</v>
          </cell>
          <cell r="H4329">
            <v>3</v>
          </cell>
        </row>
        <row r="4330">
          <cell r="A4330">
            <v>1999</v>
          </cell>
          <cell r="B4330">
            <v>2</v>
          </cell>
          <cell r="C4330" t="str">
            <v>Southern Electric</v>
          </cell>
          <cell r="D4330" t="str">
            <v>Scottish and Southern</v>
          </cell>
          <cell r="E4330">
            <v>1</v>
          </cell>
          <cell r="F4330" t="str">
            <v>All</v>
          </cell>
          <cell r="G4330" t="str">
            <v>Southern</v>
          </cell>
          <cell r="H4330">
            <v>2371694</v>
          </cell>
        </row>
        <row r="4331">
          <cell r="A4331">
            <v>1999</v>
          </cell>
          <cell r="B4331">
            <v>2</v>
          </cell>
          <cell r="C4331" t="str">
            <v>Southern Electric</v>
          </cell>
          <cell r="D4331" t="str">
            <v>Scottish and Southern</v>
          </cell>
          <cell r="E4331">
            <v>1</v>
          </cell>
          <cell r="F4331" t="str">
            <v>Credit</v>
          </cell>
          <cell r="G4331" t="str">
            <v>Southern</v>
          </cell>
          <cell r="H4331">
            <v>1102400</v>
          </cell>
        </row>
        <row r="4332">
          <cell r="A4332">
            <v>1999</v>
          </cell>
          <cell r="B4332">
            <v>2</v>
          </cell>
          <cell r="C4332" t="str">
            <v>Southern Electric</v>
          </cell>
          <cell r="D4332" t="str">
            <v>Scottish and Southern</v>
          </cell>
          <cell r="E4332">
            <v>1</v>
          </cell>
          <cell r="F4332" t="str">
            <v>Credit</v>
          </cell>
          <cell r="G4332" t="str">
            <v>Southern</v>
          </cell>
          <cell r="H4332">
            <v>0</v>
          </cell>
        </row>
        <row r="4333">
          <cell r="A4333">
            <v>1999</v>
          </cell>
          <cell r="B4333">
            <v>2</v>
          </cell>
          <cell r="C4333" t="str">
            <v>Southern Electric</v>
          </cell>
          <cell r="D4333" t="str">
            <v>Scottish and Southern</v>
          </cell>
          <cell r="E4333">
            <v>1</v>
          </cell>
          <cell r="F4333" t="str">
            <v>Direct Debit</v>
          </cell>
          <cell r="G4333" t="str">
            <v>Southern</v>
          </cell>
          <cell r="H4333">
            <v>979908</v>
          </cell>
        </row>
        <row r="4334">
          <cell r="A4334">
            <v>1999</v>
          </cell>
          <cell r="B4334">
            <v>2</v>
          </cell>
          <cell r="C4334" t="str">
            <v>Southern Electric</v>
          </cell>
          <cell r="D4334" t="str">
            <v>Scottish and Southern</v>
          </cell>
          <cell r="E4334">
            <v>1</v>
          </cell>
          <cell r="F4334" t="str">
            <v>Prepayment</v>
          </cell>
          <cell r="G4334" t="str">
            <v>Southern</v>
          </cell>
          <cell r="H4334">
            <v>289386</v>
          </cell>
        </row>
        <row r="4335">
          <cell r="A4335">
            <v>1999</v>
          </cell>
          <cell r="B4335">
            <v>2</v>
          </cell>
          <cell r="C4335" t="str">
            <v>Southern Electric</v>
          </cell>
          <cell r="D4335" t="str">
            <v>Scottish and Southern</v>
          </cell>
          <cell r="E4335">
            <v>2</v>
          </cell>
          <cell r="F4335" t="str">
            <v>All</v>
          </cell>
          <cell r="G4335" t="str">
            <v>Yorkshire</v>
          </cell>
          <cell r="H4335">
            <v>3327</v>
          </cell>
        </row>
        <row r="4336">
          <cell r="A4336">
            <v>1999</v>
          </cell>
          <cell r="B4336">
            <v>2</v>
          </cell>
          <cell r="C4336" t="str">
            <v>Southern Electric</v>
          </cell>
          <cell r="D4336" t="str">
            <v>Scottish and Southern</v>
          </cell>
          <cell r="E4336">
            <v>2</v>
          </cell>
          <cell r="F4336" t="str">
            <v>Credit</v>
          </cell>
          <cell r="G4336" t="str">
            <v>Yorkshire</v>
          </cell>
          <cell r="H4336">
            <v>1165</v>
          </cell>
        </row>
        <row r="4337">
          <cell r="A4337">
            <v>1999</v>
          </cell>
          <cell r="B4337">
            <v>2</v>
          </cell>
          <cell r="C4337" t="str">
            <v>Southern Electric</v>
          </cell>
          <cell r="D4337" t="str">
            <v>Scottish and Southern</v>
          </cell>
          <cell r="E4337">
            <v>2</v>
          </cell>
          <cell r="F4337" t="str">
            <v>Credit</v>
          </cell>
          <cell r="G4337" t="str">
            <v>Yorkshire</v>
          </cell>
          <cell r="H4337">
            <v>0</v>
          </cell>
        </row>
        <row r="4338">
          <cell r="A4338">
            <v>1999</v>
          </cell>
          <cell r="B4338">
            <v>2</v>
          </cell>
          <cell r="C4338" t="str">
            <v>Southern Electric</v>
          </cell>
          <cell r="D4338" t="str">
            <v>Scottish and Southern</v>
          </cell>
          <cell r="E4338">
            <v>2</v>
          </cell>
          <cell r="F4338" t="str">
            <v>Direct Debit</v>
          </cell>
          <cell r="G4338" t="str">
            <v>Yorkshire</v>
          </cell>
          <cell r="H4338">
            <v>2158</v>
          </cell>
        </row>
        <row r="4339">
          <cell r="A4339">
            <v>1999</v>
          </cell>
          <cell r="B4339">
            <v>2</v>
          </cell>
          <cell r="C4339" t="str">
            <v>Southern Electric</v>
          </cell>
          <cell r="D4339" t="str">
            <v>Scottish and Southern</v>
          </cell>
          <cell r="E4339">
            <v>2</v>
          </cell>
          <cell r="F4339" t="str">
            <v>Prepayment</v>
          </cell>
          <cell r="G4339" t="str">
            <v>Yorkshire</v>
          </cell>
          <cell r="H4339">
            <v>4</v>
          </cell>
        </row>
        <row r="4340">
          <cell r="A4340">
            <v>1999</v>
          </cell>
          <cell r="B4340">
            <v>2</v>
          </cell>
          <cell r="C4340" t="str">
            <v>SWALEC</v>
          </cell>
          <cell r="D4340" t="str">
            <v>Scottish and Southern</v>
          </cell>
          <cell r="E4340">
            <v>2</v>
          </cell>
          <cell r="F4340" t="str">
            <v>All</v>
          </cell>
          <cell r="G4340" t="str">
            <v>East Anglia</v>
          </cell>
          <cell r="H4340">
            <v>1355</v>
          </cell>
        </row>
        <row r="4341">
          <cell r="A4341">
            <v>1999</v>
          </cell>
          <cell r="B4341">
            <v>2</v>
          </cell>
          <cell r="C4341" t="str">
            <v>SWALEC</v>
          </cell>
          <cell r="D4341" t="str">
            <v>Scottish and Southern</v>
          </cell>
          <cell r="E4341">
            <v>2</v>
          </cell>
          <cell r="F4341" t="str">
            <v>Credit</v>
          </cell>
          <cell r="G4341" t="str">
            <v>East Anglia</v>
          </cell>
          <cell r="H4341">
            <v>577</v>
          </cell>
        </row>
        <row r="4342">
          <cell r="A4342">
            <v>1999</v>
          </cell>
          <cell r="B4342">
            <v>2</v>
          </cell>
          <cell r="C4342" t="str">
            <v>SWALEC</v>
          </cell>
          <cell r="D4342" t="str">
            <v>Scottish and Southern</v>
          </cell>
          <cell r="E4342">
            <v>2</v>
          </cell>
          <cell r="F4342" t="str">
            <v>Credit</v>
          </cell>
          <cell r="G4342" t="str">
            <v>East Anglia</v>
          </cell>
          <cell r="H4342">
            <v>0</v>
          </cell>
        </row>
        <row r="4343">
          <cell r="A4343">
            <v>1999</v>
          </cell>
          <cell r="B4343">
            <v>2</v>
          </cell>
          <cell r="C4343" t="str">
            <v>SWALEC</v>
          </cell>
          <cell r="D4343" t="str">
            <v>Scottish and Southern</v>
          </cell>
          <cell r="E4343">
            <v>2</v>
          </cell>
          <cell r="F4343" t="str">
            <v>Direct Debit</v>
          </cell>
          <cell r="G4343" t="str">
            <v>East Anglia</v>
          </cell>
          <cell r="H4343">
            <v>778</v>
          </cell>
        </row>
        <row r="4344">
          <cell r="A4344">
            <v>1999</v>
          </cell>
          <cell r="B4344">
            <v>2</v>
          </cell>
          <cell r="C4344" t="str">
            <v>SWALEC</v>
          </cell>
          <cell r="D4344" t="str">
            <v>Scottish and Southern</v>
          </cell>
          <cell r="E4344">
            <v>2</v>
          </cell>
          <cell r="F4344" t="str">
            <v>Prepayment</v>
          </cell>
          <cell r="G4344" t="str">
            <v>East Anglia</v>
          </cell>
          <cell r="H4344">
            <v>0</v>
          </cell>
        </row>
        <row r="4345">
          <cell r="A4345">
            <v>1999</v>
          </cell>
          <cell r="B4345">
            <v>2</v>
          </cell>
          <cell r="C4345" t="str">
            <v>SWALEC</v>
          </cell>
          <cell r="D4345" t="str">
            <v>Scottish and Southern</v>
          </cell>
          <cell r="E4345">
            <v>2</v>
          </cell>
          <cell r="F4345" t="str">
            <v>All</v>
          </cell>
          <cell r="G4345" t="str">
            <v>East Midlands</v>
          </cell>
          <cell r="H4345">
            <v>20</v>
          </cell>
        </row>
        <row r="4346">
          <cell r="A4346">
            <v>1999</v>
          </cell>
          <cell r="B4346">
            <v>2</v>
          </cell>
          <cell r="C4346" t="str">
            <v>SWALEC</v>
          </cell>
          <cell r="D4346" t="str">
            <v>Scottish and Southern</v>
          </cell>
          <cell r="E4346">
            <v>2</v>
          </cell>
          <cell r="F4346" t="str">
            <v>Credit</v>
          </cell>
          <cell r="G4346" t="str">
            <v>East Midlands</v>
          </cell>
          <cell r="H4346">
            <v>5</v>
          </cell>
        </row>
        <row r="4347">
          <cell r="A4347">
            <v>1999</v>
          </cell>
          <cell r="B4347">
            <v>2</v>
          </cell>
          <cell r="C4347" t="str">
            <v>SWALEC</v>
          </cell>
          <cell r="D4347" t="str">
            <v>Scottish and Southern</v>
          </cell>
          <cell r="E4347">
            <v>2</v>
          </cell>
          <cell r="F4347" t="str">
            <v>Credit</v>
          </cell>
          <cell r="G4347" t="str">
            <v>East Midlands</v>
          </cell>
          <cell r="H4347">
            <v>0</v>
          </cell>
        </row>
        <row r="4348">
          <cell r="A4348">
            <v>1999</v>
          </cell>
          <cell r="B4348">
            <v>2</v>
          </cell>
          <cell r="C4348" t="str">
            <v>SWALEC</v>
          </cell>
          <cell r="D4348" t="str">
            <v>Scottish and Southern</v>
          </cell>
          <cell r="E4348">
            <v>2</v>
          </cell>
          <cell r="F4348" t="str">
            <v>Direct Debit</v>
          </cell>
          <cell r="G4348" t="str">
            <v>East Midlands</v>
          </cell>
          <cell r="H4348">
            <v>15</v>
          </cell>
        </row>
        <row r="4349">
          <cell r="A4349">
            <v>1999</v>
          </cell>
          <cell r="B4349">
            <v>2</v>
          </cell>
          <cell r="C4349" t="str">
            <v>SWALEC</v>
          </cell>
          <cell r="D4349" t="str">
            <v>Scottish and Southern</v>
          </cell>
          <cell r="E4349">
            <v>2</v>
          </cell>
          <cell r="F4349" t="str">
            <v>Prepayment</v>
          </cell>
          <cell r="G4349" t="str">
            <v>East Midlands</v>
          </cell>
          <cell r="H4349">
            <v>0</v>
          </cell>
        </row>
        <row r="4350">
          <cell r="A4350">
            <v>1999</v>
          </cell>
          <cell r="B4350">
            <v>2</v>
          </cell>
          <cell r="C4350" t="str">
            <v>SWALEC</v>
          </cell>
          <cell r="D4350" t="str">
            <v>Scottish and Southern</v>
          </cell>
          <cell r="E4350">
            <v>2</v>
          </cell>
          <cell r="F4350" t="str">
            <v>All</v>
          </cell>
          <cell r="G4350" t="str">
            <v>London</v>
          </cell>
          <cell r="H4350">
            <v>23</v>
          </cell>
        </row>
        <row r="4351">
          <cell r="A4351">
            <v>1999</v>
          </cell>
          <cell r="B4351">
            <v>2</v>
          </cell>
          <cell r="C4351" t="str">
            <v>SWALEC</v>
          </cell>
          <cell r="D4351" t="str">
            <v>Scottish and Southern</v>
          </cell>
          <cell r="E4351">
            <v>2</v>
          </cell>
          <cell r="F4351" t="str">
            <v>Credit</v>
          </cell>
          <cell r="G4351" t="str">
            <v>London</v>
          </cell>
          <cell r="H4351">
            <v>11</v>
          </cell>
        </row>
        <row r="4352">
          <cell r="A4352">
            <v>1999</v>
          </cell>
          <cell r="B4352">
            <v>2</v>
          </cell>
          <cell r="C4352" t="str">
            <v>SWALEC</v>
          </cell>
          <cell r="D4352" t="str">
            <v>Scottish and Southern</v>
          </cell>
          <cell r="E4352">
            <v>2</v>
          </cell>
          <cell r="F4352" t="str">
            <v>Credit</v>
          </cell>
          <cell r="G4352" t="str">
            <v>London</v>
          </cell>
          <cell r="H4352">
            <v>0</v>
          </cell>
        </row>
        <row r="4353">
          <cell r="A4353">
            <v>1999</v>
          </cell>
          <cell r="B4353">
            <v>2</v>
          </cell>
          <cell r="C4353" t="str">
            <v>SWALEC</v>
          </cell>
          <cell r="D4353" t="str">
            <v>Scottish and Southern</v>
          </cell>
          <cell r="E4353">
            <v>2</v>
          </cell>
          <cell r="F4353" t="str">
            <v>Direct Debit</v>
          </cell>
          <cell r="G4353" t="str">
            <v>London</v>
          </cell>
          <cell r="H4353">
            <v>12</v>
          </cell>
        </row>
        <row r="4354">
          <cell r="A4354">
            <v>1999</v>
          </cell>
          <cell r="B4354">
            <v>2</v>
          </cell>
          <cell r="C4354" t="str">
            <v>SWALEC</v>
          </cell>
          <cell r="D4354" t="str">
            <v>Scottish and Southern</v>
          </cell>
          <cell r="E4354">
            <v>2</v>
          </cell>
          <cell r="F4354" t="str">
            <v>Prepayment</v>
          </cell>
          <cell r="G4354" t="str">
            <v>London</v>
          </cell>
          <cell r="H4354">
            <v>0</v>
          </cell>
        </row>
        <row r="4355">
          <cell r="A4355">
            <v>1999</v>
          </cell>
          <cell r="B4355">
            <v>2</v>
          </cell>
          <cell r="C4355" t="str">
            <v>SWALEC</v>
          </cell>
          <cell r="D4355" t="str">
            <v>Scottish and Southern</v>
          </cell>
          <cell r="E4355">
            <v>2</v>
          </cell>
          <cell r="F4355" t="str">
            <v>All</v>
          </cell>
          <cell r="G4355" t="str">
            <v>Midlands</v>
          </cell>
          <cell r="H4355">
            <v>1519</v>
          </cell>
        </row>
        <row r="4356">
          <cell r="A4356">
            <v>1999</v>
          </cell>
          <cell r="B4356">
            <v>2</v>
          </cell>
          <cell r="C4356" t="str">
            <v>SWALEC</v>
          </cell>
          <cell r="D4356" t="str">
            <v>Scottish and Southern</v>
          </cell>
          <cell r="E4356">
            <v>2</v>
          </cell>
          <cell r="F4356" t="str">
            <v>Credit</v>
          </cell>
          <cell r="G4356" t="str">
            <v>Midlands</v>
          </cell>
          <cell r="H4356">
            <v>887</v>
          </cell>
        </row>
        <row r="4357">
          <cell r="A4357">
            <v>1999</v>
          </cell>
          <cell r="B4357">
            <v>2</v>
          </cell>
          <cell r="C4357" t="str">
            <v>SWALEC</v>
          </cell>
          <cell r="D4357" t="str">
            <v>Scottish and Southern</v>
          </cell>
          <cell r="E4357">
            <v>2</v>
          </cell>
          <cell r="F4357" t="str">
            <v>Credit</v>
          </cell>
          <cell r="G4357" t="str">
            <v>Midlands</v>
          </cell>
          <cell r="H4357">
            <v>0</v>
          </cell>
        </row>
        <row r="4358">
          <cell r="A4358">
            <v>1999</v>
          </cell>
          <cell r="B4358">
            <v>2</v>
          </cell>
          <cell r="C4358" t="str">
            <v>SWALEC</v>
          </cell>
          <cell r="D4358" t="str">
            <v>Scottish and Southern</v>
          </cell>
          <cell r="E4358">
            <v>2</v>
          </cell>
          <cell r="F4358" t="str">
            <v>Direct Debit</v>
          </cell>
          <cell r="G4358" t="str">
            <v>Midlands</v>
          </cell>
          <cell r="H4358">
            <v>632</v>
          </cell>
        </row>
        <row r="4359">
          <cell r="A4359">
            <v>1999</v>
          </cell>
          <cell r="B4359">
            <v>2</v>
          </cell>
          <cell r="C4359" t="str">
            <v>SWALEC</v>
          </cell>
          <cell r="D4359" t="str">
            <v>Scottish and Southern</v>
          </cell>
          <cell r="E4359">
            <v>2</v>
          </cell>
          <cell r="F4359" t="str">
            <v>Prepayment</v>
          </cell>
          <cell r="G4359" t="str">
            <v>Midlands</v>
          </cell>
          <cell r="H4359">
            <v>0</v>
          </cell>
        </row>
        <row r="4360">
          <cell r="A4360">
            <v>1999</v>
          </cell>
          <cell r="B4360">
            <v>2</v>
          </cell>
          <cell r="C4360" t="str">
            <v>SWALEC</v>
          </cell>
          <cell r="D4360" t="str">
            <v>Scottish and Southern</v>
          </cell>
          <cell r="E4360">
            <v>2</v>
          </cell>
          <cell r="F4360" t="str">
            <v>All</v>
          </cell>
          <cell r="G4360" t="str">
            <v>North East</v>
          </cell>
          <cell r="H4360">
            <v>11</v>
          </cell>
        </row>
        <row r="4361">
          <cell r="A4361">
            <v>1999</v>
          </cell>
          <cell r="B4361">
            <v>2</v>
          </cell>
          <cell r="C4361" t="str">
            <v>SWALEC</v>
          </cell>
          <cell r="D4361" t="str">
            <v>Scottish and Southern</v>
          </cell>
          <cell r="E4361">
            <v>2</v>
          </cell>
          <cell r="F4361" t="str">
            <v>Credit</v>
          </cell>
          <cell r="G4361" t="str">
            <v>North East</v>
          </cell>
          <cell r="H4361">
            <v>8</v>
          </cell>
        </row>
        <row r="4362">
          <cell r="A4362">
            <v>1999</v>
          </cell>
          <cell r="B4362">
            <v>2</v>
          </cell>
          <cell r="C4362" t="str">
            <v>SWALEC</v>
          </cell>
          <cell r="D4362" t="str">
            <v>Scottish and Southern</v>
          </cell>
          <cell r="E4362">
            <v>2</v>
          </cell>
          <cell r="F4362" t="str">
            <v>Credit</v>
          </cell>
          <cell r="G4362" t="str">
            <v>North East</v>
          </cell>
          <cell r="H4362">
            <v>0</v>
          </cell>
        </row>
        <row r="4363">
          <cell r="A4363">
            <v>1999</v>
          </cell>
          <cell r="B4363">
            <v>2</v>
          </cell>
          <cell r="C4363" t="str">
            <v>SWALEC</v>
          </cell>
          <cell r="D4363" t="str">
            <v>Scottish and Southern</v>
          </cell>
          <cell r="E4363">
            <v>2</v>
          </cell>
          <cell r="F4363" t="str">
            <v>Direct Debit</v>
          </cell>
          <cell r="G4363" t="str">
            <v>North East</v>
          </cell>
          <cell r="H4363">
            <v>3</v>
          </cell>
        </row>
        <row r="4364">
          <cell r="A4364">
            <v>1999</v>
          </cell>
          <cell r="B4364">
            <v>2</v>
          </cell>
          <cell r="C4364" t="str">
            <v>SWALEC</v>
          </cell>
          <cell r="D4364" t="str">
            <v>Scottish and Southern</v>
          </cell>
          <cell r="E4364">
            <v>2</v>
          </cell>
          <cell r="F4364" t="str">
            <v>Prepayment</v>
          </cell>
          <cell r="G4364" t="str">
            <v>North East</v>
          </cell>
          <cell r="H4364">
            <v>0</v>
          </cell>
        </row>
        <row r="4365">
          <cell r="A4365">
            <v>1999</v>
          </cell>
          <cell r="B4365">
            <v>2</v>
          </cell>
          <cell r="C4365" t="str">
            <v>SWALEC</v>
          </cell>
          <cell r="D4365" t="str">
            <v>Scottish and Southern</v>
          </cell>
          <cell r="E4365">
            <v>2</v>
          </cell>
          <cell r="F4365" t="str">
            <v>All</v>
          </cell>
          <cell r="G4365" t="str">
            <v>North Scotland</v>
          </cell>
          <cell r="H4365">
            <v>0</v>
          </cell>
        </row>
        <row r="4366">
          <cell r="A4366">
            <v>1999</v>
          </cell>
          <cell r="B4366">
            <v>2</v>
          </cell>
          <cell r="C4366" t="str">
            <v>SWALEC</v>
          </cell>
          <cell r="D4366" t="str">
            <v>Scottish and Southern</v>
          </cell>
          <cell r="E4366">
            <v>2</v>
          </cell>
          <cell r="F4366" t="str">
            <v>Credit</v>
          </cell>
          <cell r="G4366" t="str">
            <v>North Scotland</v>
          </cell>
          <cell r="H4366">
            <v>0</v>
          </cell>
        </row>
        <row r="4367">
          <cell r="A4367">
            <v>1999</v>
          </cell>
          <cell r="B4367">
            <v>2</v>
          </cell>
          <cell r="C4367" t="str">
            <v>SWALEC</v>
          </cell>
          <cell r="D4367" t="str">
            <v>Scottish and Southern</v>
          </cell>
          <cell r="E4367">
            <v>2</v>
          </cell>
          <cell r="F4367" t="str">
            <v>Credit</v>
          </cell>
          <cell r="G4367" t="str">
            <v>North Scotland</v>
          </cell>
          <cell r="H4367">
            <v>0</v>
          </cell>
        </row>
        <row r="4368">
          <cell r="A4368">
            <v>1999</v>
          </cell>
          <cell r="B4368">
            <v>2</v>
          </cell>
          <cell r="C4368" t="str">
            <v>SWALEC</v>
          </cell>
          <cell r="D4368" t="str">
            <v>Scottish and Southern</v>
          </cell>
          <cell r="E4368">
            <v>2</v>
          </cell>
          <cell r="F4368" t="str">
            <v>Direct Debit</v>
          </cell>
          <cell r="G4368" t="str">
            <v>North Scotland</v>
          </cell>
          <cell r="H4368">
            <v>0</v>
          </cell>
        </row>
        <row r="4369">
          <cell r="A4369">
            <v>1999</v>
          </cell>
          <cell r="B4369">
            <v>2</v>
          </cell>
          <cell r="C4369" t="str">
            <v>SWALEC</v>
          </cell>
          <cell r="D4369" t="str">
            <v>Scottish and Southern</v>
          </cell>
          <cell r="E4369">
            <v>2</v>
          </cell>
          <cell r="F4369" t="str">
            <v>Prepayment</v>
          </cell>
          <cell r="G4369" t="str">
            <v>North Scotland</v>
          </cell>
          <cell r="H4369">
            <v>0</v>
          </cell>
        </row>
        <row r="4370">
          <cell r="A4370">
            <v>1999</v>
          </cell>
          <cell r="B4370">
            <v>2</v>
          </cell>
          <cell r="C4370" t="str">
            <v>SWALEC</v>
          </cell>
          <cell r="D4370" t="str">
            <v>Scottish and Southern</v>
          </cell>
          <cell r="E4370">
            <v>2</v>
          </cell>
          <cell r="F4370" t="str">
            <v>All</v>
          </cell>
          <cell r="G4370" t="str">
            <v>North Wales &amp; Merseyside</v>
          </cell>
          <cell r="H4370">
            <v>2699</v>
          </cell>
        </row>
        <row r="4371">
          <cell r="A4371">
            <v>1999</v>
          </cell>
          <cell r="B4371">
            <v>2</v>
          </cell>
          <cell r="C4371" t="str">
            <v>SWALEC</v>
          </cell>
          <cell r="D4371" t="str">
            <v>Scottish and Southern</v>
          </cell>
          <cell r="E4371">
            <v>2</v>
          </cell>
          <cell r="F4371" t="str">
            <v>Credit</v>
          </cell>
          <cell r="G4371" t="str">
            <v>North Wales &amp; Merseyside</v>
          </cell>
          <cell r="H4371">
            <v>1400</v>
          </cell>
        </row>
        <row r="4372">
          <cell r="A4372">
            <v>1999</v>
          </cell>
          <cell r="B4372">
            <v>2</v>
          </cell>
          <cell r="C4372" t="str">
            <v>SWALEC</v>
          </cell>
          <cell r="D4372" t="str">
            <v>Scottish and Southern</v>
          </cell>
          <cell r="E4372">
            <v>2</v>
          </cell>
          <cell r="F4372" t="str">
            <v>Credit</v>
          </cell>
          <cell r="G4372" t="str">
            <v>North Wales &amp; Merseyside</v>
          </cell>
          <cell r="H4372">
            <v>0</v>
          </cell>
        </row>
        <row r="4373">
          <cell r="A4373">
            <v>1999</v>
          </cell>
          <cell r="B4373">
            <v>2</v>
          </cell>
          <cell r="C4373" t="str">
            <v>SWALEC</v>
          </cell>
          <cell r="D4373" t="str">
            <v>Scottish and Southern</v>
          </cell>
          <cell r="E4373">
            <v>2</v>
          </cell>
          <cell r="F4373" t="str">
            <v>Direct Debit</v>
          </cell>
          <cell r="G4373" t="str">
            <v>North Wales &amp; Merseyside</v>
          </cell>
          <cell r="H4373">
            <v>1299</v>
          </cell>
        </row>
        <row r="4374">
          <cell r="A4374">
            <v>1999</v>
          </cell>
          <cell r="B4374">
            <v>2</v>
          </cell>
          <cell r="C4374" t="str">
            <v>SWALEC</v>
          </cell>
          <cell r="D4374" t="str">
            <v>Scottish and Southern</v>
          </cell>
          <cell r="E4374">
            <v>2</v>
          </cell>
          <cell r="F4374" t="str">
            <v>Prepayment</v>
          </cell>
          <cell r="G4374" t="str">
            <v>North Wales &amp; Merseyside</v>
          </cell>
          <cell r="H4374">
            <v>0</v>
          </cell>
        </row>
        <row r="4375">
          <cell r="A4375">
            <v>1999</v>
          </cell>
          <cell r="B4375">
            <v>2</v>
          </cell>
          <cell r="C4375" t="str">
            <v>SWALEC</v>
          </cell>
          <cell r="D4375" t="str">
            <v>Scottish and Southern</v>
          </cell>
          <cell r="E4375">
            <v>2</v>
          </cell>
          <cell r="F4375" t="str">
            <v>All</v>
          </cell>
          <cell r="G4375" t="str">
            <v>North West</v>
          </cell>
          <cell r="H4375">
            <v>328</v>
          </cell>
        </row>
        <row r="4376">
          <cell r="A4376">
            <v>1999</v>
          </cell>
          <cell r="B4376">
            <v>2</v>
          </cell>
          <cell r="C4376" t="str">
            <v>SWALEC</v>
          </cell>
          <cell r="D4376" t="str">
            <v>Scottish and Southern</v>
          </cell>
          <cell r="E4376">
            <v>2</v>
          </cell>
          <cell r="F4376" t="str">
            <v>Credit</v>
          </cell>
          <cell r="G4376" t="str">
            <v>North West</v>
          </cell>
          <cell r="H4376">
            <v>198</v>
          </cell>
        </row>
        <row r="4377">
          <cell r="A4377">
            <v>1999</v>
          </cell>
          <cell r="B4377">
            <v>2</v>
          </cell>
          <cell r="C4377" t="str">
            <v>SWALEC</v>
          </cell>
          <cell r="D4377" t="str">
            <v>Scottish and Southern</v>
          </cell>
          <cell r="E4377">
            <v>2</v>
          </cell>
          <cell r="F4377" t="str">
            <v>Credit</v>
          </cell>
          <cell r="G4377" t="str">
            <v>North West</v>
          </cell>
          <cell r="H4377">
            <v>0</v>
          </cell>
        </row>
        <row r="4378">
          <cell r="A4378">
            <v>1999</v>
          </cell>
          <cell r="B4378">
            <v>2</v>
          </cell>
          <cell r="C4378" t="str">
            <v>SWALEC</v>
          </cell>
          <cell r="D4378" t="str">
            <v>Scottish and Southern</v>
          </cell>
          <cell r="E4378">
            <v>2</v>
          </cell>
          <cell r="F4378" t="str">
            <v>Direct Debit</v>
          </cell>
          <cell r="G4378" t="str">
            <v>North West</v>
          </cell>
          <cell r="H4378">
            <v>130</v>
          </cell>
        </row>
        <row r="4379">
          <cell r="A4379">
            <v>1999</v>
          </cell>
          <cell r="B4379">
            <v>2</v>
          </cell>
          <cell r="C4379" t="str">
            <v>SWALEC</v>
          </cell>
          <cell r="D4379" t="str">
            <v>Scottish and Southern</v>
          </cell>
          <cell r="E4379">
            <v>2</v>
          </cell>
          <cell r="F4379" t="str">
            <v>Prepayment</v>
          </cell>
          <cell r="G4379" t="str">
            <v>North West</v>
          </cell>
          <cell r="H4379">
            <v>0</v>
          </cell>
        </row>
        <row r="4380">
          <cell r="A4380">
            <v>1999</v>
          </cell>
          <cell r="B4380">
            <v>2</v>
          </cell>
          <cell r="C4380" t="str">
            <v>SWALEC</v>
          </cell>
          <cell r="D4380" t="str">
            <v>Scottish and Southern</v>
          </cell>
          <cell r="E4380">
            <v>2</v>
          </cell>
          <cell r="F4380" t="str">
            <v>All</v>
          </cell>
          <cell r="G4380" t="str">
            <v>South East</v>
          </cell>
          <cell r="H4380">
            <v>147</v>
          </cell>
        </row>
        <row r="4381">
          <cell r="A4381">
            <v>1999</v>
          </cell>
          <cell r="B4381">
            <v>2</v>
          </cell>
          <cell r="C4381" t="str">
            <v>SWALEC</v>
          </cell>
          <cell r="D4381" t="str">
            <v>Scottish and Southern</v>
          </cell>
          <cell r="E4381">
            <v>2</v>
          </cell>
          <cell r="F4381" t="str">
            <v>Credit</v>
          </cell>
          <cell r="G4381" t="str">
            <v>South East</v>
          </cell>
          <cell r="H4381">
            <v>76</v>
          </cell>
        </row>
        <row r="4382">
          <cell r="A4382">
            <v>1999</v>
          </cell>
          <cell r="B4382">
            <v>2</v>
          </cell>
          <cell r="C4382" t="str">
            <v>SWALEC</v>
          </cell>
          <cell r="D4382" t="str">
            <v>Scottish and Southern</v>
          </cell>
          <cell r="E4382">
            <v>2</v>
          </cell>
          <cell r="F4382" t="str">
            <v>Credit</v>
          </cell>
          <cell r="G4382" t="str">
            <v>South East</v>
          </cell>
          <cell r="H4382">
            <v>0</v>
          </cell>
        </row>
        <row r="4383">
          <cell r="A4383">
            <v>1999</v>
          </cell>
          <cell r="B4383">
            <v>2</v>
          </cell>
          <cell r="C4383" t="str">
            <v>SWALEC</v>
          </cell>
          <cell r="D4383" t="str">
            <v>Scottish and Southern</v>
          </cell>
          <cell r="E4383">
            <v>2</v>
          </cell>
          <cell r="F4383" t="str">
            <v>Direct Debit</v>
          </cell>
          <cell r="G4383" t="str">
            <v>South East</v>
          </cell>
          <cell r="H4383">
            <v>71</v>
          </cell>
        </row>
        <row r="4384">
          <cell r="A4384">
            <v>1999</v>
          </cell>
          <cell r="B4384">
            <v>2</v>
          </cell>
          <cell r="C4384" t="str">
            <v>SWALEC</v>
          </cell>
          <cell r="D4384" t="str">
            <v>Scottish and Southern</v>
          </cell>
          <cell r="E4384">
            <v>2</v>
          </cell>
          <cell r="F4384" t="str">
            <v>Prepayment</v>
          </cell>
          <cell r="G4384" t="str">
            <v>South East</v>
          </cell>
          <cell r="H4384">
            <v>0</v>
          </cell>
        </row>
        <row r="4385">
          <cell r="A4385">
            <v>1999</v>
          </cell>
          <cell r="B4385">
            <v>2</v>
          </cell>
          <cell r="C4385" t="str">
            <v>SWALEC</v>
          </cell>
          <cell r="D4385" t="str">
            <v>Scottish and Southern</v>
          </cell>
          <cell r="E4385">
            <v>2</v>
          </cell>
          <cell r="F4385" t="str">
            <v>All</v>
          </cell>
          <cell r="G4385" t="str">
            <v>South Scotland</v>
          </cell>
          <cell r="H4385">
            <v>0</v>
          </cell>
        </row>
        <row r="4386">
          <cell r="A4386">
            <v>1999</v>
          </cell>
          <cell r="B4386">
            <v>2</v>
          </cell>
          <cell r="C4386" t="str">
            <v>SWALEC</v>
          </cell>
          <cell r="D4386" t="str">
            <v>Scottish and Southern</v>
          </cell>
          <cell r="E4386">
            <v>2</v>
          </cell>
          <cell r="F4386" t="str">
            <v>Credit</v>
          </cell>
          <cell r="G4386" t="str">
            <v>South Scotland</v>
          </cell>
          <cell r="H4386">
            <v>0</v>
          </cell>
        </row>
        <row r="4387">
          <cell r="A4387">
            <v>1999</v>
          </cell>
          <cell r="B4387">
            <v>2</v>
          </cell>
          <cell r="C4387" t="str">
            <v>SWALEC</v>
          </cell>
          <cell r="D4387" t="str">
            <v>Scottish and Southern</v>
          </cell>
          <cell r="E4387">
            <v>2</v>
          </cell>
          <cell r="F4387" t="str">
            <v>Credit</v>
          </cell>
          <cell r="G4387" t="str">
            <v>South Scotland</v>
          </cell>
          <cell r="H4387">
            <v>0</v>
          </cell>
        </row>
        <row r="4388">
          <cell r="A4388">
            <v>1999</v>
          </cell>
          <cell r="B4388">
            <v>2</v>
          </cell>
          <cell r="C4388" t="str">
            <v>SWALEC</v>
          </cell>
          <cell r="D4388" t="str">
            <v>Scottish and Southern</v>
          </cell>
          <cell r="E4388">
            <v>2</v>
          </cell>
          <cell r="F4388" t="str">
            <v>Direct Debit</v>
          </cell>
          <cell r="G4388" t="str">
            <v>South Scotland</v>
          </cell>
          <cell r="H4388">
            <v>0</v>
          </cell>
        </row>
        <row r="4389">
          <cell r="A4389">
            <v>1999</v>
          </cell>
          <cell r="B4389">
            <v>2</v>
          </cell>
          <cell r="C4389" t="str">
            <v>SWALEC</v>
          </cell>
          <cell r="D4389" t="str">
            <v>Scottish and Southern</v>
          </cell>
          <cell r="E4389">
            <v>2</v>
          </cell>
          <cell r="F4389" t="str">
            <v>Prepayment</v>
          </cell>
          <cell r="G4389" t="str">
            <v>South Scotland</v>
          </cell>
          <cell r="H4389">
            <v>0</v>
          </cell>
        </row>
        <row r="4390">
          <cell r="A4390">
            <v>1999</v>
          </cell>
          <cell r="B4390">
            <v>2</v>
          </cell>
          <cell r="C4390" t="str">
            <v>SWALEC</v>
          </cell>
          <cell r="D4390" t="str">
            <v>Scottish and Southern</v>
          </cell>
          <cell r="E4390">
            <v>1</v>
          </cell>
          <cell r="F4390" t="str">
            <v>All</v>
          </cell>
          <cell r="G4390" t="str">
            <v>South Wales</v>
          </cell>
          <cell r="H4390">
            <v>836367</v>
          </cell>
        </row>
        <row r="4391">
          <cell r="A4391">
            <v>1999</v>
          </cell>
          <cell r="B4391">
            <v>2</v>
          </cell>
          <cell r="C4391" t="str">
            <v>SWALEC</v>
          </cell>
          <cell r="D4391" t="str">
            <v>Scottish and Southern</v>
          </cell>
          <cell r="E4391">
            <v>1</v>
          </cell>
          <cell r="F4391" t="str">
            <v>Credit</v>
          </cell>
          <cell r="G4391" t="str">
            <v>South Wales</v>
          </cell>
          <cell r="H4391">
            <v>435585</v>
          </cell>
        </row>
        <row r="4392">
          <cell r="A4392">
            <v>1999</v>
          </cell>
          <cell r="B4392">
            <v>2</v>
          </cell>
          <cell r="C4392" t="str">
            <v>SWALEC</v>
          </cell>
          <cell r="D4392" t="str">
            <v>Scottish and Southern</v>
          </cell>
          <cell r="E4392">
            <v>1</v>
          </cell>
          <cell r="F4392" t="str">
            <v>Credit</v>
          </cell>
          <cell r="G4392" t="str">
            <v>South Wales</v>
          </cell>
          <cell r="H4392">
            <v>3223</v>
          </cell>
        </row>
        <row r="4393">
          <cell r="A4393">
            <v>1999</v>
          </cell>
          <cell r="B4393">
            <v>2</v>
          </cell>
          <cell r="C4393" t="str">
            <v>SWALEC</v>
          </cell>
          <cell r="D4393" t="str">
            <v>Scottish and Southern</v>
          </cell>
          <cell r="E4393">
            <v>1</v>
          </cell>
          <cell r="F4393" t="str">
            <v>Direct Debit</v>
          </cell>
          <cell r="G4393" t="str">
            <v>South Wales</v>
          </cell>
          <cell r="H4393">
            <v>241636</v>
          </cell>
        </row>
        <row r="4394">
          <cell r="A4394">
            <v>1999</v>
          </cell>
          <cell r="B4394">
            <v>2</v>
          </cell>
          <cell r="C4394" t="str">
            <v>SWALEC</v>
          </cell>
          <cell r="D4394" t="str">
            <v>Scottish and Southern</v>
          </cell>
          <cell r="E4394">
            <v>1</v>
          </cell>
          <cell r="F4394" t="str">
            <v>Prepayment</v>
          </cell>
          <cell r="G4394" t="str">
            <v>South Wales</v>
          </cell>
          <cell r="H4394">
            <v>155923</v>
          </cell>
        </row>
        <row r="4395">
          <cell r="A4395">
            <v>1999</v>
          </cell>
          <cell r="B4395">
            <v>2</v>
          </cell>
          <cell r="C4395" t="str">
            <v>SWALEC</v>
          </cell>
          <cell r="D4395" t="str">
            <v>Scottish and Southern</v>
          </cell>
          <cell r="E4395">
            <v>2</v>
          </cell>
          <cell r="F4395" t="str">
            <v>All</v>
          </cell>
          <cell r="G4395" t="str">
            <v>South West</v>
          </cell>
          <cell r="H4395">
            <v>33</v>
          </cell>
        </row>
        <row r="4396">
          <cell r="A4396">
            <v>1999</v>
          </cell>
          <cell r="B4396">
            <v>2</v>
          </cell>
          <cell r="C4396" t="str">
            <v>SWALEC</v>
          </cell>
          <cell r="D4396" t="str">
            <v>Scottish and Southern</v>
          </cell>
          <cell r="E4396">
            <v>2</v>
          </cell>
          <cell r="F4396" t="str">
            <v>Credit</v>
          </cell>
          <cell r="G4396" t="str">
            <v>South West</v>
          </cell>
          <cell r="H4396">
            <v>13</v>
          </cell>
        </row>
        <row r="4397">
          <cell r="A4397">
            <v>1999</v>
          </cell>
          <cell r="B4397">
            <v>2</v>
          </cell>
          <cell r="C4397" t="str">
            <v>SWALEC</v>
          </cell>
          <cell r="D4397" t="str">
            <v>Scottish and Southern</v>
          </cell>
          <cell r="E4397">
            <v>2</v>
          </cell>
          <cell r="F4397" t="str">
            <v>Credit</v>
          </cell>
          <cell r="G4397" t="str">
            <v>South West</v>
          </cell>
          <cell r="H4397">
            <v>0</v>
          </cell>
        </row>
        <row r="4398">
          <cell r="A4398">
            <v>1999</v>
          </cell>
          <cell r="B4398">
            <v>2</v>
          </cell>
          <cell r="C4398" t="str">
            <v>SWALEC</v>
          </cell>
          <cell r="D4398" t="str">
            <v>Scottish and Southern</v>
          </cell>
          <cell r="E4398">
            <v>2</v>
          </cell>
          <cell r="F4398" t="str">
            <v>Direct Debit</v>
          </cell>
          <cell r="G4398" t="str">
            <v>South West</v>
          </cell>
          <cell r="H4398">
            <v>20</v>
          </cell>
        </row>
        <row r="4399">
          <cell r="A4399">
            <v>1999</v>
          </cell>
          <cell r="B4399">
            <v>2</v>
          </cell>
          <cell r="C4399" t="str">
            <v>SWALEC</v>
          </cell>
          <cell r="D4399" t="str">
            <v>Scottish and Southern</v>
          </cell>
          <cell r="E4399">
            <v>2</v>
          </cell>
          <cell r="F4399" t="str">
            <v>Prepayment</v>
          </cell>
          <cell r="G4399" t="str">
            <v>South West</v>
          </cell>
          <cell r="H4399">
            <v>0</v>
          </cell>
        </row>
        <row r="4400">
          <cell r="A4400">
            <v>1999</v>
          </cell>
          <cell r="B4400">
            <v>2</v>
          </cell>
          <cell r="C4400" t="str">
            <v>SWALEC</v>
          </cell>
          <cell r="D4400" t="str">
            <v>Scottish and Southern</v>
          </cell>
          <cell r="E4400">
            <v>2</v>
          </cell>
          <cell r="F4400" t="str">
            <v>All</v>
          </cell>
          <cell r="G4400" t="str">
            <v>Southern</v>
          </cell>
          <cell r="H4400">
            <v>184</v>
          </cell>
        </row>
        <row r="4401">
          <cell r="A4401">
            <v>1999</v>
          </cell>
          <cell r="B4401">
            <v>2</v>
          </cell>
          <cell r="C4401" t="str">
            <v>SWALEC</v>
          </cell>
          <cell r="D4401" t="str">
            <v>Scottish and Southern</v>
          </cell>
          <cell r="E4401">
            <v>2</v>
          </cell>
          <cell r="F4401" t="str">
            <v>Credit</v>
          </cell>
          <cell r="G4401" t="str">
            <v>Southern</v>
          </cell>
          <cell r="H4401">
            <v>77</v>
          </cell>
        </row>
        <row r="4402">
          <cell r="A4402">
            <v>1999</v>
          </cell>
          <cell r="B4402">
            <v>2</v>
          </cell>
          <cell r="C4402" t="str">
            <v>SWALEC</v>
          </cell>
          <cell r="D4402" t="str">
            <v>Scottish and Southern</v>
          </cell>
          <cell r="E4402">
            <v>2</v>
          </cell>
          <cell r="F4402" t="str">
            <v>Credit</v>
          </cell>
          <cell r="G4402" t="str">
            <v>Southern</v>
          </cell>
          <cell r="H4402">
            <v>0</v>
          </cell>
        </row>
        <row r="4403">
          <cell r="A4403">
            <v>1999</v>
          </cell>
          <cell r="B4403">
            <v>2</v>
          </cell>
          <cell r="C4403" t="str">
            <v>SWALEC</v>
          </cell>
          <cell r="D4403" t="str">
            <v>Scottish and Southern</v>
          </cell>
          <cell r="E4403">
            <v>2</v>
          </cell>
          <cell r="F4403" t="str">
            <v>Direct Debit</v>
          </cell>
          <cell r="G4403" t="str">
            <v>Southern</v>
          </cell>
          <cell r="H4403">
            <v>107</v>
          </cell>
        </row>
        <row r="4404">
          <cell r="A4404">
            <v>1999</v>
          </cell>
          <cell r="B4404">
            <v>2</v>
          </cell>
          <cell r="C4404" t="str">
            <v>SWALEC</v>
          </cell>
          <cell r="D4404" t="str">
            <v>Scottish and Southern</v>
          </cell>
          <cell r="E4404">
            <v>2</v>
          </cell>
          <cell r="F4404" t="str">
            <v>Prepayment</v>
          </cell>
          <cell r="G4404" t="str">
            <v>Southern</v>
          </cell>
          <cell r="H4404">
            <v>0</v>
          </cell>
        </row>
        <row r="4405">
          <cell r="A4405">
            <v>1999</v>
          </cell>
          <cell r="B4405">
            <v>2</v>
          </cell>
          <cell r="C4405" t="str">
            <v>SWALEC</v>
          </cell>
          <cell r="D4405" t="str">
            <v>Scottish and Southern</v>
          </cell>
          <cell r="E4405">
            <v>2</v>
          </cell>
          <cell r="F4405" t="str">
            <v>All</v>
          </cell>
          <cell r="G4405" t="str">
            <v>Yorkshire</v>
          </cell>
          <cell r="H4405">
            <v>23</v>
          </cell>
        </row>
        <row r="4406">
          <cell r="A4406">
            <v>1999</v>
          </cell>
          <cell r="B4406">
            <v>2</v>
          </cell>
          <cell r="C4406" t="str">
            <v>SWALEC</v>
          </cell>
          <cell r="D4406" t="str">
            <v>Scottish and Southern</v>
          </cell>
          <cell r="E4406">
            <v>2</v>
          </cell>
          <cell r="F4406" t="str">
            <v>Credit</v>
          </cell>
          <cell r="G4406" t="str">
            <v>Yorkshire</v>
          </cell>
          <cell r="H4406">
            <v>6</v>
          </cell>
        </row>
        <row r="4407">
          <cell r="A4407">
            <v>1999</v>
          </cell>
          <cell r="B4407">
            <v>2</v>
          </cell>
          <cell r="C4407" t="str">
            <v>SWALEC</v>
          </cell>
          <cell r="D4407" t="str">
            <v>Scottish and Southern</v>
          </cell>
          <cell r="E4407">
            <v>2</v>
          </cell>
          <cell r="F4407" t="str">
            <v>Credit</v>
          </cell>
          <cell r="G4407" t="str">
            <v>Yorkshire</v>
          </cell>
          <cell r="H4407">
            <v>0</v>
          </cell>
        </row>
        <row r="4408">
          <cell r="A4408">
            <v>1999</v>
          </cell>
          <cell r="B4408">
            <v>2</v>
          </cell>
          <cell r="C4408" t="str">
            <v>SWALEC</v>
          </cell>
          <cell r="D4408" t="str">
            <v>Scottish and Southern</v>
          </cell>
          <cell r="E4408">
            <v>2</v>
          </cell>
          <cell r="F4408" t="str">
            <v>Direct Debit</v>
          </cell>
          <cell r="G4408" t="str">
            <v>Yorkshire</v>
          </cell>
          <cell r="H4408">
            <v>17</v>
          </cell>
        </row>
        <row r="4409">
          <cell r="A4409">
            <v>1999</v>
          </cell>
          <cell r="B4409">
            <v>2</v>
          </cell>
          <cell r="C4409" t="str">
            <v>SWALEC</v>
          </cell>
          <cell r="D4409" t="str">
            <v>Scottish and Southern</v>
          </cell>
          <cell r="E4409">
            <v>2</v>
          </cell>
          <cell r="F4409" t="str">
            <v>Prepayment</v>
          </cell>
          <cell r="G4409" t="str">
            <v>Yorkshire</v>
          </cell>
          <cell r="H4409">
            <v>0</v>
          </cell>
        </row>
        <row r="4410">
          <cell r="A4410">
            <v>1999</v>
          </cell>
          <cell r="B4410">
            <v>2</v>
          </cell>
          <cell r="C4410" t="str">
            <v>Yorkshire Electricity</v>
          </cell>
          <cell r="D4410" t="str">
            <v>nPower</v>
          </cell>
          <cell r="E4410">
            <v>2</v>
          </cell>
          <cell r="F4410" t="str">
            <v>All</v>
          </cell>
          <cell r="G4410" t="str">
            <v>East Anglia</v>
          </cell>
          <cell r="H4410">
            <v>19345</v>
          </cell>
        </row>
        <row r="4411">
          <cell r="A4411">
            <v>1999</v>
          </cell>
          <cell r="B4411">
            <v>2</v>
          </cell>
          <cell r="C4411" t="str">
            <v>Yorkshire Electricity</v>
          </cell>
          <cell r="D4411" t="str">
            <v>nPower</v>
          </cell>
          <cell r="E4411">
            <v>2</v>
          </cell>
          <cell r="F4411" t="str">
            <v>Credit</v>
          </cell>
          <cell r="G4411" t="str">
            <v>East Anglia</v>
          </cell>
          <cell r="H4411">
            <v>10568</v>
          </cell>
        </row>
        <row r="4412">
          <cell r="A4412">
            <v>1999</v>
          </cell>
          <cell r="B4412">
            <v>2</v>
          </cell>
          <cell r="C4412" t="str">
            <v>Yorkshire Electricity</v>
          </cell>
          <cell r="D4412" t="str">
            <v>nPower</v>
          </cell>
          <cell r="E4412">
            <v>2</v>
          </cell>
          <cell r="F4412" t="str">
            <v>Credit</v>
          </cell>
          <cell r="G4412" t="str">
            <v>East Anglia</v>
          </cell>
          <cell r="H4412">
            <v>0</v>
          </cell>
        </row>
        <row r="4413">
          <cell r="A4413">
            <v>1999</v>
          </cell>
          <cell r="B4413">
            <v>2</v>
          </cell>
          <cell r="C4413" t="str">
            <v>Yorkshire Electricity</v>
          </cell>
          <cell r="D4413" t="str">
            <v>nPower</v>
          </cell>
          <cell r="E4413">
            <v>2</v>
          </cell>
          <cell r="F4413" t="str">
            <v>Direct Debit</v>
          </cell>
          <cell r="G4413" t="str">
            <v>East Anglia</v>
          </cell>
          <cell r="H4413">
            <v>5421</v>
          </cell>
        </row>
        <row r="4414">
          <cell r="A4414">
            <v>1999</v>
          </cell>
          <cell r="B4414">
            <v>2</v>
          </cell>
          <cell r="C4414" t="str">
            <v>Yorkshire Electricity</v>
          </cell>
          <cell r="D4414" t="str">
            <v>nPower</v>
          </cell>
          <cell r="E4414">
            <v>2</v>
          </cell>
          <cell r="F4414" t="str">
            <v>Prepayment</v>
          </cell>
          <cell r="G4414" t="str">
            <v>East Anglia</v>
          </cell>
          <cell r="H4414">
            <v>3356</v>
          </cell>
        </row>
        <row r="4415">
          <cell r="A4415">
            <v>1999</v>
          </cell>
          <cell r="B4415">
            <v>2</v>
          </cell>
          <cell r="C4415" t="str">
            <v>Yorkshire Electricity</v>
          </cell>
          <cell r="D4415" t="str">
            <v>nPower</v>
          </cell>
          <cell r="E4415">
            <v>2</v>
          </cell>
          <cell r="F4415" t="str">
            <v>All</v>
          </cell>
          <cell r="G4415" t="str">
            <v>East Midlands</v>
          </cell>
          <cell r="H4415">
            <v>38398</v>
          </cell>
        </row>
        <row r="4416">
          <cell r="A4416">
            <v>1999</v>
          </cell>
          <cell r="B4416">
            <v>2</v>
          </cell>
          <cell r="C4416" t="str">
            <v>Yorkshire Electricity</v>
          </cell>
          <cell r="D4416" t="str">
            <v>nPower</v>
          </cell>
          <cell r="E4416">
            <v>2</v>
          </cell>
          <cell r="F4416" t="str">
            <v>Credit</v>
          </cell>
          <cell r="G4416" t="str">
            <v>East Midlands</v>
          </cell>
          <cell r="H4416">
            <v>22436</v>
          </cell>
        </row>
        <row r="4417">
          <cell r="A4417">
            <v>1999</v>
          </cell>
          <cell r="B4417">
            <v>2</v>
          </cell>
          <cell r="C4417" t="str">
            <v>Yorkshire Electricity</v>
          </cell>
          <cell r="D4417" t="str">
            <v>nPower</v>
          </cell>
          <cell r="E4417">
            <v>2</v>
          </cell>
          <cell r="F4417" t="str">
            <v>Credit</v>
          </cell>
          <cell r="G4417" t="str">
            <v>East Midlands</v>
          </cell>
          <cell r="H4417">
            <v>0</v>
          </cell>
        </row>
        <row r="4418">
          <cell r="A4418">
            <v>1999</v>
          </cell>
          <cell r="B4418">
            <v>2</v>
          </cell>
          <cell r="C4418" t="str">
            <v>Yorkshire Electricity</v>
          </cell>
          <cell r="D4418" t="str">
            <v>nPower</v>
          </cell>
          <cell r="E4418">
            <v>2</v>
          </cell>
          <cell r="F4418" t="str">
            <v>Direct Debit</v>
          </cell>
          <cell r="G4418" t="str">
            <v>East Midlands</v>
          </cell>
          <cell r="H4418">
            <v>11219</v>
          </cell>
        </row>
        <row r="4419">
          <cell r="A4419">
            <v>1999</v>
          </cell>
          <cell r="B4419">
            <v>2</v>
          </cell>
          <cell r="C4419" t="str">
            <v>Yorkshire Electricity</v>
          </cell>
          <cell r="D4419" t="str">
            <v>nPower</v>
          </cell>
          <cell r="E4419">
            <v>2</v>
          </cell>
          <cell r="F4419" t="str">
            <v>Prepayment</v>
          </cell>
          <cell r="G4419" t="str">
            <v>East Midlands</v>
          </cell>
          <cell r="H4419">
            <v>4743</v>
          </cell>
        </row>
        <row r="4420">
          <cell r="A4420">
            <v>1999</v>
          </cell>
          <cell r="B4420">
            <v>2</v>
          </cell>
          <cell r="C4420" t="str">
            <v>Yorkshire Electricity</v>
          </cell>
          <cell r="D4420" t="str">
            <v>nPower</v>
          </cell>
          <cell r="E4420">
            <v>2</v>
          </cell>
          <cell r="F4420" t="str">
            <v>All</v>
          </cell>
          <cell r="G4420" t="str">
            <v>London</v>
          </cell>
          <cell r="H4420">
            <v>1283</v>
          </cell>
        </row>
        <row r="4421">
          <cell r="A4421">
            <v>1999</v>
          </cell>
          <cell r="B4421">
            <v>2</v>
          </cell>
          <cell r="C4421" t="str">
            <v>Yorkshire Electricity</v>
          </cell>
          <cell r="D4421" t="str">
            <v>nPower</v>
          </cell>
          <cell r="E4421">
            <v>2</v>
          </cell>
          <cell r="F4421" t="str">
            <v>Credit</v>
          </cell>
          <cell r="G4421" t="str">
            <v>London</v>
          </cell>
          <cell r="H4421">
            <v>844</v>
          </cell>
        </row>
        <row r="4422">
          <cell r="A4422">
            <v>1999</v>
          </cell>
          <cell r="B4422">
            <v>2</v>
          </cell>
          <cell r="C4422" t="str">
            <v>Yorkshire Electricity</v>
          </cell>
          <cell r="D4422" t="str">
            <v>nPower</v>
          </cell>
          <cell r="E4422">
            <v>2</v>
          </cell>
          <cell r="F4422" t="str">
            <v>Credit</v>
          </cell>
          <cell r="G4422" t="str">
            <v>London</v>
          </cell>
          <cell r="H4422">
            <v>0</v>
          </cell>
        </row>
        <row r="4423">
          <cell r="A4423">
            <v>1999</v>
          </cell>
          <cell r="B4423">
            <v>2</v>
          </cell>
          <cell r="C4423" t="str">
            <v>Yorkshire Electricity</v>
          </cell>
          <cell r="D4423" t="str">
            <v>nPower</v>
          </cell>
          <cell r="E4423">
            <v>2</v>
          </cell>
          <cell r="F4423" t="str">
            <v>Direct Debit</v>
          </cell>
          <cell r="G4423" t="str">
            <v>London</v>
          </cell>
          <cell r="H4423">
            <v>119</v>
          </cell>
        </row>
        <row r="4424">
          <cell r="A4424">
            <v>1999</v>
          </cell>
          <cell r="B4424">
            <v>2</v>
          </cell>
          <cell r="C4424" t="str">
            <v>Yorkshire Electricity</v>
          </cell>
          <cell r="D4424" t="str">
            <v>nPower</v>
          </cell>
          <cell r="E4424">
            <v>2</v>
          </cell>
          <cell r="F4424" t="str">
            <v>Prepayment</v>
          </cell>
          <cell r="G4424" t="str">
            <v>London</v>
          </cell>
          <cell r="H4424">
            <v>320</v>
          </cell>
        </row>
        <row r="4425">
          <cell r="A4425">
            <v>1999</v>
          </cell>
          <cell r="B4425">
            <v>2</v>
          </cell>
          <cell r="C4425" t="str">
            <v>Yorkshire Electricity</v>
          </cell>
          <cell r="D4425" t="str">
            <v>nPower</v>
          </cell>
          <cell r="E4425">
            <v>2</v>
          </cell>
          <cell r="F4425" t="str">
            <v>All</v>
          </cell>
          <cell r="G4425" t="str">
            <v>Midlands</v>
          </cell>
          <cell r="H4425">
            <v>3069</v>
          </cell>
        </row>
        <row r="4426">
          <cell r="A4426">
            <v>1999</v>
          </cell>
          <cell r="B4426">
            <v>2</v>
          </cell>
          <cell r="C4426" t="str">
            <v>Yorkshire Electricity</v>
          </cell>
          <cell r="D4426" t="str">
            <v>nPower</v>
          </cell>
          <cell r="E4426">
            <v>2</v>
          </cell>
          <cell r="F4426" t="str">
            <v>Credit</v>
          </cell>
          <cell r="G4426" t="str">
            <v>Midlands</v>
          </cell>
          <cell r="H4426">
            <v>1339</v>
          </cell>
        </row>
        <row r="4427">
          <cell r="A4427">
            <v>1999</v>
          </cell>
          <cell r="B4427">
            <v>2</v>
          </cell>
          <cell r="C4427" t="str">
            <v>Yorkshire Electricity</v>
          </cell>
          <cell r="D4427" t="str">
            <v>nPower</v>
          </cell>
          <cell r="E4427">
            <v>2</v>
          </cell>
          <cell r="F4427" t="str">
            <v>Credit</v>
          </cell>
          <cell r="G4427" t="str">
            <v>Midlands</v>
          </cell>
          <cell r="H4427">
            <v>0</v>
          </cell>
        </row>
        <row r="4428">
          <cell r="A4428">
            <v>1999</v>
          </cell>
          <cell r="B4428">
            <v>2</v>
          </cell>
          <cell r="C4428" t="str">
            <v>Yorkshire Electricity</v>
          </cell>
          <cell r="D4428" t="str">
            <v>nPower</v>
          </cell>
          <cell r="E4428">
            <v>2</v>
          </cell>
          <cell r="F4428" t="str">
            <v>Direct Debit</v>
          </cell>
          <cell r="G4428" t="str">
            <v>Midlands</v>
          </cell>
          <cell r="H4428">
            <v>474</v>
          </cell>
        </row>
        <row r="4429">
          <cell r="A4429">
            <v>1999</v>
          </cell>
          <cell r="B4429">
            <v>2</v>
          </cell>
          <cell r="C4429" t="str">
            <v>Yorkshire Electricity</v>
          </cell>
          <cell r="D4429" t="str">
            <v>nPower</v>
          </cell>
          <cell r="E4429">
            <v>2</v>
          </cell>
          <cell r="F4429" t="str">
            <v>Prepayment</v>
          </cell>
          <cell r="G4429" t="str">
            <v>Midlands</v>
          </cell>
          <cell r="H4429">
            <v>1256</v>
          </cell>
        </row>
        <row r="4430">
          <cell r="A4430">
            <v>1999</v>
          </cell>
          <cell r="B4430">
            <v>2</v>
          </cell>
          <cell r="C4430" t="str">
            <v>Yorkshire Electricity</v>
          </cell>
          <cell r="D4430" t="str">
            <v>nPower</v>
          </cell>
          <cell r="E4430">
            <v>2</v>
          </cell>
          <cell r="F4430" t="str">
            <v>All</v>
          </cell>
          <cell r="G4430" t="str">
            <v>North East</v>
          </cell>
          <cell r="H4430">
            <v>16622</v>
          </cell>
        </row>
        <row r="4431">
          <cell r="A4431">
            <v>1999</v>
          </cell>
          <cell r="B4431">
            <v>2</v>
          </cell>
          <cell r="C4431" t="str">
            <v>Yorkshire Electricity</v>
          </cell>
          <cell r="D4431" t="str">
            <v>nPower</v>
          </cell>
          <cell r="E4431">
            <v>2</v>
          </cell>
          <cell r="F4431" t="str">
            <v>Credit</v>
          </cell>
          <cell r="G4431" t="str">
            <v>North East</v>
          </cell>
          <cell r="H4431">
            <v>7496</v>
          </cell>
        </row>
        <row r="4432">
          <cell r="A4432">
            <v>1999</v>
          </cell>
          <cell r="B4432">
            <v>2</v>
          </cell>
          <cell r="C4432" t="str">
            <v>Yorkshire Electricity</v>
          </cell>
          <cell r="D4432" t="str">
            <v>nPower</v>
          </cell>
          <cell r="E4432">
            <v>2</v>
          </cell>
          <cell r="F4432" t="str">
            <v>Credit</v>
          </cell>
          <cell r="G4432" t="str">
            <v>North East</v>
          </cell>
          <cell r="H4432">
            <v>0</v>
          </cell>
        </row>
        <row r="4433">
          <cell r="A4433">
            <v>1999</v>
          </cell>
          <cell r="B4433">
            <v>2</v>
          </cell>
          <cell r="C4433" t="str">
            <v>Yorkshire Electricity</v>
          </cell>
          <cell r="D4433" t="str">
            <v>nPower</v>
          </cell>
          <cell r="E4433">
            <v>2</v>
          </cell>
          <cell r="F4433" t="str">
            <v>Direct Debit</v>
          </cell>
          <cell r="G4433" t="str">
            <v>North East</v>
          </cell>
          <cell r="H4433">
            <v>6851</v>
          </cell>
        </row>
        <row r="4434">
          <cell r="A4434">
            <v>1999</v>
          </cell>
          <cell r="B4434">
            <v>2</v>
          </cell>
          <cell r="C4434" t="str">
            <v>Yorkshire Electricity</v>
          </cell>
          <cell r="D4434" t="str">
            <v>nPower</v>
          </cell>
          <cell r="E4434">
            <v>2</v>
          </cell>
          <cell r="F4434" t="str">
            <v>Prepayment</v>
          </cell>
          <cell r="G4434" t="str">
            <v>North East</v>
          </cell>
          <cell r="H4434">
            <v>2275</v>
          </cell>
        </row>
        <row r="4435">
          <cell r="A4435">
            <v>1999</v>
          </cell>
          <cell r="B4435">
            <v>2</v>
          </cell>
          <cell r="C4435" t="str">
            <v>Yorkshire Electricity</v>
          </cell>
          <cell r="D4435" t="str">
            <v>nPower</v>
          </cell>
          <cell r="E4435">
            <v>2</v>
          </cell>
          <cell r="F4435" t="str">
            <v>All</v>
          </cell>
          <cell r="G4435" t="str">
            <v>North Scotland</v>
          </cell>
          <cell r="H4435">
            <v>5</v>
          </cell>
        </row>
        <row r="4436">
          <cell r="A4436">
            <v>1999</v>
          </cell>
          <cell r="B4436">
            <v>2</v>
          </cell>
          <cell r="C4436" t="str">
            <v>Yorkshire Electricity</v>
          </cell>
          <cell r="D4436" t="str">
            <v>nPower</v>
          </cell>
          <cell r="E4436">
            <v>2</v>
          </cell>
          <cell r="F4436" t="str">
            <v>Credit</v>
          </cell>
          <cell r="G4436" t="str">
            <v>North Scotland</v>
          </cell>
          <cell r="H4436">
            <v>5</v>
          </cell>
        </row>
        <row r="4437">
          <cell r="A4437">
            <v>1999</v>
          </cell>
          <cell r="B4437">
            <v>2</v>
          </cell>
          <cell r="C4437" t="str">
            <v>Yorkshire Electricity</v>
          </cell>
          <cell r="D4437" t="str">
            <v>nPower</v>
          </cell>
          <cell r="E4437">
            <v>2</v>
          </cell>
          <cell r="F4437" t="str">
            <v>Credit</v>
          </cell>
          <cell r="G4437" t="str">
            <v>North Scotland</v>
          </cell>
          <cell r="H4437">
            <v>0</v>
          </cell>
        </row>
        <row r="4438">
          <cell r="A4438">
            <v>1999</v>
          </cell>
          <cell r="B4438">
            <v>2</v>
          </cell>
          <cell r="C4438" t="str">
            <v>Yorkshire Electricity</v>
          </cell>
          <cell r="D4438" t="str">
            <v>nPower</v>
          </cell>
          <cell r="E4438">
            <v>2</v>
          </cell>
          <cell r="F4438" t="str">
            <v>Direct Debit</v>
          </cell>
          <cell r="G4438" t="str">
            <v>North Scotland</v>
          </cell>
          <cell r="H4438">
            <v>0</v>
          </cell>
        </row>
        <row r="4439">
          <cell r="A4439">
            <v>1999</v>
          </cell>
          <cell r="B4439">
            <v>2</v>
          </cell>
          <cell r="C4439" t="str">
            <v>Yorkshire Electricity</v>
          </cell>
          <cell r="D4439" t="str">
            <v>nPower</v>
          </cell>
          <cell r="E4439">
            <v>2</v>
          </cell>
          <cell r="F4439" t="str">
            <v>Prepayment</v>
          </cell>
          <cell r="G4439" t="str">
            <v>North Scotland</v>
          </cell>
          <cell r="H4439">
            <v>0</v>
          </cell>
        </row>
        <row r="4440">
          <cell r="A4440">
            <v>1999</v>
          </cell>
          <cell r="B4440">
            <v>2</v>
          </cell>
          <cell r="C4440" t="str">
            <v>Yorkshire Electricity</v>
          </cell>
          <cell r="D4440" t="str">
            <v>nPower</v>
          </cell>
          <cell r="E4440">
            <v>2</v>
          </cell>
          <cell r="F4440" t="str">
            <v>All</v>
          </cell>
          <cell r="G4440" t="str">
            <v>North Wales &amp; Merseyside</v>
          </cell>
          <cell r="H4440">
            <v>2624</v>
          </cell>
        </row>
        <row r="4441">
          <cell r="A4441">
            <v>1999</v>
          </cell>
          <cell r="B4441">
            <v>2</v>
          </cell>
          <cell r="C4441" t="str">
            <v>Yorkshire Electricity</v>
          </cell>
          <cell r="D4441" t="str">
            <v>nPower</v>
          </cell>
          <cell r="E4441">
            <v>2</v>
          </cell>
          <cell r="F4441" t="str">
            <v>Credit</v>
          </cell>
          <cell r="G4441" t="str">
            <v>North Wales &amp; Merseyside</v>
          </cell>
          <cell r="H4441">
            <v>1627</v>
          </cell>
        </row>
        <row r="4442">
          <cell r="A4442">
            <v>1999</v>
          </cell>
          <cell r="B4442">
            <v>2</v>
          </cell>
          <cell r="C4442" t="str">
            <v>Yorkshire Electricity</v>
          </cell>
          <cell r="D4442" t="str">
            <v>nPower</v>
          </cell>
          <cell r="E4442">
            <v>2</v>
          </cell>
          <cell r="F4442" t="str">
            <v>Credit</v>
          </cell>
          <cell r="G4442" t="str">
            <v>North Wales &amp; Merseyside</v>
          </cell>
          <cell r="H4442">
            <v>0</v>
          </cell>
        </row>
        <row r="4443">
          <cell r="A4443">
            <v>1999</v>
          </cell>
          <cell r="B4443">
            <v>2</v>
          </cell>
          <cell r="C4443" t="str">
            <v>Yorkshire Electricity</v>
          </cell>
          <cell r="D4443" t="str">
            <v>nPower</v>
          </cell>
          <cell r="E4443">
            <v>2</v>
          </cell>
          <cell r="F4443" t="str">
            <v>Direct Debit</v>
          </cell>
          <cell r="G4443" t="str">
            <v>North Wales &amp; Merseyside</v>
          </cell>
          <cell r="H4443">
            <v>373</v>
          </cell>
        </row>
        <row r="4444">
          <cell r="A4444">
            <v>1999</v>
          </cell>
          <cell r="B4444">
            <v>2</v>
          </cell>
          <cell r="C4444" t="str">
            <v>Yorkshire Electricity</v>
          </cell>
          <cell r="D4444" t="str">
            <v>nPower</v>
          </cell>
          <cell r="E4444">
            <v>2</v>
          </cell>
          <cell r="F4444" t="str">
            <v>Prepayment</v>
          </cell>
          <cell r="G4444" t="str">
            <v>North Wales &amp; Merseyside</v>
          </cell>
          <cell r="H4444">
            <v>624</v>
          </cell>
        </row>
        <row r="4445">
          <cell r="A4445">
            <v>1999</v>
          </cell>
          <cell r="B4445">
            <v>2</v>
          </cell>
          <cell r="C4445" t="str">
            <v>Yorkshire Electricity</v>
          </cell>
          <cell r="D4445" t="str">
            <v>nPower</v>
          </cell>
          <cell r="E4445">
            <v>2</v>
          </cell>
          <cell r="F4445" t="str">
            <v>All</v>
          </cell>
          <cell r="G4445" t="str">
            <v>North West</v>
          </cell>
          <cell r="H4445">
            <v>16252</v>
          </cell>
        </row>
        <row r="4446">
          <cell r="A4446">
            <v>1999</v>
          </cell>
          <cell r="B4446">
            <v>2</v>
          </cell>
          <cell r="C4446" t="str">
            <v>Yorkshire Electricity</v>
          </cell>
          <cell r="D4446" t="str">
            <v>nPower</v>
          </cell>
          <cell r="E4446">
            <v>2</v>
          </cell>
          <cell r="F4446" t="str">
            <v>Credit</v>
          </cell>
          <cell r="G4446" t="str">
            <v>North West</v>
          </cell>
          <cell r="H4446">
            <v>12637</v>
          </cell>
        </row>
        <row r="4447">
          <cell r="A4447">
            <v>1999</v>
          </cell>
          <cell r="B4447">
            <v>2</v>
          </cell>
          <cell r="C4447" t="str">
            <v>Yorkshire Electricity</v>
          </cell>
          <cell r="D4447" t="str">
            <v>nPower</v>
          </cell>
          <cell r="E4447">
            <v>2</v>
          </cell>
          <cell r="F4447" t="str">
            <v>Credit</v>
          </cell>
          <cell r="G4447" t="str">
            <v>North West</v>
          </cell>
          <cell r="H4447">
            <v>0</v>
          </cell>
        </row>
        <row r="4448">
          <cell r="A4448">
            <v>1999</v>
          </cell>
          <cell r="B4448">
            <v>2</v>
          </cell>
          <cell r="C4448" t="str">
            <v>Yorkshire Electricity</v>
          </cell>
          <cell r="D4448" t="str">
            <v>nPower</v>
          </cell>
          <cell r="E4448">
            <v>2</v>
          </cell>
          <cell r="F4448" t="str">
            <v>Direct Debit</v>
          </cell>
          <cell r="G4448" t="str">
            <v>North West</v>
          </cell>
          <cell r="H4448">
            <v>1666</v>
          </cell>
        </row>
        <row r="4449">
          <cell r="A4449">
            <v>1999</v>
          </cell>
          <cell r="B4449">
            <v>2</v>
          </cell>
          <cell r="C4449" t="str">
            <v>Yorkshire Electricity</v>
          </cell>
          <cell r="D4449" t="str">
            <v>nPower</v>
          </cell>
          <cell r="E4449">
            <v>2</v>
          </cell>
          <cell r="F4449" t="str">
            <v>Prepayment</v>
          </cell>
          <cell r="G4449" t="str">
            <v>North West</v>
          </cell>
          <cell r="H4449">
            <v>1949</v>
          </cell>
        </row>
        <row r="4450">
          <cell r="A4450">
            <v>1999</v>
          </cell>
          <cell r="B4450">
            <v>2</v>
          </cell>
          <cell r="C4450" t="str">
            <v>Yorkshire Electricity</v>
          </cell>
          <cell r="D4450" t="str">
            <v>nPower</v>
          </cell>
          <cell r="E4450">
            <v>2</v>
          </cell>
          <cell r="F4450" t="str">
            <v>All</v>
          </cell>
          <cell r="G4450" t="str">
            <v>South East</v>
          </cell>
          <cell r="H4450">
            <v>38</v>
          </cell>
        </row>
        <row r="4451">
          <cell r="A4451">
            <v>1999</v>
          </cell>
          <cell r="B4451">
            <v>2</v>
          </cell>
          <cell r="C4451" t="str">
            <v>Yorkshire Electricity</v>
          </cell>
          <cell r="D4451" t="str">
            <v>nPower</v>
          </cell>
          <cell r="E4451">
            <v>2</v>
          </cell>
          <cell r="F4451" t="str">
            <v>Credit</v>
          </cell>
          <cell r="G4451" t="str">
            <v>South East</v>
          </cell>
          <cell r="H4451">
            <v>17</v>
          </cell>
        </row>
        <row r="4452">
          <cell r="A4452">
            <v>1999</v>
          </cell>
          <cell r="B4452">
            <v>2</v>
          </cell>
          <cell r="C4452" t="str">
            <v>Yorkshire Electricity</v>
          </cell>
          <cell r="D4452" t="str">
            <v>nPower</v>
          </cell>
          <cell r="E4452">
            <v>2</v>
          </cell>
          <cell r="F4452" t="str">
            <v>Credit</v>
          </cell>
          <cell r="G4452" t="str">
            <v>South East</v>
          </cell>
          <cell r="H4452">
            <v>0</v>
          </cell>
        </row>
        <row r="4453">
          <cell r="A4453">
            <v>1999</v>
          </cell>
          <cell r="B4453">
            <v>2</v>
          </cell>
          <cell r="C4453" t="str">
            <v>Yorkshire Electricity</v>
          </cell>
          <cell r="D4453" t="str">
            <v>nPower</v>
          </cell>
          <cell r="E4453">
            <v>2</v>
          </cell>
          <cell r="F4453" t="str">
            <v>Direct Debit</v>
          </cell>
          <cell r="G4453" t="str">
            <v>South East</v>
          </cell>
          <cell r="H4453">
            <v>0</v>
          </cell>
        </row>
        <row r="4454">
          <cell r="A4454">
            <v>1999</v>
          </cell>
          <cell r="B4454">
            <v>2</v>
          </cell>
          <cell r="C4454" t="str">
            <v>Yorkshire Electricity</v>
          </cell>
          <cell r="D4454" t="str">
            <v>nPower</v>
          </cell>
          <cell r="E4454">
            <v>2</v>
          </cell>
          <cell r="F4454" t="str">
            <v>Prepayment</v>
          </cell>
          <cell r="G4454" t="str">
            <v>South East</v>
          </cell>
          <cell r="H4454">
            <v>21</v>
          </cell>
        </row>
        <row r="4455">
          <cell r="A4455">
            <v>1999</v>
          </cell>
          <cell r="B4455">
            <v>2</v>
          </cell>
          <cell r="C4455" t="str">
            <v>Yorkshire Electricity</v>
          </cell>
          <cell r="D4455" t="str">
            <v>nPower</v>
          </cell>
          <cell r="E4455">
            <v>2</v>
          </cell>
          <cell r="F4455" t="str">
            <v>All</v>
          </cell>
          <cell r="G4455" t="str">
            <v>South Scotland</v>
          </cell>
          <cell r="H4455">
            <v>2349</v>
          </cell>
        </row>
        <row r="4456">
          <cell r="A4456">
            <v>1999</v>
          </cell>
          <cell r="B4456">
            <v>2</v>
          </cell>
          <cell r="C4456" t="str">
            <v>Yorkshire Electricity</v>
          </cell>
          <cell r="D4456" t="str">
            <v>nPower</v>
          </cell>
          <cell r="E4456">
            <v>2</v>
          </cell>
          <cell r="F4456" t="str">
            <v>Credit</v>
          </cell>
          <cell r="G4456" t="str">
            <v>South Scotland</v>
          </cell>
          <cell r="H4456">
            <v>1951</v>
          </cell>
        </row>
        <row r="4457">
          <cell r="A4457">
            <v>1999</v>
          </cell>
          <cell r="B4457">
            <v>2</v>
          </cell>
          <cell r="C4457" t="str">
            <v>Yorkshire Electricity</v>
          </cell>
          <cell r="D4457" t="str">
            <v>nPower</v>
          </cell>
          <cell r="E4457">
            <v>2</v>
          </cell>
          <cell r="F4457" t="str">
            <v>Credit</v>
          </cell>
          <cell r="G4457" t="str">
            <v>South Scotland</v>
          </cell>
          <cell r="H4457">
            <v>0</v>
          </cell>
        </row>
        <row r="4458">
          <cell r="A4458">
            <v>1999</v>
          </cell>
          <cell r="B4458">
            <v>2</v>
          </cell>
          <cell r="C4458" t="str">
            <v>Yorkshire Electricity</v>
          </cell>
          <cell r="D4458" t="str">
            <v>nPower</v>
          </cell>
          <cell r="E4458">
            <v>2</v>
          </cell>
          <cell r="F4458" t="str">
            <v>Direct Debit</v>
          </cell>
          <cell r="G4458" t="str">
            <v>South Scotland</v>
          </cell>
          <cell r="H4458">
            <v>218</v>
          </cell>
        </row>
        <row r="4459">
          <cell r="A4459">
            <v>1999</v>
          </cell>
          <cell r="B4459">
            <v>2</v>
          </cell>
          <cell r="C4459" t="str">
            <v>Yorkshire Electricity</v>
          </cell>
          <cell r="D4459" t="str">
            <v>nPower</v>
          </cell>
          <cell r="E4459">
            <v>2</v>
          </cell>
          <cell r="F4459" t="str">
            <v>Prepayment</v>
          </cell>
          <cell r="G4459" t="str">
            <v>South Scotland</v>
          </cell>
          <cell r="H4459">
            <v>180</v>
          </cell>
        </row>
        <row r="4460">
          <cell r="A4460">
            <v>1999</v>
          </cell>
          <cell r="B4460">
            <v>2</v>
          </cell>
          <cell r="C4460" t="str">
            <v>Yorkshire Electricity</v>
          </cell>
          <cell r="D4460" t="str">
            <v>nPower</v>
          </cell>
          <cell r="E4460">
            <v>2</v>
          </cell>
          <cell r="F4460" t="str">
            <v>All</v>
          </cell>
          <cell r="G4460" t="str">
            <v>South Wales</v>
          </cell>
          <cell r="H4460">
            <v>5</v>
          </cell>
        </row>
        <row r="4461">
          <cell r="A4461">
            <v>1999</v>
          </cell>
          <cell r="B4461">
            <v>2</v>
          </cell>
          <cell r="C4461" t="str">
            <v>Yorkshire Electricity</v>
          </cell>
          <cell r="D4461" t="str">
            <v>nPower</v>
          </cell>
          <cell r="E4461">
            <v>2</v>
          </cell>
          <cell r="F4461" t="str">
            <v>Credit</v>
          </cell>
          <cell r="G4461" t="str">
            <v>South Wales</v>
          </cell>
          <cell r="H4461">
            <v>2</v>
          </cell>
        </row>
        <row r="4462">
          <cell r="A4462">
            <v>1999</v>
          </cell>
          <cell r="B4462">
            <v>2</v>
          </cell>
          <cell r="C4462" t="str">
            <v>Yorkshire Electricity</v>
          </cell>
          <cell r="D4462" t="str">
            <v>nPower</v>
          </cell>
          <cell r="E4462">
            <v>2</v>
          </cell>
          <cell r="F4462" t="str">
            <v>Credit</v>
          </cell>
          <cell r="G4462" t="str">
            <v>South Wales</v>
          </cell>
          <cell r="H4462">
            <v>0</v>
          </cell>
        </row>
        <row r="4463">
          <cell r="A4463">
            <v>1999</v>
          </cell>
          <cell r="B4463">
            <v>2</v>
          </cell>
          <cell r="C4463" t="str">
            <v>Yorkshire Electricity</v>
          </cell>
          <cell r="D4463" t="str">
            <v>nPower</v>
          </cell>
          <cell r="E4463">
            <v>2</v>
          </cell>
          <cell r="F4463" t="str">
            <v>Direct Debit</v>
          </cell>
          <cell r="G4463" t="str">
            <v>South Wales</v>
          </cell>
          <cell r="H4463">
            <v>3</v>
          </cell>
        </row>
        <row r="4464">
          <cell r="A4464">
            <v>1999</v>
          </cell>
          <cell r="B4464">
            <v>2</v>
          </cell>
          <cell r="C4464" t="str">
            <v>Yorkshire Electricity</v>
          </cell>
          <cell r="D4464" t="str">
            <v>nPower</v>
          </cell>
          <cell r="E4464">
            <v>2</v>
          </cell>
          <cell r="F4464" t="str">
            <v>Prepayment</v>
          </cell>
          <cell r="G4464" t="str">
            <v>South Wales</v>
          </cell>
          <cell r="H4464">
            <v>0</v>
          </cell>
        </row>
        <row r="4465">
          <cell r="A4465">
            <v>1999</v>
          </cell>
          <cell r="B4465">
            <v>2</v>
          </cell>
          <cell r="C4465" t="str">
            <v>Yorkshire Electricity</v>
          </cell>
          <cell r="D4465" t="str">
            <v>nPower</v>
          </cell>
          <cell r="E4465">
            <v>2</v>
          </cell>
          <cell r="F4465" t="str">
            <v>All</v>
          </cell>
          <cell r="G4465" t="str">
            <v>South West</v>
          </cell>
          <cell r="H4465">
            <v>4</v>
          </cell>
        </row>
        <row r="4466">
          <cell r="A4466">
            <v>1999</v>
          </cell>
          <cell r="B4466">
            <v>2</v>
          </cell>
          <cell r="C4466" t="str">
            <v>Yorkshire Electricity</v>
          </cell>
          <cell r="D4466" t="str">
            <v>nPower</v>
          </cell>
          <cell r="E4466">
            <v>2</v>
          </cell>
          <cell r="F4466" t="str">
            <v>Credit</v>
          </cell>
          <cell r="G4466" t="str">
            <v>South West</v>
          </cell>
          <cell r="H4466">
            <v>1</v>
          </cell>
        </row>
        <row r="4467">
          <cell r="A4467">
            <v>1999</v>
          </cell>
          <cell r="B4467">
            <v>2</v>
          </cell>
          <cell r="C4467" t="str">
            <v>Yorkshire Electricity</v>
          </cell>
          <cell r="D4467" t="str">
            <v>nPower</v>
          </cell>
          <cell r="E4467">
            <v>2</v>
          </cell>
          <cell r="F4467" t="str">
            <v>Credit</v>
          </cell>
          <cell r="G4467" t="str">
            <v>South West</v>
          </cell>
          <cell r="H4467">
            <v>0</v>
          </cell>
        </row>
        <row r="4468">
          <cell r="A4468">
            <v>1999</v>
          </cell>
          <cell r="B4468">
            <v>2</v>
          </cell>
          <cell r="C4468" t="str">
            <v>Yorkshire Electricity</v>
          </cell>
          <cell r="D4468" t="str">
            <v>nPower</v>
          </cell>
          <cell r="E4468">
            <v>2</v>
          </cell>
          <cell r="F4468" t="str">
            <v>Direct Debit</v>
          </cell>
          <cell r="G4468" t="str">
            <v>South West</v>
          </cell>
          <cell r="H4468">
            <v>3</v>
          </cell>
        </row>
        <row r="4469">
          <cell r="A4469">
            <v>1999</v>
          </cell>
          <cell r="B4469">
            <v>2</v>
          </cell>
          <cell r="C4469" t="str">
            <v>Yorkshire Electricity</v>
          </cell>
          <cell r="D4469" t="str">
            <v>nPower</v>
          </cell>
          <cell r="E4469">
            <v>2</v>
          </cell>
          <cell r="F4469" t="str">
            <v>Prepayment</v>
          </cell>
          <cell r="G4469" t="str">
            <v>South West</v>
          </cell>
          <cell r="H4469">
            <v>0</v>
          </cell>
        </row>
        <row r="4470">
          <cell r="A4470">
            <v>1999</v>
          </cell>
          <cell r="B4470">
            <v>2</v>
          </cell>
          <cell r="C4470" t="str">
            <v>Yorkshire Electricity</v>
          </cell>
          <cell r="D4470" t="str">
            <v>nPower</v>
          </cell>
          <cell r="E4470">
            <v>2</v>
          </cell>
          <cell r="F4470" t="str">
            <v>All</v>
          </cell>
          <cell r="G4470" t="str">
            <v>Southern</v>
          </cell>
          <cell r="H4470">
            <v>1218</v>
          </cell>
        </row>
        <row r="4471">
          <cell r="A4471">
            <v>1999</v>
          </cell>
          <cell r="B4471">
            <v>2</v>
          </cell>
          <cell r="C4471" t="str">
            <v>Yorkshire Electricity</v>
          </cell>
          <cell r="D4471" t="str">
            <v>nPower</v>
          </cell>
          <cell r="E4471">
            <v>2</v>
          </cell>
          <cell r="F4471" t="str">
            <v>Credit</v>
          </cell>
          <cell r="G4471" t="str">
            <v>Southern</v>
          </cell>
          <cell r="H4471">
            <v>812</v>
          </cell>
        </row>
        <row r="4472">
          <cell r="A4472">
            <v>1999</v>
          </cell>
          <cell r="B4472">
            <v>2</v>
          </cell>
          <cell r="C4472" t="str">
            <v>Yorkshire Electricity</v>
          </cell>
          <cell r="D4472" t="str">
            <v>nPower</v>
          </cell>
          <cell r="E4472">
            <v>2</v>
          </cell>
          <cell r="F4472" t="str">
            <v>Credit</v>
          </cell>
          <cell r="G4472" t="str">
            <v>Southern</v>
          </cell>
          <cell r="H4472">
            <v>0</v>
          </cell>
        </row>
        <row r="4473">
          <cell r="A4473">
            <v>1999</v>
          </cell>
          <cell r="B4473">
            <v>2</v>
          </cell>
          <cell r="C4473" t="str">
            <v>Yorkshire Electricity</v>
          </cell>
          <cell r="D4473" t="str">
            <v>nPower</v>
          </cell>
          <cell r="E4473">
            <v>2</v>
          </cell>
          <cell r="F4473" t="str">
            <v>Direct Debit</v>
          </cell>
          <cell r="G4473" t="str">
            <v>Southern</v>
          </cell>
          <cell r="H4473">
            <v>370</v>
          </cell>
        </row>
        <row r="4474">
          <cell r="A4474">
            <v>1999</v>
          </cell>
          <cell r="B4474">
            <v>2</v>
          </cell>
          <cell r="C4474" t="str">
            <v>Yorkshire Electricity</v>
          </cell>
          <cell r="D4474" t="str">
            <v>nPower</v>
          </cell>
          <cell r="E4474">
            <v>2</v>
          </cell>
          <cell r="F4474" t="str">
            <v>Prepayment</v>
          </cell>
          <cell r="G4474" t="str">
            <v>Southern</v>
          </cell>
          <cell r="H4474">
            <v>36</v>
          </cell>
        </row>
        <row r="4475">
          <cell r="A4475">
            <v>1999</v>
          </cell>
          <cell r="B4475">
            <v>2</v>
          </cell>
          <cell r="C4475" t="str">
            <v>Yorkshire Electricity</v>
          </cell>
          <cell r="D4475" t="str">
            <v>nPower</v>
          </cell>
          <cell r="E4475">
            <v>1</v>
          </cell>
          <cell r="F4475" t="str">
            <v>All</v>
          </cell>
          <cell r="G4475" t="str">
            <v>Yorkshire</v>
          </cell>
          <cell r="H4475">
            <v>1751087</v>
          </cell>
        </row>
        <row r="4476">
          <cell r="A4476">
            <v>1999</v>
          </cell>
          <cell r="B4476">
            <v>2</v>
          </cell>
          <cell r="C4476" t="str">
            <v>Yorkshire Electricity</v>
          </cell>
          <cell r="D4476" t="str">
            <v>nPower</v>
          </cell>
          <cell r="E4476">
            <v>1</v>
          </cell>
          <cell r="F4476" t="str">
            <v>Credit</v>
          </cell>
          <cell r="G4476" t="str">
            <v>Yorkshire</v>
          </cell>
          <cell r="H4476">
            <v>991011</v>
          </cell>
        </row>
        <row r="4477">
          <cell r="A4477">
            <v>1999</v>
          </cell>
          <cell r="B4477">
            <v>2</v>
          </cell>
          <cell r="C4477" t="str">
            <v>Yorkshire Electricity</v>
          </cell>
          <cell r="D4477" t="str">
            <v>nPower</v>
          </cell>
          <cell r="E4477">
            <v>1</v>
          </cell>
          <cell r="F4477" t="str">
            <v>Credit</v>
          </cell>
          <cell r="G4477" t="str">
            <v>Yorkshire</v>
          </cell>
          <cell r="H4477">
            <v>29263</v>
          </cell>
        </row>
        <row r="4478">
          <cell r="A4478">
            <v>1999</v>
          </cell>
          <cell r="B4478">
            <v>2</v>
          </cell>
          <cell r="C4478" t="str">
            <v>Yorkshire Electricity</v>
          </cell>
          <cell r="D4478" t="str">
            <v>nPower</v>
          </cell>
          <cell r="E4478">
            <v>1</v>
          </cell>
          <cell r="F4478" t="str">
            <v>Direct Debit</v>
          </cell>
          <cell r="G4478" t="str">
            <v>Yorkshire</v>
          </cell>
          <cell r="H4478">
            <v>486934</v>
          </cell>
        </row>
        <row r="4479">
          <cell r="A4479">
            <v>1999</v>
          </cell>
          <cell r="B4479">
            <v>2</v>
          </cell>
          <cell r="C4479" t="str">
            <v>Yorkshire Electricity</v>
          </cell>
          <cell r="D4479" t="str">
            <v>nPower</v>
          </cell>
          <cell r="E4479">
            <v>1</v>
          </cell>
          <cell r="F4479" t="str">
            <v>Prepayment</v>
          </cell>
          <cell r="G4479" t="str">
            <v>Yorkshire</v>
          </cell>
          <cell r="H4479">
            <v>243879</v>
          </cell>
        </row>
        <row r="4480">
          <cell r="A4480">
            <v>1999</v>
          </cell>
          <cell r="B4480">
            <v>3</v>
          </cell>
          <cell r="C4480" t="str">
            <v>British Gas</v>
          </cell>
          <cell r="D4480" t="str">
            <v>Centrica</v>
          </cell>
          <cell r="E4480">
            <v>2</v>
          </cell>
          <cell r="F4480" t="str">
            <v>All</v>
          </cell>
          <cell r="G4480" t="str">
            <v>East Anglia</v>
          </cell>
          <cell r="H4480">
            <v>185609</v>
          </cell>
        </row>
        <row r="4481">
          <cell r="A4481">
            <v>1999</v>
          </cell>
          <cell r="B4481">
            <v>3</v>
          </cell>
          <cell r="C4481" t="str">
            <v>British Gas</v>
          </cell>
          <cell r="D4481" t="str">
            <v>Centrica</v>
          </cell>
          <cell r="E4481">
            <v>2</v>
          </cell>
          <cell r="F4481" t="str">
            <v>Credit</v>
          </cell>
          <cell r="G4481" t="str">
            <v>East Anglia</v>
          </cell>
          <cell r="H4481">
            <v>77553</v>
          </cell>
        </row>
        <row r="4482">
          <cell r="A4482">
            <v>1999</v>
          </cell>
          <cell r="B4482">
            <v>3</v>
          </cell>
          <cell r="C4482" t="str">
            <v>British Gas</v>
          </cell>
          <cell r="D4482" t="str">
            <v>Centrica</v>
          </cell>
          <cell r="E4482">
            <v>2</v>
          </cell>
          <cell r="F4482" t="str">
            <v>Credit</v>
          </cell>
          <cell r="G4482" t="str">
            <v>East Anglia</v>
          </cell>
          <cell r="H4482">
            <v>0</v>
          </cell>
        </row>
        <row r="4483">
          <cell r="A4483">
            <v>1999</v>
          </cell>
          <cell r="B4483">
            <v>3</v>
          </cell>
          <cell r="C4483" t="str">
            <v>British Gas</v>
          </cell>
          <cell r="D4483" t="str">
            <v>Centrica</v>
          </cell>
          <cell r="E4483">
            <v>2</v>
          </cell>
          <cell r="F4483" t="str">
            <v>Direct Debit</v>
          </cell>
          <cell r="G4483" t="str">
            <v>East Anglia</v>
          </cell>
          <cell r="H4483">
            <v>101234</v>
          </cell>
        </row>
        <row r="4484">
          <cell r="A4484">
            <v>1999</v>
          </cell>
          <cell r="B4484">
            <v>3</v>
          </cell>
          <cell r="C4484" t="str">
            <v>British Gas</v>
          </cell>
          <cell r="D4484" t="str">
            <v>Centrica</v>
          </cell>
          <cell r="E4484">
            <v>2</v>
          </cell>
          <cell r="F4484" t="str">
            <v>Prepayment</v>
          </cell>
          <cell r="G4484" t="str">
            <v>East Anglia</v>
          </cell>
          <cell r="H4484">
            <v>6822</v>
          </cell>
        </row>
        <row r="4485">
          <cell r="A4485">
            <v>1999</v>
          </cell>
          <cell r="B4485">
            <v>3</v>
          </cell>
          <cell r="C4485" t="str">
            <v>British Gas</v>
          </cell>
          <cell r="D4485" t="str">
            <v>Centrica</v>
          </cell>
          <cell r="E4485">
            <v>2</v>
          </cell>
          <cell r="F4485" t="str">
            <v>All</v>
          </cell>
          <cell r="G4485" t="str">
            <v>East Midlands</v>
          </cell>
          <cell r="H4485">
            <v>160646</v>
          </cell>
        </row>
        <row r="4486">
          <cell r="A4486">
            <v>1999</v>
          </cell>
          <cell r="B4486">
            <v>3</v>
          </cell>
          <cell r="C4486" t="str">
            <v>British Gas</v>
          </cell>
          <cell r="D4486" t="str">
            <v>Centrica</v>
          </cell>
          <cell r="E4486">
            <v>2</v>
          </cell>
          <cell r="F4486" t="str">
            <v>Credit</v>
          </cell>
          <cell r="G4486" t="str">
            <v>East Midlands</v>
          </cell>
          <cell r="H4486">
            <v>77466</v>
          </cell>
        </row>
        <row r="4487">
          <cell r="A4487">
            <v>1999</v>
          </cell>
          <cell r="B4487">
            <v>3</v>
          </cell>
          <cell r="C4487" t="str">
            <v>British Gas</v>
          </cell>
          <cell r="D4487" t="str">
            <v>Centrica</v>
          </cell>
          <cell r="E4487">
            <v>2</v>
          </cell>
          <cell r="F4487" t="str">
            <v>Credit</v>
          </cell>
          <cell r="G4487" t="str">
            <v>East Midlands</v>
          </cell>
          <cell r="H4487">
            <v>0</v>
          </cell>
        </row>
        <row r="4488">
          <cell r="A4488">
            <v>1999</v>
          </cell>
          <cell r="B4488">
            <v>3</v>
          </cell>
          <cell r="C4488" t="str">
            <v>British Gas</v>
          </cell>
          <cell r="D4488" t="str">
            <v>Centrica</v>
          </cell>
          <cell r="E4488">
            <v>2</v>
          </cell>
          <cell r="F4488" t="str">
            <v>Direct Debit</v>
          </cell>
          <cell r="G4488" t="str">
            <v>East Midlands</v>
          </cell>
          <cell r="H4488">
            <v>77534</v>
          </cell>
        </row>
        <row r="4489">
          <cell r="A4489">
            <v>1999</v>
          </cell>
          <cell r="B4489">
            <v>3</v>
          </cell>
          <cell r="C4489" t="str">
            <v>British Gas</v>
          </cell>
          <cell r="D4489" t="str">
            <v>Centrica</v>
          </cell>
          <cell r="E4489">
            <v>2</v>
          </cell>
          <cell r="F4489" t="str">
            <v>Prepayment</v>
          </cell>
          <cell r="G4489" t="str">
            <v>East Midlands</v>
          </cell>
          <cell r="H4489">
            <v>5646</v>
          </cell>
        </row>
        <row r="4490">
          <cell r="A4490">
            <v>1999</v>
          </cell>
          <cell r="B4490">
            <v>3</v>
          </cell>
          <cell r="C4490" t="str">
            <v>British Gas</v>
          </cell>
          <cell r="D4490" t="str">
            <v>Centrica</v>
          </cell>
          <cell r="E4490">
            <v>2</v>
          </cell>
          <cell r="F4490" t="str">
            <v>All</v>
          </cell>
          <cell r="G4490" t="str">
            <v>London</v>
          </cell>
          <cell r="H4490">
            <v>104589</v>
          </cell>
        </row>
        <row r="4491">
          <cell r="A4491">
            <v>1999</v>
          </cell>
          <cell r="B4491">
            <v>3</v>
          </cell>
          <cell r="C4491" t="str">
            <v>British Gas</v>
          </cell>
          <cell r="D4491" t="str">
            <v>Centrica</v>
          </cell>
          <cell r="E4491">
            <v>2</v>
          </cell>
          <cell r="F4491" t="str">
            <v>Credit</v>
          </cell>
          <cell r="G4491" t="str">
            <v>London</v>
          </cell>
          <cell r="H4491">
            <v>57239</v>
          </cell>
        </row>
        <row r="4492">
          <cell r="A4492">
            <v>1999</v>
          </cell>
          <cell r="B4492">
            <v>3</v>
          </cell>
          <cell r="C4492" t="str">
            <v>British Gas</v>
          </cell>
          <cell r="D4492" t="str">
            <v>Centrica</v>
          </cell>
          <cell r="E4492">
            <v>2</v>
          </cell>
          <cell r="F4492" t="str">
            <v>Credit</v>
          </cell>
          <cell r="G4492" t="str">
            <v>London</v>
          </cell>
          <cell r="H4492">
            <v>0</v>
          </cell>
        </row>
        <row r="4493">
          <cell r="A4493">
            <v>1999</v>
          </cell>
          <cell r="B4493">
            <v>3</v>
          </cell>
          <cell r="C4493" t="str">
            <v>British Gas</v>
          </cell>
          <cell r="D4493" t="str">
            <v>Centrica</v>
          </cell>
          <cell r="E4493">
            <v>2</v>
          </cell>
          <cell r="F4493" t="str">
            <v>Direct Debit</v>
          </cell>
          <cell r="G4493" t="str">
            <v>London</v>
          </cell>
          <cell r="H4493">
            <v>37757</v>
          </cell>
        </row>
        <row r="4494">
          <cell r="A4494">
            <v>1999</v>
          </cell>
          <cell r="B4494">
            <v>3</v>
          </cell>
          <cell r="C4494" t="str">
            <v>British Gas</v>
          </cell>
          <cell r="D4494" t="str">
            <v>Centrica</v>
          </cell>
          <cell r="E4494">
            <v>2</v>
          </cell>
          <cell r="F4494" t="str">
            <v>Prepayment</v>
          </cell>
          <cell r="G4494" t="str">
            <v>London</v>
          </cell>
          <cell r="H4494">
            <v>9593</v>
          </cell>
        </row>
        <row r="4495">
          <cell r="A4495">
            <v>1999</v>
          </cell>
          <cell r="B4495">
            <v>3</v>
          </cell>
          <cell r="C4495" t="str">
            <v>British Gas</v>
          </cell>
          <cell r="D4495" t="str">
            <v>Centrica</v>
          </cell>
          <cell r="E4495">
            <v>2</v>
          </cell>
          <cell r="F4495" t="str">
            <v>All</v>
          </cell>
          <cell r="G4495" t="str">
            <v>Midlands</v>
          </cell>
          <cell r="H4495">
            <v>133852</v>
          </cell>
        </row>
        <row r="4496">
          <cell r="A4496">
            <v>1999</v>
          </cell>
          <cell r="B4496">
            <v>3</v>
          </cell>
          <cell r="C4496" t="str">
            <v>British Gas</v>
          </cell>
          <cell r="D4496" t="str">
            <v>Centrica</v>
          </cell>
          <cell r="E4496">
            <v>2</v>
          </cell>
          <cell r="F4496" t="str">
            <v>Credit</v>
          </cell>
          <cell r="G4496" t="str">
            <v>Midlands</v>
          </cell>
          <cell r="H4496">
            <v>63842</v>
          </cell>
        </row>
        <row r="4497">
          <cell r="A4497">
            <v>1999</v>
          </cell>
          <cell r="B4497">
            <v>3</v>
          </cell>
          <cell r="C4497" t="str">
            <v>British Gas</v>
          </cell>
          <cell r="D4497" t="str">
            <v>Centrica</v>
          </cell>
          <cell r="E4497">
            <v>2</v>
          </cell>
          <cell r="F4497" t="str">
            <v>Credit</v>
          </cell>
          <cell r="G4497" t="str">
            <v>Midlands</v>
          </cell>
          <cell r="H4497">
            <v>0</v>
          </cell>
        </row>
        <row r="4498">
          <cell r="A4498">
            <v>1999</v>
          </cell>
          <cell r="B4498">
            <v>3</v>
          </cell>
          <cell r="C4498" t="str">
            <v>British Gas</v>
          </cell>
          <cell r="D4498" t="str">
            <v>Centrica</v>
          </cell>
          <cell r="E4498">
            <v>2</v>
          </cell>
          <cell r="F4498" t="str">
            <v>Direct Debit</v>
          </cell>
          <cell r="G4498" t="str">
            <v>Midlands</v>
          </cell>
          <cell r="H4498">
            <v>64164</v>
          </cell>
        </row>
        <row r="4499">
          <cell r="A4499">
            <v>1999</v>
          </cell>
          <cell r="B4499">
            <v>3</v>
          </cell>
          <cell r="C4499" t="str">
            <v>British Gas</v>
          </cell>
          <cell r="D4499" t="str">
            <v>Centrica</v>
          </cell>
          <cell r="E4499">
            <v>2</v>
          </cell>
          <cell r="F4499" t="str">
            <v>Prepayment</v>
          </cell>
          <cell r="G4499" t="str">
            <v>Midlands</v>
          </cell>
          <cell r="H4499">
            <v>5846</v>
          </cell>
        </row>
        <row r="4500">
          <cell r="A4500">
            <v>1999</v>
          </cell>
          <cell r="B4500">
            <v>3</v>
          </cell>
          <cell r="C4500" t="str">
            <v>British Gas</v>
          </cell>
          <cell r="D4500" t="str">
            <v>Centrica</v>
          </cell>
          <cell r="E4500">
            <v>2</v>
          </cell>
          <cell r="F4500" t="str">
            <v>All</v>
          </cell>
          <cell r="G4500" t="str">
            <v>North East</v>
          </cell>
          <cell r="H4500">
            <v>86876</v>
          </cell>
        </row>
        <row r="4501">
          <cell r="A4501">
            <v>1999</v>
          </cell>
          <cell r="B4501">
            <v>3</v>
          </cell>
          <cell r="C4501" t="str">
            <v>British Gas</v>
          </cell>
          <cell r="D4501" t="str">
            <v>Centrica</v>
          </cell>
          <cell r="E4501">
            <v>2</v>
          </cell>
          <cell r="F4501" t="str">
            <v>Credit</v>
          </cell>
          <cell r="G4501" t="str">
            <v>North East</v>
          </cell>
          <cell r="H4501">
            <v>38959</v>
          </cell>
        </row>
        <row r="4502">
          <cell r="A4502">
            <v>1999</v>
          </cell>
          <cell r="B4502">
            <v>3</v>
          </cell>
          <cell r="C4502" t="str">
            <v>British Gas</v>
          </cell>
          <cell r="D4502" t="str">
            <v>Centrica</v>
          </cell>
          <cell r="E4502">
            <v>2</v>
          </cell>
          <cell r="F4502" t="str">
            <v>Credit</v>
          </cell>
          <cell r="G4502" t="str">
            <v>North East</v>
          </cell>
          <cell r="H4502">
            <v>0</v>
          </cell>
        </row>
        <row r="4503">
          <cell r="A4503">
            <v>1999</v>
          </cell>
          <cell r="B4503">
            <v>3</v>
          </cell>
          <cell r="C4503" t="str">
            <v>British Gas</v>
          </cell>
          <cell r="D4503" t="str">
            <v>Centrica</v>
          </cell>
          <cell r="E4503">
            <v>2</v>
          </cell>
          <cell r="F4503" t="str">
            <v>Direct Debit</v>
          </cell>
          <cell r="G4503" t="str">
            <v>North East</v>
          </cell>
          <cell r="H4503">
            <v>46138</v>
          </cell>
        </row>
        <row r="4504">
          <cell r="A4504">
            <v>1999</v>
          </cell>
          <cell r="B4504">
            <v>3</v>
          </cell>
          <cell r="C4504" t="str">
            <v>British Gas</v>
          </cell>
          <cell r="D4504" t="str">
            <v>Centrica</v>
          </cell>
          <cell r="E4504">
            <v>2</v>
          </cell>
          <cell r="F4504" t="str">
            <v>Prepayment</v>
          </cell>
          <cell r="G4504" t="str">
            <v>North East</v>
          </cell>
          <cell r="H4504">
            <v>1779</v>
          </cell>
        </row>
        <row r="4505">
          <cell r="A4505">
            <v>1999</v>
          </cell>
          <cell r="B4505">
            <v>3</v>
          </cell>
          <cell r="C4505" t="str">
            <v>British Gas</v>
          </cell>
          <cell r="D4505" t="str">
            <v>Centrica</v>
          </cell>
          <cell r="E4505">
            <v>2</v>
          </cell>
          <cell r="F4505" t="str">
            <v>All</v>
          </cell>
          <cell r="G4505" t="str">
            <v>North Scotland</v>
          </cell>
          <cell r="H4505">
            <v>31138</v>
          </cell>
        </row>
        <row r="4506">
          <cell r="A4506">
            <v>1999</v>
          </cell>
          <cell r="B4506">
            <v>3</v>
          </cell>
          <cell r="C4506" t="str">
            <v>British Gas</v>
          </cell>
          <cell r="D4506" t="str">
            <v>Centrica</v>
          </cell>
          <cell r="E4506">
            <v>2</v>
          </cell>
          <cell r="F4506" t="str">
            <v>Credit</v>
          </cell>
          <cell r="G4506" t="str">
            <v>North Scotland</v>
          </cell>
          <cell r="H4506">
            <v>11235</v>
          </cell>
        </row>
        <row r="4507">
          <cell r="A4507">
            <v>1999</v>
          </cell>
          <cell r="B4507">
            <v>3</v>
          </cell>
          <cell r="C4507" t="str">
            <v>British Gas</v>
          </cell>
          <cell r="D4507" t="str">
            <v>Centrica</v>
          </cell>
          <cell r="E4507">
            <v>2</v>
          </cell>
          <cell r="F4507" t="str">
            <v>Credit</v>
          </cell>
          <cell r="G4507" t="str">
            <v>North Scotland</v>
          </cell>
          <cell r="H4507">
            <v>0</v>
          </cell>
        </row>
        <row r="4508">
          <cell r="A4508">
            <v>1999</v>
          </cell>
          <cell r="B4508">
            <v>3</v>
          </cell>
          <cell r="C4508" t="str">
            <v>British Gas</v>
          </cell>
          <cell r="D4508" t="str">
            <v>Centrica</v>
          </cell>
          <cell r="E4508">
            <v>2</v>
          </cell>
          <cell r="F4508" t="str">
            <v>Direct Debit</v>
          </cell>
          <cell r="G4508" t="str">
            <v>North Scotland</v>
          </cell>
          <cell r="H4508">
            <v>19034</v>
          </cell>
        </row>
        <row r="4509">
          <cell r="A4509">
            <v>1999</v>
          </cell>
          <cell r="B4509">
            <v>3</v>
          </cell>
          <cell r="C4509" t="str">
            <v>British Gas</v>
          </cell>
          <cell r="D4509" t="str">
            <v>Centrica</v>
          </cell>
          <cell r="E4509">
            <v>2</v>
          </cell>
          <cell r="F4509" t="str">
            <v>Prepayment</v>
          </cell>
          <cell r="G4509" t="str">
            <v>North Scotland</v>
          </cell>
          <cell r="H4509">
            <v>869</v>
          </cell>
        </row>
        <row r="4510">
          <cell r="A4510">
            <v>1999</v>
          </cell>
          <cell r="B4510">
            <v>3</v>
          </cell>
          <cell r="C4510" t="str">
            <v>British Gas</v>
          </cell>
          <cell r="D4510" t="str">
            <v>Centrica</v>
          </cell>
          <cell r="E4510">
            <v>2</v>
          </cell>
          <cell r="F4510" t="str">
            <v>All</v>
          </cell>
          <cell r="G4510" t="str">
            <v>North Wales &amp; Merseyside</v>
          </cell>
          <cell r="H4510">
            <v>103268</v>
          </cell>
        </row>
        <row r="4511">
          <cell r="A4511">
            <v>1999</v>
          </cell>
          <cell r="B4511">
            <v>3</v>
          </cell>
          <cell r="C4511" t="str">
            <v>British Gas</v>
          </cell>
          <cell r="D4511" t="str">
            <v>Centrica</v>
          </cell>
          <cell r="E4511">
            <v>2</v>
          </cell>
          <cell r="F4511" t="str">
            <v>Credit</v>
          </cell>
          <cell r="G4511" t="str">
            <v>North Wales &amp; Merseyside</v>
          </cell>
          <cell r="H4511">
            <v>35510</v>
          </cell>
        </row>
        <row r="4512">
          <cell r="A4512">
            <v>1999</v>
          </cell>
          <cell r="B4512">
            <v>3</v>
          </cell>
          <cell r="C4512" t="str">
            <v>British Gas</v>
          </cell>
          <cell r="D4512" t="str">
            <v>Centrica</v>
          </cell>
          <cell r="E4512">
            <v>2</v>
          </cell>
          <cell r="F4512" t="str">
            <v>Credit</v>
          </cell>
          <cell r="G4512" t="str">
            <v>North Wales &amp; Merseyside</v>
          </cell>
          <cell r="H4512">
            <v>0</v>
          </cell>
        </row>
        <row r="4513">
          <cell r="A4513">
            <v>1999</v>
          </cell>
          <cell r="B4513">
            <v>3</v>
          </cell>
          <cell r="C4513" t="str">
            <v>British Gas</v>
          </cell>
          <cell r="D4513" t="str">
            <v>Centrica</v>
          </cell>
          <cell r="E4513">
            <v>2</v>
          </cell>
          <cell r="F4513" t="str">
            <v>Direct Debit</v>
          </cell>
          <cell r="G4513" t="str">
            <v>North Wales &amp; Merseyside</v>
          </cell>
          <cell r="H4513">
            <v>63134</v>
          </cell>
        </row>
        <row r="4514">
          <cell r="A4514">
            <v>1999</v>
          </cell>
          <cell r="B4514">
            <v>3</v>
          </cell>
          <cell r="C4514" t="str">
            <v>British Gas</v>
          </cell>
          <cell r="D4514" t="str">
            <v>Centrica</v>
          </cell>
          <cell r="E4514">
            <v>2</v>
          </cell>
          <cell r="F4514" t="str">
            <v>Prepayment</v>
          </cell>
          <cell r="G4514" t="str">
            <v>North Wales &amp; Merseyside</v>
          </cell>
          <cell r="H4514">
            <v>4624</v>
          </cell>
        </row>
        <row r="4515">
          <cell r="A4515">
            <v>1999</v>
          </cell>
          <cell r="B4515">
            <v>3</v>
          </cell>
          <cell r="C4515" t="str">
            <v>British Gas</v>
          </cell>
          <cell r="D4515" t="str">
            <v>Centrica</v>
          </cell>
          <cell r="E4515">
            <v>2</v>
          </cell>
          <cell r="F4515" t="str">
            <v>All</v>
          </cell>
          <cell r="G4515" t="str">
            <v>North West</v>
          </cell>
          <cell r="H4515">
            <v>133743</v>
          </cell>
        </row>
        <row r="4516">
          <cell r="A4516">
            <v>1999</v>
          </cell>
          <cell r="B4516">
            <v>3</v>
          </cell>
          <cell r="C4516" t="str">
            <v>British Gas</v>
          </cell>
          <cell r="D4516" t="str">
            <v>Centrica</v>
          </cell>
          <cell r="E4516">
            <v>2</v>
          </cell>
          <cell r="F4516" t="str">
            <v>Credit</v>
          </cell>
          <cell r="G4516" t="str">
            <v>North West</v>
          </cell>
          <cell r="H4516">
            <v>46339</v>
          </cell>
        </row>
        <row r="4517">
          <cell r="A4517">
            <v>1999</v>
          </cell>
          <cell r="B4517">
            <v>3</v>
          </cell>
          <cell r="C4517" t="str">
            <v>British Gas</v>
          </cell>
          <cell r="D4517" t="str">
            <v>Centrica</v>
          </cell>
          <cell r="E4517">
            <v>2</v>
          </cell>
          <cell r="F4517" t="str">
            <v>Credit</v>
          </cell>
          <cell r="G4517" t="str">
            <v>North West</v>
          </cell>
          <cell r="H4517">
            <v>0</v>
          </cell>
        </row>
        <row r="4518">
          <cell r="A4518">
            <v>1999</v>
          </cell>
          <cell r="B4518">
            <v>3</v>
          </cell>
          <cell r="C4518" t="str">
            <v>British Gas</v>
          </cell>
          <cell r="D4518" t="str">
            <v>Centrica</v>
          </cell>
          <cell r="E4518">
            <v>2</v>
          </cell>
          <cell r="F4518" t="str">
            <v>Direct Debit</v>
          </cell>
          <cell r="G4518" t="str">
            <v>North West</v>
          </cell>
          <cell r="H4518">
            <v>84819</v>
          </cell>
        </row>
        <row r="4519">
          <cell r="A4519">
            <v>1999</v>
          </cell>
          <cell r="B4519">
            <v>3</v>
          </cell>
          <cell r="C4519" t="str">
            <v>British Gas</v>
          </cell>
          <cell r="D4519" t="str">
            <v>Centrica</v>
          </cell>
          <cell r="E4519">
            <v>2</v>
          </cell>
          <cell r="F4519" t="str">
            <v>Prepayment</v>
          </cell>
          <cell r="G4519" t="str">
            <v>North West</v>
          </cell>
          <cell r="H4519">
            <v>2585</v>
          </cell>
        </row>
        <row r="4520">
          <cell r="A4520">
            <v>1999</v>
          </cell>
          <cell r="B4520">
            <v>3</v>
          </cell>
          <cell r="C4520" t="str">
            <v>British Gas</v>
          </cell>
          <cell r="D4520" t="str">
            <v>Centrica</v>
          </cell>
          <cell r="E4520">
            <v>2</v>
          </cell>
          <cell r="F4520" t="str">
            <v>All</v>
          </cell>
          <cell r="G4520" t="str">
            <v>South East</v>
          </cell>
          <cell r="H4520">
            <v>140677</v>
          </cell>
        </row>
        <row r="4521">
          <cell r="A4521">
            <v>1999</v>
          </cell>
          <cell r="B4521">
            <v>3</v>
          </cell>
          <cell r="C4521" t="str">
            <v>British Gas</v>
          </cell>
          <cell r="D4521" t="str">
            <v>Centrica</v>
          </cell>
          <cell r="E4521">
            <v>2</v>
          </cell>
          <cell r="F4521" t="str">
            <v>Credit</v>
          </cell>
          <cell r="G4521" t="str">
            <v>South East</v>
          </cell>
          <cell r="H4521">
            <v>71963</v>
          </cell>
        </row>
        <row r="4522">
          <cell r="A4522">
            <v>1999</v>
          </cell>
          <cell r="B4522">
            <v>3</v>
          </cell>
          <cell r="C4522" t="str">
            <v>British Gas</v>
          </cell>
          <cell r="D4522" t="str">
            <v>Centrica</v>
          </cell>
          <cell r="E4522">
            <v>2</v>
          </cell>
          <cell r="F4522" t="str">
            <v>Credit</v>
          </cell>
          <cell r="G4522" t="str">
            <v>South East</v>
          </cell>
          <cell r="H4522">
            <v>0</v>
          </cell>
        </row>
        <row r="4523">
          <cell r="A4523">
            <v>1999</v>
          </cell>
          <cell r="B4523">
            <v>3</v>
          </cell>
          <cell r="C4523" t="str">
            <v>British Gas</v>
          </cell>
          <cell r="D4523" t="str">
            <v>Centrica</v>
          </cell>
          <cell r="E4523">
            <v>2</v>
          </cell>
          <cell r="F4523" t="str">
            <v>Direct Debit</v>
          </cell>
          <cell r="G4523" t="str">
            <v>South East</v>
          </cell>
          <cell r="H4523">
            <v>64530</v>
          </cell>
        </row>
        <row r="4524">
          <cell r="A4524">
            <v>1999</v>
          </cell>
          <cell r="B4524">
            <v>3</v>
          </cell>
          <cell r="C4524" t="str">
            <v>British Gas</v>
          </cell>
          <cell r="D4524" t="str">
            <v>Centrica</v>
          </cell>
          <cell r="E4524">
            <v>2</v>
          </cell>
          <cell r="F4524" t="str">
            <v>Prepayment</v>
          </cell>
          <cell r="G4524" t="str">
            <v>South East</v>
          </cell>
          <cell r="H4524">
            <v>4184</v>
          </cell>
        </row>
        <row r="4525">
          <cell r="A4525">
            <v>1999</v>
          </cell>
          <cell r="B4525">
            <v>3</v>
          </cell>
          <cell r="C4525" t="str">
            <v>British Gas</v>
          </cell>
          <cell r="D4525" t="str">
            <v>Centrica</v>
          </cell>
          <cell r="E4525">
            <v>2</v>
          </cell>
          <cell r="F4525" t="str">
            <v>All</v>
          </cell>
          <cell r="G4525" t="str">
            <v>South Scotland</v>
          </cell>
          <cell r="H4525">
            <v>127116</v>
          </cell>
        </row>
        <row r="4526">
          <cell r="A4526">
            <v>1999</v>
          </cell>
          <cell r="B4526">
            <v>3</v>
          </cell>
          <cell r="C4526" t="str">
            <v>British Gas</v>
          </cell>
          <cell r="D4526" t="str">
            <v>Centrica</v>
          </cell>
          <cell r="E4526">
            <v>2</v>
          </cell>
          <cell r="F4526" t="str">
            <v>Credit</v>
          </cell>
          <cell r="G4526" t="str">
            <v>South Scotland</v>
          </cell>
          <cell r="H4526">
            <v>48265</v>
          </cell>
        </row>
        <row r="4527">
          <cell r="A4527">
            <v>1999</v>
          </cell>
          <cell r="B4527">
            <v>3</v>
          </cell>
          <cell r="C4527" t="str">
            <v>British Gas</v>
          </cell>
          <cell r="D4527" t="str">
            <v>Centrica</v>
          </cell>
          <cell r="E4527">
            <v>2</v>
          </cell>
          <cell r="F4527" t="str">
            <v>Credit</v>
          </cell>
          <cell r="G4527" t="str">
            <v>South Scotland</v>
          </cell>
          <cell r="H4527">
            <v>0</v>
          </cell>
        </row>
        <row r="4528">
          <cell r="A4528">
            <v>1999</v>
          </cell>
          <cell r="B4528">
            <v>3</v>
          </cell>
          <cell r="C4528" t="str">
            <v>British Gas</v>
          </cell>
          <cell r="D4528" t="str">
            <v>Centrica</v>
          </cell>
          <cell r="E4528">
            <v>2</v>
          </cell>
          <cell r="F4528" t="str">
            <v>Direct Debit</v>
          </cell>
          <cell r="G4528" t="str">
            <v>South Scotland</v>
          </cell>
          <cell r="H4528">
            <v>68795</v>
          </cell>
        </row>
        <row r="4529">
          <cell r="A4529">
            <v>1999</v>
          </cell>
          <cell r="B4529">
            <v>3</v>
          </cell>
          <cell r="C4529" t="str">
            <v>British Gas</v>
          </cell>
          <cell r="D4529" t="str">
            <v>Centrica</v>
          </cell>
          <cell r="E4529">
            <v>2</v>
          </cell>
          <cell r="F4529" t="str">
            <v>Prepayment</v>
          </cell>
          <cell r="G4529" t="str">
            <v>South Scotland</v>
          </cell>
          <cell r="H4529">
            <v>10056</v>
          </cell>
        </row>
        <row r="4530">
          <cell r="A4530">
            <v>1999</v>
          </cell>
          <cell r="B4530">
            <v>3</v>
          </cell>
          <cell r="C4530" t="str">
            <v>British Gas</v>
          </cell>
          <cell r="D4530" t="str">
            <v>Centrica</v>
          </cell>
          <cell r="E4530">
            <v>2</v>
          </cell>
          <cell r="F4530" t="str">
            <v>All</v>
          </cell>
          <cell r="G4530" t="str">
            <v>South Wales</v>
          </cell>
          <cell r="H4530">
            <v>89066</v>
          </cell>
        </row>
        <row r="4531">
          <cell r="A4531">
            <v>1999</v>
          </cell>
          <cell r="B4531">
            <v>3</v>
          </cell>
          <cell r="C4531" t="str">
            <v>British Gas</v>
          </cell>
          <cell r="D4531" t="str">
            <v>Centrica</v>
          </cell>
          <cell r="E4531">
            <v>2</v>
          </cell>
          <cell r="F4531" t="str">
            <v>Credit</v>
          </cell>
          <cell r="G4531" t="str">
            <v>South Wales</v>
          </cell>
          <cell r="H4531">
            <v>41099</v>
          </cell>
        </row>
        <row r="4532">
          <cell r="A4532">
            <v>1999</v>
          </cell>
          <cell r="B4532">
            <v>3</v>
          </cell>
          <cell r="C4532" t="str">
            <v>British Gas</v>
          </cell>
          <cell r="D4532" t="str">
            <v>Centrica</v>
          </cell>
          <cell r="E4532">
            <v>2</v>
          </cell>
          <cell r="F4532" t="str">
            <v>Credit</v>
          </cell>
          <cell r="G4532" t="str">
            <v>South Wales</v>
          </cell>
          <cell r="H4532">
            <v>0</v>
          </cell>
        </row>
        <row r="4533">
          <cell r="A4533">
            <v>1999</v>
          </cell>
          <cell r="B4533">
            <v>3</v>
          </cell>
          <cell r="C4533" t="str">
            <v>British Gas</v>
          </cell>
          <cell r="D4533" t="str">
            <v>Centrica</v>
          </cell>
          <cell r="E4533">
            <v>2</v>
          </cell>
          <cell r="F4533" t="str">
            <v>Direct Debit</v>
          </cell>
          <cell r="G4533" t="str">
            <v>South Wales</v>
          </cell>
          <cell r="H4533">
            <v>43360</v>
          </cell>
        </row>
        <row r="4534">
          <cell r="A4534">
            <v>1999</v>
          </cell>
          <cell r="B4534">
            <v>3</v>
          </cell>
          <cell r="C4534" t="str">
            <v>British Gas</v>
          </cell>
          <cell r="D4534" t="str">
            <v>Centrica</v>
          </cell>
          <cell r="E4534">
            <v>2</v>
          </cell>
          <cell r="F4534" t="str">
            <v>Prepayment</v>
          </cell>
          <cell r="G4534" t="str">
            <v>South Wales</v>
          </cell>
          <cell r="H4534">
            <v>4607</v>
          </cell>
        </row>
        <row r="4535">
          <cell r="A4535">
            <v>1999</v>
          </cell>
          <cell r="B4535">
            <v>3</v>
          </cell>
          <cell r="C4535" t="str">
            <v>British Gas</v>
          </cell>
          <cell r="D4535" t="str">
            <v>Centrica</v>
          </cell>
          <cell r="E4535">
            <v>2</v>
          </cell>
          <cell r="F4535" t="str">
            <v>All</v>
          </cell>
          <cell r="G4535" t="str">
            <v>South West</v>
          </cell>
          <cell r="H4535">
            <v>53715</v>
          </cell>
        </row>
        <row r="4536">
          <cell r="A4536">
            <v>1999</v>
          </cell>
          <cell r="B4536">
            <v>3</v>
          </cell>
          <cell r="C4536" t="str">
            <v>British Gas</v>
          </cell>
          <cell r="D4536" t="str">
            <v>Centrica</v>
          </cell>
          <cell r="E4536">
            <v>2</v>
          </cell>
          <cell r="F4536" t="str">
            <v>Credit</v>
          </cell>
          <cell r="G4536" t="str">
            <v>South West</v>
          </cell>
          <cell r="H4536">
            <v>19237</v>
          </cell>
        </row>
        <row r="4537">
          <cell r="A4537">
            <v>1999</v>
          </cell>
          <cell r="B4537">
            <v>3</v>
          </cell>
          <cell r="C4537" t="str">
            <v>British Gas</v>
          </cell>
          <cell r="D4537" t="str">
            <v>Centrica</v>
          </cell>
          <cell r="E4537">
            <v>2</v>
          </cell>
          <cell r="F4537" t="str">
            <v>Credit</v>
          </cell>
          <cell r="G4537" t="str">
            <v>South West</v>
          </cell>
          <cell r="H4537">
            <v>0</v>
          </cell>
        </row>
        <row r="4538">
          <cell r="A4538">
            <v>1999</v>
          </cell>
          <cell r="B4538">
            <v>3</v>
          </cell>
          <cell r="C4538" t="str">
            <v>British Gas</v>
          </cell>
          <cell r="D4538" t="str">
            <v>Centrica</v>
          </cell>
          <cell r="E4538">
            <v>2</v>
          </cell>
          <cell r="F4538" t="str">
            <v>Direct Debit</v>
          </cell>
          <cell r="G4538" t="str">
            <v>South West</v>
          </cell>
          <cell r="H4538">
            <v>32441</v>
          </cell>
        </row>
        <row r="4539">
          <cell r="A4539">
            <v>1999</v>
          </cell>
          <cell r="B4539">
            <v>3</v>
          </cell>
          <cell r="C4539" t="str">
            <v>British Gas</v>
          </cell>
          <cell r="D4539" t="str">
            <v>Centrica</v>
          </cell>
          <cell r="E4539">
            <v>2</v>
          </cell>
          <cell r="F4539" t="str">
            <v>Prepayment</v>
          </cell>
          <cell r="G4539" t="str">
            <v>South West</v>
          </cell>
          <cell r="H4539">
            <v>2037</v>
          </cell>
        </row>
        <row r="4540">
          <cell r="A4540">
            <v>1999</v>
          </cell>
          <cell r="B4540">
            <v>3</v>
          </cell>
          <cell r="C4540" t="str">
            <v>British Gas</v>
          </cell>
          <cell r="D4540" t="str">
            <v>Centrica</v>
          </cell>
          <cell r="E4540">
            <v>2</v>
          </cell>
          <cell r="F4540" t="str">
            <v>All</v>
          </cell>
          <cell r="G4540" t="str">
            <v>Southern</v>
          </cell>
          <cell r="H4540">
            <v>175464</v>
          </cell>
        </row>
        <row r="4541">
          <cell r="A4541">
            <v>1999</v>
          </cell>
          <cell r="B4541">
            <v>3</v>
          </cell>
          <cell r="C4541" t="str">
            <v>British Gas</v>
          </cell>
          <cell r="D4541" t="str">
            <v>Centrica</v>
          </cell>
          <cell r="E4541">
            <v>2</v>
          </cell>
          <cell r="F4541" t="str">
            <v>Credit</v>
          </cell>
          <cell r="G4541" t="str">
            <v>Southern</v>
          </cell>
          <cell r="H4541">
            <v>57843</v>
          </cell>
        </row>
        <row r="4542">
          <cell r="A4542">
            <v>1999</v>
          </cell>
          <cell r="B4542">
            <v>3</v>
          </cell>
          <cell r="C4542" t="str">
            <v>British Gas</v>
          </cell>
          <cell r="D4542" t="str">
            <v>Centrica</v>
          </cell>
          <cell r="E4542">
            <v>2</v>
          </cell>
          <cell r="F4542" t="str">
            <v>Credit</v>
          </cell>
          <cell r="G4542" t="str">
            <v>Southern</v>
          </cell>
          <cell r="H4542">
            <v>0</v>
          </cell>
        </row>
        <row r="4543">
          <cell r="A4543">
            <v>1999</v>
          </cell>
          <cell r="B4543">
            <v>3</v>
          </cell>
          <cell r="C4543" t="str">
            <v>British Gas</v>
          </cell>
          <cell r="D4543" t="str">
            <v>Centrica</v>
          </cell>
          <cell r="E4543">
            <v>2</v>
          </cell>
          <cell r="F4543" t="str">
            <v>Direct Debit</v>
          </cell>
          <cell r="G4543" t="str">
            <v>Southern</v>
          </cell>
          <cell r="H4543">
            <v>109974</v>
          </cell>
        </row>
        <row r="4544">
          <cell r="A4544">
            <v>1999</v>
          </cell>
          <cell r="B4544">
            <v>3</v>
          </cell>
          <cell r="C4544" t="str">
            <v>British Gas</v>
          </cell>
          <cell r="D4544" t="str">
            <v>Centrica</v>
          </cell>
          <cell r="E4544">
            <v>2</v>
          </cell>
          <cell r="F4544" t="str">
            <v>Prepayment</v>
          </cell>
          <cell r="G4544" t="str">
            <v>Southern</v>
          </cell>
          <cell r="H4544">
            <v>7647</v>
          </cell>
        </row>
        <row r="4545">
          <cell r="A4545">
            <v>1999</v>
          </cell>
          <cell r="B4545">
            <v>3</v>
          </cell>
          <cell r="C4545" t="str">
            <v>British Gas</v>
          </cell>
          <cell r="D4545" t="str">
            <v>Centrica</v>
          </cell>
          <cell r="E4545">
            <v>2</v>
          </cell>
          <cell r="F4545" t="str">
            <v>All</v>
          </cell>
          <cell r="G4545" t="str">
            <v>Yorkshire</v>
          </cell>
          <cell r="H4545">
            <v>98611</v>
          </cell>
        </row>
        <row r="4546">
          <cell r="A4546">
            <v>1999</v>
          </cell>
          <cell r="B4546">
            <v>3</v>
          </cell>
          <cell r="C4546" t="str">
            <v>British Gas</v>
          </cell>
          <cell r="D4546" t="str">
            <v>Centrica</v>
          </cell>
          <cell r="E4546">
            <v>2</v>
          </cell>
          <cell r="F4546" t="str">
            <v>Credit</v>
          </cell>
          <cell r="G4546" t="str">
            <v>Yorkshire</v>
          </cell>
          <cell r="H4546">
            <v>44295</v>
          </cell>
        </row>
        <row r="4547">
          <cell r="A4547">
            <v>1999</v>
          </cell>
          <cell r="B4547">
            <v>3</v>
          </cell>
          <cell r="C4547" t="str">
            <v>British Gas</v>
          </cell>
          <cell r="D4547" t="str">
            <v>Centrica</v>
          </cell>
          <cell r="E4547">
            <v>2</v>
          </cell>
          <cell r="F4547" t="str">
            <v>Credit</v>
          </cell>
          <cell r="G4547" t="str">
            <v>Yorkshire</v>
          </cell>
          <cell r="H4547">
            <v>0</v>
          </cell>
        </row>
        <row r="4548">
          <cell r="A4548">
            <v>1999</v>
          </cell>
          <cell r="B4548">
            <v>3</v>
          </cell>
          <cell r="C4548" t="str">
            <v>British Gas</v>
          </cell>
          <cell r="D4548" t="str">
            <v>Centrica</v>
          </cell>
          <cell r="E4548">
            <v>2</v>
          </cell>
          <cell r="F4548" t="str">
            <v>Direct Debit</v>
          </cell>
          <cell r="G4548" t="str">
            <v>Yorkshire</v>
          </cell>
          <cell r="H4548">
            <v>51815</v>
          </cell>
        </row>
        <row r="4549">
          <cell r="A4549">
            <v>1999</v>
          </cell>
          <cell r="B4549">
            <v>3</v>
          </cell>
          <cell r="C4549" t="str">
            <v>British Gas</v>
          </cell>
          <cell r="D4549" t="str">
            <v>Centrica</v>
          </cell>
          <cell r="E4549">
            <v>2</v>
          </cell>
          <cell r="F4549" t="str">
            <v>Prepayment</v>
          </cell>
          <cell r="G4549" t="str">
            <v>Yorkshire</v>
          </cell>
          <cell r="H4549">
            <v>2501</v>
          </cell>
        </row>
        <row r="4550">
          <cell r="A4550">
            <v>1999</v>
          </cell>
          <cell r="B4550">
            <v>3</v>
          </cell>
          <cell r="C4550" t="str">
            <v>Eastern Electricity</v>
          </cell>
          <cell r="D4550" t="str">
            <v>Powergen</v>
          </cell>
          <cell r="E4550">
            <v>1</v>
          </cell>
          <cell r="F4550" t="str">
            <v>All</v>
          </cell>
          <cell r="G4550" t="str">
            <v>East Anglia</v>
          </cell>
          <cell r="H4550">
            <v>2569263</v>
          </cell>
        </row>
        <row r="4551">
          <cell r="A4551">
            <v>1999</v>
          </cell>
          <cell r="B4551">
            <v>3</v>
          </cell>
          <cell r="C4551" t="str">
            <v>Eastern Electricity</v>
          </cell>
          <cell r="D4551" t="str">
            <v>Powergen</v>
          </cell>
          <cell r="E4551">
            <v>1</v>
          </cell>
          <cell r="F4551" t="str">
            <v>Credit</v>
          </cell>
          <cell r="G4551" t="str">
            <v>East Anglia</v>
          </cell>
          <cell r="H4551">
            <v>1386410</v>
          </cell>
        </row>
        <row r="4552">
          <cell r="A4552">
            <v>1999</v>
          </cell>
          <cell r="B4552">
            <v>3</v>
          </cell>
          <cell r="C4552" t="str">
            <v>Eastern Electricity</v>
          </cell>
          <cell r="D4552" t="str">
            <v>Powergen</v>
          </cell>
          <cell r="E4552">
            <v>1</v>
          </cell>
          <cell r="F4552" t="str">
            <v>Credit</v>
          </cell>
          <cell r="G4552" t="str">
            <v>East Anglia</v>
          </cell>
          <cell r="H4552">
            <v>62840</v>
          </cell>
        </row>
        <row r="4553">
          <cell r="A4553">
            <v>1999</v>
          </cell>
          <cell r="B4553">
            <v>3</v>
          </cell>
          <cell r="C4553" t="str">
            <v>Eastern Electricity</v>
          </cell>
          <cell r="D4553" t="str">
            <v>Powergen</v>
          </cell>
          <cell r="E4553">
            <v>1</v>
          </cell>
          <cell r="F4553" t="str">
            <v>Direct Debit</v>
          </cell>
          <cell r="G4553" t="str">
            <v>East Anglia</v>
          </cell>
          <cell r="H4553">
            <v>809795</v>
          </cell>
        </row>
        <row r="4554">
          <cell r="A4554">
            <v>1999</v>
          </cell>
          <cell r="B4554">
            <v>3</v>
          </cell>
          <cell r="C4554" t="str">
            <v>Eastern Electricity</v>
          </cell>
          <cell r="D4554" t="str">
            <v>Powergen</v>
          </cell>
          <cell r="E4554">
            <v>1</v>
          </cell>
          <cell r="F4554" t="str">
            <v>Prepayment</v>
          </cell>
          <cell r="G4554" t="str">
            <v>East Anglia</v>
          </cell>
          <cell r="H4554">
            <v>310218</v>
          </cell>
        </row>
        <row r="4555">
          <cell r="A4555">
            <v>1999</v>
          </cell>
          <cell r="B4555">
            <v>3</v>
          </cell>
          <cell r="C4555" t="str">
            <v>Eastern Electricity</v>
          </cell>
          <cell r="D4555" t="str">
            <v>Powergen</v>
          </cell>
          <cell r="E4555">
            <v>2</v>
          </cell>
          <cell r="F4555" t="str">
            <v>All</v>
          </cell>
          <cell r="G4555" t="str">
            <v>East Midlands</v>
          </cell>
          <cell r="H4555">
            <v>33983</v>
          </cell>
        </row>
        <row r="4556">
          <cell r="A4556">
            <v>1999</v>
          </cell>
          <cell r="B4556">
            <v>3</v>
          </cell>
          <cell r="C4556" t="str">
            <v>Eastern Electricity</v>
          </cell>
          <cell r="D4556" t="str">
            <v>Powergen</v>
          </cell>
          <cell r="E4556">
            <v>2</v>
          </cell>
          <cell r="F4556" t="str">
            <v>Credit</v>
          </cell>
          <cell r="G4556" t="str">
            <v>East Midlands</v>
          </cell>
          <cell r="H4556">
            <v>15656</v>
          </cell>
        </row>
        <row r="4557">
          <cell r="A4557">
            <v>1999</v>
          </cell>
          <cell r="B4557">
            <v>3</v>
          </cell>
          <cell r="C4557" t="str">
            <v>Eastern Electricity</v>
          </cell>
          <cell r="D4557" t="str">
            <v>Powergen</v>
          </cell>
          <cell r="E4557">
            <v>2</v>
          </cell>
          <cell r="F4557" t="str">
            <v>Credit</v>
          </cell>
          <cell r="G4557" t="str">
            <v>East Midlands</v>
          </cell>
          <cell r="H4557">
            <v>0</v>
          </cell>
        </row>
        <row r="4558">
          <cell r="A4558">
            <v>1999</v>
          </cell>
          <cell r="B4558">
            <v>3</v>
          </cell>
          <cell r="C4558" t="str">
            <v>Eastern Electricity</v>
          </cell>
          <cell r="D4558" t="str">
            <v>Powergen</v>
          </cell>
          <cell r="E4558">
            <v>2</v>
          </cell>
          <cell r="F4558" t="str">
            <v>Direct Debit</v>
          </cell>
          <cell r="G4558" t="str">
            <v>East Midlands</v>
          </cell>
          <cell r="H4558">
            <v>16052</v>
          </cell>
        </row>
        <row r="4559">
          <cell r="A4559">
            <v>1999</v>
          </cell>
          <cell r="B4559">
            <v>3</v>
          </cell>
          <cell r="C4559" t="str">
            <v>Eastern Electricity</v>
          </cell>
          <cell r="D4559" t="str">
            <v>Powergen</v>
          </cell>
          <cell r="E4559">
            <v>2</v>
          </cell>
          <cell r="F4559" t="str">
            <v>Prepayment</v>
          </cell>
          <cell r="G4559" t="str">
            <v>East Midlands</v>
          </cell>
          <cell r="H4559">
            <v>2275</v>
          </cell>
        </row>
        <row r="4560">
          <cell r="A4560">
            <v>1999</v>
          </cell>
          <cell r="B4560">
            <v>3</v>
          </cell>
          <cell r="C4560" t="str">
            <v>Eastern Electricity</v>
          </cell>
          <cell r="D4560" t="str">
            <v>Powergen</v>
          </cell>
          <cell r="E4560">
            <v>2</v>
          </cell>
          <cell r="F4560" t="str">
            <v>All</v>
          </cell>
          <cell r="G4560" t="str">
            <v>London</v>
          </cell>
          <cell r="H4560">
            <v>25055</v>
          </cell>
        </row>
        <row r="4561">
          <cell r="A4561">
            <v>1999</v>
          </cell>
          <cell r="B4561">
            <v>3</v>
          </cell>
          <cell r="C4561" t="str">
            <v>Eastern Electricity</v>
          </cell>
          <cell r="D4561" t="str">
            <v>Powergen</v>
          </cell>
          <cell r="E4561">
            <v>2</v>
          </cell>
          <cell r="F4561" t="str">
            <v>Credit</v>
          </cell>
          <cell r="G4561" t="str">
            <v>London</v>
          </cell>
          <cell r="H4561">
            <v>16097</v>
          </cell>
        </row>
        <row r="4562">
          <cell r="A4562">
            <v>1999</v>
          </cell>
          <cell r="B4562">
            <v>3</v>
          </cell>
          <cell r="C4562" t="str">
            <v>Eastern Electricity</v>
          </cell>
          <cell r="D4562" t="str">
            <v>Powergen</v>
          </cell>
          <cell r="E4562">
            <v>2</v>
          </cell>
          <cell r="F4562" t="str">
            <v>Credit</v>
          </cell>
          <cell r="G4562" t="str">
            <v>London</v>
          </cell>
          <cell r="H4562">
            <v>0</v>
          </cell>
        </row>
        <row r="4563">
          <cell r="A4563">
            <v>1999</v>
          </cell>
          <cell r="B4563">
            <v>3</v>
          </cell>
          <cell r="C4563" t="str">
            <v>Eastern Electricity</v>
          </cell>
          <cell r="D4563" t="str">
            <v>Powergen</v>
          </cell>
          <cell r="E4563">
            <v>2</v>
          </cell>
          <cell r="F4563" t="str">
            <v>Direct Debit</v>
          </cell>
          <cell r="G4563" t="str">
            <v>London</v>
          </cell>
          <cell r="H4563">
            <v>5537</v>
          </cell>
        </row>
        <row r="4564">
          <cell r="A4564">
            <v>1999</v>
          </cell>
          <cell r="B4564">
            <v>3</v>
          </cell>
          <cell r="C4564" t="str">
            <v>Eastern Electricity</v>
          </cell>
          <cell r="D4564" t="str">
            <v>Powergen</v>
          </cell>
          <cell r="E4564">
            <v>2</v>
          </cell>
          <cell r="F4564" t="str">
            <v>Prepayment</v>
          </cell>
          <cell r="G4564" t="str">
            <v>London</v>
          </cell>
          <cell r="H4564">
            <v>3421</v>
          </cell>
        </row>
        <row r="4565">
          <cell r="A4565">
            <v>1999</v>
          </cell>
          <cell r="B4565">
            <v>3</v>
          </cell>
          <cell r="C4565" t="str">
            <v>Eastern Electricity</v>
          </cell>
          <cell r="D4565" t="str">
            <v>Powergen</v>
          </cell>
          <cell r="E4565">
            <v>2</v>
          </cell>
          <cell r="F4565" t="str">
            <v>All</v>
          </cell>
          <cell r="G4565" t="str">
            <v>Midlands</v>
          </cell>
          <cell r="H4565">
            <v>27773</v>
          </cell>
        </row>
        <row r="4566">
          <cell r="A4566">
            <v>1999</v>
          </cell>
          <cell r="B4566">
            <v>3</v>
          </cell>
          <cell r="C4566" t="str">
            <v>Eastern Electricity</v>
          </cell>
          <cell r="D4566" t="str">
            <v>Powergen</v>
          </cell>
          <cell r="E4566">
            <v>2</v>
          </cell>
          <cell r="F4566" t="str">
            <v>Credit</v>
          </cell>
          <cell r="G4566" t="str">
            <v>Midlands</v>
          </cell>
          <cell r="H4566">
            <v>17105</v>
          </cell>
        </row>
        <row r="4567">
          <cell r="A4567">
            <v>1999</v>
          </cell>
          <cell r="B4567">
            <v>3</v>
          </cell>
          <cell r="C4567" t="str">
            <v>Eastern Electricity</v>
          </cell>
          <cell r="D4567" t="str">
            <v>Powergen</v>
          </cell>
          <cell r="E4567">
            <v>2</v>
          </cell>
          <cell r="F4567" t="str">
            <v>Credit</v>
          </cell>
          <cell r="G4567" t="str">
            <v>Midlands</v>
          </cell>
          <cell r="H4567">
            <v>0</v>
          </cell>
        </row>
        <row r="4568">
          <cell r="A4568">
            <v>1999</v>
          </cell>
          <cell r="B4568">
            <v>3</v>
          </cell>
          <cell r="C4568" t="str">
            <v>Eastern Electricity</v>
          </cell>
          <cell r="D4568" t="str">
            <v>Powergen</v>
          </cell>
          <cell r="E4568">
            <v>2</v>
          </cell>
          <cell r="F4568" t="str">
            <v>Direct Debit</v>
          </cell>
          <cell r="G4568" t="str">
            <v>Midlands</v>
          </cell>
          <cell r="H4568">
            <v>8265</v>
          </cell>
        </row>
        <row r="4569">
          <cell r="A4569">
            <v>1999</v>
          </cell>
          <cell r="B4569">
            <v>3</v>
          </cell>
          <cell r="C4569" t="str">
            <v>Eastern Electricity</v>
          </cell>
          <cell r="D4569" t="str">
            <v>Powergen</v>
          </cell>
          <cell r="E4569">
            <v>2</v>
          </cell>
          <cell r="F4569" t="str">
            <v>Prepayment</v>
          </cell>
          <cell r="G4569" t="str">
            <v>Midlands</v>
          </cell>
          <cell r="H4569">
            <v>2403</v>
          </cell>
        </row>
        <row r="4570">
          <cell r="A4570">
            <v>1999</v>
          </cell>
          <cell r="B4570">
            <v>3</v>
          </cell>
          <cell r="C4570" t="str">
            <v>Eastern Electricity</v>
          </cell>
          <cell r="D4570" t="str">
            <v>Powergen</v>
          </cell>
          <cell r="E4570">
            <v>2</v>
          </cell>
          <cell r="F4570" t="str">
            <v>All</v>
          </cell>
          <cell r="G4570" t="str">
            <v>North East</v>
          </cell>
          <cell r="H4570">
            <v>13251</v>
          </cell>
        </row>
        <row r="4571">
          <cell r="A4571">
            <v>1999</v>
          </cell>
          <cell r="B4571">
            <v>3</v>
          </cell>
          <cell r="C4571" t="str">
            <v>Eastern Electricity</v>
          </cell>
          <cell r="D4571" t="str">
            <v>Powergen</v>
          </cell>
          <cell r="E4571">
            <v>2</v>
          </cell>
          <cell r="F4571" t="str">
            <v>Credit</v>
          </cell>
          <cell r="G4571" t="str">
            <v>North East</v>
          </cell>
          <cell r="H4571">
            <v>6572</v>
          </cell>
        </row>
        <row r="4572">
          <cell r="A4572">
            <v>1999</v>
          </cell>
          <cell r="B4572">
            <v>3</v>
          </cell>
          <cell r="C4572" t="str">
            <v>Eastern Electricity</v>
          </cell>
          <cell r="D4572" t="str">
            <v>Powergen</v>
          </cell>
          <cell r="E4572">
            <v>2</v>
          </cell>
          <cell r="F4572" t="str">
            <v>Credit</v>
          </cell>
          <cell r="G4572" t="str">
            <v>North East</v>
          </cell>
          <cell r="H4572">
            <v>0</v>
          </cell>
        </row>
        <row r="4573">
          <cell r="A4573">
            <v>1999</v>
          </cell>
          <cell r="B4573">
            <v>3</v>
          </cell>
          <cell r="C4573" t="str">
            <v>Eastern Electricity</v>
          </cell>
          <cell r="D4573" t="str">
            <v>Powergen</v>
          </cell>
          <cell r="E4573">
            <v>2</v>
          </cell>
          <cell r="F4573" t="str">
            <v>Direct Debit</v>
          </cell>
          <cell r="G4573" t="str">
            <v>North East</v>
          </cell>
          <cell r="H4573">
            <v>6244</v>
          </cell>
        </row>
        <row r="4574">
          <cell r="A4574">
            <v>1999</v>
          </cell>
          <cell r="B4574">
            <v>3</v>
          </cell>
          <cell r="C4574" t="str">
            <v>Eastern Electricity</v>
          </cell>
          <cell r="D4574" t="str">
            <v>Powergen</v>
          </cell>
          <cell r="E4574">
            <v>2</v>
          </cell>
          <cell r="F4574" t="str">
            <v>Prepayment</v>
          </cell>
          <cell r="G4574" t="str">
            <v>North East</v>
          </cell>
          <cell r="H4574">
            <v>435</v>
          </cell>
        </row>
        <row r="4575">
          <cell r="A4575">
            <v>1999</v>
          </cell>
          <cell r="B4575">
            <v>3</v>
          </cell>
          <cell r="C4575" t="str">
            <v>Eastern Electricity</v>
          </cell>
          <cell r="D4575" t="str">
            <v>Powergen</v>
          </cell>
          <cell r="E4575">
            <v>2</v>
          </cell>
          <cell r="F4575" t="str">
            <v>All</v>
          </cell>
          <cell r="G4575" t="str">
            <v>North Scotland</v>
          </cell>
          <cell r="H4575">
            <v>598</v>
          </cell>
        </row>
        <row r="4576">
          <cell r="A4576">
            <v>1999</v>
          </cell>
          <cell r="B4576">
            <v>3</v>
          </cell>
          <cell r="C4576" t="str">
            <v>Eastern Electricity</v>
          </cell>
          <cell r="D4576" t="str">
            <v>Powergen</v>
          </cell>
          <cell r="E4576">
            <v>2</v>
          </cell>
          <cell r="F4576" t="str">
            <v>Credit</v>
          </cell>
          <cell r="G4576" t="str">
            <v>North Scotland</v>
          </cell>
          <cell r="H4576">
            <v>142</v>
          </cell>
        </row>
        <row r="4577">
          <cell r="A4577">
            <v>1999</v>
          </cell>
          <cell r="B4577">
            <v>3</v>
          </cell>
          <cell r="C4577" t="str">
            <v>Eastern Electricity</v>
          </cell>
          <cell r="D4577" t="str">
            <v>Powergen</v>
          </cell>
          <cell r="E4577">
            <v>2</v>
          </cell>
          <cell r="F4577" t="str">
            <v>Credit</v>
          </cell>
          <cell r="G4577" t="str">
            <v>North Scotland</v>
          </cell>
          <cell r="H4577">
            <v>0</v>
          </cell>
        </row>
        <row r="4578">
          <cell r="A4578">
            <v>1999</v>
          </cell>
          <cell r="B4578">
            <v>3</v>
          </cell>
          <cell r="C4578" t="str">
            <v>Eastern Electricity</v>
          </cell>
          <cell r="D4578" t="str">
            <v>Powergen</v>
          </cell>
          <cell r="E4578">
            <v>2</v>
          </cell>
          <cell r="F4578" t="str">
            <v>Direct Debit</v>
          </cell>
          <cell r="G4578" t="str">
            <v>North Scotland</v>
          </cell>
          <cell r="H4578">
            <v>375</v>
          </cell>
        </row>
        <row r="4579">
          <cell r="A4579">
            <v>1999</v>
          </cell>
          <cell r="B4579">
            <v>3</v>
          </cell>
          <cell r="C4579" t="str">
            <v>Eastern Electricity</v>
          </cell>
          <cell r="D4579" t="str">
            <v>Powergen</v>
          </cell>
          <cell r="E4579">
            <v>2</v>
          </cell>
          <cell r="F4579" t="str">
            <v>Prepayment</v>
          </cell>
          <cell r="G4579" t="str">
            <v>North Scotland</v>
          </cell>
          <cell r="H4579">
            <v>81</v>
          </cell>
        </row>
        <row r="4580">
          <cell r="A4580">
            <v>1999</v>
          </cell>
          <cell r="B4580">
            <v>3</v>
          </cell>
          <cell r="C4580" t="str">
            <v>Eastern Electricity</v>
          </cell>
          <cell r="D4580" t="str">
            <v>Powergen</v>
          </cell>
          <cell r="E4580">
            <v>2</v>
          </cell>
          <cell r="F4580" t="str">
            <v>All</v>
          </cell>
          <cell r="G4580" t="str">
            <v>North Wales &amp; Merseyside</v>
          </cell>
          <cell r="H4580">
            <v>8248</v>
          </cell>
        </row>
        <row r="4581">
          <cell r="A4581">
            <v>1999</v>
          </cell>
          <cell r="B4581">
            <v>3</v>
          </cell>
          <cell r="C4581" t="str">
            <v>Eastern Electricity</v>
          </cell>
          <cell r="D4581" t="str">
            <v>Powergen</v>
          </cell>
          <cell r="E4581">
            <v>2</v>
          </cell>
          <cell r="F4581" t="str">
            <v>Credit</v>
          </cell>
          <cell r="G4581" t="str">
            <v>North Wales &amp; Merseyside</v>
          </cell>
          <cell r="H4581">
            <v>3681</v>
          </cell>
        </row>
        <row r="4582">
          <cell r="A4582">
            <v>1999</v>
          </cell>
          <cell r="B4582">
            <v>3</v>
          </cell>
          <cell r="C4582" t="str">
            <v>Eastern Electricity</v>
          </cell>
          <cell r="D4582" t="str">
            <v>Powergen</v>
          </cell>
          <cell r="E4582">
            <v>2</v>
          </cell>
          <cell r="F4582" t="str">
            <v>Credit</v>
          </cell>
          <cell r="G4582" t="str">
            <v>North Wales &amp; Merseyside</v>
          </cell>
          <cell r="H4582">
            <v>0</v>
          </cell>
        </row>
        <row r="4583">
          <cell r="A4583">
            <v>1999</v>
          </cell>
          <cell r="B4583">
            <v>3</v>
          </cell>
          <cell r="C4583" t="str">
            <v>Eastern Electricity</v>
          </cell>
          <cell r="D4583" t="str">
            <v>Powergen</v>
          </cell>
          <cell r="E4583">
            <v>2</v>
          </cell>
          <cell r="F4583" t="str">
            <v>Direct Debit</v>
          </cell>
          <cell r="G4583" t="str">
            <v>North Wales &amp; Merseyside</v>
          </cell>
          <cell r="H4583">
            <v>3404</v>
          </cell>
        </row>
        <row r="4584">
          <cell r="A4584">
            <v>1999</v>
          </cell>
          <cell r="B4584">
            <v>3</v>
          </cell>
          <cell r="C4584" t="str">
            <v>Eastern Electricity</v>
          </cell>
          <cell r="D4584" t="str">
            <v>Powergen</v>
          </cell>
          <cell r="E4584">
            <v>2</v>
          </cell>
          <cell r="F4584" t="str">
            <v>Prepayment</v>
          </cell>
          <cell r="G4584" t="str">
            <v>North Wales &amp; Merseyside</v>
          </cell>
          <cell r="H4584">
            <v>1163</v>
          </cell>
        </row>
        <row r="4585">
          <cell r="A4585">
            <v>1999</v>
          </cell>
          <cell r="B4585">
            <v>3</v>
          </cell>
          <cell r="C4585" t="str">
            <v>Eastern Electricity</v>
          </cell>
          <cell r="D4585" t="str">
            <v>Powergen</v>
          </cell>
          <cell r="E4585">
            <v>2</v>
          </cell>
          <cell r="F4585" t="str">
            <v>All</v>
          </cell>
          <cell r="G4585" t="str">
            <v>North West</v>
          </cell>
          <cell r="H4585">
            <v>11713</v>
          </cell>
        </row>
        <row r="4586">
          <cell r="A4586">
            <v>1999</v>
          </cell>
          <cell r="B4586">
            <v>3</v>
          </cell>
          <cell r="C4586" t="str">
            <v>Eastern Electricity</v>
          </cell>
          <cell r="D4586" t="str">
            <v>Powergen</v>
          </cell>
          <cell r="E4586">
            <v>2</v>
          </cell>
          <cell r="F4586" t="str">
            <v>Credit</v>
          </cell>
          <cell r="G4586" t="str">
            <v>North West</v>
          </cell>
          <cell r="H4586">
            <v>6448</v>
          </cell>
        </row>
        <row r="4587">
          <cell r="A4587">
            <v>1999</v>
          </cell>
          <cell r="B4587">
            <v>3</v>
          </cell>
          <cell r="C4587" t="str">
            <v>Eastern Electricity</v>
          </cell>
          <cell r="D4587" t="str">
            <v>Powergen</v>
          </cell>
          <cell r="E4587">
            <v>2</v>
          </cell>
          <cell r="F4587" t="str">
            <v>Credit</v>
          </cell>
          <cell r="G4587" t="str">
            <v>North West</v>
          </cell>
          <cell r="H4587">
            <v>0</v>
          </cell>
        </row>
        <row r="4588">
          <cell r="A4588">
            <v>1999</v>
          </cell>
          <cell r="B4588">
            <v>3</v>
          </cell>
          <cell r="C4588" t="str">
            <v>Eastern Electricity</v>
          </cell>
          <cell r="D4588" t="str">
            <v>Powergen</v>
          </cell>
          <cell r="E4588">
            <v>2</v>
          </cell>
          <cell r="F4588" t="str">
            <v>Direct Debit</v>
          </cell>
          <cell r="G4588" t="str">
            <v>North West</v>
          </cell>
          <cell r="H4588">
            <v>4312</v>
          </cell>
        </row>
        <row r="4589">
          <cell r="A4589">
            <v>1999</v>
          </cell>
          <cell r="B4589">
            <v>3</v>
          </cell>
          <cell r="C4589" t="str">
            <v>Eastern Electricity</v>
          </cell>
          <cell r="D4589" t="str">
            <v>Powergen</v>
          </cell>
          <cell r="E4589">
            <v>2</v>
          </cell>
          <cell r="F4589" t="str">
            <v>Prepayment</v>
          </cell>
          <cell r="G4589" t="str">
            <v>North West</v>
          </cell>
          <cell r="H4589">
            <v>953</v>
          </cell>
        </row>
        <row r="4590">
          <cell r="A4590">
            <v>1999</v>
          </cell>
          <cell r="B4590">
            <v>3</v>
          </cell>
          <cell r="C4590" t="str">
            <v>Eastern Electricity</v>
          </cell>
          <cell r="D4590" t="str">
            <v>Powergen</v>
          </cell>
          <cell r="E4590">
            <v>2</v>
          </cell>
          <cell r="F4590" t="str">
            <v>All</v>
          </cell>
          <cell r="G4590" t="str">
            <v>South East</v>
          </cell>
          <cell r="H4590">
            <v>9384</v>
          </cell>
        </row>
        <row r="4591">
          <cell r="A4591">
            <v>1999</v>
          </cell>
          <cell r="B4591">
            <v>3</v>
          </cell>
          <cell r="C4591" t="str">
            <v>Eastern Electricity</v>
          </cell>
          <cell r="D4591" t="str">
            <v>Powergen</v>
          </cell>
          <cell r="E4591">
            <v>2</v>
          </cell>
          <cell r="F4591" t="str">
            <v>Credit</v>
          </cell>
          <cell r="G4591" t="str">
            <v>South East</v>
          </cell>
          <cell r="H4591">
            <v>4738</v>
          </cell>
        </row>
        <row r="4592">
          <cell r="A4592">
            <v>1999</v>
          </cell>
          <cell r="B4592">
            <v>3</v>
          </cell>
          <cell r="C4592" t="str">
            <v>Eastern Electricity</v>
          </cell>
          <cell r="D4592" t="str">
            <v>Powergen</v>
          </cell>
          <cell r="E4592">
            <v>2</v>
          </cell>
          <cell r="F4592" t="str">
            <v>Credit</v>
          </cell>
          <cell r="G4592" t="str">
            <v>South East</v>
          </cell>
          <cell r="H4592">
            <v>0</v>
          </cell>
        </row>
        <row r="4593">
          <cell r="A4593">
            <v>1999</v>
          </cell>
          <cell r="B4593">
            <v>3</v>
          </cell>
          <cell r="C4593" t="str">
            <v>Eastern Electricity</v>
          </cell>
          <cell r="D4593" t="str">
            <v>Powergen</v>
          </cell>
          <cell r="E4593">
            <v>2</v>
          </cell>
          <cell r="F4593" t="str">
            <v>Direct Debit</v>
          </cell>
          <cell r="G4593" t="str">
            <v>South East</v>
          </cell>
          <cell r="H4593">
            <v>4458</v>
          </cell>
        </row>
        <row r="4594">
          <cell r="A4594">
            <v>1999</v>
          </cell>
          <cell r="B4594">
            <v>3</v>
          </cell>
          <cell r="C4594" t="str">
            <v>Eastern Electricity</v>
          </cell>
          <cell r="D4594" t="str">
            <v>Powergen</v>
          </cell>
          <cell r="E4594">
            <v>2</v>
          </cell>
          <cell r="F4594" t="str">
            <v>Prepayment</v>
          </cell>
          <cell r="G4594" t="str">
            <v>South East</v>
          </cell>
          <cell r="H4594">
            <v>188</v>
          </cell>
        </row>
        <row r="4595">
          <cell r="A4595">
            <v>1999</v>
          </cell>
          <cell r="B4595">
            <v>3</v>
          </cell>
          <cell r="C4595" t="str">
            <v>Eastern Electricity</v>
          </cell>
          <cell r="D4595" t="str">
            <v>Powergen</v>
          </cell>
          <cell r="E4595">
            <v>2</v>
          </cell>
          <cell r="F4595" t="str">
            <v>All</v>
          </cell>
          <cell r="G4595" t="str">
            <v>South Scotland</v>
          </cell>
          <cell r="H4595">
            <v>1026</v>
          </cell>
        </row>
        <row r="4596">
          <cell r="A4596">
            <v>1999</v>
          </cell>
          <cell r="B4596">
            <v>3</v>
          </cell>
          <cell r="C4596" t="str">
            <v>Eastern Electricity</v>
          </cell>
          <cell r="D4596" t="str">
            <v>Powergen</v>
          </cell>
          <cell r="E4596">
            <v>2</v>
          </cell>
          <cell r="F4596" t="str">
            <v>Credit</v>
          </cell>
          <cell r="G4596" t="str">
            <v>South Scotland</v>
          </cell>
          <cell r="H4596">
            <v>264</v>
          </cell>
        </row>
        <row r="4597">
          <cell r="A4597">
            <v>1999</v>
          </cell>
          <cell r="B4597">
            <v>3</v>
          </cell>
          <cell r="C4597" t="str">
            <v>Eastern Electricity</v>
          </cell>
          <cell r="D4597" t="str">
            <v>Powergen</v>
          </cell>
          <cell r="E4597">
            <v>2</v>
          </cell>
          <cell r="F4597" t="str">
            <v>Credit</v>
          </cell>
          <cell r="G4597" t="str">
            <v>South Scotland</v>
          </cell>
          <cell r="H4597">
            <v>0</v>
          </cell>
        </row>
        <row r="4598">
          <cell r="A4598">
            <v>1999</v>
          </cell>
          <cell r="B4598">
            <v>3</v>
          </cell>
          <cell r="C4598" t="str">
            <v>Eastern Electricity</v>
          </cell>
          <cell r="D4598" t="str">
            <v>Powergen</v>
          </cell>
          <cell r="E4598">
            <v>2</v>
          </cell>
          <cell r="F4598" t="str">
            <v>Direct Debit</v>
          </cell>
          <cell r="G4598" t="str">
            <v>South Scotland</v>
          </cell>
          <cell r="H4598">
            <v>512</v>
          </cell>
        </row>
        <row r="4599">
          <cell r="A4599">
            <v>1999</v>
          </cell>
          <cell r="B4599">
            <v>3</v>
          </cell>
          <cell r="C4599" t="str">
            <v>Eastern Electricity</v>
          </cell>
          <cell r="D4599" t="str">
            <v>Powergen</v>
          </cell>
          <cell r="E4599">
            <v>2</v>
          </cell>
          <cell r="F4599" t="str">
            <v>Prepayment</v>
          </cell>
          <cell r="G4599" t="str">
            <v>South Scotland</v>
          </cell>
          <cell r="H4599">
            <v>250</v>
          </cell>
        </row>
        <row r="4600">
          <cell r="A4600">
            <v>1999</v>
          </cell>
          <cell r="B4600">
            <v>3</v>
          </cell>
          <cell r="C4600" t="str">
            <v>Eastern Electricity</v>
          </cell>
          <cell r="D4600" t="str">
            <v>Powergen</v>
          </cell>
          <cell r="E4600">
            <v>2</v>
          </cell>
          <cell r="F4600" t="str">
            <v>All</v>
          </cell>
          <cell r="G4600" t="str">
            <v>South Wales</v>
          </cell>
          <cell r="H4600">
            <v>5299</v>
          </cell>
        </row>
        <row r="4601">
          <cell r="A4601">
            <v>1999</v>
          </cell>
          <cell r="B4601">
            <v>3</v>
          </cell>
          <cell r="C4601" t="str">
            <v>Eastern Electricity</v>
          </cell>
          <cell r="D4601" t="str">
            <v>Powergen</v>
          </cell>
          <cell r="E4601">
            <v>2</v>
          </cell>
          <cell r="F4601" t="str">
            <v>Credit</v>
          </cell>
          <cell r="G4601" t="str">
            <v>South Wales</v>
          </cell>
          <cell r="H4601">
            <v>2355</v>
          </cell>
        </row>
        <row r="4602">
          <cell r="A4602">
            <v>1999</v>
          </cell>
          <cell r="B4602">
            <v>3</v>
          </cell>
          <cell r="C4602" t="str">
            <v>Eastern Electricity</v>
          </cell>
          <cell r="D4602" t="str">
            <v>Powergen</v>
          </cell>
          <cell r="E4602">
            <v>2</v>
          </cell>
          <cell r="F4602" t="str">
            <v>Credit</v>
          </cell>
          <cell r="G4602" t="str">
            <v>South Wales</v>
          </cell>
          <cell r="H4602">
            <v>0</v>
          </cell>
        </row>
        <row r="4603">
          <cell r="A4603">
            <v>1999</v>
          </cell>
          <cell r="B4603">
            <v>3</v>
          </cell>
          <cell r="C4603" t="str">
            <v>Eastern Electricity</v>
          </cell>
          <cell r="D4603" t="str">
            <v>Powergen</v>
          </cell>
          <cell r="E4603">
            <v>2</v>
          </cell>
          <cell r="F4603" t="str">
            <v>Direct Debit</v>
          </cell>
          <cell r="G4603" t="str">
            <v>South Wales</v>
          </cell>
          <cell r="H4603">
            <v>2752</v>
          </cell>
        </row>
        <row r="4604">
          <cell r="A4604">
            <v>1999</v>
          </cell>
          <cell r="B4604">
            <v>3</v>
          </cell>
          <cell r="C4604" t="str">
            <v>Eastern Electricity</v>
          </cell>
          <cell r="D4604" t="str">
            <v>Powergen</v>
          </cell>
          <cell r="E4604">
            <v>2</v>
          </cell>
          <cell r="F4604" t="str">
            <v>Prepayment</v>
          </cell>
          <cell r="G4604" t="str">
            <v>South Wales</v>
          </cell>
          <cell r="H4604">
            <v>192</v>
          </cell>
        </row>
        <row r="4605">
          <cell r="A4605">
            <v>1999</v>
          </cell>
          <cell r="B4605">
            <v>3</v>
          </cell>
          <cell r="C4605" t="str">
            <v>Eastern Electricity</v>
          </cell>
          <cell r="D4605" t="str">
            <v>Powergen</v>
          </cell>
          <cell r="E4605">
            <v>2</v>
          </cell>
          <cell r="F4605" t="str">
            <v>All</v>
          </cell>
          <cell r="G4605" t="str">
            <v>South West</v>
          </cell>
          <cell r="H4605">
            <v>2743</v>
          </cell>
        </row>
        <row r="4606">
          <cell r="A4606">
            <v>1999</v>
          </cell>
          <cell r="B4606">
            <v>3</v>
          </cell>
          <cell r="C4606" t="str">
            <v>Eastern Electricity</v>
          </cell>
          <cell r="D4606" t="str">
            <v>Powergen</v>
          </cell>
          <cell r="E4606">
            <v>2</v>
          </cell>
          <cell r="F4606" t="str">
            <v>Credit</v>
          </cell>
          <cell r="G4606" t="str">
            <v>South West</v>
          </cell>
          <cell r="H4606">
            <v>876</v>
          </cell>
        </row>
        <row r="4607">
          <cell r="A4607">
            <v>1999</v>
          </cell>
          <cell r="B4607">
            <v>3</v>
          </cell>
          <cell r="C4607" t="str">
            <v>Eastern Electricity</v>
          </cell>
          <cell r="D4607" t="str">
            <v>Powergen</v>
          </cell>
          <cell r="E4607">
            <v>2</v>
          </cell>
          <cell r="F4607" t="str">
            <v>Credit</v>
          </cell>
          <cell r="G4607" t="str">
            <v>South West</v>
          </cell>
          <cell r="H4607">
            <v>0</v>
          </cell>
        </row>
        <row r="4608">
          <cell r="A4608">
            <v>1999</v>
          </cell>
          <cell r="B4608">
            <v>3</v>
          </cell>
          <cell r="C4608" t="str">
            <v>Eastern Electricity</v>
          </cell>
          <cell r="D4608" t="str">
            <v>Powergen</v>
          </cell>
          <cell r="E4608">
            <v>2</v>
          </cell>
          <cell r="F4608" t="str">
            <v>Direct Debit</v>
          </cell>
          <cell r="G4608" t="str">
            <v>South West</v>
          </cell>
          <cell r="H4608">
            <v>1723</v>
          </cell>
        </row>
        <row r="4609">
          <cell r="A4609">
            <v>1999</v>
          </cell>
          <cell r="B4609">
            <v>3</v>
          </cell>
          <cell r="C4609" t="str">
            <v>Eastern Electricity</v>
          </cell>
          <cell r="D4609" t="str">
            <v>Powergen</v>
          </cell>
          <cell r="E4609">
            <v>2</v>
          </cell>
          <cell r="F4609" t="str">
            <v>Prepayment</v>
          </cell>
          <cell r="G4609" t="str">
            <v>South West</v>
          </cell>
          <cell r="H4609">
            <v>144</v>
          </cell>
        </row>
        <row r="4610">
          <cell r="A4610">
            <v>1999</v>
          </cell>
          <cell r="B4610">
            <v>3</v>
          </cell>
          <cell r="C4610" t="str">
            <v>Eastern Electricity</v>
          </cell>
          <cell r="D4610" t="str">
            <v>Powergen</v>
          </cell>
          <cell r="E4610">
            <v>2</v>
          </cell>
          <cell r="F4610" t="str">
            <v>All</v>
          </cell>
          <cell r="G4610" t="str">
            <v>Southern</v>
          </cell>
          <cell r="H4610">
            <v>17242</v>
          </cell>
        </row>
        <row r="4611">
          <cell r="A4611">
            <v>1999</v>
          </cell>
          <cell r="B4611">
            <v>3</v>
          </cell>
          <cell r="C4611" t="str">
            <v>Eastern Electricity</v>
          </cell>
          <cell r="D4611" t="str">
            <v>Powergen</v>
          </cell>
          <cell r="E4611">
            <v>2</v>
          </cell>
          <cell r="F4611" t="str">
            <v>Credit</v>
          </cell>
          <cell r="G4611" t="str">
            <v>Southern</v>
          </cell>
          <cell r="H4611">
            <v>7197</v>
          </cell>
        </row>
        <row r="4612">
          <cell r="A4612">
            <v>1999</v>
          </cell>
          <cell r="B4612">
            <v>3</v>
          </cell>
          <cell r="C4612" t="str">
            <v>Eastern Electricity</v>
          </cell>
          <cell r="D4612" t="str">
            <v>Powergen</v>
          </cell>
          <cell r="E4612">
            <v>2</v>
          </cell>
          <cell r="F4612" t="str">
            <v>Credit</v>
          </cell>
          <cell r="G4612" t="str">
            <v>Southern</v>
          </cell>
          <cell r="H4612">
            <v>0</v>
          </cell>
        </row>
        <row r="4613">
          <cell r="A4613">
            <v>1999</v>
          </cell>
          <cell r="B4613">
            <v>3</v>
          </cell>
          <cell r="C4613" t="str">
            <v>Eastern Electricity</v>
          </cell>
          <cell r="D4613" t="str">
            <v>Powergen</v>
          </cell>
          <cell r="E4613">
            <v>2</v>
          </cell>
          <cell r="F4613" t="str">
            <v>Direct Debit</v>
          </cell>
          <cell r="G4613" t="str">
            <v>Southern</v>
          </cell>
          <cell r="H4613">
            <v>8901</v>
          </cell>
        </row>
        <row r="4614">
          <cell r="A4614">
            <v>1999</v>
          </cell>
          <cell r="B4614">
            <v>3</v>
          </cell>
          <cell r="C4614" t="str">
            <v>Eastern Electricity</v>
          </cell>
          <cell r="D4614" t="str">
            <v>Powergen</v>
          </cell>
          <cell r="E4614">
            <v>2</v>
          </cell>
          <cell r="F4614" t="str">
            <v>Prepayment</v>
          </cell>
          <cell r="G4614" t="str">
            <v>Southern</v>
          </cell>
          <cell r="H4614">
            <v>1144</v>
          </cell>
        </row>
        <row r="4615">
          <cell r="A4615">
            <v>1999</v>
          </cell>
          <cell r="B4615">
            <v>3</v>
          </cell>
          <cell r="C4615" t="str">
            <v>Eastern Electricity</v>
          </cell>
          <cell r="D4615" t="str">
            <v>Powergen</v>
          </cell>
          <cell r="E4615">
            <v>2</v>
          </cell>
          <cell r="F4615" t="str">
            <v>All</v>
          </cell>
          <cell r="G4615" t="str">
            <v>Yorkshire</v>
          </cell>
          <cell r="H4615">
            <v>19888</v>
          </cell>
        </row>
        <row r="4616">
          <cell r="A4616">
            <v>1999</v>
          </cell>
          <cell r="B4616">
            <v>3</v>
          </cell>
          <cell r="C4616" t="str">
            <v>Eastern Electricity</v>
          </cell>
          <cell r="D4616" t="str">
            <v>Powergen</v>
          </cell>
          <cell r="E4616">
            <v>2</v>
          </cell>
          <cell r="F4616" t="str">
            <v>Credit</v>
          </cell>
          <cell r="G4616" t="str">
            <v>Yorkshire</v>
          </cell>
          <cell r="H4616">
            <v>10486</v>
          </cell>
        </row>
        <row r="4617">
          <cell r="A4617">
            <v>1999</v>
          </cell>
          <cell r="B4617">
            <v>3</v>
          </cell>
          <cell r="C4617" t="str">
            <v>Eastern Electricity</v>
          </cell>
          <cell r="D4617" t="str">
            <v>Powergen</v>
          </cell>
          <cell r="E4617">
            <v>2</v>
          </cell>
          <cell r="F4617" t="str">
            <v>Credit</v>
          </cell>
          <cell r="G4617" t="str">
            <v>Yorkshire</v>
          </cell>
          <cell r="H4617">
            <v>0</v>
          </cell>
        </row>
        <row r="4618">
          <cell r="A4618">
            <v>1999</v>
          </cell>
          <cell r="B4618">
            <v>3</v>
          </cell>
          <cell r="C4618" t="str">
            <v>Eastern Electricity</v>
          </cell>
          <cell r="D4618" t="str">
            <v>Powergen</v>
          </cell>
          <cell r="E4618">
            <v>2</v>
          </cell>
          <cell r="F4618" t="str">
            <v>Direct Debit</v>
          </cell>
          <cell r="G4618" t="str">
            <v>Yorkshire</v>
          </cell>
          <cell r="H4618">
            <v>8277</v>
          </cell>
        </row>
        <row r="4619">
          <cell r="A4619">
            <v>1999</v>
          </cell>
          <cell r="B4619">
            <v>3</v>
          </cell>
          <cell r="C4619" t="str">
            <v>Eastern Electricity</v>
          </cell>
          <cell r="D4619" t="str">
            <v>Powergen</v>
          </cell>
          <cell r="E4619">
            <v>2</v>
          </cell>
          <cell r="F4619" t="str">
            <v>Prepayment</v>
          </cell>
          <cell r="G4619" t="str">
            <v>Yorkshire</v>
          </cell>
          <cell r="H4619">
            <v>1125</v>
          </cell>
        </row>
        <row r="4620">
          <cell r="A4620">
            <v>1999</v>
          </cell>
          <cell r="B4620">
            <v>3</v>
          </cell>
          <cell r="C4620" t="str">
            <v>Independent Energy</v>
          </cell>
          <cell r="D4620" t="str">
            <v>nPower</v>
          </cell>
          <cell r="E4620">
            <v>2</v>
          </cell>
          <cell r="F4620" t="str">
            <v>All</v>
          </cell>
          <cell r="G4620" t="str">
            <v>East Anglia</v>
          </cell>
          <cell r="H4620">
            <v>6333</v>
          </cell>
        </row>
        <row r="4621">
          <cell r="A4621">
            <v>1999</v>
          </cell>
          <cell r="B4621">
            <v>3</v>
          </cell>
          <cell r="C4621" t="str">
            <v>Independent Energy</v>
          </cell>
          <cell r="D4621" t="str">
            <v>nPower</v>
          </cell>
          <cell r="E4621">
            <v>2</v>
          </cell>
          <cell r="F4621" t="str">
            <v>Credit</v>
          </cell>
          <cell r="G4621" t="str">
            <v>East Anglia</v>
          </cell>
          <cell r="H4621">
            <v>2854</v>
          </cell>
        </row>
        <row r="4622">
          <cell r="A4622">
            <v>1999</v>
          </cell>
          <cell r="B4622">
            <v>3</v>
          </cell>
          <cell r="C4622" t="str">
            <v>Independent Energy</v>
          </cell>
          <cell r="D4622" t="str">
            <v>nPower</v>
          </cell>
          <cell r="E4622">
            <v>2</v>
          </cell>
          <cell r="F4622" t="str">
            <v>Credit</v>
          </cell>
          <cell r="G4622" t="str">
            <v>East Anglia</v>
          </cell>
          <cell r="H4622">
            <v>0</v>
          </cell>
        </row>
        <row r="4623">
          <cell r="A4623">
            <v>1999</v>
          </cell>
          <cell r="B4623">
            <v>3</v>
          </cell>
          <cell r="C4623" t="str">
            <v>Independent Energy</v>
          </cell>
          <cell r="D4623" t="str">
            <v>nPower</v>
          </cell>
          <cell r="E4623">
            <v>2</v>
          </cell>
          <cell r="F4623" t="str">
            <v>Direct Debit</v>
          </cell>
          <cell r="G4623" t="str">
            <v>East Anglia</v>
          </cell>
          <cell r="H4623">
            <v>3478</v>
          </cell>
        </row>
        <row r="4624">
          <cell r="A4624">
            <v>1999</v>
          </cell>
          <cell r="B4624">
            <v>3</v>
          </cell>
          <cell r="C4624" t="str">
            <v>Independent Energy</v>
          </cell>
          <cell r="D4624" t="str">
            <v>nPower</v>
          </cell>
          <cell r="E4624">
            <v>2</v>
          </cell>
          <cell r="F4624" t="str">
            <v>Prepayment</v>
          </cell>
          <cell r="G4624" t="str">
            <v>East Anglia</v>
          </cell>
          <cell r="H4624">
            <v>1</v>
          </cell>
        </row>
        <row r="4625">
          <cell r="A4625">
            <v>1999</v>
          </cell>
          <cell r="B4625">
            <v>3</v>
          </cell>
          <cell r="C4625" t="str">
            <v>Independent Energy</v>
          </cell>
          <cell r="D4625" t="str">
            <v>nPower</v>
          </cell>
          <cell r="E4625">
            <v>2</v>
          </cell>
          <cell r="F4625" t="str">
            <v>All</v>
          </cell>
          <cell r="G4625" t="str">
            <v>East Midlands</v>
          </cell>
          <cell r="H4625">
            <v>6392</v>
          </cell>
        </row>
        <row r="4626">
          <cell r="A4626">
            <v>1999</v>
          </cell>
          <cell r="B4626">
            <v>3</v>
          </cell>
          <cell r="C4626" t="str">
            <v>Independent Energy</v>
          </cell>
          <cell r="D4626" t="str">
            <v>nPower</v>
          </cell>
          <cell r="E4626">
            <v>2</v>
          </cell>
          <cell r="F4626" t="str">
            <v>Credit</v>
          </cell>
          <cell r="G4626" t="str">
            <v>East Midlands</v>
          </cell>
          <cell r="H4626">
            <v>4872</v>
          </cell>
        </row>
        <row r="4627">
          <cell r="A4627">
            <v>1999</v>
          </cell>
          <cell r="B4627">
            <v>3</v>
          </cell>
          <cell r="C4627" t="str">
            <v>Independent Energy</v>
          </cell>
          <cell r="D4627" t="str">
            <v>nPower</v>
          </cell>
          <cell r="E4627">
            <v>2</v>
          </cell>
          <cell r="F4627" t="str">
            <v>Credit</v>
          </cell>
          <cell r="G4627" t="str">
            <v>East Midlands</v>
          </cell>
          <cell r="H4627">
            <v>0</v>
          </cell>
        </row>
        <row r="4628">
          <cell r="A4628">
            <v>1999</v>
          </cell>
          <cell r="B4628">
            <v>3</v>
          </cell>
          <cell r="C4628" t="str">
            <v>Independent Energy</v>
          </cell>
          <cell r="D4628" t="str">
            <v>nPower</v>
          </cell>
          <cell r="E4628">
            <v>2</v>
          </cell>
          <cell r="F4628" t="str">
            <v>Direct Debit</v>
          </cell>
          <cell r="G4628" t="str">
            <v>East Midlands</v>
          </cell>
          <cell r="H4628">
            <v>1501</v>
          </cell>
        </row>
        <row r="4629">
          <cell r="A4629">
            <v>1999</v>
          </cell>
          <cell r="B4629">
            <v>3</v>
          </cell>
          <cell r="C4629" t="str">
            <v>Independent Energy</v>
          </cell>
          <cell r="D4629" t="str">
            <v>nPower</v>
          </cell>
          <cell r="E4629">
            <v>2</v>
          </cell>
          <cell r="F4629" t="str">
            <v>Prepayment</v>
          </cell>
          <cell r="G4629" t="str">
            <v>East Midlands</v>
          </cell>
          <cell r="H4629">
            <v>19</v>
          </cell>
        </row>
        <row r="4630">
          <cell r="A4630">
            <v>1999</v>
          </cell>
          <cell r="B4630">
            <v>3</v>
          </cell>
          <cell r="C4630" t="str">
            <v>Independent Energy</v>
          </cell>
          <cell r="D4630" t="str">
            <v>nPower</v>
          </cell>
          <cell r="E4630">
            <v>2</v>
          </cell>
          <cell r="F4630" t="str">
            <v>All</v>
          </cell>
          <cell r="G4630" t="str">
            <v>London</v>
          </cell>
          <cell r="H4630">
            <v>1385</v>
          </cell>
        </row>
        <row r="4631">
          <cell r="A4631">
            <v>1999</v>
          </cell>
          <cell r="B4631">
            <v>3</v>
          </cell>
          <cell r="C4631" t="str">
            <v>Independent Energy</v>
          </cell>
          <cell r="D4631" t="str">
            <v>nPower</v>
          </cell>
          <cell r="E4631">
            <v>2</v>
          </cell>
          <cell r="F4631" t="str">
            <v>Credit</v>
          </cell>
          <cell r="G4631" t="str">
            <v>London</v>
          </cell>
          <cell r="H4631">
            <v>939</v>
          </cell>
        </row>
        <row r="4632">
          <cell r="A4632">
            <v>1999</v>
          </cell>
          <cell r="B4632">
            <v>3</v>
          </cell>
          <cell r="C4632" t="str">
            <v>Independent Energy</v>
          </cell>
          <cell r="D4632" t="str">
            <v>nPower</v>
          </cell>
          <cell r="E4632">
            <v>2</v>
          </cell>
          <cell r="F4632" t="str">
            <v>Credit</v>
          </cell>
          <cell r="G4632" t="str">
            <v>London</v>
          </cell>
          <cell r="H4632">
            <v>0</v>
          </cell>
        </row>
        <row r="4633">
          <cell r="A4633">
            <v>1999</v>
          </cell>
          <cell r="B4633">
            <v>3</v>
          </cell>
          <cell r="C4633" t="str">
            <v>Independent Energy</v>
          </cell>
          <cell r="D4633" t="str">
            <v>nPower</v>
          </cell>
          <cell r="E4633">
            <v>2</v>
          </cell>
          <cell r="F4633" t="str">
            <v>Direct Debit</v>
          </cell>
          <cell r="G4633" t="str">
            <v>London</v>
          </cell>
          <cell r="H4633">
            <v>446</v>
          </cell>
        </row>
        <row r="4634">
          <cell r="A4634">
            <v>1999</v>
          </cell>
          <cell r="B4634">
            <v>3</v>
          </cell>
          <cell r="C4634" t="str">
            <v>Independent Energy</v>
          </cell>
          <cell r="D4634" t="str">
            <v>nPower</v>
          </cell>
          <cell r="E4634">
            <v>2</v>
          </cell>
          <cell r="F4634" t="str">
            <v>Prepayment</v>
          </cell>
          <cell r="G4634" t="str">
            <v>London</v>
          </cell>
          <cell r="H4634">
            <v>0</v>
          </cell>
        </row>
        <row r="4635">
          <cell r="A4635">
            <v>1999</v>
          </cell>
          <cell r="B4635">
            <v>3</v>
          </cell>
          <cell r="C4635" t="str">
            <v>Independent Energy</v>
          </cell>
          <cell r="D4635" t="str">
            <v>nPower</v>
          </cell>
          <cell r="E4635">
            <v>2</v>
          </cell>
          <cell r="F4635" t="str">
            <v>All</v>
          </cell>
          <cell r="G4635" t="str">
            <v>Midlands</v>
          </cell>
          <cell r="H4635">
            <v>6362</v>
          </cell>
        </row>
        <row r="4636">
          <cell r="A4636">
            <v>1999</v>
          </cell>
          <cell r="B4636">
            <v>3</v>
          </cell>
          <cell r="C4636" t="str">
            <v>Independent Energy</v>
          </cell>
          <cell r="D4636" t="str">
            <v>nPower</v>
          </cell>
          <cell r="E4636">
            <v>2</v>
          </cell>
          <cell r="F4636" t="str">
            <v>Credit</v>
          </cell>
          <cell r="G4636" t="str">
            <v>Midlands</v>
          </cell>
          <cell r="H4636">
            <v>4602</v>
          </cell>
        </row>
        <row r="4637">
          <cell r="A4637">
            <v>1999</v>
          </cell>
          <cell r="B4637">
            <v>3</v>
          </cell>
          <cell r="C4637" t="str">
            <v>Independent Energy</v>
          </cell>
          <cell r="D4637" t="str">
            <v>nPower</v>
          </cell>
          <cell r="E4637">
            <v>2</v>
          </cell>
          <cell r="F4637" t="str">
            <v>Credit</v>
          </cell>
          <cell r="G4637" t="str">
            <v>Midlands</v>
          </cell>
          <cell r="H4637">
            <v>0</v>
          </cell>
        </row>
        <row r="4638">
          <cell r="A4638">
            <v>1999</v>
          </cell>
          <cell r="B4638">
            <v>3</v>
          </cell>
          <cell r="C4638" t="str">
            <v>Independent Energy</v>
          </cell>
          <cell r="D4638" t="str">
            <v>nPower</v>
          </cell>
          <cell r="E4638">
            <v>2</v>
          </cell>
          <cell r="F4638" t="str">
            <v>Direct Debit</v>
          </cell>
          <cell r="G4638" t="str">
            <v>Midlands</v>
          </cell>
          <cell r="H4638">
            <v>1754</v>
          </cell>
        </row>
        <row r="4639">
          <cell r="A4639">
            <v>1999</v>
          </cell>
          <cell r="B4639">
            <v>3</v>
          </cell>
          <cell r="C4639" t="str">
            <v>Independent Energy</v>
          </cell>
          <cell r="D4639" t="str">
            <v>nPower</v>
          </cell>
          <cell r="E4639">
            <v>2</v>
          </cell>
          <cell r="F4639" t="str">
            <v>Prepayment</v>
          </cell>
          <cell r="G4639" t="str">
            <v>Midlands</v>
          </cell>
          <cell r="H4639">
            <v>6</v>
          </cell>
        </row>
        <row r="4640">
          <cell r="A4640">
            <v>1999</v>
          </cell>
          <cell r="B4640">
            <v>3</v>
          </cell>
          <cell r="C4640" t="str">
            <v>Independent Energy</v>
          </cell>
          <cell r="D4640" t="str">
            <v>nPower</v>
          </cell>
          <cell r="E4640">
            <v>2</v>
          </cell>
          <cell r="F4640" t="str">
            <v>All</v>
          </cell>
          <cell r="G4640" t="str">
            <v>North East</v>
          </cell>
          <cell r="H4640">
            <v>3616</v>
          </cell>
        </row>
        <row r="4641">
          <cell r="A4641">
            <v>1999</v>
          </cell>
          <cell r="B4641">
            <v>3</v>
          </cell>
          <cell r="C4641" t="str">
            <v>Independent Energy</v>
          </cell>
          <cell r="D4641" t="str">
            <v>nPower</v>
          </cell>
          <cell r="E4641">
            <v>2</v>
          </cell>
          <cell r="F4641" t="str">
            <v>Credit</v>
          </cell>
          <cell r="G4641" t="str">
            <v>North East</v>
          </cell>
          <cell r="H4641">
            <v>2244</v>
          </cell>
        </row>
        <row r="4642">
          <cell r="A4642">
            <v>1999</v>
          </cell>
          <cell r="B4642">
            <v>3</v>
          </cell>
          <cell r="C4642" t="str">
            <v>Independent Energy</v>
          </cell>
          <cell r="D4642" t="str">
            <v>nPower</v>
          </cell>
          <cell r="E4642">
            <v>2</v>
          </cell>
          <cell r="F4642" t="str">
            <v>Credit</v>
          </cell>
          <cell r="G4642" t="str">
            <v>North East</v>
          </cell>
          <cell r="H4642">
            <v>0</v>
          </cell>
        </row>
        <row r="4643">
          <cell r="A4643">
            <v>1999</v>
          </cell>
          <cell r="B4643">
            <v>3</v>
          </cell>
          <cell r="C4643" t="str">
            <v>Independent Energy</v>
          </cell>
          <cell r="D4643" t="str">
            <v>nPower</v>
          </cell>
          <cell r="E4643">
            <v>2</v>
          </cell>
          <cell r="F4643" t="str">
            <v>Direct Debit</v>
          </cell>
          <cell r="G4643" t="str">
            <v>North East</v>
          </cell>
          <cell r="H4643">
            <v>1366</v>
          </cell>
        </row>
        <row r="4644">
          <cell r="A4644">
            <v>1999</v>
          </cell>
          <cell r="B4644">
            <v>3</v>
          </cell>
          <cell r="C4644" t="str">
            <v>Independent Energy</v>
          </cell>
          <cell r="D4644" t="str">
            <v>nPower</v>
          </cell>
          <cell r="E4644">
            <v>2</v>
          </cell>
          <cell r="F4644" t="str">
            <v>Prepayment</v>
          </cell>
          <cell r="G4644" t="str">
            <v>North East</v>
          </cell>
          <cell r="H4644">
            <v>6</v>
          </cell>
        </row>
        <row r="4645">
          <cell r="A4645">
            <v>1999</v>
          </cell>
          <cell r="B4645">
            <v>3</v>
          </cell>
          <cell r="C4645" t="str">
            <v>Independent Energy</v>
          </cell>
          <cell r="D4645" t="str">
            <v>nPower</v>
          </cell>
          <cell r="E4645">
            <v>2</v>
          </cell>
          <cell r="F4645" t="str">
            <v>All</v>
          </cell>
          <cell r="G4645" t="str">
            <v>North Scotland</v>
          </cell>
          <cell r="H4645">
            <v>402</v>
          </cell>
        </row>
        <row r="4646">
          <cell r="A4646">
            <v>1999</v>
          </cell>
          <cell r="B4646">
            <v>3</v>
          </cell>
          <cell r="C4646" t="str">
            <v>Independent Energy</v>
          </cell>
          <cell r="D4646" t="str">
            <v>nPower</v>
          </cell>
          <cell r="E4646">
            <v>2</v>
          </cell>
          <cell r="F4646" t="str">
            <v>Credit</v>
          </cell>
          <cell r="G4646" t="str">
            <v>North Scotland</v>
          </cell>
          <cell r="H4646">
            <v>234</v>
          </cell>
        </row>
        <row r="4647">
          <cell r="A4647">
            <v>1999</v>
          </cell>
          <cell r="B4647">
            <v>3</v>
          </cell>
          <cell r="C4647" t="str">
            <v>Independent Energy</v>
          </cell>
          <cell r="D4647" t="str">
            <v>nPower</v>
          </cell>
          <cell r="E4647">
            <v>2</v>
          </cell>
          <cell r="F4647" t="str">
            <v>Credit</v>
          </cell>
          <cell r="G4647" t="str">
            <v>North Scotland</v>
          </cell>
          <cell r="H4647">
            <v>0</v>
          </cell>
        </row>
        <row r="4648">
          <cell r="A4648">
            <v>1999</v>
          </cell>
          <cell r="B4648">
            <v>3</v>
          </cell>
          <cell r="C4648" t="str">
            <v>Independent Energy</v>
          </cell>
          <cell r="D4648" t="str">
            <v>nPower</v>
          </cell>
          <cell r="E4648">
            <v>2</v>
          </cell>
          <cell r="F4648" t="str">
            <v>Direct Debit</v>
          </cell>
          <cell r="G4648" t="str">
            <v>North Scotland</v>
          </cell>
          <cell r="H4648">
            <v>168</v>
          </cell>
        </row>
        <row r="4649">
          <cell r="A4649">
            <v>1999</v>
          </cell>
          <cell r="B4649">
            <v>3</v>
          </cell>
          <cell r="C4649" t="str">
            <v>Independent Energy</v>
          </cell>
          <cell r="D4649" t="str">
            <v>nPower</v>
          </cell>
          <cell r="E4649">
            <v>2</v>
          </cell>
          <cell r="F4649" t="str">
            <v>Prepayment</v>
          </cell>
          <cell r="G4649" t="str">
            <v>North Scotland</v>
          </cell>
          <cell r="H4649">
            <v>0</v>
          </cell>
        </row>
        <row r="4650">
          <cell r="A4650">
            <v>1999</v>
          </cell>
          <cell r="B4650">
            <v>3</v>
          </cell>
          <cell r="C4650" t="str">
            <v>Independent Energy</v>
          </cell>
          <cell r="D4650" t="str">
            <v>nPower</v>
          </cell>
          <cell r="E4650">
            <v>2</v>
          </cell>
          <cell r="F4650" t="str">
            <v>All</v>
          </cell>
          <cell r="G4650" t="str">
            <v>North Wales &amp; Merseyside</v>
          </cell>
          <cell r="H4650">
            <v>1244</v>
          </cell>
        </row>
        <row r="4651">
          <cell r="A4651">
            <v>1999</v>
          </cell>
          <cell r="B4651">
            <v>3</v>
          </cell>
          <cell r="C4651" t="str">
            <v>Independent Energy</v>
          </cell>
          <cell r="D4651" t="str">
            <v>nPower</v>
          </cell>
          <cell r="E4651">
            <v>2</v>
          </cell>
          <cell r="F4651" t="str">
            <v>Credit</v>
          </cell>
          <cell r="G4651" t="str">
            <v>North Wales &amp; Merseyside</v>
          </cell>
          <cell r="H4651">
            <v>700</v>
          </cell>
        </row>
        <row r="4652">
          <cell r="A4652">
            <v>1999</v>
          </cell>
          <cell r="B4652">
            <v>3</v>
          </cell>
          <cell r="C4652" t="str">
            <v>Independent Energy</v>
          </cell>
          <cell r="D4652" t="str">
            <v>nPower</v>
          </cell>
          <cell r="E4652">
            <v>2</v>
          </cell>
          <cell r="F4652" t="str">
            <v>Credit</v>
          </cell>
          <cell r="G4652" t="str">
            <v>North Wales &amp; Merseyside</v>
          </cell>
          <cell r="H4652">
            <v>0</v>
          </cell>
        </row>
        <row r="4653">
          <cell r="A4653">
            <v>1999</v>
          </cell>
          <cell r="B4653">
            <v>3</v>
          </cell>
          <cell r="C4653" t="str">
            <v>Independent Energy</v>
          </cell>
          <cell r="D4653" t="str">
            <v>nPower</v>
          </cell>
          <cell r="E4653">
            <v>2</v>
          </cell>
          <cell r="F4653" t="str">
            <v>Direct Debit</v>
          </cell>
          <cell r="G4653" t="str">
            <v>North Wales &amp; Merseyside</v>
          </cell>
          <cell r="H4653">
            <v>543</v>
          </cell>
        </row>
        <row r="4654">
          <cell r="A4654">
            <v>1999</v>
          </cell>
          <cell r="B4654">
            <v>3</v>
          </cell>
          <cell r="C4654" t="str">
            <v>Independent Energy</v>
          </cell>
          <cell r="D4654" t="str">
            <v>nPower</v>
          </cell>
          <cell r="E4654">
            <v>2</v>
          </cell>
          <cell r="F4654" t="str">
            <v>Prepayment</v>
          </cell>
          <cell r="G4654" t="str">
            <v>North Wales &amp; Merseyside</v>
          </cell>
          <cell r="H4654">
            <v>1</v>
          </cell>
        </row>
        <row r="4655">
          <cell r="A4655">
            <v>1999</v>
          </cell>
          <cell r="B4655">
            <v>3</v>
          </cell>
          <cell r="C4655" t="str">
            <v>Independent Energy</v>
          </cell>
          <cell r="D4655" t="str">
            <v>nPower</v>
          </cell>
          <cell r="E4655">
            <v>2</v>
          </cell>
          <cell r="F4655" t="str">
            <v>All</v>
          </cell>
          <cell r="G4655" t="str">
            <v>North West</v>
          </cell>
          <cell r="H4655">
            <v>1432</v>
          </cell>
        </row>
        <row r="4656">
          <cell r="A4656">
            <v>1999</v>
          </cell>
          <cell r="B4656">
            <v>3</v>
          </cell>
          <cell r="C4656" t="str">
            <v>Independent Energy</v>
          </cell>
          <cell r="D4656" t="str">
            <v>nPower</v>
          </cell>
          <cell r="E4656">
            <v>2</v>
          </cell>
          <cell r="F4656" t="str">
            <v>Credit</v>
          </cell>
          <cell r="G4656" t="str">
            <v>North West</v>
          </cell>
          <cell r="H4656">
            <v>1023</v>
          </cell>
        </row>
        <row r="4657">
          <cell r="A4657">
            <v>1999</v>
          </cell>
          <cell r="B4657">
            <v>3</v>
          </cell>
          <cell r="C4657" t="str">
            <v>Independent Energy</v>
          </cell>
          <cell r="D4657" t="str">
            <v>nPower</v>
          </cell>
          <cell r="E4657">
            <v>2</v>
          </cell>
          <cell r="F4657" t="str">
            <v>Credit</v>
          </cell>
          <cell r="G4657" t="str">
            <v>North West</v>
          </cell>
          <cell r="H4657">
            <v>0</v>
          </cell>
        </row>
        <row r="4658">
          <cell r="A4658">
            <v>1999</v>
          </cell>
          <cell r="B4658">
            <v>3</v>
          </cell>
          <cell r="C4658" t="str">
            <v>Independent Energy</v>
          </cell>
          <cell r="D4658" t="str">
            <v>nPower</v>
          </cell>
          <cell r="E4658">
            <v>2</v>
          </cell>
          <cell r="F4658" t="str">
            <v>Direct Debit</v>
          </cell>
          <cell r="G4658" t="str">
            <v>North West</v>
          </cell>
          <cell r="H4658">
            <v>409</v>
          </cell>
        </row>
        <row r="4659">
          <cell r="A4659">
            <v>1999</v>
          </cell>
          <cell r="B4659">
            <v>3</v>
          </cell>
          <cell r="C4659" t="str">
            <v>Independent Energy</v>
          </cell>
          <cell r="D4659" t="str">
            <v>nPower</v>
          </cell>
          <cell r="E4659">
            <v>2</v>
          </cell>
          <cell r="F4659" t="str">
            <v>Prepayment</v>
          </cell>
          <cell r="G4659" t="str">
            <v>North West</v>
          </cell>
          <cell r="H4659">
            <v>0</v>
          </cell>
        </row>
        <row r="4660">
          <cell r="A4660">
            <v>1999</v>
          </cell>
          <cell r="B4660">
            <v>3</v>
          </cell>
          <cell r="C4660" t="str">
            <v>Independent Energy</v>
          </cell>
          <cell r="D4660" t="str">
            <v>nPower</v>
          </cell>
          <cell r="E4660">
            <v>2</v>
          </cell>
          <cell r="F4660" t="str">
            <v>All</v>
          </cell>
          <cell r="G4660" t="str">
            <v>South East</v>
          </cell>
          <cell r="H4660">
            <v>2208</v>
          </cell>
        </row>
        <row r="4661">
          <cell r="A4661">
            <v>1999</v>
          </cell>
          <cell r="B4661">
            <v>3</v>
          </cell>
          <cell r="C4661" t="str">
            <v>Independent Energy</v>
          </cell>
          <cell r="D4661" t="str">
            <v>nPower</v>
          </cell>
          <cell r="E4661">
            <v>2</v>
          </cell>
          <cell r="F4661" t="str">
            <v>Credit</v>
          </cell>
          <cell r="G4661" t="str">
            <v>South East</v>
          </cell>
          <cell r="H4661">
            <v>1028</v>
          </cell>
        </row>
        <row r="4662">
          <cell r="A4662">
            <v>1999</v>
          </cell>
          <cell r="B4662">
            <v>3</v>
          </cell>
          <cell r="C4662" t="str">
            <v>Independent Energy</v>
          </cell>
          <cell r="D4662" t="str">
            <v>nPower</v>
          </cell>
          <cell r="E4662">
            <v>2</v>
          </cell>
          <cell r="F4662" t="str">
            <v>Credit</v>
          </cell>
          <cell r="G4662" t="str">
            <v>South East</v>
          </cell>
          <cell r="H4662">
            <v>0</v>
          </cell>
        </row>
        <row r="4663">
          <cell r="A4663">
            <v>1999</v>
          </cell>
          <cell r="B4663">
            <v>3</v>
          </cell>
          <cell r="C4663" t="str">
            <v>Independent Energy</v>
          </cell>
          <cell r="D4663" t="str">
            <v>nPower</v>
          </cell>
          <cell r="E4663">
            <v>2</v>
          </cell>
          <cell r="F4663" t="str">
            <v>Direct Debit</v>
          </cell>
          <cell r="G4663" t="str">
            <v>South East</v>
          </cell>
          <cell r="H4663">
            <v>1179</v>
          </cell>
        </row>
        <row r="4664">
          <cell r="A4664">
            <v>1999</v>
          </cell>
          <cell r="B4664">
            <v>3</v>
          </cell>
          <cell r="C4664" t="str">
            <v>Independent Energy</v>
          </cell>
          <cell r="D4664" t="str">
            <v>nPower</v>
          </cell>
          <cell r="E4664">
            <v>2</v>
          </cell>
          <cell r="F4664" t="str">
            <v>Prepayment</v>
          </cell>
          <cell r="G4664" t="str">
            <v>South East</v>
          </cell>
          <cell r="H4664">
            <v>1</v>
          </cell>
        </row>
        <row r="4665">
          <cell r="A4665">
            <v>1999</v>
          </cell>
          <cell r="B4665">
            <v>3</v>
          </cell>
          <cell r="C4665" t="str">
            <v>Independent Energy</v>
          </cell>
          <cell r="D4665" t="str">
            <v>nPower</v>
          </cell>
          <cell r="E4665">
            <v>2</v>
          </cell>
          <cell r="F4665" t="str">
            <v>All</v>
          </cell>
          <cell r="G4665" t="str">
            <v>South Scotland</v>
          </cell>
          <cell r="H4665">
            <v>1123</v>
          </cell>
        </row>
        <row r="4666">
          <cell r="A4666">
            <v>1999</v>
          </cell>
          <cell r="B4666">
            <v>3</v>
          </cell>
          <cell r="C4666" t="str">
            <v>Independent Energy</v>
          </cell>
          <cell r="D4666" t="str">
            <v>nPower</v>
          </cell>
          <cell r="E4666">
            <v>2</v>
          </cell>
          <cell r="F4666" t="str">
            <v>Credit</v>
          </cell>
          <cell r="G4666" t="str">
            <v>South Scotland</v>
          </cell>
          <cell r="H4666">
            <v>779</v>
          </cell>
        </row>
        <row r="4667">
          <cell r="A4667">
            <v>1999</v>
          </cell>
          <cell r="B4667">
            <v>3</v>
          </cell>
          <cell r="C4667" t="str">
            <v>Independent Energy</v>
          </cell>
          <cell r="D4667" t="str">
            <v>nPower</v>
          </cell>
          <cell r="E4667">
            <v>2</v>
          </cell>
          <cell r="F4667" t="str">
            <v>Credit</v>
          </cell>
          <cell r="G4667" t="str">
            <v>South Scotland</v>
          </cell>
          <cell r="H4667">
            <v>0</v>
          </cell>
        </row>
        <row r="4668">
          <cell r="A4668">
            <v>1999</v>
          </cell>
          <cell r="B4668">
            <v>3</v>
          </cell>
          <cell r="C4668" t="str">
            <v>Independent Energy</v>
          </cell>
          <cell r="D4668" t="str">
            <v>nPower</v>
          </cell>
          <cell r="E4668">
            <v>2</v>
          </cell>
          <cell r="F4668" t="str">
            <v>Direct Debit</v>
          </cell>
          <cell r="G4668" t="str">
            <v>South Scotland</v>
          </cell>
          <cell r="H4668">
            <v>344</v>
          </cell>
        </row>
        <row r="4669">
          <cell r="A4669">
            <v>1999</v>
          </cell>
          <cell r="B4669">
            <v>3</v>
          </cell>
          <cell r="C4669" t="str">
            <v>Independent Energy</v>
          </cell>
          <cell r="D4669" t="str">
            <v>nPower</v>
          </cell>
          <cell r="E4669">
            <v>2</v>
          </cell>
          <cell r="F4669" t="str">
            <v>Prepayment</v>
          </cell>
          <cell r="G4669" t="str">
            <v>South Scotland</v>
          </cell>
          <cell r="H4669">
            <v>0</v>
          </cell>
        </row>
        <row r="4670">
          <cell r="A4670">
            <v>1999</v>
          </cell>
          <cell r="B4670">
            <v>3</v>
          </cell>
          <cell r="C4670" t="str">
            <v>Independent Energy</v>
          </cell>
          <cell r="D4670" t="str">
            <v>nPower</v>
          </cell>
          <cell r="E4670">
            <v>2</v>
          </cell>
          <cell r="F4670" t="str">
            <v>All</v>
          </cell>
          <cell r="G4670" t="str">
            <v>South Wales</v>
          </cell>
          <cell r="H4670">
            <v>966</v>
          </cell>
        </row>
        <row r="4671">
          <cell r="A4671">
            <v>1999</v>
          </cell>
          <cell r="B4671">
            <v>3</v>
          </cell>
          <cell r="C4671" t="str">
            <v>Independent Energy</v>
          </cell>
          <cell r="D4671" t="str">
            <v>nPower</v>
          </cell>
          <cell r="E4671">
            <v>2</v>
          </cell>
          <cell r="F4671" t="str">
            <v>Credit</v>
          </cell>
          <cell r="G4671" t="str">
            <v>South Wales</v>
          </cell>
          <cell r="H4671">
            <v>692</v>
          </cell>
        </row>
        <row r="4672">
          <cell r="A4672">
            <v>1999</v>
          </cell>
          <cell r="B4672">
            <v>3</v>
          </cell>
          <cell r="C4672" t="str">
            <v>Independent Energy</v>
          </cell>
          <cell r="D4672" t="str">
            <v>nPower</v>
          </cell>
          <cell r="E4672">
            <v>2</v>
          </cell>
          <cell r="F4672" t="str">
            <v>Credit</v>
          </cell>
          <cell r="G4672" t="str">
            <v>South Wales</v>
          </cell>
          <cell r="H4672">
            <v>0</v>
          </cell>
        </row>
        <row r="4673">
          <cell r="A4673">
            <v>1999</v>
          </cell>
          <cell r="B4673">
            <v>3</v>
          </cell>
          <cell r="C4673" t="str">
            <v>Independent Energy</v>
          </cell>
          <cell r="D4673" t="str">
            <v>nPower</v>
          </cell>
          <cell r="E4673">
            <v>2</v>
          </cell>
          <cell r="F4673" t="str">
            <v>Direct Debit</v>
          </cell>
          <cell r="G4673" t="str">
            <v>South Wales</v>
          </cell>
          <cell r="H4673">
            <v>274</v>
          </cell>
        </row>
        <row r="4674">
          <cell r="A4674">
            <v>1999</v>
          </cell>
          <cell r="B4674">
            <v>3</v>
          </cell>
          <cell r="C4674" t="str">
            <v>Independent Energy</v>
          </cell>
          <cell r="D4674" t="str">
            <v>nPower</v>
          </cell>
          <cell r="E4674">
            <v>2</v>
          </cell>
          <cell r="F4674" t="str">
            <v>Prepayment</v>
          </cell>
          <cell r="G4674" t="str">
            <v>South Wales</v>
          </cell>
          <cell r="H4674">
            <v>0</v>
          </cell>
        </row>
        <row r="4675">
          <cell r="A4675">
            <v>1999</v>
          </cell>
          <cell r="B4675">
            <v>3</v>
          </cell>
          <cell r="C4675" t="str">
            <v>Independent Energy</v>
          </cell>
          <cell r="D4675" t="str">
            <v>nPower</v>
          </cell>
          <cell r="E4675">
            <v>2</v>
          </cell>
          <cell r="F4675" t="str">
            <v>All</v>
          </cell>
          <cell r="G4675" t="str">
            <v>South West</v>
          </cell>
          <cell r="H4675">
            <v>1791</v>
          </cell>
        </row>
        <row r="4676">
          <cell r="A4676">
            <v>1999</v>
          </cell>
          <cell r="B4676">
            <v>3</v>
          </cell>
          <cell r="C4676" t="str">
            <v>Independent Energy</v>
          </cell>
          <cell r="D4676" t="str">
            <v>nPower</v>
          </cell>
          <cell r="E4676">
            <v>2</v>
          </cell>
          <cell r="F4676" t="str">
            <v>Credit</v>
          </cell>
          <cell r="G4676" t="str">
            <v>South West</v>
          </cell>
          <cell r="H4676">
            <v>744</v>
          </cell>
        </row>
        <row r="4677">
          <cell r="A4677">
            <v>1999</v>
          </cell>
          <cell r="B4677">
            <v>3</v>
          </cell>
          <cell r="C4677" t="str">
            <v>Independent Energy</v>
          </cell>
          <cell r="D4677" t="str">
            <v>nPower</v>
          </cell>
          <cell r="E4677">
            <v>2</v>
          </cell>
          <cell r="F4677" t="str">
            <v>Credit</v>
          </cell>
          <cell r="G4677" t="str">
            <v>South West</v>
          </cell>
          <cell r="H4677">
            <v>0</v>
          </cell>
        </row>
        <row r="4678">
          <cell r="A4678">
            <v>1999</v>
          </cell>
          <cell r="B4678">
            <v>3</v>
          </cell>
          <cell r="C4678" t="str">
            <v>Independent Energy</v>
          </cell>
          <cell r="D4678" t="str">
            <v>nPower</v>
          </cell>
          <cell r="E4678">
            <v>2</v>
          </cell>
          <cell r="F4678" t="str">
            <v>Direct Debit</v>
          </cell>
          <cell r="G4678" t="str">
            <v>South West</v>
          </cell>
          <cell r="H4678">
            <v>1046</v>
          </cell>
        </row>
        <row r="4679">
          <cell r="A4679">
            <v>1999</v>
          </cell>
          <cell r="B4679">
            <v>3</v>
          </cell>
          <cell r="C4679" t="str">
            <v>Independent Energy</v>
          </cell>
          <cell r="D4679" t="str">
            <v>nPower</v>
          </cell>
          <cell r="E4679">
            <v>2</v>
          </cell>
          <cell r="F4679" t="str">
            <v>Prepayment</v>
          </cell>
          <cell r="G4679" t="str">
            <v>South West</v>
          </cell>
          <cell r="H4679">
            <v>1</v>
          </cell>
        </row>
        <row r="4680">
          <cell r="A4680">
            <v>1999</v>
          </cell>
          <cell r="B4680">
            <v>3</v>
          </cell>
          <cell r="C4680" t="str">
            <v>Independent Energy</v>
          </cell>
          <cell r="D4680" t="str">
            <v>nPower</v>
          </cell>
          <cell r="E4680">
            <v>2</v>
          </cell>
          <cell r="F4680" t="str">
            <v>All</v>
          </cell>
          <cell r="G4680" t="str">
            <v>Southern</v>
          </cell>
          <cell r="H4680">
            <v>9238</v>
          </cell>
        </row>
        <row r="4681">
          <cell r="A4681">
            <v>1999</v>
          </cell>
          <cell r="B4681">
            <v>3</v>
          </cell>
          <cell r="C4681" t="str">
            <v>Independent Energy</v>
          </cell>
          <cell r="D4681" t="str">
            <v>nPower</v>
          </cell>
          <cell r="E4681">
            <v>2</v>
          </cell>
          <cell r="F4681" t="str">
            <v>Credit</v>
          </cell>
          <cell r="G4681" t="str">
            <v>Southern</v>
          </cell>
          <cell r="H4681">
            <v>5265</v>
          </cell>
        </row>
        <row r="4682">
          <cell r="A4682">
            <v>1999</v>
          </cell>
          <cell r="B4682">
            <v>3</v>
          </cell>
          <cell r="C4682" t="str">
            <v>Independent Energy</v>
          </cell>
          <cell r="D4682" t="str">
            <v>nPower</v>
          </cell>
          <cell r="E4682">
            <v>2</v>
          </cell>
          <cell r="F4682" t="str">
            <v>Credit</v>
          </cell>
          <cell r="G4682" t="str">
            <v>Southern</v>
          </cell>
          <cell r="H4682">
            <v>0</v>
          </cell>
        </row>
        <row r="4683">
          <cell r="A4683">
            <v>1999</v>
          </cell>
          <cell r="B4683">
            <v>3</v>
          </cell>
          <cell r="C4683" t="str">
            <v>Independent Energy</v>
          </cell>
          <cell r="D4683" t="str">
            <v>nPower</v>
          </cell>
          <cell r="E4683">
            <v>2</v>
          </cell>
          <cell r="F4683" t="str">
            <v>Direct Debit</v>
          </cell>
          <cell r="G4683" t="str">
            <v>Southern</v>
          </cell>
          <cell r="H4683">
            <v>3971</v>
          </cell>
        </row>
        <row r="4684">
          <cell r="A4684">
            <v>1999</v>
          </cell>
          <cell r="B4684">
            <v>3</v>
          </cell>
          <cell r="C4684" t="str">
            <v>Independent Energy</v>
          </cell>
          <cell r="D4684" t="str">
            <v>nPower</v>
          </cell>
          <cell r="E4684">
            <v>2</v>
          </cell>
          <cell r="F4684" t="str">
            <v>Prepayment</v>
          </cell>
          <cell r="G4684" t="str">
            <v>Southern</v>
          </cell>
          <cell r="H4684">
            <v>2</v>
          </cell>
        </row>
        <row r="4685">
          <cell r="A4685">
            <v>1999</v>
          </cell>
          <cell r="B4685">
            <v>3</v>
          </cell>
          <cell r="C4685" t="str">
            <v>Independent Energy</v>
          </cell>
          <cell r="D4685" t="str">
            <v>nPower</v>
          </cell>
          <cell r="E4685">
            <v>2</v>
          </cell>
          <cell r="F4685" t="str">
            <v>All</v>
          </cell>
          <cell r="G4685" t="str">
            <v>Yorkshire</v>
          </cell>
          <cell r="H4685">
            <v>8944</v>
          </cell>
        </row>
        <row r="4686">
          <cell r="A4686">
            <v>1999</v>
          </cell>
          <cell r="B4686">
            <v>3</v>
          </cell>
          <cell r="C4686" t="str">
            <v>Independent Energy</v>
          </cell>
          <cell r="D4686" t="str">
            <v>nPower</v>
          </cell>
          <cell r="E4686">
            <v>2</v>
          </cell>
          <cell r="F4686" t="str">
            <v>Credit</v>
          </cell>
          <cell r="G4686" t="str">
            <v>Yorkshire</v>
          </cell>
          <cell r="H4686">
            <v>5962</v>
          </cell>
        </row>
        <row r="4687">
          <cell r="A4687">
            <v>1999</v>
          </cell>
          <cell r="B4687">
            <v>3</v>
          </cell>
          <cell r="C4687" t="str">
            <v>Independent Energy</v>
          </cell>
          <cell r="D4687" t="str">
            <v>nPower</v>
          </cell>
          <cell r="E4687">
            <v>2</v>
          </cell>
          <cell r="F4687" t="str">
            <v>Credit</v>
          </cell>
          <cell r="G4687" t="str">
            <v>Yorkshire</v>
          </cell>
          <cell r="H4687">
            <v>0</v>
          </cell>
        </row>
        <row r="4688">
          <cell r="A4688">
            <v>1999</v>
          </cell>
          <cell r="B4688">
            <v>3</v>
          </cell>
          <cell r="C4688" t="str">
            <v>Independent Energy</v>
          </cell>
          <cell r="D4688" t="str">
            <v>nPower</v>
          </cell>
          <cell r="E4688">
            <v>2</v>
          </cell>
          <cell r="F4688" t="str">
            <v>Direct Debit</v>
          </cell>
          <cell r="G4688" t="str">
            <v>Yorkshire</v>
          </cell>
          <cell r="H4688">
            <v>2978</v>
          </cell>
        </row>
        <row r="4689">
          <cell r="A4689">
            <v>1999</v>
          </cell>
          <cell r="B4689">
            <v>3</v>
          </cell>
          <cell r="C4689" t="str">
            <v>Independent Energy</v>
          </cell>
          <cell r="D4689" t="str">
            <v>nPower</v>
          </cell>
          <cell r="E4689">
            <v>2</v>
          </cell>
          <cell r="F4689" t="str">
            <v>Prepayment</v>
          </cell>
          <cell r="G4689" t="str">
            <v>Yorkshire</v>
          </cell>
          <cell r="H4689">
            <v>4</v>
          </cell>
        </row>
        <row r="4690">
          <cell r="A4690">
            <v>1999</v>
          </cell>
          <cell r="B4690">
            <v>3</v>
          </cell>
          <cell r="C4690" t="str">
            <v>London Electricity plc</v>
          </cell>
          <cell r="D4690" t="str">
            <v>EDF</v>
          </cell>
          <cell r="E4690">
            <v>2</v>
          </cell>
          <cell r="F4690" t="str">
            <v>All</v>
          </cell>
          <cell r="G4690" t="str">
            <v>East Anglia</v>
          </cell>
          <cell r="H4690">
            <v>5482</v>
          </cell>
        </row>
        <row r="4691">
          <cell r="A4691">
            <v>1999</v>
          </cell>
          <cell r="B4691">
            <v>3</v>
          </cell>
          <cell r="C4691" t="str">
            <v>London Electricity plc</v>
          </cell>
          <cell r="D4691" t="str">
            <v>EDF</v>
          </cell>
          <cell r="E4691">
            <v>2</v>
          </cell>
          <cell r="F4691" t="str">
            <v>Credit</v>
          </cell>
          <cell r="G4691" t="str">
            <v>East Anglia</v>
          </cell>
          <cell r="H4691">
            <v>4186</v>
          </cell>
        </row>
        <row r="4692">
          <cell r="A4692">
            <v>1999</v>
          </cell>
          <cell r="B4692">
            <v>3</v>
          </cell>
          <cell r="C4692" t="str">
            <v>London Electricity plc</v>
          </cell>
          <cell r="D4692" t="str">
            <v>EDF</v>
          </cell>
          <cell r="E4692">
            <v>2</v>
          </cell>
          <cell r="F4692" t="str">
            <v>Credit</v>
          </cell>
          <cell r="G4692" t="str">
            <v>East Anglia</v>
          </cell>
          <cell r="H4692">
            <v>0</v>
          </cell>
        </row>
        <row r="4693">
          <cell r="A4693">
            <v>1999</v>
          </cell>
          <cell r="B4693">
            <v>3</v>
          </cell>
          <cell r="C4693" t="str">
            <v>London Electricity plc</v>
          </cell>
          <cell r="D4693" t="str">
            <v>EDF</v>
          </cell>
          <cell r="E4693">
            <v>2</v>
          </cell>
          <cell r="F4693" t="str">
            <v>Direct Debit</v>
          </cell>
          <cell r="G4693" t="str">
            <v>East Anglia</v>
          </cell>
          <cell r="H4693">
            <v>1296</v>
          </cell>
        </row>
        <row r="4694">
          <cell r="A4694">
            <v>1999</v>
          </cell>
          <cell r="B4694">
            <v>3</v>
          </cell>
          <cell r="C4694" t="str">
            <v>London Electricity plc</v>
          </cell>
          <cell r="D4694" t="str">
            <v>EDF</v>
          </cell>
          <cell r="E4694">
            <v>2</v>
          </cell>
          <cell r="F4694" t="str">
            <v>Prepayment</v>
          </cell>
          <cell r="G4694" t="str">
            <v>East Anglia</v>
          </cell>
          <cell r="H4694">
            <v>0</v>
          </cell>
        </row>
        <row r="4695">
          <cell r="A4695">
            <v>1999</v>
          </cell>
          <cell r="B4695">
            <v>3</v>
          </cell>
          <cell r="C4695" t="str">
            <v>London Electricity plc</v>
          </cell>
          <cell r="D4695" t="str">
            <v>EDF</v>
          </cell>
          <cell r="E4695">
            <v>2</v>
          </cell>
          <cell r="F4695" t="str">
            <v>All</v>
          </cell>
          <cell r="G4695" t="str">
            <v>East Midlands</v>
          </cell>
          <cell r="H4695">
            <v>52</v>
          </cell>
        </row>
        <row r="4696">
          <cell r="A4696">
            <v>1999</v>
          </cell>
          <cell r="B4696">
            <v>3</v>
          </cell>
          <cell r="C4696" t="str">
            <v>London Electricity plc</v>
          </cell>
          <cell r="D4696" t="str">
            <v>EDF</v>
          </cell>
          <cell r="E4696">
            <v>2</v>
          </cell>
          <cell r="F4696" t="str">
            <v>Credit</v>
          </cell>
          <cell r="G4696" t="str">
            <v>East Midlands</v>
          </cell>
          <cell r="H4696">
            <v>42</v>
          </cell>
        </row>
        <row r="4697">
          <cell r="A4697">
            <v>1999</v>
          </cell>
          <cell r="B4697">
            <v>3</v>
          </cell>
          <cell r="C4697" t="str">
            <v>London Electricity plc</v>
          </cell>
          <cell r="D4697" t="str">
            <v>EDF</v>
          </cell>
          <cell r="E4697">
            <v>2</v>
          </cell>
          <cell r="F4697" t="str">
            <v>Credit</v>
          </cell>
          <cell r="G4697" t="str">
            <v>East Midlands</v>
          </cell>
          <cell r="H4697">
            <v>0</v>
          </cell>
        </row>
        <row r="4698">
          <cell r="A4698">
            <v>1999</v>
          </cell>
          <cell r="B4698">
            <v>3</v>
          </cell>
          <cell r="C4698" t="str">
            <v>London Electricity plc</v>
          </cell>
          <cell r="D4698" t="str">
            <v>EDF</v>
          </cell>
          <cell r="E4698">
            <v>2</v>
          </cell>
          <cell r="F4698" t="str">
            <v>Direct Debit</v>
          </cell>
          <cell r="G4698" t="str">
            <v>East Midlands</v>
          </cell>
          <cell r="H4698">
            <v>10</v>
          </cell>
        </row>
        <row r="4699">
          <cell r="A4699">
            <v>1999</v>
          </cell>
          <cell r="B4699">
            <v>3</v>
          </cell>
          <cell r="C4699" t="str">
            <v>London Electricity plc</v>
          </cell>
          <cell r="D4699" t="str">
            <v>EDF</v>
          </cell>
          <cell r="E4699">
            <v>2</v>
          </cell>
          <cell r="F4699" t="str">
            <v>Prepayment</v>
          </cell>
          <cell r="G4699" t="str">
            <v>East Midlands</v>
          </cell>
          <cell r="H4699">
            <v>0</v>
          </cell>
        </row>
        <row r="4700">
          <cell r="A4700">
            <v>1999</v>
          </cell>
          <cell r="B4700">
            <v>3</v>
          </cell>
          <cell r="C4700" t="str">
            <v>London Electricity plc</v>
          </cell>
          <cell r="D4700" t="str">
            <v>EDF</v>
          </cell>
          <cell r="E4700">
            <v>1</v>
          </cell>
          <cell r="F4700" t="str">
            <v>All</v>
          </cell>
          <cell r="G4700" t="str">
            <v>London</v>
          </cell>
          <cell r="H4700">
            <v>1595318</v>
          </cell>
        </row>
        <row r="4701">
          <cell r="A4701">
            <v>1999</v>
          </cell>
          <cell r="B4701">
            <v>3</v>
          </cell>
          <cell r="C4701" t="str">
            <v>London Electricity plc</v>
          </cell>
          <cell r="D4701" t="str">
            <v>EDF</v>
          </cell>
          <cell r="E4701">
            <v>1</v>
          </cell>
          <cell r="F4701" t="str">
            <v>Credit</v>
          </cell>
          <cell r="G4701" t="str">
            <v>London</v>
          </cell>
          <cell r="H4701">
            <v>858001</v>
          </cell>
        </row>
        <row r="4702">
          <cell r="A4702">
            <v>1999</v>
          </cell>
          <cell r="B4702">
            <v>3</v>
          </cell>
          <cell r="C4702" t="str">
            <v>London Electricity plc</v>
          </cell>
          <cell r="D4702" t="str">
            <v>EDF</v>
          </cell>
          <cell r="E4702">
            <v>1</v>
          </cell>
          <cell r="F4702" t="str">
            <v>Credit</v>
          </cell>
          <cell r="G4702" t="str">
            <v>London</v>
          </cell>
          <cell r="H4702">
            <v>11213</v>
          </cell>
        </row>
        <row r="4703">
          <cell r="A4703">
            <v>1999</v>
          </cell>
          <cell r="B4703">
            <v>3</v>
          </cell>
          <cell r="C4703" t="str">
            <v>London Electricity plc</v>
          </cell>
          <cell r="D4703" t="str">
            <v>EDF</v>
          </cell>
          <cell r="E4703">
            <v>1</v>
          </cell>
          <cell r="F4703" t="str">
            <v>Direct Debit</v>
          </cell>
          <cell r="G4703" t="str">
            <v>London</v>
          </cell>
          <cell r="H4703">
            <v>357682</v>
          </cell>
        </row>
        <row r="4704">
          <cell r="A4704">
            <v>1999</v>
          </cell>
          <cell r="B4704">
            <v>3</v>
          </cell>
          <cell r="C4704" t="str">
            <v>London Electricity plc</v>
          </cell>
          <cell r="D4704" t="str">
            <v>EDF</v>
          </cell>
          <cell r="E4704">
            <v>1</v>
          </cell>
          <cell r="F4704" t="str">
            <v>Prepayment</v>
          </cell>
          <cell r="G4704" t="str">
            <v>London</v>
          </cell>
          <cell r="H4704">
            <v>368422</v>
          </cell>
        </row>
        <row r="4705">
          <cell r="A4705">
            <v>1999</v>
          </cell>
          <cell r="B4705">
            <v>3</v>
          </cell>
          <cell r="C4705" t="str">
            <v>London Electricity plc</v>
          </cell>
          <cell r="D4705" t="str">
            <v>EDF</v>
          </cell>
          <cell r="E4705">
            <v>2</v>
          </cell>
          <cell r="F4705" t="str">
            <v>All</v>
          </cell>
          <cell r="G4705" t="str">
            <v>Midlands</v>
          </cell>
          <cell r="H4705">
            <v>2</v>
          </cell>
        </row>
        <row r="4706">
          <cell r="A4706">
            <v>1999</v>
          </cell>
          <cell r="B4706">
            <v>3</v>
          </cell>
          <cell r="C4706" t="str">
            <v>London Electricity plc</v>
          </cell>
          <cell r="D4706" t="str">
            <v>EDF</v>
          </cell>
          <cell r="E4706">
            <v>2</v>
          </cell>
          <cell r="F4706" t="str">
            <v>Credit</v>
          </cell>
          <cell r="G4706" t="str">
            <v>Midlands</v>
          </cell>
          <cell r="H4706">
            <v>2</v>
          </cell>
        </row>
        <row r="4707">
          <cell r="A4707">
            <v>1999</v>
          </cell>
          <cell r="B4707">
            <v>3</v>
          </cell>
          <cell r="C4707" t="str">
            <v>London Electricity plc</v>
          </cell>
          <cell r="D4707" t="str">
            <v>EDF</v>
          </cell>
          <cell r="E4707">
            <v>2</v>
          </cell>
          <cell r="F4707" t="str">
            <v>Credit</v>
          </cell>
          <cell r="G4707" t="str">
            <v>Midlands</v>
          </cell>
          <cell r="H4707">
            <v>0</v>
          </cell>
        </row>
        <row r="4708">
          <cell r="A4708">
            <v>1999</v>
          </cell>
          <cell r="B4708">
            <v>3</v>
          </cell>
          <cell r="C4708" t="str">
            <v>London Electricity plc</v>
          </cell>
          <cell r="D4708" t="str">
            <v>EDF</v>
          </cell>
          <cell r="E4708">
            <v>2</v>
          </cell>
          <cell r="F4708" t="str">
            <v>Direct Debit</v>
          </cell>
          <cell r="G4708" t="str">
            <v>Midlands</v>
          </cell>
          <cell r="H4708">
            <v>0</v>
          </cell>
        </row>
        <row r="4709">
          <cell r="A4709">
            <v>1999</v>
          </cell>
          <cell r="B4709">
            <v>3</v>
          </cell>
          <cell r="C4709" t="str">
            <v>London Electricity plc</v>
          </cell>
          <cell r="D4709" t="str">
            <v>EDF</v>
          </cell>
          <cell r="E4709">
            <v>2</v>
          </cell>
          <cell r="F4709" t="str">
            <v>Prepayment</v>
          </cell>
          <cell r="G4709" t="str">
            <v>Midlands</v>
          </cell>
          <cell r="H4709">
            <v>0</v>
          </cell>
        </row>
        <row r="4710">
          <cell r="A4710">
            <v>1999</v>
          </cell>
          <cell r="B4710">
            <v>3</v>
          </cell>
          <cell r="C4710" t="str">
            <v>London Electricity plc</v>
          </cell>
          <cell r="D4710" t="str">
            <v>EDF</v>
          </cell>
          <cell r="E4710">
            <v>2</v>
          </cell>
          <cell r="F4710" t="str">
            <v>All</v>
          </cell>
          <cell r="G4710" t="str">
            <v>North East</v>
          </cell>
          <cell r="H4710">
            <v>45</v>
          </cell>
        </row>
        <row r="4711">
          <cell r="A4711">
            <v>1999</v>
          </cell>
          <cell r="B4711">
            <v>3</v>
          </cell>
          <cell r="C4711" t="str">
            <v>London Electricity plc</v>
          </cell>
          <cell r="D4711" t="str">
            <v>EDF</v>
          </cell>
          <cell r="E4711">
            <v>2</v>
          </cell>
          <cell r="F4711" t="str">
            <v>Credit</v>
          </cell>
          <cell r="G4711" t="str">
            <v>North East</v>
          </cell>
          <cell r="H4711">
            <v>15</v>
          </cell>
        </row>
        <row r="4712">
          <cell r="A4712">
            <v>1999</v>
          </cell>
          <cell r="B4712">
            <v>3</v>
          </cell>
          <cell r="C4712" t="str">
            <v>London Electricity plc</v>
          </cell>
          <cell r="D4712" t="str">
            <v>EDF</v>
          </cell>
          <cell r="E4712">
            <v>2</v>
          </cell>
          <cell r="F4712" t="str">
            <v>Credit</v>
          </cell>
          <cell r="G4712" t="str">
            <v>North East</v>
          </cell>
          <cell r="H4712">
            <v>0</v>
          </cell>
        </row>
        <row r="4713">
          <cell r="A4713">
            <v>1999</v>
          </cell>
          <cell r="B4713">
            <v>3</v>
          </cell>
          <cell r="C4713" t="str">
            <v>London Electricity plc</v>
          </cell>
          <cell r="D4713" t="str">
            <v>EDF</v>
          </cell>
          <cell r="E4713">
            <v>2</v>
          </cell>
          <cell r="F4713" t="str">
            <v>Direct Debit</v>
          </cell>
          <cell r="G4713" t="str">
            <v>North East</v>
          </cell>
          <cell r="H4713">
            <v>30</v>
          </cell>
        </row>
        <row r="4714">
          <cell r="A4714">
            <v>1999</v>
          </cell>
          <cell r="B4714">
            <v>3</v>
          </cell>
          <cell r="C4714" t="str">
            <v>London Electricity plc</v>
          </cell>
          <cell r="D4714" t="str">
            <v>EDF</v>
          </cell>
          <cell r="E4714">
            <v>2</v>
          </cell>
          <cell r="F4714" t="str">
            <v>Prepayment</v>
          </cell>
          <cell r="G4714" t="str">
            <v>North East</v>
          </cell>
          <cell r="H4714">
            <v>0</v>
          </cell>
        </row>
        <row r="4715">
          <cell r="A4715">
            <v>1999</v>
          </cell>
          <cell r="B4715">
            <v>3</v>
          </cell>
          <cell r="C4715" t="str">
            <v>London Electricity plc</v>
          </cell>
          <cell r="D4715" t="str">
            <v>EDF</v>
          </cell>
          <cell r="E4715">
            <v>2</v>
          </cell>
          <cell r="F4715" t="str">
            <v>All</v>
          </cell>
          <cell r="G4715" t="str">
            <v>North Scotland</v>
          </cell>
          <cell r="H4715">
            <v>0</v>
          </cell>
        </row>
        <row r="4716">
          <cell r="A4716">
            <v>1999</v>
          </cell>
          <cell r="B4716">
            <v>3</v>
          </cell>
          <cell r="C4716" t="str">
            <v>London Electricity plc</v>
          </cell>
          <cell r="D4716" t="str">
            <v>EDF</v>
          </cell>
          <cell r="E4716">
            <v>2</v>
          </cell>
          <cell r="F4716" t="str">
            <v>Credit</v>
          </cell>
          <cell r="G4716" t="str">
            <v>North Scotland</v>
          </cell>
          <cell r="H4716">
            <v>0</v>
          </cell>
        </row>
        <row r="4717">
          <cell r="A4717">
            <v>1999</v>
          </cell>
          <cell r="B4717">
            <v>3</v>
          </cell>
          <cell r="C4717" t="str">
            <v>London Electricity plc</v>
          </cell>
          <cell r="D4717" t="str">
            <v>EDF</v>
          </cell>
          <cell r="E4717">
            <v>2</v>
          </cell>
          <cell r="F4717" t="str">
            <v>Credit</v>
          </cell>
          <cell r="G4717" t="str">
            <v>North Scotland</v>
          </cell>
          <cell r="H4717">
            <v>0</v>
          </cell>
        </row>
        <row r="4718">
          <cell r="A4718">
            <v>1999</v>
          </cell>
          <cell r="B4718">
            <v>3</v>
          </cell>
          <cell r="C4718" t="str">
            <v>London Electricity plc</v>
          </cell>
          <cell r="D4718" t="str">
            <v>EDF</v>
          </cell>
          <cell r="E4718">
            <v>2</v>
          </cell>
          <cell r="F4718" t="str">
            <v>Direct Debit</v>
          </cell>
          <cell r="G4718" t="str">
            <v>North Scotland</v>
          </cell>
          <cell r="H4718">
            <v>0</v>
          </cell>
        </row>
        <row r="4719">
          <cell r="A4719">
            <v>1999</v>
          </cell>
          <cell r="B4719">
            <v>3</v>
          </cell>
          <cell r="C4719" t="str">
            <v>London Electricity plc</v>
          </cell>
          <cell r="D4719" t="str">
            <v>EDF</v>
          </cell>
          <cell r="E4719">
            <v>2</v>
          </cell>
          <cell r="F4719" t="str">
            <v>Prepayment</v>
          </cell>
          <cell r="G4719" t="str">
            <v>North Scotland</v>
          </cell>
          <cell r="H4719">
            <v>0</v>
          </cell>
        </row>
        <row r="4720">
          <cell r="A4720">
            <v>1999</v>
          </cell>
          <cell r="B4720">
            <v>3</v>
          </cell>
          <cell r="C4720" t="str">
            <v>London Electricity plc</v>
          </cell>
          <cell r="D4720" t="str">
            <v>EDF</v>
          </cell>
          <cell r="E4720">
            <v>2</v>
          </cell>
          <cell r="F4720" t="str">
            <v>All</v>
          </cell>
          <cell r="G4720" t="str">
            <v>North Wales &amp; Merseyside</v>
          </cell>
          <cell r="H4720">
            <v>0</v>
          </cell>
        </row>
        <row r="4721">
          <cell r="A4721">
            <v>1999</v>
          </cell>
          <cell r="B4721">
            <v>3</v>
          </cell>
          <cell r="C4721" t="str">
            <v>London Electricity plc</v>
          </cell>
          <cell r="D4721" t="str">
            <v>EDF</v>
          </cell>
          <cell r="E4721">
            <v>2</v>
          </cell>
          <cell r="F4721" t="str">
            <v>Credit</v>
          </cell>
          <cell r="G4721" t="str">
            <v>North Wales &amp; Merseyside</v>
          </cell>
          <cell r="H4721">
            <v>0</v>
          </cell>
        </row>
        <row r="4722">
          <cell r="A4722">
            <v>1999</v>
          </cell>
          <cell r="B4722">
            <v>3</v>
          </cell>
          <cell r="C4722" t="str">
            <v>London Electricity plc</v>
          </cell>
          <cell r="D4722" t="str">
            <v>EDF</v>
          </cell>
          <cell r="E4722">
            <v>2</v>
          </cell>
          <cell r="F4722" t="str">
            <v>Credit</v>
          </cell>
          <cell r="G4722" t="str">
            <v>North Wales &amp; Merseyside</v>
          </cell>
          <cell r="H4722">
            <v>0</v>
          </cell>
        </row>
        <row r="4723">
          <cell r="A4723">
            <v>1999</v>
          </cell>
          <cell r="B4723">
            <v>3</v>
          </cell>
          <cell r="C4723" t="str">
            <v>London Electricity plc</v>
          </cell>
          <cell r="D4723" t="str">
            <v>EDF</v>
          </cell>
          <cell r="E4723">
            <v>2</v>
          </cell>
          <cell r="F4723" t="str">
            <v>Direct Debit</v>
          </cell>
          <cell r="G4723" t="str">
            <v>North Wales &amp; Merseyside</v>
          </cell>
          <cell r="H4723">
            <v>0</v>
          </cell>
        </row>
        <row r="4724">
          <cell r="A4724">
            <v>1999</v>
          </cell>
          <cell r="B4724">
            <v>3</v>
          </cell>
          <cell r="C4724" t="str">
            <v>London Electricity plc</v>
          </cell>
          <cell r="D4724" t="str">
            <v>EDF</v>
          </cell>
          <cell r="E4724">
            <v>2</v>
          </cell>
          <cell r="F4724" t="str">
            <v>Prepayment</v>
          </cell>
          <cell r="G4724" t="str">
            <v>North Wales &amp; Merseyside</v>
          </cell>
          <cell r="H4724">
            <v>0</v>
          </cell>
        </row>
        <row r="4725">
          <cell r="A4725">
            <v>1999</v>
          </cell>
          <cell r="B4725">
            <v>3</v>
          </cell>
          <cell r="C4725" t="str">
            <v>London Electricity plc</v>
          </cell>
          <cell r="D4725" t="str">
            <v>EDF</v>
          </cell>
          <cell r="E4725">
            <v>2</v>
          </cell>
          <cell r="F4725" t="str">
            <v>All</v>
          </cell>
          <cell r="G4725" t="str">
            <v>North West</v>
          </cell>
          <cell r="H4725">
            <v>17</v>
          </cell>
        </row>
        <row r="4726">
          <cell r="A4726">
            <v>1999</v>
          </cell>
          <cell r="B4726">
            <v>3</v>
          </cell>
          <cell r="C4726" t="str">
            <v>London Electricity plc</v>
          </cell>
          <cell r="D4726" t="str">
            <v>EDF</v>
          </cell>
          <cell r="E4726">
            <v>2</v>
          </cell>
          <cell r="F4726" t="str">
            <v>Credit</v>
          </cell>
          <cell r="G4726" t="str">
            <v>North West</v>
          </cell>
          <cell r="H4726">
            <v>8</v>
          </cell>
        </row>
        <row r="4727">
          <cell r="A4727">
            <v>1999</v>
          </cell>
          <cell r="B4727">
            <v>3</v>
          </cell>
          <cell r="C4727" t="str">
            <v>London Electricity plc</v>
          </cell>
          <cell r="D4727" t="str">
            <v>EDF</v>
          </cell>
          <cell r="E4727">
            <v>2</v>
          </cell>
          <cell r="F4727" t="str">
            <v>Credit</v>
          </cell>
          <cell r="G4727" t="str">
            <v>North West</v>
          </cell>
          <cell r="H4727">
            <v>0</v>
          </cell>
        </row>
        <row r="4728">
          <cell r="A4728">
            <v>1999</v>
          </cell>
          <cell r="B4728">
            <v>3</v>
          </cell>
          <cell r="C4728" t="str">
            <v>London Electricity plc</v>
          </cell>
          <cell r="D4728" t="str">
            <v>EDF</v>
          </cell>
          <cell r="E4728">
            <v>2</v>
          </cell>
          <cell r="F4728" t="str">
            <v>Direct Debit</v>
          </cell>
          <cell r="G4728" t="str">
            <v>North West</v>
          </cell>
          <cell r="H4728">
            <v>9</v>
          </cell>
        </row>
        <row r="4729">
          <cell r="A4729">
            <v>1999</v>
          </cell>
          <cell r="B4729">
            <v>3</v>
          </cell>
          <cell r="C4729" t="str">
            <v>London Electricity plc</v>
          </cell>
          <cell r="D4729" t="str">
            <v>EDF</v>
          </cell>
          <cell r="E4729">
            <v>2</v>
          </cell>
          <cell r="F4729" t="str">
            <v>Prepayment</v>
          </cell>
          <cell r="G4729" t="str">
            <v>North West</v>
          </cell>
          <cell r="H4729">
            <v>0</v>
          </cell>
        </row>
        <row r="4730">
          <cell r="A4730">
            <v>1999</v>
          </cell>
          <cell r="B4730">
            <v>3</v>
          </cell>
          <cell r="C4730" t="str">
            <v>London Electricity plc</v>
          </cell>
          <cell r="D4730" t="str">
            <v>EDF</v>
          </cell>
          <cell r="E4730">
            <v>2</v>
          </cell>
          <cell r="F4730" t="str">
            <v>All</v>
          </cell>
          <cell r="G4730" t="str">
            <v>South East</v>
          </cell>
          <cell r="H4730">
            <v>2105</v>
          </cell>
        </row>
        <row r="4731">
          <cell r="A4731">
            <v>1999</v>
          </cell>
          <cell r="B4731">
            <v>3</v>
          </cell>
          <cell r="C4731" t="str">
            <v>London Electricity plc</v>
          </cell>
          <cell r="D4731" t="str">
            <v>EDF</v>
          </cell>
          <cell r="E4731">
            <v>2</v>
          </cell>
          <cell r="F4731" t="str">
            <v>Credit</v>
          </cell>
          <cell r="G4731" t="str">
            <v>South East</v>
          </cell>
          <cell r="H4731">
            <v>1044</v>
          </cell>
        </row>
        <row r="4732">
          <cell r="A4732">
            <v>1999</v>
          </cell>
          <cell r="B4732">
            <v>3</v>
          </cell>
          <cell r="C4732" t="str">
            <v>London Electricity plc</v>
          </cell>
          <cell r="D4732" t="str">
            <v>EDF</v>
          </cell>
          <cell r="E4732">
            <v>2</v>
          </cell>
          <cell r="F4732" t="str">
            <v>Credit</v>
          </cell>
          <cell r="G4732" t="str">
            <v>South East</v>
          </cell>
          <cell r="H4732">
            <v>0</v>
          </cell>
        </row>
        <row r="4733">
          <cell r="A4733">
            <v>1999</v>
          </cell>
          <cell r="B4733">
            <v>3</v>
          </cell>
          <cell r="C4733" t="str">
            <v>London Electricity plc</v>
          </cell>
          <cell r="D4733" t="str">
            <v>EDF</v>
          </cell>
          <cell r="E4733">
            <v>2</v>
          </cell>
          <cell r="F4733" t="str">
            <v>Direct Debit</v>
          </cell>
          <cell r="G4733" t="str">
            <v>South East</v>
          </cell>
          <cell r="H4733">
            <v>1061</v>
          </cell>
        </row>
        <row r="4734">
          <cell r="A4734">
            <v>1999</v>
          </cell>
          <cell r="B4734">
            <v>3</v>
          </cell>
          <cell r="C4734" t="str">
            <v>London Electricity plc</v>
          </cell>
          <cell r="D4734" t="str">
            <v>EDF</v>
          </cell>
          <cell r="E4734">
            <v>2</v>
          </cell>
          <cell r="F4734" t="str">
            <v>Prepayment</v>
          </cell>
          <cell r="G4734" t="str">
            <v>South East</v>
          </cell>
          <cell r="H4734">
            <v>0</v>
          </cell>
        </row>
        <row r="4735">
          <cell r="A4735">
            <v>1999</v>
          </cell>
          <cell r="B4735">
            <v>3</v>
          </cell>
          <cell r="C4735" t="str">
            <v>London Electricity plc</v>
          </cell>
          <cell r="D4735" t="str">
            <v>EDF</v>
          </cell>
          <cell r="E4735">
            <v>2</v>
          </cell>
          <cell r="F4735" t="str">
            <v>All</v>
          </cell>
          <cell r="G4735" t="str">
            <v>South Scotland</v>
          </cell>
          <cell r="H4735">
            <v>0</v>
          </cell>
        </row>
        <row r="4736">
          <cell r="A4736">
            <v>1999</v>
          </cell>
          <cell r="B4736">
            <v>3</v>
          </cell>
          <cell r="C4736" t="str">
            <v>London Electricity plc</v>
          </cell>
          <cell r="D4736" t="str">
            <v>EDF</v>
          </cell>
          <cell r="E4736">
            <v>2</v>
          </cell>
          <cell r="F4736" t="str">
            <v>Credit</v>
          </cell>
          <cell r="G4736" t="str">
            <v>South Scotland</v>
          </cell>
          <cell r="H4736">
            <v>0</v>
          </cell>
        </row>
        <row r="4737">
          <cell r="A4737">
            <v>1999</v>
          </cell>
          <cell r="B4737">
            <v>3</v>
          </cell>
          <cell r="C4737" t="str">
            <v>London Electricity plc</v>
          </cell>
          <cell r="D4737" t="str">
            <v>EDF</v>
          </cell>
          <cell r="E4737">
            <v>2</v>
          </cell>
          <cell r="F4737" t="str">
            <v>Credit</v>
          </cell>
          <cell r="G4737" t="str">
            <v>South Scotland</v>
          </cell>
          <cell r="H4737">
            <v>0</v>
          </cell>
        </row>
        <row r="4738">
          <cell r="A4738">
            <v>1999</v>
          </cell>
          <cell r="B4738">
            <v>3</v>
          </cell>
          <cell r="C4738" t="str">
            <v>London Electricity plc</v>
          </cell>
          <cell r="D4738" t="str">
            <v>EDF</v>
          </cell>
          <cell r="E4738">
            <v>2</v>
          </cell>
          <cell r="F4738" t="str">
            <v>Direct Debit</v>
          </cell>
          <cell r="G4738" t="str">
            <v>South Scotland</v>
          </cell>
          <cell r="H4738">
            <v>0</v>
          </cell>
        </row>
        <row r="4739">
          <cell r="A4739">
            <v>1999</v>
          </cell>
          <cell r="B4739">
            <v>3</v>
          </cell>
          <cell r="C4739" t="str">
            <v>London Electricity plc</v>
          </cell>
          <cell r="D4739" t="str">
            <v>EDF</v>
          </cell>
          <cell r="E4739">
            <v>2</v>
          </cell>
          <cell r="F4739" t="str">
            <v>Prepayment</v>
          </cell>
          <cell r="G4739" t="str">
            <v>South Scotland</v>
          </cell>
          <cell r="H4739">
            <v>0</v>
          </cell>
        </row>
        <row r="4740">
          <cell r="A4740">
            <v>1999</v>
          </cell>
          <cell r="B4740">
            <v>3</v>
          </cell>
          <cell r="C4740" t="str">
            <v>London Electricity plc</v>
          </cell>
          <cell r="D4740" t="str">
            <v>EDF</v>
          </cell>
          <cell r="E4740">
            <v>2</v>
          </cell>
          <cell r="F4740" t="str">
            <v>All</v>
          </cell>
          <cell r="G4740" t="str">
            <v>South Wales</v>
          </cell>
          <cell r="H4740">
            <v>12</v>
          </cell>
        </row>
        <row r="4741">
          <cell r="A4741">
            <v>1999</v>
          </cell>
          <cell r="B4741">
            <v>3</v>
          </cell>
          <cell r="C4741" t="str">
            <v>London Electricity plc</v>
          </cell>
          <cell r="D4741" t="str">
            <v>EDF</v>
          </cell>
          <cell r="E4741">
            <v>2</v>
          </cell>
          <cell r="F4741" t="str">
            <v>Credit</v>
          </cell>
          <cell r="G4741" t="str">
            <v>South Wales</v>
          </cell>
          <cell r="H4741">
            <v>0</v>
          </cell>
        </row>
        <row r="4742">
          <cell r="A4742">
            <v>1999</v>
          </cell>
          <cell r="B4742">
            <v>3</v>
          </cell>
          <cell r="C4742" t="str">
            <v>London Electricity plc</v>
          </cell>
          <cell r="D4742" t="str">
            <v>EDF</v>
          </cell>
          <cell r="E4742">
            <v>2</v>
          </cell>
          <cell r="F4742" t="str">
            <v>Credit</v>
          </cell>
          <cell r="G4742" t="str">
            <v>South Wales</v>
          </cell>
          <cell r="H4742">
            <v>0</v>
          </cell>
        </row>
        <row r="4743">
          <cell r="A4743">
            <v>1999</v>
          </cell>
          <cell r="B4743">
            <v>3</v>
          </cell>
          <cell r="C4743" t="str">
            <v>London Electricity plc</v>
          </cell>
          <cell r="D4743" t="str">
            <v>EDF</v>
          </cell>
          <cell r="E4743">
            <v>2</v>
          </cell>
          <cell r="F4743" t="str">
            <v>Direct Debit</v>
          </cell>
          <cell r="G4743" t="str">
            <v>South Wales</v>
          </cell>
          <cell r="H4743">
            <v>9</v>
          </cell>
        </row>
        <row r="4744">
          <cell r="A4744">
            <v>1999</v>
          </cell>
          <cell r="B4744">
            <v>3</v>
          </cell>
          <cell r="C4744" t="str">
            <v>London Electricity plc</v>
          </cell>
          <cell r="D4744" t="str">
            <v>EDF</v>
          </cell>
          <cell r="E4744">
            <v>2</v>
          </cell>
          <cell r="F4744" t="str">
            <v>Prepayment</v>
          </cell>
          <cell r="G4744" t="str">
            <v>South Wales</v>
          </cell>
          <cell r="H4744">
            <v>3</v>
          </cell>
        </row>
        <row r="4745">
          <cell r="A4745">
            <v>1999</v>
          </cell>
          <cell r="B4745">
            <v>3</v>
          </cell>
          <cell r="C4745" t="str">
            <v>London Electricity plc</v>
          </cell>
          <cell r="D4745" t="str">
            <v>EDF</v>
          </cell>
          <cell r="E4745">
            <v>2</v>
          </cell>
          <cell r="F4745" t="str">
            <v>All</v>
          </cell>
          <cell r="G4745" t="str">
            <v>South West</v>
          </cell>
          <cell r="H4745">
            <v>25</v>
          </cell>
        </row>
        <row r="4746">
          <cell r="A4746">
            <v>1999</v>
          </cell>
          <cell r="B4746">
            <v>3</v>
          </cell>
          <cell r="C4746" t="str">
            <v>London Electricity plc</v>
          </cell>
          <cell r="D4746" t="str">
            <v>EDF</v>
          </cell>
          <cell r="E4746">
            <v>2</v>
          </cell>
          <cell r="F4746" t="str">
            <v>Credit</v>
          </cell>
          <cell r="G4746" t="str">
            <v>South West</v>
          </cell>
          <cell r="H4746">
            <v>0</v>
          </cell>
        </row>
        <row r="4747">
          <cell r="A4747">
            <v>1999</v>
          </cell>
          <cell r="B4747">
            <v>3</v>
          </cell>
          <cell r="C4747" t="str">
            <v>London Electricity plc</v>
          </cell>
          <cell r="D4747" t="str">
            <v>EDF</v>
          </cell>
          <cell r="E4747">
            <v>2</v>
          </cell>
          <cell r="F4747" t="str">
            <v>Credit</v>
          </cell>
          <cell r="G4747" t="str">
            <v>South West</v>
          </cell>
          <cell r="H4747">
            <v>0</v>
          </cell>
        </row>
        <row r="4748">
          <cell r="A4748">
            <v>1999</v>
          </cell>
          <cell r="B4748">
            <v>3</v>
          </cell>
          <cell r="C4748" t="str">
            <v>London Electricity plc</v>
          </cell>
          <cell r="D4748" t="str">
            <v>EDF</v>
          </cell>
          <cell r="E4748">
            <v>2</v>
          </cell>
          <cell r="F4748" t="str">
            <v>Direct Debit</v>
          </cell>
          <cell r="G4748" t="str">
            <v>South West</v>
          </cell>
          <cell r="H4748">
            <v>16</v>
          </cell>
        </row>
        <row r="4749">
          <cell r="A4749">
            <v>1999</v>
          </cell>
          <cell r="B4749">
            <v>3</v>
          </cell>
          <cell r="C4749" t="str">
            <v>London Electricity plc</v>
          </cell>
          <cell r="D4749" t="str">
            <v>EDF</v>
          </cell>
          <cell r="E4749">
            <v>2</v>
          </cell>
          <cell r="F4749" t="str">
            <v>Prepayment</v>
          </cell>
          <cell r="G4749" t="str">
            <v>South West</v>
          </cell>
          <cell r="H4749">
            <v>9</v>
          </cell>
        </row>
        <row r="4750">
          <cell r="A4750">
            <v>1999</v>
          </cell>
          <cell r="B4750">
            <v>3</v>
          </cell>
          <cell r="C4750" t="str">
            <v>London Electricity plc</v>
          </cell>
          <cell r="D4750" t="str">
            <v>EDF</v>
          </cell>
          <cell r="E4750">
            <v>2</v>
          </cell>
          <cell r="F4750" t="str">
            <v>All</v>
          </cell>
          <cell r="G4750" t="str">
            <v>Southern</v>
          </cell>
          <cell r="H4750">
            <v>2429</v>
          </cell>
        </row>
        <row r="4751">
          <cell r="A4751">
            <v>1999</v>
          </cell>
          <cell r="B4751">
            <v>3</v>
          </cell>
          <cell r="C4751" t="str">
            <v>London Electricity plc</v>
          </cell>
          <cell r="D4751" t="str">
            <v>EDF</v>
          </cell>
          <cell r="E4751">
            <v>2</v>
          </cell>
          <cell r="F4751" t="str">
            <v>Credit</v>
          </cell>
          <cell r="G4751" t="str">
            <v>Southern</v>
          </cell>
          <cell r="H4751">
            <v>48</v>
          </cell>
        </row>
        <row r="4752">
          <cell r="A4752">
            <v>1999</v>
          </cell>
          <cell r="B4752">
            <v>3</v>
          </cell>
          <cell r="C4752" t="str">
            <v>London Electricity plc</v>
          </cell>
          <cell r="D4752" t="str">
            <v>EDF</v>
          </cell>
          <cell r="E4752">
            <v>2</v>
          </cell>
          <cell r="F4752" t="str">
            <v>Credit</v>
          </cell>
          <cell r="G4752" t="str">
            <v>Southern</v>
          </cell>
          <cell r="H4752">
            <v>0</v>
          </cell>
        </row>
        <row r="4753">
          <cell r="A4753">
            <v>1999</v>
          </cell>
          <cell r="B4753">
            <v>3</v>
          </cell>
          <cell r="C4753" t="str">
            <v>London Electricity plc</v>
          </cell>
          <cell r="D4753" t="str">
            <v>EDF</v>
          </cell>
          <cell r="E4753">
            <v>2</v>
          </cell>
          <cell r="F4753" t="str">
            <v>Direct Debit</v>
          </cell>
          <cell r="G4753" t="str">
            <v>Southern</v>
          </cell>
          <cell r="H4753">
            <v>1686</v>
          </cell>
        </row>
        <row r="4754">
          <cell r="A4754">
            <v>1999</v>
          </cell>
          <cell r="B4754">
            <v>3</v>
          </cell>
          <cell r="C4754" t="str">
            <v>London Electricity plc</v>
          </cell>
          <cell r="D4754" t="str">
            <v>EDF</v>
          </cell>
          <cell r="E4754">
            <v>2</v>
          </cell>
          <cell r="F4754" t="str">
            <v>Prepayment</v>
          </cell>
          <cell r="G4754" t="str">
            <v>Southern</v>
          </cell>
          <cell r="H4754">
            <v>695</v>
          </cell>
        </row>
        <row r="4755">
          <cell r="A4755">
            <v>1999</v>
          </cell>
          <cell r="B4755">
            <v>3</v>
          </cell>
          <cell r="C4755" t="str">
            <v>London Electricity plc</v>
          </cell>
          <cell r="D4755" t="str">
            <v>EDF</v>
          </cell>
          <cell r="E4755">
            <v>2</v>
          </cell>
          <cell r="F4755" t="str">
            <v>All</v>
          </cell>
          <cell r="G4755" t="str">
            <v>Yorkshire</v>
          </cell>
          <cell r="H4755">
            <v>17</v>
          </cell>
        </row>
        <row r="4756">
          <cell r="A4756">
            <v>1999</v>
          </cell>
          <cell r="B4756">
            <v>3</v>
          </cell>
          <cell r="C4756" t="str">
            <v>London Electricity plc</v>
          </cell>
          <cell r="D4756" t="str">
            <v>EDF</v>
          </cell>
          <cell r="E4756">
            <v>2</v>
          </cell>
          <cell r="F4756" t="str">
            <v>Credit</v>
          </cell>
          <cell r="G4756" t="str">
            <v>Yorkshire</v>
          </cell>
          <cell r="H4756">
            <v>0</v>
          </cell>
        </row>
        <row r="4757">
          <cell r="A4757">
            <v>1999</v>
          </cell>
          <cell r="B4757">
            <v>3</v>
          </cell>
          <cell r="C4757" t="str">
            <v>London Electricity plc</v>
          </cell>
          <cell r="D4757" t="str">
            <v>EDF</v>
          </cell>
          <cell r="E4757">
            <v>2</v>
          </cell>
          <cell r="F4757" t="str">
            <v>Credit</v>
          </cell>
          <cell r="G4757" t="str">
            <v>Yorkshire</v>
          </cell>
          <cell r="H4757">
            <v>0</v>
          </cell>
        </row>
        <row r="4758">
          <cell r="A4758">
            <v>1999</v>
          </cell>
          <cell r="B4758">
            <v>3</v>
          </cell>
          <cell r="C4758" t="str">
            <v>London Electricity plc</v>
          </cell>
          <cell r="D4758" t="str">
            <v>EDF</v>
          </cell>
          <cell r="E4758">
            <v>2</v>
          </cell>
          <cell r="F4758" t="str">
            <v>Direct Debit</v>
          </cell>
          <cell r="G4758" t="str">
            <v>Yorkshire</v>
          </cell>
          <cell r="H4758">
            <v>10</v>
          </cell>
        </row>
        <row r="4759">
          <cell r="A4759">
            <v>1999</v>
          </cell>
          <cell r="B4759">
            <v>3</v>
          </cell>
          <cell r="C4759" t="str">
            <v>London Electricity plc</v>
          </cell>
          <cell r="D4759" t="str">
            <v>EDF</v>
          </cell>
          <cell r="E4759">
            <v>2</v>
          </cell>
          <cell r="F4759" t="str">
            <v>Prepayment</v>
          </cell>
          <cell r="G4759" t="str">
            <v>Yorkshire</v>
          </cell>
          <cell r="H4759">
            <v>7</v>
          </cell>
        </row>
        <row r="4760">
          <cell r="A4760">
            <v>1999</v>
          </cell>
          <cell r="B4760">
            <v>3</v>
          </cell>
          <cell r="C4760" t="str">
            <v>Manweb</v>
          </cell>
          <cell r="D4760" t="str">
            <v>Scottish Power</v>
          </cell>
          <cell r="E4760">
            <v>2</v>
          </cell>
          <cell r="F4760" t="str">
            <v>All</v>
          </cell>
          <cell r="G4760" t="str">
            <v>East Anglia</v>
          </cell>
          <cell r="H4760">
            <v>106</v>
          </cell>
        </row>
        <row r="4761">
          <cell r="A4761">
            <v>1999</v>
          </cell>
          <cell r="B4761">
            <v>3</v>
          </cell>
          <cell r="C4761" t="str">
            <v>Manweb</v>
          </cell>
          <cell r="D4761" t="str">
            <v>Scottish Power</v>
          </cell>
          <cell r="E4761">
            <v>2</v>
          </cell>
          <cell r="F4761" t="str">
            <v>Credit</v>
          </cell>
          <cell r="G4761" t="str">
            <v>East Anglia</v>
          </cell>
          <cell r="H4761">
            <v>30</v>
          </cell>
        </row>
        <row r="4762">
          <cell r="A4762">
            <v>1999</v>
          </cell>
          <cell r="B4762">
            <v>3</v>
          </cell>
          <cell r="C4762" t="str">
            <v>Manweb</v>
          </cell>
          <cell r="D4762" t="str">
            <v>Scottish Power</v>
          </cell>
          <cell r="E4762">
            <v>2</v>
          </cell>
          <cell r="F4762" t="str">
            <v>Credit</v>
          </cell>
          <cell r="G4762" t="str">
            <v>East Anglia</v>
          </cell>
          <cell r="H4762">
            <v>0</v>
          </cell>
        </row>
        <row r="4763">
          <cell r="A4763">
            <v>1999</v>
          </cell>
          <cell r="B4763">
            <v>3</v>
          </cell>
          <cell r="C4763" t="str">
            <v>Manweb</v>
          </cell>
          <cell r="D4763" t="str">
            <v>Scottish Power</v>
          </cell>
          <cell r="E4763">
            <v>2</v>
          </cell>
          <cell r="F4763" t="str">
            <v>Direct Debit</v>
          </cell>
          <cell r="G4763" t="str">
            <v>East Anglia</v>
          </cell>
          <cell r="H4763">
            <v>19</v>
          </cell>
        </row>
        <row r="4764">
          <cell r="A4764">
            <v>1999</v>
          </cell>
          <cell r="B4764">
            <v>3</v>
          </cell>
          <cell r="C4764" t="str">
            <v>Manweb</v>
          </cell>
          <cell r="D4764" t="str">
            <v>Scottish Power</v>
          </cell>
          <cell r="E4764">
            <v>2</v>
          </cell>
          <cell r="F4764" t="str">
            <v>Prepayment</v>
          </cell>
          <cell r="G4764" t="str">
            <v>East Anglia</v>
          </cell>
          <cell r="H4764">
            <v>57</v>
          </cell>
        </row>
        <row r="4765">
          <cell r="A4765">
            <v>1999</v>
          </cell>
          <cell r="B4765">
            <v>3</v>
          </cell>
          <cell r="C4765" t="str">
            <v>Manweb</v>
          </cell>
          <cell r="D4765" t="str">
            <v>Scottish Power</v>
          </cell>
          <cell r="E4765">
            <v>2</v>
          </cell>
          <cell r="F4765" t="str">
            <v>All</v>
          </cell>
          <cell r="G4765" t="str">
            <v>East Midlands</v>
          </cell>
          <cell r="H4765">
            <v>53</v>
          </cell>
        </row>
        <row r="4766">
          <cell r="A4766">
            <v>1999</v>
          </cell>
          <cell r="B4766">
            <v>3</v>
          </cell>
          <cell r="C4766" t="str">
            <v>Manweb</v>
          </cell>
          <cell r="D4766" t="str">
            <v>Scottish Power</v>
          </cell>
          <cell r="E4766">
            <v>2</v>
          </cell>
          <cell r="F4766" t="str">
            <v>Credit</v>
          </cell>
          <cell r="G4766" t="str">
            <v>East Midlands</v>
          </cell>
          <cell r="H4766">
            <v>30</v>
          </cell>
        </row>
        <row r="4767">
          <cell r="A4767">
            <v>1999</v>
          </cell>
          <cell r="B4767">
            <v>3</v>
          </cell>
          <cell r="C4767" t="str">
            <v>Manweb</v>
          </cell>
          <cell r="D4767" t="str">
            <v>Scottish Power</v>
          </cell>
          <cell r="E4767">
            <v>2</v>
          </cell>
          <cell r="F4767" t="str">
            <v>Credit</v>
          </cell>
          <cell r="G4767" t="str">
            <v>East Midlands</v>
          </cell>
          <cell r="H4767">
            <v>0</v>
          </cell>
        </row>
        <row r="4768">
          <cell r="A4768">
            <v>1999</v>
          </cell>
          <cell r="B4768">
            <v>3</v>
          </cell>
          <cell r="C4768" t="str">
            <v>Manweb</v>
          </cell>
          <cell r="D4768" t="str">
            <v>Scottish Power</v>
          </cell>
          <cell r="E4768">
            <v>2</v>
          </cell>
          <cell r="F4768" t="str">
            <v>Direct Debit</v>
          </cell>
          <cell r="G4768" t="str">
            <v>East Midlands</v>
          </cell>
          <cell r="H4768">
            <v>21</v>
          </cell>
        </row>
        <row r="4769">
          <cell r="A4769">
            <v>1999</v>
          </cell>
          <cell r="B4769">
            <v>3</v>
          </cell>
          <cell r="C4769" t="str">
            <v>Manweb</v>
          </cell>
          <cell r="D4769" t="str">
            <v>Scottish Power</v>
          </cell>
          <cell r="E4769">
            <v>2</v>
          </cell>
          <cell r="F4769" t="str">
            <v>Prepayment</v>
          </cell>
          <cell r="G4769" t="str">
            <v>East Midlands</v>
          </cell>
          <cell r="H4769">
            <v>2</v>
          </cell>
        </row>
        <row r="4770">
          <cell r="A4770">
            <v>1999</v>
          </cell>
          <cell r="B4770">
            <v>3</v>
          </cell>
          <cell r="C4770" t="str">
            <v>Manweb</v>
          </cell>
          <cell r="D4770" t="str">
            <v>Scottish Power</v>
          </cell>
          <cell r="E4770">
            <v>2</v>
          </cell>
          <cell r="F4770" t="str">
            <v>All</v>
          </cell>
          <cell r="G4770" t="str">
            <v>London</v>
          </cell>
          <cell r="H4770">
            <v>0</v>
          </cell>
        </row>
        <row r="4771">
          <cell r="A4771">
            <v>1999</v>
          </cell>
          <cell r="B4771">
            <v>3</v>
          </cell>
          <cell r="C4771" t="str">
            <v>Manweb</v>
          </cell>
          <cell r="D4771" t="str">
            <v>Scottish Power</v>
          </cell>
          <cell r="E4771">
            <v>2</v>
          </cell>
          <cell r="F4771" t="str">
            <v>Credit</v>
          </cell>
          <cell r="G4771" t="str">
            <v>London</v>
          </cell>
          <cell r="H4771">
            <v>0</v>
          </cell>
        </row>
        <row r="4772">
          <cell r="A4772">
            <v>1999</v>
          </cell>
          <cell r="B4772">
            <v>3</v>
          </cell>
          <cell r="C4772" t="str">
            <v>Manweb</v>
          </cell>
          <cell r="D4772" t="str">
            <v>Scottish Power</v>
          </cell>
          <cell r="E4772">
            <v>2</v>
          </cell>
          <cell r="F4772" t="str">
            <v>Credit</v>
          </cell>
          <cell r="G4772" t="str">
            <v>London</v>
          </cell>
          <cell r="H4772">
            <v>0</v>
          </cell>
        </row>
        <row r="4773">
          <cell r="A4773">
            <v>1999</v>
          </cell>
          <cell r="B4773">
            <v>3</v>
          </cell>
          <cell r="C4773" t="str">
            <v>Manweb</v>
          </cell>
          <cell r="D4773" t="str">
            <v>Scottish Power</v>
          </cell>
          <cell r="E4773">
            <v>2</v>
          </cell>
          <cell r="F4773" t="str">
            <v>Direct Debit</v>
          </cell>
          <cell r="G4773" t="str">
            <v>London</v>
          </cell>
          <cell r="H4773">
            <v>0</v>
          </cell>
        </row>
        <row r="4774">
          <cell r="A4774">
            <v>1999</v>
          </cell>
          <cell r="B4774">
            <v>3</v>
          </cell>
          <cell r="C4774" t="str">
            <v>Manweb</v>
          </cell>
          <cell r="D4774" t="str">
            <v>Scottish Power</v>
          </cell>
          <cell r="E4774">
            <v>2</v>
          </cell>
          <cell r="F4774" t="str">
            <v>Prepayment</v>
          </cell>
          <cell r="G4774" t="str">
            <v>London</v>
          </cell>
          <cell r="H4774">
            <v>0</v>
          </cell>
        </row>
        <row r="4775">
          <cell r="A4775">
            <v>1999</v>
          </cell>
          <cell r="B4775">
            <v>3</v>
          </cell>
          <cell r="C4775" t="str">
            <v>Manweb</v>
          </cell>
          <cell r="D4775" t="str">
            <v>Scottish Power</v>
          </cell>
          <cell r="E4775">
            <v>2</v>
          </cell>
          <cell r="F4775" t="str">
            <v>All</v>
          </cell>
          <cell r="G4775" t="str">
            <v>Midlands</v>
          </cell>
          <cell r="H4775">
            <v>195</v>
          </cell>
        </row>
        <row r="4776">
          <cell r="A4776">
            <v>1999</v>
          </cell>
          <cell r="B4776">
            <v>3</v>
          </cell>
          <cell r="C4776" t="str">
            <v>Manweb</v>
          </cell>
          <cell r="D4776" t="str">
            <v>Scottish Power</v>
          </cell>
          <cell r="E4776">
            <v>2</v>
          </cell>
          <cell r="F4776" t="str">
            <v>Credit</v>
          </cell>
          <cell r="G4776" t="str">
            <v>Midlands</v>
          </cell>
          <cell r="H4776">
            <v>153</v>
          </cell>
        </row>
        <row r="4777">
          <cell r="A4777">
            <v>1999</v>
          </cell>
          <cell r="B4777">
            <v>3</v>
          </cell>
          <cell r="C4777" t="str">
            <v>Manweb</v>
          </cell>
          <cell r="D4777" t="str">
            <v>Scottish Power</v>
          </cell>
          <cell r="E4777">
            <v>2</v>
          </cell>
          <cell r="F4777" t="str">
            <v>Credit</v>
          </cell>
          <cell r="G4777" t="str">
            <v>Midlands</v>
          </cell>
          <cell r="H4777">
            <v>0</v>
          </cell>
        </row>
        <row r="4778">
          <cell r="A4778">
            <v>1999</v>
          </cell>
          <cell r="B4778">
            <v>3</v>
          </cell>
          <cell r="C4778" t="str">
            <v>Manweb</v>
          </cell>
          <cell r="D4778" t="str">
            <v>Scottish Power</v>
          </cell>
          <cell r="E4778">
            <v>2</v>
          </cell>
          <cell r="F4778" t="str">
            <v>Direct Debit</v>
          </cell>
          <cell r="G4778" t="str">
            <v>Midlands</v>
          </cell>
          <cell r="H4778">
            <v>23</v>
          </cell>
        </row>
        <row r="4779">
          <cell r="A4779">
            <v>1999</v>
          </cell>
          <cell r="B4779">
            <v>3</v>
          </cell>
          <cell r="C4779" t="str">
            <v>Manweb</v>
          </cell>
          <cell r="D4779" t="str">
            <v>Scottish Power</v>
          </cell>
          <cell r="E4779">
            <v>2</v>
          </cell>
          <cell r="F4779" t="str">
            <v>Prepayment</v>
          </cell>
          <cell r="G4779" t="str">
            <v>Midlands</v>
          </cell>
          <cell r="H4779">
            <v>19</v>
          </cell>
        </row>
        <row r="4780">
          <cell r="A4780">
            <v>1999</v>
          </cell>
          <cell r="B4780">
            <v>3</v>
          </cell>
          <cell r="C4780" t="str">
            <v>Manweb</v>
          </cell>
          <cell r="D4780" t="str">
            <v>Scottish Power</v>
          </cell>
          <cell r="E4780">
            <v>2</v>
          </cell>
          <cell r="F4780" t="str">
            <v>All</v>
          </cell>
          <cell r="G4780" t="str">
            <v>North East</v>
          </cell>
          <cell r="H4780">
            <v>6</v>
          </cell>
        </row>
        <row r="4781">
          <cell r="A4781">
            <v>1999</v>
          </cell>
          <cell r="B4781">
            <v>3</v>
          </cell>
          <cell r="C4781" t="str">
            <v>Manweb</v>
          </cell>
          <cell r="D4781" t="str">
            <v>Scottish Power</v>
          </cell>
          <cell r="E4781">
            <v>2</v>
          </cell>
          <cell r="F4781" t="str">
            <v>Credit</v>
          </cell>
          <cell r="G4781" t="str">
            <v>North East</v>
          </cell>
          <cell r="H4781">
            <v>4</v>
          </cell>
        </row>
        <row r="4782">
          <cell r="A4782">
            <v>1999</v>
          </cell>
          <cell r="B4782">
            <v>3</v>
          </cell>
          <cell r="C4782" t="str">
            <v>Manweb</v>
          </cell>
          <cell r="D4782" t="str">
            <v>Scottish Power</v>
          </cell>
          <cell r="E4782">
            <v>2</v>
          </cell>
          <cell r="F4782" t="str">
            <v>Credit</v>
          </cell>
          <cell r="G4782" t="str">
            <v>North East</v>
          </cell>
          <cell r="H4782">
            <v>0</v>
          </cell>
        </row>
        <row r="4783">
          <cell r="A4783">
            <v>1999</v>
          </cell>
          <cell r="B4783">
            <v>3</v>
          </cell>
          <cell r="C4783" t="str">
            <v>Manweb</v>
          </cell>
          <cell r="D4783" t="str">
            <v>Scottish Power</v>
          </cell>
          <cell r="E4783">
            <v>2</v>
          </cell>
          <cell r="F4783" t="str">
            <v>Direct Debit</v>
          </cell>
          <cell r="G4783" t="str">
            <v>North East</v>
          </cell>
          <cell r="H4783">
            <v>2</v>
          </cell>
        </row>
        <row r="4784">
          <cell r="A4784">
            <v>1999</v>
          </cell>
          <cell r="B4784">
            <v>3</v>
          </cell>
          <cell r="C4784" t="str">
            <v>Manweb</v>
          </cell>
          <cell r="D4784" t="str">
            <v>Scottish Power</v>
          </cell>
          <cell r="E4784">
            <v>2</v>
          </cell>
          <cell r="F4784" t="str">
            <v>Prepayment</v>
          </cell>
          <cell r="G4784" t="str">
            <v>North East</v>
          </cell>
          <cell r="H4784">
            <v>0</v>
          </cell>
        </row>
        <row r="4785">
          <cell r="A4785">
            <v>1999</v>
          </cell>
          <cell r="B4785">
            <v>3</v>
          </cell>
          <cell r="C4785" t="str">
            <v>Manweb</v>
          </cell>
          <cell r="D4785" t="str">
            <v>Scottish Power</v>
          </cell>
          <cell r="E4785">
            <v>2</v>
          </cell>
          <cell r="F4785" t="str">
            <v>All</v>
          </cell>
          <cell r="G4785" t="str">
            <v>North Scotland</v>
          </cell>
          <cell r="H4785">
            <v>0</v>
          </cell>
        </row>
        <row r="4786">
          <cell r="A4786">
            <v>1999</v>
          </cell>
          <cell r="B4786">
            <v>3</v>
          </cell>
          <cell r="C4786" t="str">
            <v>Manweb</v>
          </cell>
          <cell r="D4786" t="str">
            <v>Scottish Power</v>
          </cell>
          <cell r="E4786">
            <v>2</v>
          </cell>
          <cell r="F4786" t="str">
            <v>Credit</v>
          </cell>
          <cell r="G4786" t="str">
            <v>North Scotland</v>
          </cell>
          <cell r="H4786">
            <v>0</v>
          </cell>
        </row>
        <row r="4787">
          <cell r="A4787">
            <v>1999</v>
          </cell>
          <cell r="B4787">
            <v>3</v>
          </cell>
          <cell r="C4787" t="str">
            <v>Manweb</v>
          </cell>
          <cell r="D4787" t="str">
            <v>Scottish Power</v>
          </cell>
          <cell r="E4787">
            <v>2</v>
          </cell>
          <cell r="F4787" t="str">
            <v>Credit</v>
          </cell>
          <cell r="G4787" t="str">
            <v>North Scotland</v>
          </cell>
          <cell r="H4787">
            <v>0</v>
          </cell>
        </row>
        <row r="4788">
          <cell r="A4788">
            <v>1999</v>
          </cell>
          <cell r="B4788">
            <v>3</v>
          </cell>
          <cell r="C4788" t="str">
            <v>Manweb</v>
          </cell>
          <cell r="D4788" t="str">
            <v>Scottish Power</v>
          </cell>
          <cell r="E4788">
            <v>2</v>
          </cell>
          <cell r="F4788" t="str">
            <v>Direct Debit</v>
          </cell>
          <cell r="G4788" t="str">
            <v>North Scotland</v>
          </cell>
          <cell r="H4788">
            <v>0</v>
          </cell>
        </row>
        <row r="4789">
          <cell r="A4789">
            <v>1999</v>
          </cell>
          <cell r="B4789">
            <v>3</v>
          </cell>
          <cell r="C4789" t="str">
            <v>Manweb</v>
          </cell>
          <cell r="D4789" t="str">
            <v>Scottish Power</v>
          </cell>
          <cell r="E4789">
            <v>2</v>
          </cell>
          <cell r="F4789" t="str">
            <v>Prepayment</v>
          </cell>
          <cell r="G4789" t="str">
            <v>North Scotland</v>
          </cell>
          <cell r="H4789">
            <v>0</v>
          </cell>
        </row>
        <row r="4790">
          <cell r="A4790">
            <v>1999</v>
          </cell>
          <cell r="B4790">
            <v>3</v>
          </cell>
          <cell r="C4790" t="str">
            <v>Manweb</v>
          </cell>
          <cell r="D4790" t="str">
            <v>Scottish Power</v>
          </cell>
          <cell r="E4790">
            <v>1</v>
          </cell>
          <cell r="F4790" t="str">
            <v>All</v>
          </cell>
          <cell r="G4790" t="str">
            <v>North Wales &amp; Merseyside</v>
          </cell>
          <cell r="H4790">
            <v>1083929</v>
          </cell>
        </row>
        <row r="4791">
          <cell r="A4791">
            <v>1999</v>
          </cell>
          <cell r="B4791">
            <v>3</v>
          </cell>
          <cell r="C4791" t="str">
            <v>Manweb</v>
          </cell>
          <cell r="D4791" t="str">
            <v>Scottish Power</v>
          </cell>
          <cell r="E4791">
            <v>1</v>
          </cell>
          <cell r="F4791" t="str">
            <v>Credit</v>
          </cell>
          <cell r="G4791" t="str">
            <v>North Wales &amp; Merseyside</v>
          </cell>
          <cell r="H4791">
            <v>500898</v>
          </cell>
        </row>
        <row r="4792">
          <cell r="A4792">
            <v>1999</v>
          </cell>
          <cell r="B4792">
            <v>3</v>
          </cell>
          <cell r="C4792" t="str">
            <v>Manweb</v>
          </cell>
          <cell r="D4792" t="str">
            <v>Scottish Power</v>
          </cell>
          <cell r="E4792">
            <v>1</v>
          </cell>
          <cell r="F4792" t="str">
            <v>Credit</v>
          </cell>
          <cell r="G4792" t="str">
            <v>North Wales &amp; Merseyside</v>
          </cell>
          <cell r="H4792">
            <v>11771</v>
          </cell>
        </row>
        <row r="4793">
          <cell r="A4793">
            <v>1999</v>
          </cell>
          <cell r="B4793">
            <v>3</v>
          </cell>
          <cell r="C4793" t="str">
            <v>Manweb</v>
          </cell>
          <cell r="D4793" t="str">
            <v>Scottish Power</v>
          </cell>
          <cell r="E4793">
            <v>1</v>
          </cell>
          <cell r="F4793" t="str">
            <v>Direct Debit</v>
          </cell>
          <cell r="G4793" t="str">
            <v>North Wales &amp; Merseyside</v>
          </cell>
          <cell r="H4793">
            <v>294085</v>
          </cell>
        </row>
        <row r="4794">
          <cell r="A4794">
            <v>1999</v>
          </cell>
          <cell r="B4794">
            <v>3</v>
          </cell>
          <cell r="C4794" t="str">
            <v>Manweb</v>
          </cell>
          <cell r="D4794" t="str">
            <v>Scottish Power</v>
          </cell>
          <cell r="E4794">
            <v>1</v>
          </cell>
          <cell r="F4794" t="str">
            <v>Prepayment</v>
          </cell>
          <cell r="G4794" t="str">
            <v>North Wales &amp; Merseyside</v>
          </cell>
          <cell r="H4794">
            <v>277175</v>
          </cell>
        </row>
        <row r="4795">
          <cell r="A4795">
            <v>1999</v>
          </cell>
          <cell r="B4795">
            <v>3</v>
          </cell>
          <cell r="C4795" t="str">
            <v>Manweb</v>
          </cell>
          <cell r="D4795" t="str">
            <v>Scottish Power</v>
          </cell>
          <cell r="E4795">
            <v>2</v>
          </cell>
          <cell r="F4795" t="str">
            <v>All</v>
          </cell>
          <cell r="G4795" t="str">
            <v>North West</v>
          </cell>
          <cell r="H4795">
            <v>19952</v>
          </cell>
        </row>
        <row r="4796">
          <cell r="A4796">
            <v>1999</v>
          </cell>
          <cell r="B4796">
            <v>3</v>
          </cell>
          <cell r="C4796" t="str">
            <v>Manweb</v>
          </cell>
          <cell r="D4796" t="str">
            <v>Scottish Power</v>
          </cell>
          <cell r="E4796">
            <v>2</v>
          </cell>
          <cell r="F4796" t="str">
            <v>Credit</v>
          </cell>
          <cell r="G4796" t="str">
            <v>North West</v>
          </cell>
          <cell r="H4796">
            <v>12526</v>
          </cell>
        </row>
        <row r="4797">
          <cell r="A4797">
            <v>1999</v>
          </cell>
          <cell r="B4797">
            <v>3</v>
          </cell>
          <cell r="C4797" t="str">
            <v>Manweb</v>
          </cell>
          <cell r="D4797" t="str">
            <v>Scottish Power</v>
          </cell>
          <cell r="E4797">
            <v>2</v>
          </cell>
          <cell r="F4797" t="str">
            <v>Credit</v>
          </cell>
          <cell r="G4797" t="str">
            <v>North West</v>
          </cell>
          <cell r="H4797">
            <v>0</v>
          </cell>
        </row>
        <row r="4798">
          <cell r="A4798">
            <v>1999</v>
          </cell>
          <cell r="B4798">
            <v>3</v>
          </cell>
          <cell r="C4798" t="str">
            <v>Manweb</v>
          </cell>
          <cell r="D4798" t="str">
            <v>Scottish Power</v>
          </cell>
          <cell r="E4798">
            <v>2</v>
          </cell>
          <cell r="F4798" t="str">
            <v>Direct Debit</v>
          </cell>
          <cell r="G4798" t="str">
            <v>North West</v>
          </cell>
          <cell r="H4798">
            <v>5510</v>
          </cell>
        </row>
        <row r="4799">
          <cell r="A4799">
            <v>1999</v>
          </cell>
          <cell r="B4799">
            <v>3</v>
          </cell>
          <cell r="C4799" t="str">
            <v>Manweb</v>
          </cell>
          <cell r="D4799" t="str">
            <v>Scottish Power</v>
          </cell>
          <cell r="E4799">
            <v>2</v>
          </cell>
          <cell r="F4799" t="str">
            <v>Prepayment</v>
          </cell>
          <cell r="G4799" t="str">
            <v>North West</v>
          </cell>
          <cell r="H4799">
            <v>1916</v>
          </cell>
        </row>
        <row r="4800">
          <cell r="A4800">
            <v>1999</v>
          </cell>
          <cell r="B4800">
            <v>3</v>
          </cell>
          <cell r="C4800" t="str">
            <v>Manweb</v>
          </cell>
          <cell r="D4800" t="str">
            <v>Scottish Power</v>
          </cell>
          <cell r="E4800">
            <v>2</v>
          </cell>
          <cell r="F4800" t="str">
            <v>All</v>
          </cell>
          <cell r="G4800" t="str">
            <v>South East</v>
          </cell>
          <cell r="H4800">
            <v>4</v>
          </cell>
        </row>
        <row r="4801">
          <cell r="A4801">
            <v>1999</v>
          </cell>
          <cell r="B4801">
            <v>3</v>
          </cell>
          <cell r="C4801" t="str">
            <v>Manweb</v>
          </cell>
          <cell r="D4801" t="str">
            <v>Scottish Power</v>
          </cell>
          <cell r="E4801">
            <v>2</v>
          </cell>
          <cell r="F4801" t="str">
            <v>Credit</v>
          </cell>
          <cell r="G4801" t="str">
            <v>South East</v>
          </cell>
          <cell r="H4801">
            <v>1</v>
          </cell>
        </row>
        <row r="4802">
          <cell r="A4802">
            <v>1999</v>
          </cell>
          <cell r="B4802">
            <v>3</v>
          </cell>
          <cell r="C4802" t="str">
            <v>Manweb</v>
          </cell>
          <cell r="D4802" t="str">
            <v>Scottish Power</v>
          </cell>
          <cell r="E4802">
            <v>2</v>
          </cell>
          <cell r="F4802" t="str">
            <v>Credit</v>
          </cell>
          <cell r="G4802" t="str">
            <v>South East</v>
          </cell>
          <cell r="H4802">
            <v>0</v>
          </cell>
        </row>
        <row r="4803">
          <cell r="A4803">
            <v>1999</v>
          </cell>
          <cell r="B4803">
            <v>3</v>
          </cell>
          <cell r="C4803" t="str">
            <v>Manweb</v>
          </cell>
          <cell r="D4803" t="str">
            <v>Scottish Power</v>
          </cell>
          <cell r="E4803">
            <v>2</v>
          </cell>
          <cell r="F4803" t="str">
            <v>Direct Debit</v>
          </cell>
          <cell r="G4803" t="str">
            <v>South East</v>
          </cell>
          <cell r="H4803">
            <v>3</v>
          </cell>
        </row>
        <row r="4804">
          <cell r="A4804">
            <v>1999</v>
          </cell>
          <cell r="B4804">
            <v>3</v>
          </cell>
          <cell r="C4804" t="str">
            <v>Manweb</v>
          </cell>
          <cell r="D4804" t="str">
            <v>Scottish Power</v>
          </cell>
          <cell r="E4804">
            <v>2</v>
          </cell>
          <cell r="F4804" t="str">
            <v>Prepayment</v>
          </cell>
          <cell r="G4804" t="str">
            <v>South East</v>
          </cell>
          <cell r="H4804">
            <v>0</v>
          </cell>
        </row>
        <row r="4805">
          <cell r="A4805">
            <v>1999</v>
          </cell>
          <cell r="B4805">
            <v>3</v>
          </cell>
          <cell r="C4805" t="str">
            <v>Manweb</v>
          </cell>
          <cell r="D4805" t="str">
            <v>Scottish Power</v>
          </cell>
          <cell r="E4805">
            <v>2</v>
          </cell>
          <cell r="F4805" t="str">
            <v>All</v>
          </cell>
          <cell r="G4805" t="str">
            <v>South Scotland</v>
          </cell>
          <cell r="H4805">
            <v>0</v>
          </cell>
        </row>
        <row r="4806">
          <cell r="A4806">
            <v>1999</v>
          </cell>
          <cell r="B4806">
            <v>3</v>
          </cell>
          <cell r="C4806" t="str">
            <v>Manweb</v>
          </cell>
          <cell r="D4806" t="str">
            <v>Scottish Power</v>
          </cell>
          <cell r="E4806">
            <v>2</v>
          </cell>
          <cell r="F4806" t="str">
            <v>Credit</v>
          </cell>
          <cell r="G4806" t="str">
            <v>South Scotland</v>
          </cell>
          <cell r="H4806">
            <v>0</v>
          </cell>
        </row>
        <row r="4807">
          <cell r="A4807">
            <v>1999</v>
          </cell>
          <cell r="B4807">
            <v>3</v>
          </cell>
          <cell r="C4807" t="str">
            <v>Manweb</v>
          </cell>
          <cell r="D4807" t="str">
            <v>Scottish Power</v>
          </cell>
          <cell r="E4807">
            <v>2</v>
          </cell>
          <cell r="F4807" t="str">
            <v>Credit</v>
          </cell>
          <cell r="G4807" t="str">
            <v>South Scotland</v>
          </cell>
          <cell r="H4807">
            <v>0</v>
          </cell>
        </row>
        <row r="4808">
          <cell r="A4808">
            <v>1999</v>
          </cell>
          <cell r="B4808">
            <v>3</v>
          </cell>
          <cell r="C4808" t="str">
            <v>Manweb</v>
          </cell>
          <cell r="D4808" t="str">
            <v>Scottish Power</v>
          </cell>
          <cell r="E4808">
            <v>2</v>
          </cell>
          <cell r="F4808" t="str">
            <v>Direct Debit</v>
          </cell>
          <cell r="G4808" t="str">
            <v>South Scotland</v>
          </cell>
          <cell r="H4808">
            <v>0</v>
          </cell>
        </row>
        <row r="4809">
          <cell r="A4809">
            <v>1999</v>
          </cell>
          <cell r="B4809">
            <v>3</v>
          </cell>
          <cell r="C4809" t="str">
            <v>Manweb</v>
          </cell>
          <cell r="D4809" t="str">
            <v>Scottish Power</v>
          </cell>
          <cell r="E4809">
            <v>2</v>
          </cell>
          <cell r="F4809" t="str">
            <v>Prepayment</v>
          </cell>
          <cell r="G4809" t="str">
            <v>South Scotland</v>
          </cell>
          <cell r="H4809">
            <v>0</v>
          </cell>
        </row>
        <row r="4810">
          <cell r="A4810">
            <v>1999</v>
          </cell>
          <cell r="B4810">
            <v>3</v>
          </cell>
          <cell r="C4810" t="str">
            <v>Manweb</v>
          </cell>
          <cell r="D4810" t="str">
            <v>Scottish Power</v>
          </cell>
          <cell r="E4810">
            <v>2</v>
          </cell>
          <cell r="F4810" t="str">
            <v>All</v>
          </cell>
          <cell r="G4810" t="str">
            <v>South Wales</v>
          </cell>
          <cell r="H4810">
            <v>1992</v>
          </cell>
        </row>
        <row r="4811">
          <cell r="A4811">
            <v>1999</v>
          </cell>
          <cell r="B4811">
            <v>3</v>
          </cell>
          <cell r="C4811" t="str">
            <v>Manweb</v>
          </cell>
          <cell r="D4811" t="str">
            <v>Scottish Power</v>
          </cell>
          <cell r="E4811">
            <v>2</v>
          </cell>
          <cell r="F4811" t="str">
            <v>Credit</v>
          </cell>
          <cell r="G4811" t="str">
            <v>South Wales</v>
          </cell>
          <cell r="H4811">
            <v>1733</v>
          </cell>
        </row>
        <row r="4812">
          <cell r="A4812">
            <v>1999</v>
          </cell>
          <cell r="B4812">
            <v>3</v>
          </cell>
          <cell r="C4812" t="str">
            <v>Manweb</v>
          </cell>
          <cell r="D4812" t="str">
            <v>Scottish Power</v>
          </cell>
          <cell r="E4812">
            <v>2</v>
          </cell>
          <cell r="F4812" t="str">
            <v>Credit</v>
          </cell>
          <cell r="G4812" t="str">
            <v>South Wales</v>
          </cell>
          <cell r="H4812">
            <v>0</v>
          </cell>
        </row>
        <row r="4813">
          <cell r="A4813">
            <v>1999</v>
          </cell>
          <cell r="B4813">
            <v>3</v>
          </cell>
          <cell r="C4813" t="str">
            <v>Manweb</v>
          </cell>
          <cell r="D4813" t="str">
            <v>Scottish Power</v>
          </cell>
          <cell r="E4813">
            <v>2</v>
          </cell>
          <cell r="F4813" t="str">
            <v>Direct Debit</v>
          </cell>
          <cell r="G4813" t="str">
            <v>South Wales</v>
          </cell>
          <cell r="H4813">
            <v>234</v>
          </cell>
        </row>
        <row r="4814">
          <cell r="A4814">
            <v>1999</v>
          </cell>
          <cell r="B4814">
            <v>3</v>
          </cell>
          <cell r="C4814" t="str">
            <v>Manweb</v>
          </cell>
          <cell r="D4814" t="str">
            <v>Scottish Power</v>
          </cell>
          <cell r="E4814">
            <v>2</v>
          </cell>
          <cell r="F4814" t="str">
            <v>Prepayment</v>
          </cell>
          <cell r="G4814" t="str">
            <v>South Wales</v>
          </cell>
          <cell r="H4814">
            <v>25</v>
          </cell>
        </row>
        <row r="4815">
          <cell r="A4815">
            <v>1999</v>
          </cell>
          <cell r="B4815">
            <v>3</v>
          </cell>
          <cell r="C4815" t="str">
            <v>Manweb</v>
          </cell>
          <cell r="D4815" t="str">
            <v>Scottish Power</v>
          </cell>
          <cell r="E4815">
            <v>2</v>
          </cell>
          <cell r="F4815" t="str">
            <v>All</v>
          </cell>
          <cell r="G4815" t="str">
            <v>South West</v>
          </cell>
          <cell r="H4815">
            <v>3</v>
          </cell>
        </row>
        <row r="4816">
          <cell r="A4816">
            <v>1999</v>
          </cell>
          <cell r="B4816">
            <v>3</v>
          </cell>
          <cell r="C4816" t="str">
            <v>Manweb</v>
          </cell>
          <cell r="D4816" t="str">
            <v>Scottish Power</v>
          </cell>
          <cell r="E4816">
            <v>2</v>
          </cell>
          <cell r="F4816" t="str">
            <v>Credit</v>
          </cell>
          <cell r="G4816" t="str">
            <v>South West</v>
          </cell>
          <cell r="H4816">
            <v>2</v>
          </cell>
        </row>
        <row r="4817">
          <cell r="A4817">
            <v>1999</v>
          </cell>
          <cell r="B4817">
            <v>3</v>
          </cell>
          <cell r="C4817" t="str">
            <v>Manweb</v>
          </cell>
          <cell r="D4817" t="str">
            <v>Scottish Power</v>
          </cell>
          <cell r="E4817">
            <v>2</v>
          </cell>
          <cell r="F4817" t="str">
            <v>Credit</v>
          </cell>
          <cell r="G4817" t="str">
            <v>South West</v>
          </cell>
          <cell r="H4817">
            <v>0</v>
          </cell>
        </row>
        <row r="4818">
          <cell r="A4818">
            <v>1999</v>
          </cell>
          <cell r="B4818">
            <v>3</v>
          </cell>
          <cell r="C4818" t="str">
            <v>Manweb</v>
          </cell>
          <cell r="D4818" t="str">
            <v>Scottish Power</v>
          </cell>
          <cell r="E4818">
            <v>2</v>
          </cell>
          <cell r="F4818" t="str">
            <v>Direct Debit</v>
          </cell>
          <cell r="G4818" t="str">
            <v>South West</v>
          </cell>
          <cell r="H4818">
            <v>1</v>
          </cell>
        </row>
        <row r="4819">
          <cell r="A4819">
            <v>1999</v>
          </cell>
          <cell r="B4819">
            <v>3</v>
          </cell>
          <cell r="C4819" t="str">
            <v>Manweb</v>
          </cell>
          <cell r="D4819" t="str">
            <v>Scottish Power</v>
          </cell>
          <cell r="E4819">
            <v>2</v>
          </cell>
          <cell r="F4819" t="str">
            <v>Prepayment</v>
          </cell>
          <cell r="G4819" t="str">
            <v>South West</v>
          </cell>
          <cell r="H4819">
            <v>0</v>
          </cell>
        </row>
        <row r="4820">
          <cell r="A4820">
            <v>1999</v>
          </cell>
          <cell r="B4820">
            <v>3</v>
          </cell>
          <cell r="C4820" t="str">
            <v>Manweb</v>
          </cell>
          <cell r="D4820" t="str">
            <v>Scottish Power</v>
          </cell>
          <cell r="E4820">
            <v>2</v>
          </cell>
          <cell r="F4820" t="str">
            <v>All</v>
          </cell>
          <cell r="G4820" t="str">
            <v>Southern</v>
          </cell>
          <cell r="H4820">
            <v>14</v>
          </cell>
        </row>
        <row r="4821">
          <cell r="A4821">
            <v>1999</v>
          </cell>
          <cell r="B4821">
            <v>3</v>
          </cell>
          <cell r="C4821" t="str">
            <v>Manweb</v>
          </cell>
          <cell r="D4821" t="str">
            <v>Scottish Power</v>
          </cell>
          <cell r="E4821">
            <v>2</v>
          </cell>
          <cell r="F4821" t="str">
            <v>Credit</v>
          </cell>
          <cell r="G4821" t="str">
            <v>Southern</v>
          </cell>
          <cell r="H4821">
            <v>6</v>
          </cell>
        </row>
        <row r="4822">
          <cell r="A4822">
            <v>1999</v>
          </cell>
          <cell r="B4822">
            <v>3</v>
          </cell>
          <cell r="C4822" t="str">
            <v>Manweb</v>
          </cell>
          <cell r="D4822" t="str">
            <v>Scottish Power</v>
          </cell>
          <cell r="E4822">
            <v>2</v>
          </cell>
          <cell r="F4822" t="str">
            <v>Credit</v>
          </cell>
          <cell r="G4822" t="str">
            <v>Southern</v>
          </cell>
          <cell r="H4822">
            <v>0</v>
          </cell>
        </row>
        <row r="4823">
          <cell r="A4823">
            <v>1999</v>
          </cell>
          <cell r="B4823">
            <v>3</v>
          </cell>
          <cell r="C4823" t="str">
            <v>Manweb</v>
          </cell>
          <cell r="D4823" t="str">
            <v>Scottish Power</v>
          </cell>
          <cell r="E4823">
            <v>2</v>
          </cell>
          <cell r="F4823" t="str">
            <v>Direct Debit</v>
          </cell>
          <cell r="G4823" t="str">
            <v>Southern</v>
          </cell>
          <cell r="H4823">
            <v>8</v>
          </cell>
        </row>
        <row r="4824">
          <cell r="A4824">
            <v>1999</v>
          </cell>
          <cell r="B4824">
            <v>3</v>
          </cell>
          <cell r="C4824" t="str">
            <v>Manweb</v>
          </cell>
          <cell r="D4824" t="str">
            <v>Scottish Power</v>
          </cell>
          <cell r="E4824">
            <v>2</v>
          </cell>
          <cell r="F4824" t="str">
            <v>Prepayment</v>
          </cell>
          <cell r="G4824" t="str">
            <v>Southern</v>
          </cell>
          <cell r="H4824">
            <v>0</v>
          </cell>
        </row>
        <row r="4825">
          <cell r="A4825">
            <v>1999</v>
          </cell>
          <cell r="B4825">
            <v>3</v>
          </cell>
          <cell r="C4825" t="str">
            <v>Manweb</v>
          </cell>
          <cell r="D4825" t="str">
            <v>Scottish Power</v>
          </cell>
          <cell r="E4825">
            <v>2</v>
          </cell>
          <cell r="F4825" t="str">
            <v>All</v>
          </cell>
          <cell r="G4825" t="str">
            <v>Yorkshire</v>
          </cell>
          <cell r="H4825">
            <v>81</v>
          </cell>
        </row>
        <row r="4826">
          <cell r="A4826">
            <v>1999</v>
          </cell>
          <cell r="B4826">
            <v>3</v>
          </cell>
          <cell r="C4826" t="str">
            <v>Manweb</v>
          </cell>
          <cell r="D4826" t="str">
            <v>Scottish Power</v>
          </cell>
          <cell r="E4826">
            <v>2</v>
          </cell>
          <cell r="F4826" t="str">
            <v>Credit</v>
          </cell>
          <cell r="G4826" t="str">
            <v>Yorkshire</v>
          </cell>
          <cell r="H4826">
            <v>50</v>
          </cell>
        </row>
        <row r="4827">
          <cell r="A4827">
            <v>1999</v>
          </cell>
          <cell r="B4827">
            <v>3</v>
          </cell>
          <cell r="C4827" t="str">
            <v>Manweb</v>
          </cell>
          <cell r="D4827" t="str">
            <v>Scottish Power</v>
          </cell>
          <cell r="E4827">
            <v>2</v>
          </cell>
          <cell r="F4827" t="str">
            <v>Credit</v>
          </cell>
          <cell r="G4827" t="str">
            <v>Yorkshire</v>
          </cell>
          <cell r="H4827">
            <v>0</v>
          </cell>
        </row>
        <row r="4828">
          <cell r="A4828">
            <v>1999</v>
          </cell>
          <cell r="B4828">
            <v>3</v>
          </cell>
          <cell r="C4828" t="str">
            <v>Manweb</v>
          </cell>
          <cell r="D4828" t="str">
            <v>Scottish Power</v>
          </cell>
          <cell r="E4828">
            <v>2</v>
          </cell>
          <cell r="F4828" t="str">
            <v>Direct Debit</v>
          </cell>
          <cell r="G4828" t="str">
            <v>Yorkshire</v>
          </cell>
          <cell r="H4828">
            <v>19</v>
          </cell>
        </row>
        <row r="4829">
          <cell r="A4829">
            <v>1999</v>
          </cell>
          <cell r="B4829">
            <v>3</v>
          </cell>
          <cell r="C4829" t="str">
            <v>Manweb</v>
          </cell>
          <cell r="D4829" t="str">
            <v>Scottish Power</v>
          </cell>
          <cell r="E4829">
            <v>2</v>
          </cell>
          <cell r="F4829" t="str">
            <v>Prepayment</v>
          </cell>
          <cell r="G4829" t="str">
            <v>Yorkshire</v>
          </cell>
          <cell r="H4829">
            <v>12</v>
          </cell>
        </row>
        <row r="4830">
          <cell r="A4830">
            <v>1999</v>
          </cell>
          <cell r="B4830">
            <v>3</v>
          </cell>
          <cell r="C4830" t="str">
            <v>Northern Electric plc</v>
          </cell>
          <cell r="D4830" t="str">
            <v>nPower</v>
          </cell>
          <cell r="E4830">
            <v>2</v>
          </cell>
          <cell r="F4830" t="str">
            <v>All</v>
          </cell>
          <cell r="G4830" t="str">
            <v>East Anglia</v>
          </cell>
          <cell r="H4830">
            <v>12310</v>
          </cell>
        </row>
        <row r="4831">
          <cell r="A4831">
            <v>1999</v>
          </cell>
          <cell r="B4831">
            <v>3</v>
          </cell>
          <cell r="C4831" t="str">
            <v>Northern Electric plc</v>
          </cell>
          <cell r="D4831" t="str">
            <v>nPower</v>
          </cell>
          <cell r="E4831">
            <v>2</v>
          </cell>
          <cell r="F4831" t="str">
            <v>Credit</v>
          </cell>
          <cell r="G4831" t="str">
            <v>East Anglia</v>
          </cell>
          <cell r="H4831">
            <v>5326</v>
          </cell>
        </row>
        <row r="4832">
          <cell r="A4832">
            <v>1999</v>
          </cell>
          <cell r="B4832">
            <v>3</v>
          </cell>
          <cell r="C4832" t="str">
            <v>Northern Electric plc</v>
          </cell>
          <cell r="D4832" t="str">
            <v>nPower</v>
          </cell>
          <cell r="E4832">
            <v>2</v>
          </cell>
          <cell r="F4832" t="str">
            <v>Credit</v>
          </cell>
          <cell r="G4832" t="str">
            <v>East Anglia</v>
          </cell>
          <cell r="H4832">
            <v>0</v>
          </cell>
        </row>
        <row r="4833">
          <cell r="A4833">
            <v>1999</v>
          </cell>
          <cell r="B4833">
            <v>3</v>
          </cell>
          <cell r="C4833" t="str">
            <v>Northern Electric plc</v>
          </cell>
          <cell r="D4833" t="str">
            <v>nPower</v>
          </cell>
          <cell r="E4833">
            <v>2</v>
          </cell>
          <cell r="F4833" t="str">
            <v>Direct Debit</v>
          </cell>
          <cell r="G4833" t="str">
            <v>East Anglia</v>
          </cell>
          <cell r="H4833">
            <v>6760</v>
          </cell>
        </row>
        <row r="4834">
          <cell r="A4834">
            <v>1999</v>
          </cell>
          <cell r="B4834">
            <v>3</v>
          </cell>
          <cell r="C4834" t="str">
            <v>Northern Electric plc</v>
          </cell>
          <cell r="D4834" t="str">
            <v>nPower</v>
          </cell>
          <cell r="E4834">
            <v>2</v>
          </cell>
          <cell r="F4834" t="str">
            <v>Prepayment</v>
          </cell>
          <cell r="G4834" t="str">
            <v>East Anglia</v>
          </cell>
          <cell r="H4834">
            <v>224</v>
          </cell>
        </row>
        <row r="4835">
          <cell r="A4835">
            <v>1999</v>
          </cell>
          <cell r="B4835">
            <v>3</v>
          </cell>
          <cell r="C4835" t="str">
            <v>Northern Electric plc</v>
          </cell>
          <cell r="D4835" t="str">
            <v>nPower</v>
          </cell>
          <cell r="E4835">
            <v>2</v>
          </cell>
          <cell r="F4835" t="str">
            <v>All</v>
          </cell>
          <cell r="G4835" t="str">
            <v>East Midlands</v>
          </cell>
          <cell r="H4835">
            <v>7834</v>
          </cell>
        </row>
        <row r="4836">
          <cell r="A4836">
            <v>1999</v>
          </cell>
          <cell r="B4836">
            <v>3</v>
          </cell>
          <cell r="C4836" t="str">
            <v>Northern Electric plc</v>
          </cell>
          <cell r="D4836" t="str">
            <v>nPower</v>
          </cell>
          <cell r="E4836">
            <v>2</v>
          </cell>
          <cell r="F4836" t="str">
            <v>Credit</v>
          </cell>
          <cell r="G4836" t="str">
            <v>East Midlands</v>
          </cell>
          <cell r="H4836">
            <v>3323</v>
          </cell>
        </row>
        <row r="4837">
          <cell r="A4837">
            <v>1999</v>
          </cell>
          <cell r="B4837">
            <v>3</v>
          </cell>
          <cell r="C4837" t="str">
            <v>Northern Electric plc</v>
          </cell>
          <cell r="D4837" t="str">
            <v>nPower</v>
          </cell>
          <cell r="E4837">
            <v>2</v>
          </cell>
          <cell r="F4837" t="str">
            <v>Credit</v>
          </cell>
          <cell r="G4837" t="str">
            <v>East Midlands</v>
          </cell>
          <cell r="H4837">
            <v>0</v>
          </cell>
        </row>
        <row r="4838">
          <cell r="A4838">
            <v>1999</v>
          </cell>
          <cell r="B4838">
            <v>3</v>
          </cell>
          <cell r="C4838" t="str">
            <v>Northern Electric plc</v>
          </cell>
          <cell r="D4838" t="str">
            <v>nPower</v>
          </cell>
          <cell r="E4838">
            <v>2</v>
          </cell>
          <cell r="F4838" t="str">
            <v>Direct Debit</v>
          </cell>
          <cell r="G4838" t="str">
            <v>East Midlands</v>
          </cell>
          <cell r="H4838">
            <v>3710</v>
          </cell>
        </row>
        <row r="4839">
          <cell r="A4839">
            <v>1999</v>
          </cell>
          <cell r="B4839">
            <v>3</v>
          </cell>
          <cell r="C4839" t="str">
            <v>Northern Electric plc</v>
          </cell>
          <cell r="D4839" t="str">
            <v>nPower</v>
          </cell>
          <cell r="E4839">
            <v>2</v>
          </cell>
          <cell r="F4839" t="str">
            <v>Prepayment</v>
          </cell>
          <cell r="G4839" t="str">
            <v>East Midlands</v>
          </cell>
          <cell r="H4839">
            <v>801</v>
          </cell>
        </row>
        <row r="4840">
          <cell r="A4840">
            <v>1999</v>
          </cell>
          <cell r="B4840">
            <v>3</v>
          </cell>
          <cell r="C4840" t="str">
            <v>Northern Electric plc</v>
          </cell>
          <cell r="D4840" t="str">
            <v>nPower</v>
          </cell>
          <cell r="E4840">
            <v>2</v>
          </cell>
          <cell r="F4840" t="str">
            <v>All</v>
          </cell>
          <cell r="G4840" t="str">
            <v>London</v>
          </cell>
          <cell r="H4840">
            <v>9338</v>
          </cell>
        </row>
        <row r="4841">
          <cell r="A4841">
            <v>1999</v>
          </cell>
          <cell r="B4841">
            <v>3</v>
          </cell>
          <cell r="C4841" t="str">
            <v>Northern Electric plc</v>
          </cell>
          <cell r="D4841" t="str">
            <v>nPower</v>
          </cell>
          <cell r="E4841">
            <v>2</v>
          </cell>
          <cell r="F4841" t="str">
            <v>Credit</v>
          </cell>
          <cell r="G4841" t="str">
            <v>London</v>
          </cell>
          <cell r="H4841">
            <v>3641</v>
          </cell>
        </row>
        <row r="4842">
          <cell r="A4842">
            <v>1999</v>
          </cell>
          <cell r="B4842">
            <v>3</v>
          </cell>
          <cell r="C4842" t="str">
            <v>Northern Electric plc</v>
          </cell>
          <cell r="D4842" t="str">
            <v>nPower</v>
          </cell>
          <cell r="E4842">
            <v>2</v>
          </cell>
          <cell r="F4842" t="str">
            <v>Credit</v>
          </cell>
          <cell r="G4842" t="str">
            <v>London</v>
          </cell>
          <cell r="H4842">
            <v>0</v>
          </cell>
        </row>
        <row r="4843">
          <cell r="A4843">
            <v>1999</v>
          </cell>
          <cell r="B4843">
            <v>3</v>
          </cell>
          <cell r="C4843" t="str">
            <v>Northern Electric plc</v>
          </cell>
          <cell r="D4843" t="str">
            <v>nPower</v>
          </cell>
          <cell r="E4843">
            <v>2</v>
          </cell>
          <cell r="F4843" t="str">
            <v>Direct Debit</v>
          </cell>
          <cell r="G4843" t="str">
            <v>London</v>
          </cell>
          <cell r="H4843">
            <v>2056</v>
          </cell>
        </row>
        <row r="4844">
          <cell r="A4844">
            <v>1999</v>
          </cell>
          <cell r="B4844">
            <v>3</v>
          </cell>
          <cell r="C4844" t="str">
            <v>Northern Electric plc</v>
          </cell>
          <cell r="D4844" t="str">
            <v>nPower</v>
          </cell>
          <cell r="E4844">
            <v>2</v>
          </cell>
          <cell r="F4844" t="str">
            <v>Prepayment</v>
          </cell>
          <cell r="G4844" t="str">
            <v>London</v>
          </cell>
          <cell r="H4844">
            <v>3641</v>
          </cell>
        </row>
        <row r="4845">
          <cell r="A4845">
            <v>1999</v>
          </cell>
          <cell r="B4845">
            <v>3</v>
          </cell>
          <cell r="C4845" t="str">
            <v>Northern Electric plc</v>
          </cell>
          <cell r="D4845" t="str">
            <v>nPower</v>
          </cell>
          <cell r="E4845">
            <v>2</v>
          </cell>
          <cell r="F4845" t="str">
            <v>All</v>
          </cell>
          <cell r="G4845" t="str">
            <v>Midlands</v>
          </cell>
          <cell r="H4845">
            <v>5449</v>
          </cell>
        </row>
        <row r="4846">
          <cell r="A4846">
            <v>1999</v>
          </cell>
          <cell r="B4846">
            <v>3</v>
          </cell>
          <cell r="C4846" t="str">
            <v>Northern Electric plc</v>
          </cell>
          <cell r="D4846" t="str">
            <v>nPower</v>
          </cell>
          <cell r="E4846">
            <v>2</v>
          </cell>
          <cell r="F4846" t="str">
            <v>Credit</v>
          </cell>
          <cell r="G4846" t="str">
            <v>Midlands</v>
          </cell>
          <cell r="H4846">
            <v>2213</v>
          </cell>
        </row>
        <row r="4847">
          <cell r="A4847">
            <v>1999</v>
          </cell>
          <cell r="B4847">
            <v>3</v>
          </cell>
          <cell r="C4847" t="str">
            <v>Northern Electric plc</v>
          </cell>
          <cell r="D4847" t="str">
            <v>nPower</v>
          </cell>
          <cell r="E4847">
            <v>2</v>
          </cell>
          <cell r="F4847" t="str">
            <v>Credit</v>
          </cell>
          <cell r="G4847" t="str">
            <v>Midlands</v>
          </cell>
          <cell r="H4847">
            <v>0</v>
          </cell>
        </row>
        <row r="4848">
          <cell r="A4848">
            <v>1999</v>
          </cell>
          <cell r="B4848">
            <v>3</v>
          </cell>
          <cell r="C4848" t="str">
            <v>Northern Electric plc</v>
          </cell>
          <cell r="D4848" t="str">
            <v>nPower</v>
          </cell>
          <cell r="E4848">
            <v>2</v>
          </cell>
          <cell r="F4848" t="str">
            <v>Direct Debit</v>
          </cell>
          <cell r="G4848" t="str">
            <v>Midlands</v>
          </cell>
          <cell r="H4848">
            <v>2977</v>
          </cell>
        </row>
        <row r="4849">
          <cell r="A4849">
            <v>1999</v>
          </cell>
          <cell r="B4849">
            <v>3</v>
          </cell>
          <cell r="C4849" t="str">
            <v>Northern Electric plc</v>
          </cell>
          <cell r="D4849" t="str">
            <v>nPower</v>
          </cell>
          <cell r="E4849">
            <v>2</v>
          </cell>
          <cell r="F4849" t="str">
            <v>Prepayment</v>
          </cell>
          <cell r="G4849" t="str">
            <v>Midlands</v>
          </cell>
          <cell r="H4849">
            <v>309</v>
          </cell>
        </row>
        <row r="4850">
          <cell r="A4850">
            <v>1999</v>
          </cell>
          <cell r="B4850">
            <v>3</v>
          </cell>
          <cell r="C4850" t="str">
            <v>Northern Electric plc</v>
          </cell>
          <cell r="D4850" t="str">
            <v>nPower</v>
          </cell>
          <cell r="E4850">
            <v>1</v>
          </cell>
          <cell r="F4850" t="str">
            <v>All</v>
          </cell>
          <cell r="G4850" t="str">
            <v>North East</v>
          </cell>
          <cell r="H4850">
            <v>1141778</v>
          </cell>
        </row>
        <row r="4851">
          <cell r="A4851">
            <v>1999</v>
          </cell>
          <cell r="B4851">
            <v>3</v>
          </cell>
          <cell r="C4851" t="str">
            <v>Northern Electric plc</v>
          </cell>
          <cell r="D4851" t="str">
            <v>nPower</v>
          </cell>
          <cell r="E4851">
            <v>1</v>
          </cell>
          <cell r="F4851" t="str">
            <v>Credit</v>
          </cell>
          <cell r="G4851" t="str">
            <v>North East</v>
          </cell>
          <cell r="H4851">
            <v>689982</v>
          </cell>
        </row>
        <row r="4852">
          <cell r="A4852">
            <v>1999</v>
          </cell>
          <cell r="B4852">
            <v>3</v>
          </cell>
          <cell r="C4852" t="str">
            <v>Northern Electric plc</v>
          </cell>
          <cell r="D4852" t="str">
            <v>nPower</v>
          </cell>
          <cell r="E4852">
            <v>1</v>
          </cell>
          <cell r="F4852" t="str">
            <v>Credit</v>
          </cell>
          <cell r="G4852" t="str">
            <v>North East</v>
          </cell>
          <cell r="H4852">
            <v>46046</v>
          </cell>
        </row>
        <row r="4853">
          <cell r="A4853">
            <v>1999</v>
          </cell>
          <cell r="B4853">
            <v>3</v>
          </cell>
          <cell r="C4853" t="str">
            <v>Northern Electric plc</v>
          </cell>
          <cell r="D4853" t="str">
            <v>nPower</v>
          </cell>
          <cell r="E4853">
            <v>1</v>
          </cell>
          <cell r="F4853" t="str">
            <v>Direct Debit</v>
          </cell>
          <cell r="G4853" t="str">
            <v>North East</v>
          </cell>
          <cell r="H4853">
            <v>273594</v>
          </cell>
        </row>
        <row r="4854">
          <cell r="A4854">
            <v>1999</v>
          </cell>
          <cell r="B4854">
            <v>3</v>
          </cell>
          <cell r="C4854" t="str">
            <v>Northern Electric plc</v>
          </cell>
          <cell r="D4854" t="str">
            <v>nPower</v>
          </cell>
          <cell r="E4854">
            <v>1</v>
          </cell>
          <cell r="F4854" t="str">
            <v>Prepayment</v>
          </cell>
          <cell r="G4854" t="str">
            <v>North East</v>
          </cell>
          <cell r="H4854">
            <v>132156</v>
          </cell>
        </row>
        <row r="4855">
          <cell r="A4855">
            <v>1999</v>
          </cell>
          <cell r="B4855">
            <v>3</v>
          </cell>
          <cell r="C4855" t="str">
            <v>Northern Electric plc</v>
          </cell>
          <cell r="D4855" t="str">
            <v>nPower</v>
          </cell>
          <cell r="E4855">
            <v>2</v>
          </cell>
          <cell r="F4855" t="str">
            <v>All</v>
          </cell>
          <cell r="G4855" t="str">
            <v>North Scotland</v>
          </cell>
          <cell r="H4855">
            <v>542</v>
          </cell>
        </row>
        <row r="4856">
          <cell r="A4856">
            <v>1999</v>
          </cell>
          <cell r="B4856">
            <v>3</v>
          </cell>
          <cell r="C4856" t="str">
            <v>Northern Electric plc</v>
          </cell>
          <cell r="D4856" t="str">
            <v>nPower</v>
          </cell>
          <cell r="E4856">
            <v>2</v>
          </cell>
          <cell r="F4856" t="str">
            <v>Credit</v>
          </cell>
          <cell r="G4856" t="str">
            <v>North Scotland</v>
          </cell>
          <cell r="H4856">
            <v>233</v>
          </cell>
        </row>
        <row r="4857">
          <cell r="A4857">
            <v>1999</v>
          </cell>
          <cell r="B4857">
            <v>3</v>
          </cell>
          <cell r="C4857" t="str">
            <v>Northern Electric plc</v>
          </cell>
          <cell r="D4857" t="str">
            <v>nPower</v>
          </cell>
          <cell r="E4857">
            <v>2</v>
          </cell>
          <cell r="F4857" t="str">
            <v>Credit</v>
          </cell>
          <cell r="G4857" t="str">
            <v>North Scotland</v>
          </cell>
          <cell r="H4857">
            <v>0</v>
          </cell>
        </row>
        <row r="4858">
          <cell r="A4858">
            <v>1999</v>
          </cell>
          <cell r="B4858">
            <v>3</v>
          </cell>
          <cell r="C4858" t="str">
            <v>Northern Electric plc</v>
          </cell>
          <cell r="D4858" t="str">
            <v>nPower</v>
          </cell>
          <cell r="E4858">
            <v>2</v>
          </cell>
          <cell r="F4858" t="str">
            <v>Direct Debit</v>
          </cell>
          <cell r="G4858" t="str">
            <v>North Scotland</v>
          </cell>
          <cell r="H4858">
            <v>304</v>
          </cell>
        </row>
        <row r="4859">
          <cell r="A4859">
            <v>1999</v>
          </cell>
          <cell r="B4859">
            <v>3</v>
          </cell>
          <cell r="C4859" t="str">
            <v>Northern Electric plc</v>
          </cell>
          <cell r="D4859" t="str">
            <v>nPower</v>
          </cell>
          <cell r="E4859">
            <v>2</v>
          </cell>
          <cell r="F4859" t="str">
            <v>Prepayment</v>
          </cell>
          <cell r="G4859" t="str">
            <v>North Scotland</v>
          </cell>
          <cell r="H4859">
            <v>5</v>
          </cell>
        </row>
        <row r="4860">
          <cell r="A4860">
            <v>1999</v>
          </cell>
          <cell r="B4860">
            <v>3</v>
          </cell>
          <cell r="C4860" t="str">
            <v>Northern Electric plc</v>
          </cell>
          <cell r="D4860" t="str">
            <v>nPower</v>
          </cell>
          <cell r="E4860">
            <v>2</v>
          </cell>
          <cell r="F4860" t="str">
            <v>All</v>
          </cell>
          <cell r="G4860" t="str">
            <v>North Wales &amp; Merseyside</v>
          </cell>
          <cell r="H4860">
            <v>9893</v>
          </cell>
        </row>
        <row r="4861">
          <cell r="A4861">
            <v>1999</v>
          </cell>
          <cell r="B4861">
            <v>3</v>
          </cell>
          <cell r="C4861" t="str">
            <v>Northern Electric plc</v>
          </cell>
          <cell r="D4861" t="str">
            <v>nPower</v>
          </cell>
          <cell r="E4861">
            <v>2</v>
          </cell>
          <cell r="F4861" t="str">
            <v>Credit</v>
          </cell>
          <cell r="G4861" t="str">
            <v>North Wales &amp; Merseyside</v>
          </cell>
          <cell r="H4861">
            <v>5069</v>
          </cell>
        </row>
        <row r="4862">
          <cell r="A4862">
            <v>1999</v>
          </cell>
          <cell r="B4862">
            <v>3</v>
          </cell>
          <cell r="C4862" t="str">
            <v>Northern Electric plc</v>
          </cell>
          <cell r="D4862" t="str">
            <v>nPower</v>
          </cell>
          <cell r="E4862">
            <v>2</v>
          </cell>
          <cell r="F4862" t="str">
            <v>Credit</v>
          </cell>
          <cell r="G4862" t="str">
            <v>North Wales &amp; Merseyside</v>
          </cell>
          <cell r="H4862">
            <v>0</v>
          </cell>
        </row>
        <row r="4863">
          <cell r="A4863">
            <v>1999</v>
          </cell>
          <cell r="B4863">
            <v>3</v>
          </cell>
          <cell r="C4863" t="str">
            <v>Northern Electric plc</v>
          </cell>
          <cell r="D4863" t="str">
            <v>nPower</v>
          </cell>
          <cell r="E4863">
            <v>2</v>
          </cell>
          <cell r="F4863" t="str">
            <v>Direct Debit</v>
          </cell>
          <cell r="G4863" t="str">
            <v>North Wales &amp; Merseyside</v>
          </cell>
          <cell r="H4863">
            <v>3475</v>
          </cell>
        </row>
        <row r="4864">
          <cell r="A4864">
            <v>1999</v>
          </cell>
          <cell r="B4864">
            <v>3</v>
          </cell>
          <cell r="C4864" t="str">
            <v>Northern Electric plc</v>
          </cell>
          <cell r="D4864" t="str">
            <v>nPower</v>
          </cell>
          <cell r="E4864">
            <v>2</v>
          </cell>
          <cell r="F4864" t="str">
            <v>Prepayment</v>
          </cell>
          <cell r="G4864" t="str">
            <v>North Wales &amp; Merseyside</v>
          </cell>
          <cell r="H4864">
            <v>1349</v>
          </cell>
        </row>
        <row r="4865">
          <cell r="A4865">
            <v>1999</v>
          </cell>
          <cell r="B4865">
            <v>3</v>
          </cell>
          <cell r="C4865" t="str">
            <v>Northern Electric plc</v>
          </cell>
          <cell r="D4865" t="str">
            <v>nPower</v>
          </cell>
          <cell r="E4865">
            <v>2</v>
          </cell>
          <cell r="F4865" t="str">
            <v>All</v>
          </cell>
          <cell r="G4865" t="str">
            <v>North West</v>
          </cell>
          <cell r="H4865">
            <v>16041</v>
          </cell>
        </row>
        <row r="4866">
          <cell r="A4866">
            <v>1999</v>
          </cell>
          <cell r="B4866">
            <v>3</v>
          </cell>
          <cell r="C4866" t="str">
            <v>Northern Electric plc</v>
          </cell>
          <cell r="D4866" t="str">
            <v>nPower</v>
          </cell>
          <cell r="E4866">
            <v>2</v>
          </cell>
          <cell r="F4866" t="str">
            <v>Credit</v>
          </cell>
          <cell r="G4866" t="str">
            <v>North West</v>
          </cell>
          <cell r="H4866">
            <v>9463</v>
          </cell>
        </row>
        <row r="4867">
          <cell r="A4867">
            <v>1999</v>
          </cell>
          <cell r="B4867">
            <v>3</v>
          </cell>
          <cell r="C4867" t="str">
            <v>Northern Electric plc</v>
          </cell>
          <cell r="D4867" t="str">
            <v>nPower</v>
          </cell>
          <cell r="E4867">
            <v>2</v>
          </cell>
          <cell r="F4867" t="str">
            <v>Credit</v>
          </cell>
          <cell r="G4867" t="str">
            <v>North West</v>
          </cell>
          <cell r="H4867">
            <v>0</v>
          </cell>
        </row>
        <row r="4868">
          <cell r="A4868">
            <v>1999</v>
          </cell>
          <cell r="B4868">
            <v>3</v>
          </cell>
          <cell r="C4868" t="str">
            <v>Northern Electric plc</v>
          </cell>
          <cell r="D4868" t="str">
            <v>nPower</v>
          </cell>
          <cell r="E4868">
            <v>2</v>
          </cell>
          <cell r="F4868" t="str">
            <v>Direct Debit</v>
          </cell>
          <cell r="G4868" t="str">
            <v>North West</v>
          </cell>
          <cell r="H4868">
            <v>6168</v>
          </cell>
        </row>
        <row r="4869">
          <cell r="A4869">
            <v>1999</v>
          </cell>
          <cell r="B4869">
            <v>3</v>
          </cell>
          <cell r="C4869" t="str">
            <v>Northern Electric plc</v>
          </cell>
          <cell r="D4869" t="str">
            <v>nPower</v>
          </cell>
          <cell r="E4869">
            <v>2</v>
          </cell>
          <cell r="F4869" t="str">
            <v>Prepayment</v>
          </cell>
          <cell r="G4869" t="str">
            <v>North West</v>
          </cell>
          <cell r="H4869">
            <v>410</v>
          </cell>
        </row>
        <row r="4870">
          <cell r="A4870">
            <v>1999</v>
          </cell>
          <cell r="B4870">
            <v>3</v>
          </cell>
          <cell r="C4870" t="str">
            <v>Northern Electric plc</v>
          </cell>
          <cell r="D4870" t="str">
            <v>nPower</v>
          </cell>
          <cell r="E4870">
            <v>2</v>
          </cell>
          <cell r="F4870" t="str">
            <v>All</v>
          </cell>
          <cell r="G4870" t="str">
            <v>South East</v>
          </cell>
          <cell r="H4870">
            <v>7761</v>
          </cell>
        </row>
        <row r="4871">
          <cell r="A4871">
            <v>1999</v>
          </cell>
          <cell r="B4871">
            <v>3</v>
          </cell>
          <cell r="C4871" t="str">
            <v>Northern Electric plc</v>
          </cell>
          <cell r="D4871" t="str">
            <v>nPower</v>
          </cell>
          <cell r="E4871">
            <v>2</v>
          </cell>
          <cell r="F4871" t="str">
            <v>Credit</v>
          </cell>
          <cell r="G4871" t="str">
            <v>South East</v>
          </cell>
          <cell r="H4871">
            <v>3441</v>
          </cell>
        </row>
        <row r="4872">
          <cell r="A4872">
            <v>1999</v>
          </cell>
          <cell r="B4872">
            <v>3</v>
          </cell>
          <cell r="C4872" t="str">
            <v>Northern Electric plc</v>
          </cell>
          <cell r="D4872" t="str">
            <v>nPower</v>
          </cell>
          <cell r="E4872">
            <v>2</v>
          </cell>
          <cell r="F4872" t="str">
            <v>Credit</v>
          </cell>
          <cell r="G4872" t="str">
            <v>South East</v>
          </cell>
          <cell r="H4872">
            <v>0</v>
          </cell>
        </row>
        <row r="4873">
          <cell r="A4873">
            <v>1999</v>
          </cell>
          <cell r="B4873">
            <v>3</v>
          </cell>
          <cell r="C4873" t="str">
            <v>Northern Electric plc</v>
          </cell>
          <cell r="D4873" t="str">
            <v>nPower</v>
          </cell>
          <cell r="E4873">
            <v>2</v>
          </cell>
          <cell r="F4873" t="str">
            <v>Direct Debit</v>
          </cell>
          <cell r="G4873" t="str">
            <v>South East</v>
          </cell>
          <cell r="H4873">
            <v>4272</v>
          </cell>
        </row>
        <row r="4874">
          <cell r="A4874">
            <v>1999</v>
          </cell>
          <cell r="B4874">
            <v>3</v>
          </cell>
          <cell r="C4874" t="str">
            <v>Northern Electric plc</v>
          </cell>
          <cell r="D4874" t="str">
            <v>nPower</v>
          </cell>
          <cell r="E4874">
            <v>2</v>
          </cell>
          <cell r="F4874" t="str">
            <v>Prepayment</v>
          </cell>
          <cell r="G4874" t="str">
            <v>South East</v>
          </cell>
          <cell r="H4874">
            <v>48</v>
          </cell>
        </row>
        <row r="4875">
          <cell r="A4875">
            <v>1999</v>
          </cell>
          <cell r="B4875">
            <v>3</v>
          </cell>
          <cell r="C4875" t="str">
            <v>Northern Electric plc</v>
          </cell>
          <cell r="D4875" t="str">
            <v>nPower</v>
          </cell>
          <cell r="E4875">
            <v>2</v>
          </cell>
          <cell r="F4875" t="str">
            <v>All</v>
          </cell>
          <cell r="G4875" t="str">
            <v>South Scotland</v>
          </cell>
          <cell r="H4875">
            <v>3011</v>
          </cell>
        </row>
        <row r="4876">
          <cell r="A4876">
            <v>1999</v>
          </cell>
          <cell r="B4876">
            <v>3</v>
          </cell>
          <cell r="C4876" t="str">
            <v>Northern Electric plc</v>
          </cell>
          <cell r="D4876" t="str">
            <v>nPower</v>
          </cell>
          <cell r="E4876">
            <v>2</v>
          </cell>
          <cell r="F4876" t="str">
            <v>Credit</v>
          </cell>
          <cell r="G4876" t="str">
            <v>South Scotland</v>
          </cell>
          <cell r="H4876">
            <v>1741</v>
          </cell>
        </row>
        <row r="4877">
          <cell r="A4877">
            <v>1999</v>
          </cell>
          <cell r="B4877">
            <v>3</v>
          </cell>
          <cell r="C4877" t="str">
            <v>Northern Electric plc</v>
          </cell>
          <cell r="D4877" t="str">
            <v>nPower</v>
          </cell>
          <cell r="E4877">
            <v>2</v>
          </cell>
          <cell r="F4877" t="str">
            <v>Credit</v>
          </cell>
          <cell r="G4877" t="str">
            <v>South Scotland</v>
          </cell>
          <cell r="H4877">
            <v>0</v>
          </cell>
        </row>
        <row r="4878">
          <cell r="A4878">
            <v>1999</v>
          </cell>
          <cell r="B4878">
            <v>3</v>
          </cell>
          <cell r="C4878" t="str">
            <v>Northern Electric plc</v>
          </cell>
          <cell r="D4878" t="str">
            <v>nPower</v>
          </cell>
          <cell r="E4878">
            <v>2</v>
          </cell>
          <cell r="F4878" t="str">
            <v>Direct Debit</v>
          </cell>
          <cell r="G4878" t="str">
            <v>South Scotland</v>
          </cell>
          <cell r="H4878">
            <v>1020</v>
          </cell>
        </row>
        <row r="4879">
          <cell r="A4879">
            <v>1999</v>
          </cell>
          <cell r="B4879">
            <v>3</v>
          </cell>
          <cell r="C4879" t="str">
            <v>Northern Electric plc</v>
          </cell>
          <cell r="D4879" t="str">
            <v>nPower</v>
          </cell>
          <cell r="E4879">
            <v>2</v>
          </cell>
          <cell r="F4879" t="str">
            <v>Prepayment</v>
          </cell>
          <cell r="G4879" t="str">
            <v>South Scotland</v>
          </cell>
          <cell r="H4879">
            <v>250</v>
          </cell>
        </row>
        <row r="4880">
          <cell r="A4880">
            <v>1999</v>
          </cell>
          <cell r="B4880">
            <v>3</v>
          </cell>
          <cell r="C4880" t="str">
            <v>Northern Electric plc</v>
          </cell>
          <cell r="D4880" t="str">
            <v>nPower</v>
          </cell>
          <cell r="E4880">
            <v>2</v>
          </cell>
          <cell r="F4880" t="str">
            <v>All</v>
          </cell>
          <cell r="G4880" t="str">
            <v>South Wales</v>
          </cell>
          <cell r="H4880">
            <v>786</v>
          </cell>
        </row>
        <row r="4881">
          <cell r="A4881">
            <v>1999</v>
          </cell>
          <cell r="B4881">
            <v>3</v>
          </cell>
          <cell r="C4881" t="str">
            <v>Northern Electric plc</v>
          </cell>
          <cell r="D4881" t="str">
            <v>nPower</v>
          </cell>
          <cell r="E4881">
            <v>2</v>
          </cell>
          <cell r="F4881" t="str">
            <v>Credit</v>
          </cell>
          <cell r="G4881" t="str">
            <v>South Wales</v>
          </cell>
          <cell r="H4881">
            <v>638</v>
          </cell>
        </row>
        <row r="4882">
          <cell r="A4882">
            <v>1999</v>
          </cell>
          <cell r="B4882">
            <v>3</v>
          </cell>
          <cell r="C4882" t="str">
            <v>Northern Electric plc</v>
          </cell>
          <cell r="D4882" t="str">
            <v>nPower</v>
          </cell>
          <cell r="E4882">
            <v>2</v>
          </cell>
          <cell r="F4882" t="str">
            <v>Credit</v>
          </cell>
          <cell r="G4882" t="str">
            <v>South Wales</v>
          </cell>
          <cell r="H4882">
            <v>0</v>
          </cell>
        </row>
        <row r="4883">
          <cell r="A4883">
            <v>1999</v>
          </cell>
          <cell r="B4883">
            <v>3</v>
          </cell>
          <cell r="C4883" t="str">
            <v>Northern Electric plc</v>
          </cell>
          <cell r="D4883" t="str">
            <v>nPower</v>
          </cell>
          <cell r="E4883">
            <v>2</v>
          </cell>
          <cell r="F4883" t="str">
            <v>Direct Debit</v>
          </cell>
          <cell r="G4883" t="str">
            <v>South Wales</v>
          </cell>
          <cell r="H4883">
            <v>90</v>
          </cell>
        </row>
        <row r="4884">
          <cell r="A4884">
            <v>1999</v>
          </cell>
          <cell r="B4884">
            <v>3</v>
          </cell>
          <cell r="C4884" t="str">
            <v>Northern Electric plc</v>
          </cell>
          <cell r="D4884" t="str">
            <v>nPower</v>
          </cell>
          <cell r="E4884">
            <v>2</v>
          </cell>
          <cell r="F4884" t="str">
            <v>Prepayment</v>
          </cell>
          <cell r="G4884" t="str">
            <v>South Wales</v>
          </cell>
          <cell r="H4884">
            <v>58</v>
          </cell>
        </row>
        <row r="4885">
          <cell r="A4885">
            <v>1999</v>
          </cell>
          <cell r="B4885">
            <v>3</v>
          </cell>
          <cell r="C4885" t="str">
            <v>Northern Electric plc</v>
          </cell>
          <cell r="D4885" t="str">
            <v>nPower</v>
          </cell>
          <cell r="E4885">
            <v>2</v>
          </cell>
          <cell r="F4885" t="str">
            <v>All</v>
          </cell>
          <cell r="G4885" t="str">
            <v>South West</v>
          </cell>
          <cell r="H4885">
            <v>1171</v>
          </cell>
        </row>
        <row r="4886">
          <cell r="A4886">
            <v>1999</v>
          </cell>
          <cell r="B4886">
            <v>3</v>
          </cell>
          <cell r="C4886" t="str">
            <v>Northern Electric plc</v>
          </cell>
          <cell r="D4886" t="str">
            <v>nPower</v>
          </cell>
          <cell r="E4886">
            <v>2</v>
          </cell>
          <cell r="F4886" t="str">
            <v>Credit</v>
          </cell>
          <cell r="G4886" t="str">
            <v>South West</v>
          </cell>
          <cell r="H4886">
            <v>368</v>
          </cell>
        </row>
        <row r="4887">
          <cell r="A4887">
            <v>1999</v>
          </cell>
          <cell r="B4887">
            <v>3</v>
          </cell>
          <cell r="C4887" t="str">
            <v>Northern Electric plc</v>
          </cell>
          <cell r="D4887" t="str">
            <v>nPower</v>
          </cell>
          <cell r="E4887">
            <v>2</v>
          </cell>
          <cell r="F4887" t="str">
            <v>Credit</v>
          </cell>
          <cell r="G4887" t="str">
            <v>South West</v>
          </cell>
          <cell r="H4887">
            <v>0</v>
          </cell>
        </row>
        <row r="4888">
          <cell r="A4888">
            <v>1999</v>
          </cell>
          <cell r="B4888">
            <v>3</v>
          </cell>
          <cell r="C4888" t="str">
            <v>Northern Electric plc</v>
          </cell>
          <cell r="D4888" t="str">
            <v>nPower</v>
          </cell>
          <cell r="E4888">
            <v>2</v>
          </cell>
          <cell r="F4888" t="str">
            <v>Direct Debit</v>
          </cell>
          <cell r="G4888" t="str">
            <v>South West</v>
          </cell>
          <cell r="H4888">
            <v>658</v>
          </cell>
        </row>
        <row r="4889">
          <cell r="A4889">
            <v>1999</v>
          </cell>
          <cell r="B4889">
            <v>3</v>
          </cell>
          <cell r="C4889" t="str">
            <v>Northern Electric plc</v>
          </cell>
          <cell r="D4889" t="str">
            <v>nPower</v>
          </cell>
          <cell r="E4889">
            <v>2</v>
          </cell>
          <cell r="F4889" t="str">
            <v>Prepayment</v>
          </cell>
          <cell r="G4889" t="str">
            <v>South West</v>
          </cell>
          <cell r="H4889">
            <v>145</v>
          </cell>
        </row>
        <row r="4890">
          <cell r="A4890">
            <v>1999</v>
          </cell>
          <cell r="B4890">
            <v>3</v>
          </cell>
          <cell r="C4890" t="str">
            <v>Northern Electric plc</v>
          </cell>
          <cell r="D4890" t="str">
            <v>nPower</v>
          </cell>
          <cell r="E4890">
            <v>2</v>
          </cell>
          <cell r="F4890" t="str">
            <v>All</v>
          </cell>
          <cell r="G4890" t="str">
            <v>Southern</v>
          </cell>
          <cell r="H4890">
            <v>3936</v>
          </cell>
        </row>
        <row r="4891">
          <cell r="A4891">
            <v>1999</v>
          </cell>
          <cell r="B4891">
            <v>3</v>
          </cell>
          <cell r="C4891" t="str">
            <v>Northern Electric plc</v>
          </cell>
          <cell r="D4891" t="str">
            <v>nPower</v>
          </cell>
          <cell r="E4891">
            <v>2</v>
          </cell>
          <cell r="F4891" t="str">
            <v>Credit</v>
          </cell>
          <cell r="G4891" t="str">
            <v>Southern</v>
          </cell>
          <cell r="H4891">
            <v>2690</v>
          </cell>
        </row>
        <row r="4892">
          <cell r="A4892">
            <v>1999</v>
          </cell>
          <cell r="B4892">
            <v>3</v>
          </cell>
          <cell r="C4892" t="str">
            <v>Northern Electric plc</v>
          </cell>
          <cell r="D4892" t="str">
            <v>nPower</v>
          </cell>
          <cell r="E4892">
            <v>2</v>
          </cell>
          <cell r="F4892" t="str">
            <v>Credit</v>
          </cell>
          <cell r="G4892" t="str">
            <v>Southern</v>
          </cell>
          <cell r="H4892">
            <v>0</v>
          </cell>
        </row>
        <row r="4893">
          <cell r="A4893">
            <v>1999</v>
          </cell>
          <cell r="B4893">
            <v>3</v>
          </cell>
          <cell r="C4893" t="str">
            <v>Northern Electric plc</v>
          </cell>
          <cell r="D4893" t="str">
            <v>nPower</v>
          </cell>
          <cell r="E4893">
            <v>2</v>
          </cell>
          <cell r="F4893" t="str">
            <v>Direct Debit</v>
          </cell>
          <cell r="G4893" t="str">
            <v>Southern</v>
          </cell>
          <cell r="H4893">
            <v>1005</v>
          </cell>
        </row>
        <row r="4894">
          <cell r="A4894">
            <v>1999</v>
          </cell>
          <cell r="B4894">
            <v>3</v>
          </cell>
          <cell r="C4894" t="str">
            <v>Northern Electric plc</v>
          </cell>
          <cell r="D4894" t="str">
            <v>nPower</v>
          </cell>
          <cell r="E4894">
            <v>2</v>
          </cell>
          <cell r="F4894" t="str">
            <v>Prepayment</v>
          </cell>
          <cell r="G4894" t="str">
            <v>Southern</v>
          </cell>
          <cell r="H4894">
            <v>241</v>
          </cell>
        </row>
        <row r="4895">
          <cell r="A4895">
            <v>1999</v>
          </cell>
          <cell r="B4895">
            <v>3</v>
          </cell>
          <cell r="C4895" t="str">
            <v>Northern Electric plc</v>
          </cell>
          <cell r="D4895" t="str">
            <v>nPower</v>
          </cell>
          <cell r="E4895">
            <v>2</v>
          </cell>
          <cell r="F4895" t="str">
            <v>All</v>
          </cell>
          <cell r="G4895" t="str">
            <v>Yorkshire</v>
          </cell>
          <cell r="H4895">
            <v>14965</v>
          </cell>
        </row>
        <row r="4896">
          <cell r="A4896">
            <v>1999</v>
          </cell>
          <cell r="B4896">
            <v>3</v>
          </cell>
          <cell r="C4896" t="str">
            <v>Northern Electric plc</v>
          </cell>
          <cell r="D4896" t="str">
            <v>nPower</v>
          </cell>
          <cell r="E4896">
            <v>2</v>
          </cell>
          <cell r="F4896" t="str">
            <v>Credit</v>
          </cell>
          <cell r="G4896" t="str">
            <v>Yorkshire</v>
          </cell>
          <cell r="H4896">
            <v>12427</v>
          </cell>
        </row>
        <row r="4897">
          <cell r="A4897">
            <v>1999</v>
          </cell>
          <cell r="B4897">
            <v>3</v>
          </cell>
          <cell r="C4897" t="str">
            <v>Northern Electric plc</v>
          </cell>
          <cell r="D4897" t="str">
            <v>nPower</v>
          </cell>
          <cell r="E4897">
            <v>2</v>
          </cell>
          <cell r="F4897" t="str">
            <v>Credit</v>
          </cell>
          <cell r="G4897" t="str">
            <v>Yorkshire</v>
          </cell>
          <cell r="H4897">
            <v>0</v>
          </cell>
        </row>
        <row r="4898">
          <cell r="A4898">
            <v>1999</v>
          </cell>
          <cell r="B4898">
            <v>3</v>
          </cell>
          <cell r="C4898" t="str">
            <v>Northern Electric plc</v>
          </cell>
          <cell r="D4898" t="str">
            <v>nPower</v>
          </cell>
          <cell r="E4898">
            <v>2</v>
          </cell>
          <cell r="F4898" t="str">
            <v>Direct Debit</v>
          </cell>
          <cell r="G4898" t="str">
            <v>Yorkshire</v>
          </cell>
          <cell r="H4898">
            <v>1393</v>
          </cell>
        </row>
        <row r="4899">
          <cell r="A4899">
            <v>1999</v>
          </cell>
          <cell r="B4899">
            <v>3</v>
          </cell>
          <cell r="C4899" t="str">
            <v>Northern Electric plc</v>
          </cell>
          <cell r="D4899" t="str">
            <v>nPower</v>
          </cell>
          <cell r="E4899">
            <v>2</v>
          </cell>
          <cell r="F4899" t="str">
            <v>Prepayment</v>
          </cell>
          <cell r="G4899" t="str">
            <v>Yorkshire</v>
          </cell>
          <cell r="H4899">
            <v>1145</v>
          </cell>
        </row>
        <row r="4900">
          <cell r="A4900">
            <v>1999</v>
          </cell>
          <cell r="B4900">
            <v>3</v>
          </cell>
          <cell r="C4900" t="str">
            <v>NORWEB</v>
          </cell>
          <cell r="D4900" t="str">
            <v>Powergen</v>
          </cell>
          <cell r="E4900">
            <v>2</v>
          </cell>
          <cell r="F4900" t="str">
            <v>All</v>
          </cell>
          <cell r="G4900" t="str">
            <v>East Anglia</v>
          </cell>
          <cell r="H4900">
            <v>7992</v>
          </cell>
        </row>
        <row r="4901">
          <cell r="A4901">
            <v>1999</v>
          </cell>
          <cell r="B4901">
            <v>3</v>
          </cell>
          <cell r="C4901" t="str">
            <v>NORWEB</v>
          </cell>
          <cell r="D4901" t="str">
            <v>Powergen</v>
          </cell>
          <cell r="E4901">
            <v>2</v>
          </cell>
          <cell r="F4901" t="str">
            <v>Credit</v>
          </cell>
          <cell r="G4901" t="str">
            <v>East Anglia</v>
          </cell>
          <cell r="H4901">
            <v>4558</v>
          </cell>
        </row>
        <row r="4902">
          <cell r="A4902">
            <v>1999</v>
          </cell>
          <cell r="B4902">
            <v>3</v>
          </cell>
          <cell r="C4902" t="str">
            <v>NORWEB</v>
          </cell>
          <cell r="D4902" t="str">
            <v>Powergen</v>
          </cell>
          <cell r="E4902">
            <v>2</v>
          </cell>
          <cell r="F4902" t="str">
            <v>Credit</v>
          </cell>
          <cell r="G4902" t="str">
            <v>East Anglia</v>
          </cell>
          <cell r="H4902">
            <v>0</v>
          </cell>
        </row>
        <row r="4903">
          <cell r="A4903">
            <v>1999</v>
          </cell>
          <cell r="B4903">
            <v>3</v>
          </cell>
          <cell r="C4903" t="str">
            <v>NORWEB</v>
          </cell>
          <cell r="D4903" t="str">
            <v>Powergen</v>
          </cell>
          <cell r="E4903">
            <v>2</v>
          </cell>
          <cell r="F4903" t="str">
            <v>Direct Debit</v>
          </cell>
          <cell r="G4903" t="str">
            <v>East Anglia</v>
          </cell>
          <cell r="H4903">
            <v>3410</v>
          </cell>
        </row>
        <row r="4904">
          <cell r="A4904">
            <v>1999</v>
          </cell>
          <cell r="B4904">
            <v>3</v>
          </cell>
          <cell r="C4904" t="str">
            <v>NORWEB</v>
          </cell>
          <cell r="D4904" t="str">
            <v>Powergen</v>
          </cell>
          <cell r="E4904">
            <v>2</v>
          </cell>
          <cell r="F4904" t="str">
            <v>Prepayment</v>
          </cell>
          <cell r="G4904" t="str">
            <v>East Anglia</v>
          </cell>
          <cell r="H4904">
            <v>24</v>
          </cell>
        </row>
        <row r="4905">
          <cell r="A4905">
            <v>1999</v>
          </cell>
          <cell r="B4905">
            <v>3</v>
          </cell>
          <cell r="C4905" t="str">
            <v>NORWEB</v>
          </cell>
          <cell r="D4905" t="str">
            <v>Powergen</v>
          </cell>
          <cell r="E4905">
            <v>2</v>
          </cell>
          <cell r="F4905" t="str">
            <v>All</v>
          </cell>
          <cell r="G4905" t="str">
            <v>East Midlands</v>
          </cell>
          <cell r="H4905">
            <v>2161</v>
          </cell>
        </row>
        <row r="4906">
          <cell r="A4906">
            <v>1999</v>
          </cell>
          <cell r="B4906">
            <v>3</v>
          </cell>
          <cell r="C4906" t="str">
            <v>NORWEB</v>
          </cell>
          <cell r="D4906" t="str">
            <v>Powergen</v>
          </cell>
          <cell r="E4906">
            <v>2</v>
          </cell>
          <cell r="F4906" t="str">
            <v>Credit</v>
          </cell>
          <cell r="G4906" t="str">
            <v>East Midlands</v>
          </cell>
          <cell r="H4906">
            <v>1309</v>
          </cell>
        </row>
        <row r="4907">
          <cell r="A4907">
            <v>1999</v>
          </cell>
          <cell r="B4907">
            <v>3</v>
          </cell>
          <cell r="C4907" t="str">
            <v>NORWEB</v>
          </cell>
          <cell r="D4907" t="str">
            <v>Powergen</v>
          </cell>
          <cell r="E4907">
            <v>2</v>
          </cell>
          <cell r="F4907" t="str">
            <v>Credit</v>
          </cell>
          <cell r="G4907" t="str">
            <v>East Midlands</v>
          </cell>
          <cell r="H4907">
            <v>0</v>
          </cell>
        </row>
        <row r="4908">
          <cell r="A4908">
            <v>1999</v>
          </cell>
          <cell r="B4908">
            <v>3</v>
          </cell>
          <cell r="C4908" t="str">
            <v>NORWEB</v>
          </cell>
          <cell r="D4908" t="str">
            <v>Powergen</v>
          </cell>
          <cell r="E4908">
            <v>2</v>
          </cell>
          <cell r="F4908" t="str">
            <v>Direct Debit</v>
          </cell>
          <cell r="G4908" t="str">
            <v>East Midlands</v>
          </cell>
          <cell r="H4908">
            <v>819</v>
          </cell>
        </row>
        <row r="4909">
          <cell r="A4909">
            <v>1999</v>
          </cell>
          <cell r="B4909">
            <v>3</v>
          </cell>
          <cell r="C4909" t="str">
            <v>NORWEB</v>
          </cell>
          <cell r="D4909" t="str">
            <v>Powergen</v>
          </cell>
          <cell r="E4909">
            <v>2</v>
          </cell>
          <cell r="F4909" t="str">
            <v>Prepayment</v>
          </cell>
          <cell r="G4909" t="str">
            <v>East Midlands</v>
          </cell>
          <cell r="H4909">
            <v>33</v>
          </cell>
        </row>
        <row r="4910">
          <cell r="A4910">
            <v>1999</v>
          </cell>
          <cell r="B4910">
            <v>3</v>
          </cell>
          <cell r="C4910" t="str">
            <v>NORWEB</v>
          </cell>
          <cell r="D4910" t="str">
            <v>Powergen</v>
          </cell>
          <cell r="E4910">
            <v>2</v>
          </cell>
          <cell r="F4910" t="str">
            <v>All</v>
          </cell>
          <cell r="G4910" t="str">
            <v>London</v>
          </cell>
          <cell r="H4910">
            <v>1752</v>
          </cell>
        </row>
        <row r="4911">
          <cell r="A4911">
            <v>1999</v>
          </cell>
          <cell r="B4911">
            <v>3</v>
          </cell>
          <cell r="C4911" t="str">
            <v>NORWEB</v>
          </cell>
          <cell r="D4911" t="str">
            <v>Powergen</v>
          </cell>
          <cell r="E4911">
            <v>2</v>
          </cell>
          <cell r="F4911" t="str">
            <v>Credit</v>
          </cell>
          <cell r="G4911" t="str">
            <v>London</v>
          </cell>
          <cell r="H4911">
            <v>1206</v>
          </cell>
        </row>
        <row r="4912">
          <cell r="A4912">
            <v>1999</v>
          </cell>
          <cell r="B4912">
            <v>3</v>
          </cell>
          <cell r="C4912" t="str">
            <v>NORWEB</v>
          </cell>
          <cell r="D4912" t="str">
            <v>Powergen</v>
          </cell>
          <cell r="E4912">
            <v>2</v>
          </cell>
          <cell r="F4912" t="str">
            <v>Credit</v>
          </cell>
          <cell r="G4912" t="str">
            <v>London</v>
          </cell>
          <cell r="H4912">
            <v>0</v>
          </cell>
        </row>
        <row r="4913">
          <cell r="A4913">
            <v>1999</v>
          </cell>
          <cell r="B4913">
            <v>3</v>
          </cell>
          <cell r="C4913" t="str">
            <v>NORWEB</v>
          </cell>
          <cell r="D4913" t="str">
            <v>Powergen</v>
          </cell>
          <cell r="E4913">
            <v>2</v>
          </cell>
          <cell r="F4913" t="str">
            <v>Direct Debit</v>
          </cell>
          <cell r="G4913" t="str">
            <v>London</v>
          </cell>
          <cell r="H4913">
            <v>458</v>
          </cell>
        </row>
        <row r="4914">
          <cell r="A4914">
            <v>1999</v>
          </cell>
          <cell r="B4914">
            <v>3</v>
          </cell>
          <cell r="C4914" t="str">
            <v>NORWEB</v>
          </cell>
          <cell r="D4914" t="str">
            <v>Powergen</v>
          </cell>
          <cell r="E4914">
            <v>2</v>
          </cell>
          <cell r="F4914" t="str">
            <v>Prepayment</v>
          </cell>
          <cell r="G4914" t="str">
            <v>London</v>
          </cell>
          <cell r="H4914">
            <v>88</v>
          </cell>
        </row>
        <row r="4915">
          <cell r="A4915">
            <v>1999</v>
          </cell>
          <cell r="B4915">
            <v>3</v>
          </cell>
          <cell r="C4915" t="str">
            <v>NORWEB</v>
          </cell>
          <cell r="D4915" t="str">
            <v>Powergen</v>
          </cell>
          <cell r="E4915">
            <v>2</v>
          </cell>
          <cell r="F4915" t="str">
            <v>All</v>
          </cell>
          <cell r="G4915" t="str">
            <v>Midlands</v>
          </cell>
          <cell r="H4915">
            <v>5969</v>
          </cell>
        </row>
        <row r="4916">
          <cell r="A4916">
            <v>1999</v>
          </cell>
          <cell r="B4916">
            <v>3</v>
          </cell>
          <cell r="C4916" t="str">
            <v>NORWEB</v>
          </cell>
          <cell r="D4916" t="str">
            <v>Powergen</v>
          </cell>
          <cell r="E4916">
            <v>2</v>
          </cell>
          <cell r="F4916" t="str">
            <v>Credit</v>
          </cell>
          <cell r="G4916" t="str">
            <v>Midlands</v>
          </cell>
          <cell r="H4916">
            <v>2919</v>
          </cell>
        </row>
        <row r="4917">
          <cell r="A4917">
            <v>1999</v>
          </cell>
          <cell r="B4917">
            <v>3</v>
          </cell>
          <cell r="C4917" t="str">
            <v>NORWEB</v>
          </cell>
          <cell r="D4917" t="str">
            <v>Powergen</v>
          </cell>
          <cell r="E4917">
            <v>2</v>
          </cell>
          <cell r="F4917" t="str">
            <v>Credit</v>
          </cell>
          <cell r="G4917" t="str">
            <v>Midlands</v>
          </cell>
          <cell r="H4917">
            <v>0</v>
          </cell>
        </row>
        <row r="4918">
          <cell r="A4918">
            <v>1999</v>
          </cell>
          <cell r="B4918">
            <v>3</v>
          </cell>
          <cell r="C4918" t="str">
            <v>NORWEB</v>
          </cell>
          <cell r="D4918" t="str">
            <v>Powergen</v>
          </cell>
          <cell r="E4918">
            <v>2</v>
          </cell>
          <cell r="F4918" t="str">
            <v>Direct Debit</v>
          </cell>
          <cell r="G4918" t="str">
            <v>Midlands</v>
          </cell>
          <cell r="H4918">
            <v>2801</v>
          </cell>
        </row>
        <row r="4919">
          <cell r="A4919">
            <v>1999</v>
          </cell>
          <cell r="B4919">
            <v>3</v>
          </cell>
          <cell r="C4919" t="str">
            <v>NORWEB</v>
          </cell>
          <cell r="D4919" t="str">
            <v>Powergen</v>
          </cell>
          <cell r="E4919">
            <v>2</v>
          </cell>
          <cell r="F4919" t="str">
            <v>Prepayment</v>
          </cell>
          <cell r="G4919" t="str">
            <v>Midlands</v>
          </cell>
          <cell r="H4919">
            <v>249</v>
          </cell>
        </row>
        <row r="4920">
          <cell r="A4920">
            <v>1999</v>
          </cell>
          <cell r="B4920">
            <v>3</v>
          </cell>
          <cell r="C4920" t="str">
            <v>NORWEB</v>
          </cell>
          <cell r="D4920" t="str">
            <v>Powergen</v>
          </cell>
          <cell r="E4920">
            <v>2</v>
          </cell>
          <cell r="F4920" t="str">
            <v>All</v>
          </cell>
          <cell r="G4920" t="str">
            <v>North East</v>
          </cell>
          <cell r="H4920">
            <v>913</v>
          </cell>
        </row>
        <row r="4921">
          <cell r="A4921">
            <v>1999</v>
          </cell>
          <cell r="B4921">
            <v>3</v>
          </cell>
          <cell r="C4921" t="str">
            <v>NORWEB</v>
          </cell>
          <cell r="D4921" t="str">
            <v>Powergen</v>
          </cell>
          <cell r="E4921">
            <v>2</v>
          </cell>
          <cell r="F4921" t="str">
            <v>Credit</v>
          </cell>
          <cell r="G4921" t="str">
            <v>North East</v>
          </cell>
          <cell r="H4921">
            <v>584</v>
          </cell>
        </row>
        <row r="4922">
          <cell r="A4922">
            <v>1999</v>
          </cell>
          <cell r="B4922">
            <v>3</v>
          </cell>
          <cell r="C4922" t="str">
            <v>NORWEB</v>
          </cell>
          <cell r="D4922" t="str">
            <v>Powergen</v>
          </cell>
          <cell r="E4922">
            <v>2</v>
          </cell>
          <cell r="F4922" t="str">
            <v>Credit</v>
          </cell>
          <cell r="G4922" t="str">
            <v>North East</v>
          </cell>
          <cell r="H4922">
            <v>0</v>
          </cell>
        </row>
        <row r="4923">
          <cell r="A4923">
            <v>1999</v>
          </cell>
          <cell r="B4923">
            <v>3</v>
          </cell>
          <cell r="C4923" t="str">
            <v>NORWEB</v>
          </cell>
          <cell r="D4923" t="str">
            <v>Powergen</v>
          </cell>
          <cell r="E4923">
            <v>2</v>
          </cell>
          <cell r="F4923" t="str">
            <v>Direct Debit</v>
          </cell>
          <cell r="G4923" t="str">
            <v>North East</v>
          </cell>
          <cell r="H4923">
            <v>316</v>
          </cell>
        </row>
        <row r="4924">
          <cell r="A4924">
            <v>1999</v>
          </cell>
          <cell r="B4924">
            <v>3</v>
          </cell>
          <cell r="C4924" t="str">
            <v>NORWEB</v>
          </cell>
          <cell r="D4924" t="str">
            <v>Powergen</v>
          </cell>
          <cell r="E4924">
            <v>2</v>
          </cell>
          <cell r="F4924" t="str">
            <v>Prepayment</v>
          </cell>
          <cell r="G4924" t="str">
            <v>North East</v>
          </cell>
          <cell r="H4924">
            <v>13</v>
          </cell>
        </row>
        <row r="4925">
          <cell r="A4925">
            <v>1999</v>
          </cell>
          <cell r="B4925">
            <v>3</v>
          </cell>
          <cell r="C4925" t="str">
            <v>NORWEB</v>
          </cell>
          <cell r="D4925" t="str">
            <v>Powergen</v>
          </cell>
          <cell r="E4925">
            <v>2</v>
          </cell>
          <cell r="F4925" t="str">
            <v>All</v>
          </cell>
          <cell r="G4925" t="str">
            <v>North Scotland</v>
          </cell>
          <cell r="H4925">
            <v>348</v>
          </cell>
        </row>
        <row r="4926">
          <cell r="A4926">
            <v>1999</v>
          </cell>
          <cell r="B4926">
            <v>3</v>
          </cell>
          <cell r="C4926" t="str">
            <v>NORWEB</v>
          </cell>
          <cell r="D4926" t="str">
            <v>Powergen</v>
          </cell>
          <cell r="E4926">
            <v>2</v>
          </cell>
          <cell r="F4926" t="str">
            <v>Credit</v>
          </cell>
          <cell r="G4926" t="str">
            <v>North Scotland</v>
          </cell>
          <cell r="H4926">
            <v>313</v>
          </cell>
        </row>
        <row r="4927">
          <cell r="A4927">
            <v>1999</v>
          </cell>
          <cell r="B4927">
            <v>3</v>
          </cell>
          <cell r="C4927" t="str">
            <v>NORWEB</v>
          </cell>
          <cell r="D4927" t="str">
            <v>Powergen</v>
          </cell>
          <cell r="E4927">
            <v>2</v>
          </cell>
          <cell r="F4927" t="str">
            <v>Credit</v>
          </cell>
          <cell r="G4927" t="str">
            <v>North Scotland</v>
          </cell>
          <cell r="H4927">
            <v>1</v>
          </cell>
        </row>
        <row r="4928">
          <cell r="A4928">
            <v>1999</v>
          </cell>
          <cell r="B4928">
            <v>3</v>
          </cell>
          <cell r="C4928" t="str">
            <v>NORWEB</v>
          </cell>
          <cell r="D4928" t="str">
            <v>Powergen</v>
          </cell>
          <cell r="E4928">
            <v>2</v>
          </cell>
          <cell r="F4928" t="str">
            <v>Direct Debit</v>
          </cell>
          <cell r="G4928" t="str">
            <v>North Scotland</v>
          </cell>
          <cell r="H4928">
            <v>33</v>
          </cell>
        </row>
        <row r="4929">
          <cell r="A4929">
            <v>1999</v>
          </cell>
          <cell r="B4929">
            <v>3</v>
          </cell>
          <cell r="C4929" t="str">
            <v>NORWEB</v>
          </cell>
          <cell r="D4929" t="str">
            <v>Powergen</v>
          </cell>
          <cell r="E4929">
            <v>2</v>
          </cell>
          <cell r="F4929" t="str">
            <v>Prepayment</v>
          </cell>
          <cell r="G4929" t="str">
            <v>North Scotland</v>
          </cell>
          <cell r="H4929">
            <v>1</v>
          </cell>
        </row>
        <row r="4930">
          <cell r="A4930">
            <v>1999</v>
          </cell>
          <cell r="B4930">
            <v>3</v>
          </cell>
          <cell r="C4930" t="str">
            <v>NORWEB</v>
          </cell>
          <cell r="D4930" t="str">
            <v>Powergen</v>
          </cell>
          <cell r="E4930">
            <v>2</v>
          </cell>
          <cell r="F4930" t="str">
            <v>All</v>
          </cell>
          <cell r="G4930" t="str">
            <v>North Wales &amp; Merseyside</v>
          </cell>
          <cell r="H4930">
            <v>9438</v>
          </cell>
        </row>
        <row r="4931">
          <cell r="A4931">
            <v>1999</v>
          </cell>
          <cell r="B4931">
            <v>3</v>
          </cell>
          <cell r="C4931" t="str">
            <v>NORWEB</v>
          </cell>
          <cell r="D4931" t="str">
            <v>Powergen</v>
          </cell>
          <cell r="E4931">
            <v>2</v>
          </cell>
          <cell r="F4931" t="str">
            <v>Credit</v>
          </cell>
          <cell r="G4931" t="str">
            <v>North Wales &amp; Merseyside</v>
          </cell>
          <cell r="H4931">
            <v>4107</v>
          </cell>
        </row>
        <row r="4932">
          <cell r="A4932">
            <v>1999</v>
          </cell>
          <cell r="B4932">
            <v>3</v>
          </cell>
          <cell r="C4932" t="str">
            <v>NORWEB</v>
          </cell>
          <cell r="D4932" t="str">
            <v>Powergen</v>
          </cell>
          <cell r="E4932">
            <v>2</v>
          </cell>
          <cell r="F4932" t="str">
            <v>Credit</v>
          </cell>
          <cell r="G4932" t="str">
            <v>North Wales &amp; Merseyside</v>
          </cell>
          <cell r="H4932">
            <v>0</v>
          </cell>
        </row>
        <row r="4933">
          <cell r="A4933">
            <v>1999</v>
          </cell>
          <cell r="B4933">
            <v>3</v>
          </cell>
          <cell r="C4933" t="str">
            <v>NORWEB</v>
          </cell>
          <cell r="D4933" t="str">
            <v>Powergen</v>
          </cell>
          <cell r="E4933">
            <v>2</v>
          </cell>
          <cell r="F4933" t="str">
            <v>Direct Debit</v>
          </cell>
          <cell r="G4933" t="str">
            <v>North Wales &amp; Merseyside</v>
          </cell>
          <cell r="H4933">
            <v>5236</v>
          </cell>
        </row>
        <row r="4934">
          <cell r="A4934">
            <v>1999</v>
          </cell>
          <cell r="B4934">
            <v>3</v>
          </cell>
          <cell r="C4934" t="str">
            <v>NORWEB</v>
          </cell>
          <cell r="D4934" t="str">
            <v>Powergen</v>
          </cell>
          <cell r="E4934">
            <v>2</v>
          </cell>
          <cell r="F4934" t="str">
            <v>Prepayment</v>
          </cell>
          <cell r="G4934" t="str">
            <v>North Wales &amp; Merseyside</v>
          </cell>
          <cell r="H4934">
            <v>95</v>
          </cell>
        </row>
        <row r="4935">
          <cell r="A4935">
            <v>1999</v>
          </cell>
          <cell r="B4935">
            <v>3</v>
          </cell>
          <cell r="C4935" t="str">
            <v>NORWEB</v>
          </cell>
          <cell r="D4935" t="str">
            <v>Powergen</v>
          </cell>
          <cell r="E4935">
            <v>1</v>
          </cell>
          <cell r="F4935" t="str">
            <v>All</v>
          </cell>
          <cell r="G4935" t="str">
            <v>North West</v>
          </cell>
          <cell r="H4935">
            <v>1867226</v>
          </cell>
        </row>
        <row r="4936">
          <cell r="A4936">
            <v>1999</v>
          </cell>
          <cell r="B4936">
            <v>3</v>
          </cell>
          <cell r="C4936" t="str">
            <v>NORWEB</v>
          </cell>
          <cell r="D4936" t="str">
            <v>Powergen</v>
          </cell>
          <cell r="E4936">
            <v>1</v>
          </cell>
          <cell r="F4936" t="str">
            <v>Credit</v>
          </cell>
          <cell r="G4936" t="str">
            <v>North West</v>
          </cell>
          <cell r="H4936">
            <v>953268</v>
          </cell>
        </row>
        <row r="4937">
          <cell r="A4937">
            <v>1999</v>
          </cell>
          <cell r="B4937">
            <v>3</v>
          </cell>
          <cell r="C4937" t="str">
            <v>NORWEB</v>
          </cell>
          <cell r="D4937" t="str">
            <v>Powergen</v>
          </cell>
          <cell r="E4937">
            <v>1</v>
          </cell>
          <cell r="F4937" t="str">
            <v>Credit</v>
          </cell>
          <cell r="G4937" t="str">
            <v>North West</v>
          </cell>
          <cell r="H4937">
            <v>24194</v>
          </cell>
        </row>
        <row r="4938">
          <cell r="A4938">
            <v>1999</v>
          </cell>
          <cell r="B4938">
            <v>3</v>
          </cell>
          <cell r="C4938" t="str">
            <v>NORWEB</v>
          </cell>
          <cell r="D4938" t="str">
            <v>Powergen</v>
          </cell>
          <cell r="E4938">
            <v>1</v>
          </cell>
          <cell r="F4938" t="str">
            <v>Direct Debit</v>
          </cell>
          <cell r="G4938" t="str">
            <v>North West</v>
          </cell>
          <cell r="H4938">
            <v>650572</v>
          </cell>
        </row>
        <row r="4939">
          <cell r="A4939">
            <v>1999</v>
          </cell>
          <cell r="B4939">
            <v>3</v>
          </cell>
          <cell r="C4939" t="str">
            <v>NORWEB</v>
          </cell>
          <cell r="D4939" t="str">
            <v>Powergen</v>
          </cell>
          <cell r="E4939">
            <v>1</v>
          </cell>
          <cell r="F4939" t="str">
            <v>Prepayment</v>
          </cell>
          <cell r="G4939" t="str">
            <v>North West</v>
          </cell>
          <cell r="H4939">
            <v>238192</v>
          </cell>
        </row>
        <row r="4940">
          <cell r="A4940">
            <v>1999</v>
          </cell>
          <cell r="B4940">
            <v>3</v>
          </cell>
          <cell r="C4940" t="str">
            <v>NORWEB</v>
          </cell>
          <cell r="D4940" t="str">
            <v>Powergen</v>
          </cell>
          <cell r="E4940">
            <v>2</v>
          </cell>
          <cell r="F4940" t="str">
            <v>All</v>
          </cell>
          <cell r="G4940" t="str">
            <v>South East</v>
          </cell>
          <cell r="H4940">
            <v>2494</v>
          </cell>
        </row>
        <row r="4941">
          <cell r="A4941">
            <v>1999</v>
          </cell>
          <cell r="B4941">
            <v>3</v>
          </cell>
          <cell r="C4941" t="str">
            <v>NORWEB</v>
          </cell>
          <cell r="D4941" t="str">
            <v>Powergen</v>
          </cell>
          <cell r="E4941">
            <v>2</v>
          </cell>
          <cell r="F4941" t="str">
            <v>Credit</v>
          </cell>
          <cell r="G4941" t="str">
            <v>South East</v>
          </cell>
          <cell r="H4941">
            <v>1576</v>
          </cell>
        </row>
        <row r="4942">
          <cell r="A4942">
            <v>1999</v>
          </cell>
          <cell r="B4942">
            <v>3</v>
          </cell>
          <cell r="C4942" t="str">
            <v>NORWEB</v>
          </cell>
          <cell r="D4942" t="str">
            <v>Powergen</v>
          </cell>
          <cell r="E4942">
            <v>2</v>
          </cell>
          <cell r="F4942" t="str">
            <v>Credit</v>
          </cell>
          <cell r="G4942" t="str">
            <v>South East</v>
          </cell>
          <cell r="H4942">
            <v>0</v>
          </cell>
        </row>
        <row r="4943">
          <cell r="A4943">
            <v>1999</v>
          </cell>
          <cell r="B4943">
            <v>3</v>
          </cell>
          <cell r="C4943" t="str">
            <v>NORWEB</v>
          </cell>
          <cell r="D4943" t="str">
            <v>Powergen</v>
          </cell>
          <cell r="E4943">
            <v>2</v>
          </cell>
          <cell r="F4943" t="str">
            <v>Direct Debit</v>
          </cell>
          <cell r="G4943" t="str">
            <v>South East</v>
          </cell>
          <cell r="H4943">
            <v>916</v>
          </cell>
        </row>
        <row r="4944">
          <cell r="A4944">
            <v>1999</v>
          </cell>
          <cell r="B4944">
            <v>3</v>
          </cell>
          <cell r="C4944" t="str">
            <v>NORWEB</v>
          </cell>
          <cell r="D4944" t="str">
            <v>Powergen</v>
          </cell>
          <cell r="E4944">
            <v>2</v>
          </cell>
          <cell r="F4944" t="str">
            <v>Prepayment</v>
          </cell>
          <cell r="G4944" t="str">
            <v>South East</v>
          </cell>
          <cell r="H4944">
            <v>2</v>
          </cell>
        </row>
        <row r="4945">
          <cell r="A4945">
            <v>1999</v>
          </cell>
          <cell r="B4945">
            <v>3</v>
          </cell>
          <cell r="C4945" t="str">
            <v>NORWEB</v>
          </cell>
          <cell r="D4945" t="str">
            <v>Powergen</v>
          </cell>
          <cell r="E4945">
            <v>2</v>
          </cell>
          <cell r="F4945" t="str">
            <v>All</v>
          </cell>
          <cell r="G4945" t="str">
            <v>South Scotland</v>
          </cell>
          <cell r="H4945">
            <v>104</v>
          </cell>
        </row>
        <row r="4946">
          <cell r="A4946">
            <v>1999</v>
          </cell>
          <cell r="B4946">
            <v>3</v>
          </cell>
          <cell r="C4946" t="str">
            <v>NORWEB</v>
          </cell>
          <cell r="D4946" t="str">
            <v>Powergen</v>
          </cell>
          <cell r="E4946">
            <v>2</v>
          </cell>
          <cell r="F4946" t="str">
            <v>Credit</v>
          </cell>
          <cell r="G4946" t="str">
            <v>South Scotland</v>
          </cell>
          <cell r="H4946">
            <v>40</v>
          </cell>
        </row>
        <row r="4947">
          <cell r="A4947">
            <v>1999</v>
          </cell>
          <cell r="B4947">
            <v>3</v>
          </cell>
          <cell r="C4947" t="str">
            <v>NORWEB</v>
          </cell>
          <cell r="D4947" t="str">
            <v>Powergen</v>
          </cell>
          <cell r="E4947">
            <v>2</v>
          </cell>
          <cell r="F4947" t="str">
            <v>Credit</v>
          </cell>
          <cell r="G4947" t="str">
            <v>South Scotland</v>
          </cell>
          <cell r="H4947">
            <v>0</v>
          </cell>
        </row>
        <row r="4948">
          <cell r="A4948">
            <v>1999</v>
          </cell>
          <cell r="B4948">
            <v>3</v>
          </cell>
          <cell r="C4948" t="str">
            <v>NORWEB</v>
          </cell>
          <cell r="D4948" t="str">
            <v>Powergen</v>
          </cell>
          <cell r="E4948">
            <v>2</v>
          </cell>
          <cell r="F4948" t="str">
            <v>Direct Debit</v>
          </cell>
          <cell r="G4948" t="str">
            <v>South Scotland</v>
          </cell>
          <cell r="H4948">
            <v>61</v>
          </cell>
        </row>
        <row r="4949">
          <cell r="A4949">
            <v>1999</v>
          </cell>
          <cell r="B4949">
            <v>3</v>
          </cell>
          <cell r="C4949" t="str">
            <v>NORWEB</v>
          </cell>
          <cell r="D4949" t="str">
            <v>Powergen</v>
          </cell>
          <cell r="E4949">
            <v>2</v>
          </cell>
          <cell r="F4949" t="str">
            <v>Prepayment</v>
          </cell>
          <cell r="G4949" t="str">
            <v>South Scotland</v>
          </cell>
          <cell r="H4949">
            <v>3</v>
          </cell>
        </row>
        <row r="4950">
          <cell r="A4950">
            <v>1999</v>
          </cell>
          <cell r="B4950">
            <v>3</v>
          </cell>
          <cell r="C4950" t="str">
            <v>NORWEB</v>
          </cell>
          <cell r="D4950" t="str">
            <v>Powergen</v>
          </cell>
          <cell r="E4950">
            <v>2</v>
          </cell>
          <cell r="F4950" t="str">
            <v>All</v>
          </cell>
          <cell r="G4950" t="str">
            <v>South Wales</v>
          </cell>
          <cell r="H4950">
            <v>135</v>
          </cell>
        </row>
        <row r="4951">
          <cell r="A4951">
            <v>1999</v>
          </cell>
          <cell r="B4951">
            <v>3</v>
          </cell>
          <cell r="C4951" t="str">
            <v>NORWEB</v>
          </cell>
          <cell r="D4951" t="str">
            <v>Powergen</v>
          </cell>
          <cell r="E4951">
            <v>2</v>
          </cell>
          <cell r="F4951" t="str">
            <v>Credit</v>
          </cell>
          <cell r="G4951" t="str">
            <v>South Wales</v>
          </cell>
          <cell r="H4951">
            <v>37</v>
          </cell>
        </row>
        <row r="4952">
          <cell r="A4952">
            <v>1999</v>
          </cell>
          <cell r="B4952">
            <v>3</v>
          </cell>
          <cell r="C4952" t="str">
            <v>NORWEB</v>
          </cell>
          <cell r="D4952" t="str">
            <v>Powergen</v>
          </cell>
          <cell r="E4952">
            <v>2</v>
          </cell>
          <cell r="F4952" t="str">
            <v>Credit</v>
          </cell>
          <cell r="G4952" t="str">
            <v>South Wales</v>
          </cell>
          <cell r="H4952">
            <v>0</v>
          </cell>
        </row>
        <row r="4953">
          <cell r="A4953">
            <v>1999</v>
          </cell>
          <cell r="B4953">
            <v>3</v>
          </cell>
          <cell r="C4953" t="str">
            <v>NORWEB</v>
          </cell>
          <cell r="D4953" t="str">
            <v>Powergen</v>
          </cell>
          <cell r="E4953">
            <v>2</v>
          </cell>
          <cell r="F4953" t="str">
            <v>Direct Debit</v>
          </cell>
          <cell r="G4953" t="str">
            <v>South Wales</v>
          </cell>
          <cell r="H4953">
            <v>97</v>
          </cell>
        </row>
        <row r="4954">
          <cell r="A4954">
            <v>1999</v>
          </cell>
          <cell r="B4954">
            <v>3</v>
          </cell>
          <cell r="C4954" t="str">
            <v>NORWEB</v>
          </cell>
          <cell r="D4954" t="str">
            <v>Powergen</v>
          </cell>
          <cell r="E4954">
            <v>2</v>
          </cell>
          <cell r="F4954" t="str">
            <v>Prepayment</v>
          </cell>
          <cell r="G4954" t="str">
            <v>South Wales</v>
          </cell>
          <cell r="H4954">
            <v>1</v>
          </cell>
        </row>
        <row r="4955">
          <cell r="A4955">
            <v>1999</v>
          </cell>
          <cell r="B4955">
            <v>3</v>
          </cell>
          <cell r="C4955" t="str">
            <v>NORWEB</v>
          </cell>
          <cell r="D4955" t="str">
            <v>Powergen</v>
          </cell>
          <cell r="E4955">
            <v>2</v>
          </cell>
          <cell r="F4955" t="str">
            <v>All</v>
          </cell>
          <cell r="G4955" t="str">
            <v>South West</v>
          </cell>
          <cell r="H4955">
            <v>248</v>
          </cell>
        </row>
        <row r="4956">
          <cell r="A4956">
            <v>1999</v>
          </cell>
          <cell r="B4956">
            <v>3</v>
          </cell>
          <cell r="C4956" t="str">
            <v>NORWEB</v>
          </cell>
          <cell r="D4956" t="str">
            <v>Powergen</v>
          </cell>
          <cell r="E4956">
            <v>2</v>
          </cell>
          <cell r="F4956" t="str">
            <v>Credit</v>
          </cell>
          <cell r="G4956" t="str">
            <v>South West</v>
          </cell>
          <cell r="H4956">
            <v>96</v>
          </cell>
        </row>
        <row r="4957">
          <cell r="A4957">
            <v>1999</v>
          </cell>
          <cell r="B4957">
            <v>3</v>
          </cell>
          <cell r="C4957" t="str">
            <v>NORWEB</v>
          </cell>
          <cell r="D4957" t="str">
            <v>Powergen</v>
          </cell>
          <cell r="E4957">
            <v>2</v>
          </cell>
          <cell r="F4957" t="str">
            <v>Credit</v>
          </cell>
          <cell r="G4957" t="str">
            <v>South West</v>
          </cell>
          <cell r="H4957">
            <v>0</v>
          </cell>
        </row>
        <row r="4958">
          <cell r="A4958">
            <v>1999</v>
          </cell>
          <cell r="B4958">
            <v>3</v>
          </cell>
          <cell r="C4958" t="str">
            <v>NORWEB</v>
          </cell>
          <cell r="D4958" t="str">
            <v>Powergen</v>
          </cell>
          <cell r="E4958">
            <v>2</v>
          </cell>
          <cell r="F4958" t="str">
            <v>Direct Debit</v>
          </cell>
          <cell r="G4958" t="str">
            <v>South West</v>
          </cell>
          <cell r="H4958">
            <v>150</v>
          </cell>
        </row>
        <row r="4959">
          <cell r="A4959">
            <v>1999</v>
          </cell>
          <cell r="B4959">
            <v>3</v>
          </cell>
          <cell r="C4959" t="str">
            <v>NORWEB</v>
          </cell>
          <cell r="D4959" t="str">
            <v>Powergen</v>
          </cell>
          <cell r="E4959">
            <v>2</v>
          </cell>
          <cell r="F4959" t="str">
            <v>Prepayment</v>
          </cell>
          <cell r="G4959" t="str">
            <v>South West</v>
          </cell>
          <cell r="H4959">
            <v>2</v>
          </cell>
        </row>
        <row r="4960">
          <cell r="A4960">
            <v>1999</v>
          </cell>
          <cell r="B4960">
            <v>3</v>
          </cell>
          <cell r="C4960" t="str">
            <v>NORWEB</v>
          </cell>
          <cell r="D4960" t="str">
            <v>Powergen</v>
          </cell>
          <cell r="E4960">
            <v>2</v>
          </cell>
          <cell r="F4960" t="str">
            <v>All</v>
          </cell>
          <cell r="G4960" t="str">
            <v>Southern</v>
          </cell>
          <cell r="H4960">
            <v>6727</v>
          </cell>
        </row>
        <row r="4961">
          <cell r="A4961">
            <v>1999</v>
          </cell>
          <cell r="B4961">
            <v>3</v>
          </cell>
          <cell r="C4961" t="str">
            <v>NORWEB</v>
          </cell>
          <cell r="D4961" t="str">
            <v>Powergen</v>
          </cell>
          <cell r="E4961">
            <v>2</v>
          </cell>
          <cell r="F4961" t="str">
            <v>Credit</v>
          </cell>
          <cell r="G4961" t="str">
            <v>Southern</v>
          </cell>
          <cell r="H4961">
            <v>4314</v>
          </cell>
        </row>
        <row r="4962">
          <cell r="A4962">
            <v>1999</v>
          </cell>
          <cell r="B4962">
            <v>3</v>
          </cell>
          <cell r="C4962" t="str">
            <v>NORWEB</v>
          </cell>
          <cell r="D4962" t="str">
            <v>Powergen</v>
          </cell>
          <cell r="E4962">
            <v>2</v>
          </cell>
          <cell r="F4962" t="str">
            <v>Credit</v>
          </cell>
          <cell r="G4962" t="str">
            <v>Southern</v>
          </cell>
          <cell r="H4962">
            <v>0</v>
          </cell>
        </row>
        <row r="4963">
          <cell r="A4963">
            <v>1999</v>
          </cell>
          <cell r="B4963">
            <v>3</v>
          </cell>
          <cell r="C4963" t="str">
            <v>NORWEB</v>
          </cell>
          <cell r="D4963" t="str">
            <v>Powergen</v>
          </cell>
          <cell r="E4963">
            <v>2</v>
          </cell>
          <cell r="F4963" t="str">
            <v>Direct Debit</v>
          </cell>
          <cell r="G4963" t="str">
            <v>Southern</v>
          </cell>
          <cell r="H4963">
            <v>2359</v>
          </cell>
        </row>
        <row r="4964">
          <cell r="A4964">
            <v>1999</v>
          </cell>
          <cell r="B4964">
            <v>3</v>
          </cell>
          <cell r="C4964" t="str">
            <v>NORWEB</v>
          </cell>
          <cell r="D4964" t="str">
            <v>Powergen</v>
          </cell>
          <cell r="E4964">
            <v>2</v>
          </cell>
          <cell r="F4964" t="str">
            <v>Prepayment</v>
          </cell>
          <cell r="G4964" t="str">
            <v>Southern</v>
          </cell>
          <cell r="H4964">
            <v>54</v>
          </cell>
        </row>
        <row r="4965">
          <cell r="A4965">
            <v>1999</v>
          </cell>
          <cell r="B4965">
            <v>3</v>
          </cell>
          <cell r="C4965" t="str">
            <v>NORWEB</v>
          </cell>
          <cell r="D4965" t="str">
            <v>Powergen</v>
          </cell>
          <cell r="E4965">
            <v>2</v>
          </cell>
          <cell r="F4965" t="str">
            <v>All</v>
          </cell>
          <cell r="G4965" t="str">
            <v>Yorkshire</v>
          </cell>
          <cell r="H4965">
            <v>5898</v>
          </cell>
        </row>
        <row r="4966">
          <cell r="A4966">
            <v>1999</v>
          </cell>
          <cell r="B4966">
            <v>3</v>
          </cell>
          <cell r="C4966" t="str">
            <v>NORWEB</v>
          </cell>
          <cell r="D4966" t="str">
            <v>Powergen</v>
          </cell>
          <cell r="E4966">
            <v>2</v>
          </cell>
          <cell r="F4966" t="str">
            <v>Credit</v>
          </cell>
          <cell r="G4966" t="str">
            <v>Yorkshire</v>
          </cell>
          <cell r="H4966">
            <v>3250</v>
          </cell>
        </row>
        <row r="4967">
          <cell r="A4967">
            <v>1999</v>
          </cell>
          <cell r="B4967">
            <v>3</v>
          </cell>
          <cell r="C4967" t="str">
            <v>NORWEB</v>
          </cell>
          <cell r="D4967" t="str">
            <v>Powergen</v>
          </cell>
          <cell r="E4967">
            <v>2</v>
          </cell>
          <cell r="F4967" t="str">
            <v>Credit</v>
          </cell>
          <cell r="G4967" t="str">
            <v>Yorkshire</v>
          </cell>
          <cell r="H4967">
            <v>0</v>
          </cell>
        </row>
        <row r="4968">
          <cell r="A4968">
            <v>1999</v>
          </cell>
          <cell r="B4968">
            <v>3</v>
          </cell>
          <cell r="C4968" t="str">
            <v>NORWEB</v>
          </cell>
          <cell r="D4968" t="str">
            <v>Powergen</v>
          </cell>
          <cell r="E4968">
            <v>2</v>
          </cell>
          <cell r="F4968" t="str">
            <v>Direct Debit</v>
          </cell>
          <cell r="G4968" t="str">
            <v>Yorkshire</v>
          </cell>
          <cell r="H4968">
            <v>2620</v>
          </cell>
        </row>
        <row r="4969">
          <cell r="A4969">
            <v>1999</v>
          </cell>
          <cell r="B4969">
            <v>3</v>
          </cell>
          <cell r="C4969" t="str">
            <v>NORWEB</v>
          </cell>
          <cell r="D4969" t="str">
            <v>Powergen</v>
          </cell>
          <cell r="E4969">
            <v>2</v>
          </cell>
          <cell r="F4969" t="str">
            <v>Prepayment</v>
          </cell>
          <cell r="G4969" t="str">
            <v>Yorkshire</v>
          </cell>
          <cell r="H4969">
            <v>28</v>
          </cell>
        </row>
        <row r="4970">
          <cell r="A4970">
            <v>1999</v>
          </cell>
          <cell r="B4970">
            <v>3</v>
          </cell>
          <cell r="C4970" t="str">
            <v>npower</v>
          </cell>
          <cell r="D4970" t="str">
            <v>nPower</v>
          </cell>
          <cell r="E4970">
            <v>2</v>
          </cell>
          <cell r="F4970" t="str">
            <v>All</v>
          </cell>
          <cell r="G4970" t="str">
            <v>East Anglia</v>
          </cell>
          <cell r="H4970">
            <v>7118</v>
          </cell>
        </row>
        <row r="4971">
          <cell r="A4971">
            <v>1999</v>
          </cell>
          <cell r="B4971">
            <v>3</v>
          </cell>
          <cell r="C4971" t="str">
            <v>npower</v>
          </cell>
          <cell r="D4971" t="str">
            <v>nPower</v>
          </cell>
          <cell r="E4971">
            <v>2</v>
          </cell>
          <cell r="F4971" t="str">
            <v>Credit</v>
          </cell>
          <cell r="G4971" t="str">
            <v>East Anglia</v>
          </cell>
          <cell r="H4971">
            <v>2843</v>
          </cell>
        </row>
        <row r="4972">
          <cell r="A4972">
            <v>1999</v>
          </cell>
          <cell r="B4972">
            <v>3</v>
          </cell>
          <cell r="C4972" t="str">
            <v>npower</v>
          </cell>
          <cell r="D4972" t="str">
            <v>nPower</v>
          </cell>
          <cell r="E4972">
            <v>2</v>
          </cell>
          <cell r="F4972" t="str">
            <v>Credit</v>
          </cell>
          <cell r="G4972" t="str">
            <v>East Anglia</v>
          </cell>
          <cell r="H4972">
            <v>0</v>
          </cell>
        </row>
        <row r="4973">
          <cell r="A4973">
            <v>1999</v>
          </cell>
          <cell r="B4973">
            <v>3</v>
          </cell>
          <cell r="C4973" t="str">
            <v>npower</v>
          </cell>
          <cell r="D4973" t="str">
            <v>nPower</v>
          </cell>
          <cell r="E4973">
            <v>2</v>
          </cell>
          <cell r="F4973" t="str">
            <v>Direct Debit</v>
          </cell>
          <cell r="G4973" t="str">
            <v>East Anglia</v>
          </cell>
          <cell r="H4973">
            <v>3437</v>
          </cell>
        </row>
        <row r="4974">
          <cell r="A4974">
            <v>1999</v>
          </cell>
          <cell r="B4974">
            <v>3</v>
          </cell>
          <cell r="C4974" t="str">
            <v>npower</v>
          </cell>
          <cell r="D4974" t="str">
            <v>nPower</v>
          </cell>
          <cell r="E4974">
            <v>2</v>
          </cell>
          <cell r="F4974" t="str">
            <v>Prepayment</v>
          </cell>
          <cell r="G4974" t="str">
            <v>East Anglia</v>
          </cell>
          <cell r="H4974">
            <v>838</v>
          </cell>
        </row>
        <row r="4975">
          <cell r="A4975">
            <v>1999</v>
          </cell>
          <cell r="B4975">
            <v>3</v>
          </cell>
          <cell r="C4975" t="str">
            <v>npower</v>
          </cell>
          <cell r="D4975" t="str">
            <v>nPower</v>
          </cell>
          <cell r="E4975">
            <v>2</v>
          </cell>
          <cell r="F4975" t="str">
            <v>All</v>
          </cell>
          <cell r="G4975" t="str">
            <v>East Midlands</v>
          </cell>
          <cell r="H4975">
            <v>11073</v>
          </cell>
        </row>
        <row r="4976">
          <cell r="A4976">
            <v>1999</v>
          </cell>
          <cell r="B4976">
            <v>3</v>
          </cell>
          <cell r="C4976" t="str">
            <v>npower</v>
          </cell>
          <cell r="D4976" t="str">
            <v>nPower</v>
          </cell>
          <cell r="E4976">
            <v>2</v>
          </cell>
          <cell r="F4976" t="str">
            <v>Credit</v>
          </cell>
          <cell r="G4976" t="str">
            <v>East Midlands</v>
          </cell>
          <cell r="H4976">
            <v>4289</v>
          </cell>
        </row>
        <row r="4977">
          <cell r="A4977">
            <v>1999</v>
          </cell>
          <cell r="B4977">
            <v>3</v>
          </cell>
          <cell r="C4977" t="str">
            <v>npower</v>
          </cell>
          <cell r="D4977" t="str">
            <v>nPower</v>
          </cell>
          <cell r="E4977">
            <v>2</v>
          </cell>
          <cell r="F4977" t="str">
            <v>Credit</v>
          </cell>
          <cell r="G4977" t="str">
            <v>East Midlands</v>
          </cell>
          <cell r="H4977">
            <v>0</v>
          </cell>
        </row>
        <row r="4978">
          <cell r="A4978">
            <v>1999</v>
          </cell>
          <cell r="B4978">
            <v>3</v>
          </cell>
          <cell r="C4978" t="str">
            <v>npower</v>
          </cell>
          <cell r="D4978" t="str">
            <v>nPower</v>
          </cell>
          <cell r="E4978">
            <v>2</v>
          </cell>
          <cell r="F4978" t="str">
            <v>Direct Debit</v>
          </cell>
          <cell r="G4978" t="str">
            <v>East Midlands</v>
          </cell>
          <cell r="H4978">
            <v>5320</v>
          </cell>
        </row>
        <row r="4979">
          <cell r="A4979">
            <v>1999</v>
          </cell>
          <cell r="B4979">
            <v>3</v>
          </cell>
          <cell r="C4979" t="str">
            <v>npower</v>
          </cell>
          <cell r="D4979" t="str">
            <v>nPower</v>
          </cell>
          <cell r="E4979">
            <v>2</v>
          </cell>
          <cell r="F4979" t="str">
            <v>Prepayment</v>
          </cell>
          <cell r="G4979" t="str">
            <v>East Midlands</v>
          </cell>
          <cell r="H4979">
            <v>1464</v>
          </cell>
        </row>
        <row r="4980">
          <cell r="A4980">
            <v>1999</v>
          </cell>
          <cell r="B4980">
            <v>3</v>
          </cell>
          <cell r="C4980" t="str">
            <v>npower</v>
          </cell>
          <cell r="D4980" t="str">
            <v>nPower</v>
          </cell>
          <cell r="E4980">
            <v>2</v>
          </cell>
          <cell r="F4980" t="str">
            <v>All</v>
          </cell>
          <cell r="G4980" t="str">
            <v>London</v>
          </cell>
          <cell r="H4980">
            <v>225</v>
          </cell>
        </row>
        <row r="4981">
          <cell r="A4981">
            <v>1999</v>
          </cell>
          <cell r="B4981">
            <v>3</v>
          </cell>
          <cell r="C4981" t="str">
            <v>npower</v>
          </cell>
          <cell r="D4981" t="str">
            <v>nPower</v>
          </cell>
          <cell r="E4981">
            <v>2</v>
          </cell>
          <cell r="F4981" t="str">
            <v>Credit</v>
          </cell>
          <cell r="G4981" t="str">
            <v>London</v>
          </cell>
          <cell r="H4981">
            <v>81</v>
          </cell>
        </row>
        <row r="4982">
          <cell r="A4982">
            <v>1999</v>
          </cell>
          <cell r="B4982">
            <v>3</v>
          </cell>
          <cell r="C4982" t="str">
            <v>npower</v>
          </cell>
          <cell r="D4982" t="str">
            <v>nPower</v>
          </cell>
          <cell r="E4982">
            <v>2</v>
          </cell>
          <cell r="F4982" t="str">
            <v>Credit</v>
          </cell>
          <cell r="G4982" t="str">
            <v>London</v>
          </cell>
          <cell r="H4982">
            <v>0</v>
          </cell>
        </row>
        <row r="4983">
          <cell r="A4983">
            <v>1999</v>
          </cell>
          <cell r="B4983">
            <v>3</v>
          </cell>
          <cell r="C4983" t="str">
            <v>npower</v>
          </cell>
          <cell r="D4983" t="str">
            <v>nPower</v>
          </cell>
          <cell r="E4983">
            <v>2</v>
          </cell>
          <cell r="F4983" t="str">
            <v>Direct Debit</v>
          </cell>
          <cell r="G4983" t="str">
            <v>London</v>
          </cell>
          <cell r="H4983">
            <v>121</v>
          </cell>
        </row>
        <row r="4984">
          <cell r="A4984">
            <v>1999</v>
          </cell>
          <cell r="B4984">
            <v>3</v>
          </cell>
          <cell r="C4984" t="str">
            <v>npower</v>
          </cell>
          <cell r="D4984" t="str">
            <v>nPower</v>
          </cell>
          <cell r="E4984">
            <v>2</v>
          </cell>
          <cell r="F4984" t="str">
            <v>Prepayment</v>
          </cell>
          <cell r="G4984" t="str">
            <v>London</v>
          </cell>
          <cell r="H4984">
            <v>23</v>
          </cell>
        </row>
        <row r="4985">
          <cell r="A4985">
            <v>1999</v>
          </cell>
          <cell r="B4985">
            <v>3</v>
          </cell>
          <cell r="C4985" t="str">
            <v>npower</v>
          </cell>
          <cell r="D4985" t="str">
            <v>nPower</v>
          </cell>
          <cell r="E4985">
            <v>1</v>
          </cell>
          <cell r="F4985" t="str">
            <v>All</v>
          </cell>
          <cell r="G4985" t="str">
            <v>Midlands</v>
          </cell>
          <cell r="H4985">
            <v>1821992</v>
          </cell>
        </row>
        <row r="4986">
          <cell r="A4986">
            <v>1999</v>
          </cell>
          <cell r="B4986">
            <v>3</v>
          </cell>
          <cell r="C4986" t="str">
            <v>npower</v>
          </cell>
          <cell r="D4986" t="str">
            <v>nPower</v>
          </cell>
          <cell r="E4986">
            <v>1</v>
          </cell>
          <cell r="F4986" t="str">
            <v>Credit</v>
          </cell>
          <cell r="G4986" t="str">
            <v>Midlands</v>
          </cell>
          <cell r="H4986">
            <v>988088</v>
          </cell>
        </row>
        <row r="4987">
          <cell r="A4987">
            <v>1999</v>
          </cell>
          <cell r="B4987">
            <v>3</v>
          </cell>
          <cell r="C4987" t="str">
            <v>npower</v>
          </cell>
          <cell r="D4987" t="str">
            <v>nPower</v>
          </cell>
          <cell r="E4987">
            <v>1</v>
          </cell>
          <cell r="F4987" t="str">
            <v>Credit</v>
          </cell>
          <cell r="G4987" t="str">
            <v>Midlands</v>
          </cell>
          <cell r="H4987">
            <v>27593</v>
          </cell>
        </row>
        <row r="4988">
          <cell r="A4988">
            <v>1999</v>
          </cell>
          <cell r="B4988">
            <v>3</v>
          </cell>
          <cell r="C4988" t="str">
            <v>npower</v>
          </cell>
          <cell r="D4988" t="str">
            <v>nPower</v>
          </cell>
          <cell r="E4988">
            <v>1</v>
          </cell>
          <cell r="F4988" t="str">
            <v>Direct Debit</v>
          </cell>
          <cell r="G4988" t="str">
            <v>Midlands</v>
          </cell>
          <cell r="H4988">
            <v>495088</v>
          </cell>
        </row>
        <row r="4989">
          <cell r="A4989">
            <v>1999</v>
          </cell>
          <cell r="B4989">
            <v>3</v>
          </cell>
          <cell r="C4989" t="str">
            <v>npower</v>
          </cell>
          <cell r="D4989" t="str">
            <v>nPower</v>
          </cell>
          <cell r="E4989">
            <v>1</v>
          </cell>
          <cell r="F4989" t="str">
            <v>Prepayment</v>
          </cell>
          <cell r="G4989" t="str">
            <v>Midlands</v>
          </cell>
          <cell r="H4989">
            <v>311223</v>
          </cell>
        </row>
        <row r="4990">
          <cell r="A4990">
            <v>1999</v>
          </cell>
          <cell r="B4990">
            <v>3</v>
          </cell>
          <cell r="C4990" t="str">
            <v>npower</v>
          </cell>
          <cell r="D4990" t="str">
            <v>nPower</v>
          </cell>
          <cell r="E4990">
            <v>2</v>
          </cell>
          <cell r="F4990" t="str">
            <v>All</v>
          </cell>
          <cell r="G4990" t="str">
            <v>North East</v>
          </cell>
          <cell r="H4990">
            <v>197</v>
          </cell>
        </row>
        <row r="4991">
          <cell r="A4991">
            <v>1999</v>
          </cell>
          <cell r="B4991">
            <v>3</v>
          </cell>
          <cell r="C4991" t="str">
            <v>npower</v>
          </cell>
          <cell r="D4991" t="str">
            <v>nPower</v>
          </cell>
          <cell r="E4991">
            <v>2</v>
          </cell>
          <cell r="F4991" t="str">
            <v>Credit</v>
          </cell>
          <cell r="G4991" t="str">
            <v>North East</v>
          </cell>
          <cell r="H4991">
            <v>75</v>
          </cell>
        </row>
        <row r="4992">
          <cell r="A4992">
            <v>1999</v>
          </cell>
          <cell r="B4992">
            <v>3</v>
          </cell>
          <cell r="C4992" t="str">
            <v>npower</v>
          </cell>
          <cell r="D4992" t="str">
            <v>nPower</v>
          </cell>
          <cell r="E4992">
            <v>2</v>
          </cell>
          <cell r="F4992" t="str">
            <v>Credit</v>
          </cell>
          <cell r="G4992" t="str">
            <v>North East</v>
          </cell>
          <cell r="H4992">
            <v>0</v>
          </cell>
        </row>
        <row r="4993">
          <cell r="A4993">
            <v>1999</v>
          </cell>
          <cell r="B4993">
            <v>3</v>
          </cell>
          <cell r="C4993" t="str">
            <v>npower</v>
          </cell>
          <cell r="D4993" t="str">
            <v>nPower</v>
          </cell>
          <cell r="E4993">
            <v>2</v>
          </cell>
          <cell r="F4993" t="str">
            <v>Direct Debit</v>
          </cell>
          <cell r="G4993" t="str">
            <v>North East</v>
          </cell>
          <cell r="H4993">
            <v>101</v>
          </cell>
        </row>
        <row r="4994">
          <cell r="A4994">
            <v>1999</v>
          </cell>
          <cell r="B4994">
            <v>3</v>
          </cell>
          <cell r="C4994" t="str">
            <v>npower</v>
          </cell>
          <cell r="D4994" t="str">
            <v>nPower</v>
          </cell>
          <cell r="E4994">
            <v>2</v>
          </cell>
          <cell r="F4994" t="str">
            <v>Prepayment</v>
          </cell>
          <cell r="G4994" t="str">
            <v>North East</v>
          </cell>
          <cell r="H4994">
            <v>21</v>
          </cell>
        </row>
        <row r="4995">
          <cell r="A4995">
            <v>1999</v>
          </cell>
          <cell r="B4995">
            <v>3</v>
          </cell>
          <cell r="C4995" t="str">
            <v>npower</v>
          </cell>
          <cell r="D4995" t="str">
            <v>nPower</v>
          </cell>
          <cell r="E4995">
            <v>2</v>
          </cell>
          <cell r="F4995" t="str">
            <v>All</v>
          </cell>
          <cell r="G4995" t="str">
            <v>North Scotland</v>
          </cell>
          <cell r="H4995">
            <v>6</v>
          </cell>
        </row>
        <row r="4996">
          <cell r="A4996">
            <v>1999</v>
          </cell>
          <cell r="B4996">
            <v>3</v>
          </cell>
          <cell r="C4996" t="str">
            <v>npower</v>
          </cell>
          <cell r="D4996" t="str">
            <v>nPower</v>
          </cell>
          <cell r="E4996">
            <v>2</v>
          </cell>
          <cell r="F4996" t="str">
            <v>Credit</v>
          </cell>
          <cell r="G4996" t="str">
            <v>North Scotland</v>
          </cell>
          <cell r="H4996">
            <v>3</v>
          </cell>
        </row>
        <row r="4997">
          <cell r="A4997">
            <v>1999</v>
          </cell>
          <cell r="B4997">
            <v>3</v>
          </cell>
          <cell r="C4997" t="str">
            <v>npower</v>
          </cell>
          <cell r="D4997" t="str">
            <v>nPower</v>
          </cell>
          <cell r="E4997">
            <v>2</v>
          </cell>
          <cell r="F4997" t="str">
            <v>Credit</v>
          </cell>
          <cell r="G4997" t="str">
            <v>North Scotland</v>
          </cell>
          <cell r="H4997">
            <v>0</v>
          </cell>
        </row>
        <row r="4998">
          <cell r="A4998">
            <v>1999</v>
          </cell>
          <cell r="B4998">
            <v>3</v>
          </cell>
          <cell r="C4998" t="str">
            <v>npower</v>
          </cell>
          <cell r="D4998" t="str">
            <v>nPower</v>
          </cell>
          <cell r="E4998">
            <v>2</v>
          </cell>
          <cell r="F4998" t="str">
            <v>Direct Debit</v>
          </cell>
          <cell r="G4998" t="str">
            <v>North Scotland</v>
          </cell>
          <cell r="H4998">
            <v>3</v>
          </cell>
        </row>
        <row r="4999">
          <cell r="A4999">
            <v>1999</v>
          </cell>
          <cell r="B4999">
            <v>3</v>
          </cell>
          <cell r="C4999" t="str">
            <v>npower</v>
          </cell>
          <cell r="D4999" t="str">
            <v>nPower</v>
          </cell>
          <cell r="E4999">
            <v>2</v>
          </cell>
          <cell r="F4999" t="str">
            <v>Prepayment</v>
          </cell>
          <cell r="G4999" t="str">
            <v>North Scotland</v>
          </cell>
          <cell r="H4999">
            <v>0</v>
          </cell>
        </row>
        <row r="5000">
          <cell r="A5000">
            <v>1999</v>
          </cell>
          <cell r="B5000">
            <v>3</v>
          </cell>
          <cell r="C5000" t="str">
            <v>npower</v>
          </cell>
          <cell r="D5000" t="str">
            <v>nPower</v>
          </cell>
          <cell r="E5000">
            <v>2</v>
          </cell>
          <cell r="F5000" t="str">
            <v>All</v>
          </cell>
          <cell r="G5000" t="str">
            <v>North Wales &amp; Merseyside</v>
          </cell>
          <cell r="H5000">
            <v>1455</v>
          </cell>
        </row>
        <row r="5001">
          <cell r="A5001">
            <v>1999</v>
          </cell>
          <cell r="B5001">
            <v>3</v>
          </cell>
          <cell r="C5001" t="str">
            <v>npower</v>
          </cell>
          <cell r="D5001" t="str">
            <v>nPower</v>
          </cell>
          <cell r="E5001">
            <v>2</v>
          </cell>
          <cell r="F5001" t="str">
            <v>Credit</v>
          </cell>
          <cell r="G5001" t="str">
            <v>North Wales &amp; Merseyside</v>
          </cell>
          <cell r="H5001">
            <v>586</v>
          </cell>
        </row>
        <row r="5002">
          <cell r="A5002">
            <v>1999</v>
          </cell>
          <cell r="B5002">
            <v>3</v>
          </cell>
          <cell r="C5002" t="str">
            <v>npower</v>
          </cell>
          <cell r="D5002" t="str">
            <v>nPower</v>
          </cell>
          <cell r="E5002">
            <v>2</v>
          </cell>
          <cell r="F5002" t="str">
            <v>Credit</v>
          </cell>
          <cell r="G5002" t="str">
            <v>North Wales &amp; Merseyside</v>
          </cell>
          <cell r="H5002">
            <v>0</v>
          </cell>
        </row>
        <row r="5003">
          <cell r="A5003">
            <v>1999</v>
          </cell>
          <cell r="B5003">
            <v>3</v>
          </cell>
          <cell r="C5003" t="str">
            <v>npower</v>
          </cell>
          <cell r="D5003" t="str">
            <v>nPower</v>
          </cell>
          <cell r="E5003">
            <v>2</v>
          </cell>
          <cell r="F5003" t="str">
            <v>Direct Debit</v>
          </cell>
          <cell r="G5003" t="str">
            <v>North Wales &amp; Merseyside</v>
          </cell>
          <cell r="H5003">
            <v>702</v>
          </cell>
        </row>
        <row r="5004">
          <cell r="A5004">
            <v>1999</v>
          </cell>
          <cell r="B5004">
            <v>3</v>
          </cell>
          <cell r="C5004" t="str">
            <v>npower</v>
          </cell>
          <cell r="D5004" t="str">
            <v>nPower</v>
          </cell>
          <cell r="E5004">
            <v>2</v>
          </cell>
          <cell r="F5004" t="str">
            <v>Prepayment</v>
          </cell>
          <cell r="G5004" t="str">
            <v>North Wales &amp; Merseyside</v>
          </cell>
          <cell r="H5004">
            <v>167</v>
          </cell>
        </row>
        <row r="5005">
          <cell r="A5005">
            <v>1999</v>
          </cell>
          <cell r="B5005">
            <v>3</v>
          </cell>
          <cell r="C5005" t="str">
            <v>npower</v>
          </cell>
          <cell r="D5005" t="str">
            <v>nPower</v>
          </cell>
          <cell r="E5005">
            <v>2</v>
          </cell>
          <cell r="F5005" t="str">
            <v>All</v>
          </cell>
          <cell r="G5005" t="str">
            <v>North West</v>
          </cell>
          <cell r="H5005">
            <v>376</v>
          </cell>
        </row>
        <row r="5006">
          <cell r="A5006">
            <v>1999</v>
          </cell>
          <cell r="B5006">
            <v>3</v>
          </cell>
          <cell r="C5006" t="str">
            <v>npower</v>
          </cell>
          <cell r="D5006" t="str">
            <v>nPower</v>
          </cell>
          <cell r="E5006">
            <v>2</v>
          </cell>
          <cell r="F5006" t="str">
            <v>Credit</v>
          </cell>
          <cell r="G5006" t="str">
            <v>North West</v>
          </cell>
          <cell r="H5006">
            <v>148</v>
          </cell>
        </row>
        <row r="5007">
          <cell r="A5007">
            <v>1999</v>
          </cell>
          <cell r="B5007">
            <v>3</v>
          </cell>
          <cell r="C5007" t="str">
            <v>npower</v>
          </cell>
          <cell r="D5007" t="str">
            <v>nPower</v>
          </cell>
          <cell r="E5007">
            <v>2</v>
          </cell>
          <cell r="F5007" t="str">
            <v>Credit</v>
          </cell>
          <cell r="G5007" t="str">
            <v>North West</v>
          </cell>
          <cell r="H5007">
            <v>0</v>
          </cell>
        </row>
        <row r="5008">
          <cell r="A5008">
            <v>1999</v>
          </cell>
          <cell r="B5008">
            <v>3</v>
          </cell>
          <cell r="C5008" t="str">
            <v>npower</v>
          </cell>
          <cell r="D5008" t="str">
            <v>nPower</v>
          </cell>
          <cell r="E5008">
            <v>2</v>
          </cell>
          <cell r="F5008" t="str">
            <v>Direct Debit</v>
          </cell>
          <cell r="G5008" t="str">
            <v>North West</v>
          </cell>
          <cell r="H5008">
            <v>184</v>
          </cell>
        </row>
        <row r="5009">
          <cell r="A5009">
            <v>1999</v>
          </cell>
          <cell r="B5009">
            <v>3</v>
          </cell>
          <cell r="C5009" t="str">
            <v>npower</v>
          </cell>
          <cell r="D5009" t="str">
            <v>nPower</v>
          </cell>
          <cell r="E5009">
            <v>2</v>
          </cell>
          <cell r="F5009" t="str">
            <v>Prepayment</v>
          </cell>
          <cell r="G5009" t="str">
            <v>North West</v>
          </cell>
          <cell r="H5009">
            <v>44</v>
          </cell>
        </row>
        <row r="5010">
          <cell r="A5010">
            <v>1999</v>
          </cell>
          <cell r="B5010">
            <v>3</v>
          </cell>
          <cell r="C5010" t="str">
            <v>npower</v>
          </cell>
          <cell r="D5010" t="str">
            <v>nPower</v>
          </cell>
          <cell r="E5010">
            <v>2</v>
          </cell>
          <cell r="F5010" t="str">
            <v>All</v>
          </cell>
          <cell r="G5010" t="str">
            <v>South East</v>
          </cell>
          <cell r="H5010">
            <v>213</v>
          </cell>
        </row>
        <row r="5011">
          <cell r="A5011">
            <v>1999</v>
          </cell>
          <cell r="B5011">
            <v>3</v>
          </cell>
          <cell r="C5011" t="str">
            <v>npower</v>
          </cell>
          <cell r="D5011" t="str">
            <v>nPower</v>
          </cell>
          <cell r="E5011">
            <v>2</v>
          </cell>
          <cell r="F5011" t="str">
            <v>Credit</v>
          </cell>
          <cell r="G5011" t="str">
            <v>South East</v>
          </cell>
          <cell r="H5011">
            <v>84</v>
          </cell>
        </row>
        <row r="5012">
          <cell r="A5012">
            <v>1999</v>
          </cell>
          <cell r="B5012">
            <v>3</v>
          </cell>
          <cell r="C5012" t="str">
            <v>npower</v>
          </cell>
          <cell r="D5012" t="str">
            <v>nPower</v>
          </cell>
          <cell r="E5012">
            <v>2</v>
          </cell>
          <cell r="F5012" t="str">
            <v>Credit</v>
          </cell>
          <cell r="G5012" t="str">
            <v>South East</v>
          </cell>
          <cell r="H5012">
            <v>0</v>
          </cell>
        </row>
        <row r="5013">
          <cell r="A5013">
            <v>1999</v>
          </cell>
          <cell r="B5013">
            <v>3</v>
          </cell>
          <cell r="C5013" t="str">
            <v>npower</v>
          </cell>
          <cell r="D5013" t="str">
            <v>nPower</v>
          </cell>
          <cell r="E5013">
            <v>2</v>
          </cell>
          <cell r="F5013" t="str">
            <v>Direct Debit</v>
          </cell>
          <cell r="G5013" t="str">
            <v>South East</v>
          </cell>
          <cell r="H5013">
            <v>104</v>
          </cell>
        </row>
        <row r="5014">
          <cell r="A5014">
            <v>1999</v>
          </cell>
          <cell r="B5014">
            <v>3</v>
          </cell>
          <cell r="C5014" t="str">
            <v>npower</v>
          </cell>
          <cell r="D5014" t="str">
            <v>nPower</v>
          </cell>
          <cell r="E5014">
            <v>2</v>
          </cell>
          <cell r="F5014" t="str">
            <v>Prepayment</v>
          </cell>
          <cell r="G5014" t="str">
            <v>South East</v>
          </cell>
          <cell r="H5014">
            <v>25</v>
          </cell>
        </row>
        <row r="5015">
          <cell r="A5015">
            <v>1999</v>
          </cell>
          <cell r="B5015">
            <v>3</v>
          </cell>
          <cell r="C5015" t="str">
            <v>npower</v>
          </cell>
          <cell r="D5015" t="str">
            <v>nPower</v>
          </cell>
          <cell r="E5015">
            <v>2</v>
          </cell>
          <cell r="F5015" t="str">
            <v>All</v>
          </cell>
          <cell r="G5015" t="str">
            <v>South Scotland</v>
          </cell>
          <cell r="H5015">
            <v>67</v>
          </cell>
        </row>
        <row r="5016">
          <cell r="A5016">
            <v>1999</v>
          </cell>
          <cell r="B5016">
            <v>3</v>
          </cell>
          <cell r="C5016" t="str">
            <v>npower</v>
          </cell>
          <cell r="D5016" t="str">
            <v>nPower</v>
          </cell>
          <cell r="E5016">
            <v>2</v>
          </cell>
          <cell r="F5016" t="str">
            <v>Credit</v>
          </cell>
          <cell r="G5016" t="str">
            <v>South Scotland</v>
          </cell>
          <cell r="H5016">
            <v>26</v>
          </cell>
        </row>
        <row r="5017">
          <cell r="A5017">
            <v>1999</v>
          </cell>
          <cell r="B5017">
            <v>3</v>
          </cell>
          <cell r="C5017" t="str">
            <v>npower</v>
          </cell>
          <cell r="D5017" t="str">
            <v>nPower</v>
          </cell>
          <cell r="E5017">
            <v>2</v>
          </cell>
          <cell r="F5017" t="str">
            <v>Credit</v>
          </cell>
          <cell r="G5017" t="str">
            <v>South Scotland</v>
          </cell>
          <cell r="H5017">
            <v>0</v>
          </cell>
        </row>
        <row r="5018">
          <cell r="A5018">
            <v>1999</v>
          </cell>
          <cell r="B5018">
            <v>3</v>
          </cell>
          <cell r="C5018" t="str">
            <v>npower</v>
          </cell>
          <cell r="D5018" t="str">
            <v>nPower</v>
          </cell>
          <cell r="E5018">
            <v>2</v>
          </cell>
          <cell r="F5018" t="str">
            <v>Direct Debit</v>
          </cell>
          <cell r="G5018" t="str">
            <v>South Scotland</v>
          </cell>
          <cell r="H5018">
            <v>33</v>
          </cell>
        </row>
        <row r="5019">
          <cell r="A5019">
            <v>1999</v>
          </cell>
          <cell r="B5019">
            <v>3</v>
          </cell>
          <cell r="C5019" t="str">
            <v>npower</v>
          </cell>
          <cell r="D5019" t="str">
            <v>nPower</v>
          </cell>
          <cell r="E5019">
            <v>2</v>
          </cell>
          <cell r="F5019" t="str">
            <v>Prepayment</v>
          </cell>
          <cell r="G5019" t="str">
            <v>South Scotland</v>
          </cell>
          <cell r="H5019">
            <v>8</v>
          </cell>
        </row>
        <row r="5020">
          <cell r="A5020">
            <v>1999</v>
          </cell>
          <cell r="B5020">
            <v>3</v>
          </cell>
          <cell r="C5020" t="str">
            <v>npower</v>
          </cell>
          <cell r="D5020" t="str">
            <v>nPower</v>
          </cell>
          <cell r="E5020">
            <v>2</v>
          </cell>
          <cell r="F5020" t="str">
            <v>All</v>
          </cell>
          <cell r="G5020" t="str">
            <v>South Wales</v>
          </cell>
          <cell r="H5020">
            <v>76</v>
          </cell>
        </row>
        <row r="5021">
          <cell r="A5021">
            <v>1999</v>
          </cell>
          <cell r="B5021">
            <v>3</v>
          </cell>
          <cell r="C5021" t="str">
            <v>npower</v>
          </cell>
          <cell r="D5021" t="str">
            <v>nPower</v>
          </cell>
          <cell r="E5021">
            <v>2</v>
          </cell>
          <cell r="F5021" t="str">
            <v>Credit</v>
          </cell>
          <cell r="G5021" t="str">
            <v>South Wales</v>
          </cell>
          <cell r="H5021">
            <v>28</v>
          </cell>
        </row>
        <row r="5022">
          <cell r="A5022">
            <v>1999</v>
          </cell>
          <cell r="B5022">
            <v>3</v>
          </cell>
          <cell r="C5022" t="str">
            <v>npower</v>
          </cell>
          <cell r="D5022" t="str">
            <v>nPower</v>
          </cell>
          <cell r="E5022">
            <v>2</v>
          </cell>
          <cell r="F5022" t="str">
            <v>Credit</v>
          </cell>
          <cell r="G5022" t="str">
            <v>South Wales</v>
          </cell>
          <cell r="H5022">
            <v>0</v>
          </cell>
        </row>
        <row r="5023">
          <cell r="A5023">
            <v>1999</v>
          </cell>
          <cell r="B5023">
            <v>3</v>
          </cell>
          <cell r="C5023" t="str">
            <v>npower</v>
          </cell>
          <cell r="D5023" t="str">
            <v>nPower</v>
          </cell>
          <cell r="E5023">
            <v>2</v>
          </cell>
          <cell r="F5023" t="str">
            <v>Direct Debit</v>
          </cell>
          <cell r="G5023" t="str">
            <v>South Wales</v>
          </cell>
          <cell r="H5023">
            <v>43</v>
          </cell>
        </row>
        <row r="5024">
          <cell r="A5024">
            <v>1999</v>
          </cell>
          <cell r="B5024">
            <v>3</v>
          </cell>
          <cell r="C5024" t="str">
            <v>npower</v>
          </cell>
          <cell r="D5024" t="str">
            <v>nPower</v>
          </cell>
          <cell r="E5024">
            <v>2</v>
          </cell>
          <cell r="F5024" t="str">
            <v>Prepayment</v>
          </cell>
          <cell r="G5024" t="str">
            <v>South Wales</v>
          </cell>
          <cell r="H5024">
            <v>5</v>
          </cell>
        </row>
        <row r="5025">
          <cell r="A5025">
            <v>1999</v>
          </cell>
          <cell r="B5025">
            <v>3</v>
          </cell>
          <cell r="C5025" t="str">
            <v>npower</v>
          </cell>
          <cell r="D5025" t="str">
            <v>nPower</v>
          </cell>
          <cell r="E5025">
            <v>2</v>
          </cell>
          <cell r="F5025" t="str">
            <v>All</v>
          </cell>
          <cell r="G5025" t="str">
            <v>South West</v>
          </cell>
          <cell r="H5025">
            <v>203</v>
          </cell>
        </row>
        <row r="5026">
          <cell r="A5026">
            <v>1999</v>
          </cell>
          <cell r="B5026">
            <v>3</v>
          </cell>
          <cell r="C5026" t="str">
            <v>npower</v>
          </cell>
          <cell r="D5026" t="str">
            <v>nPower</v>
          </cell>
          <cell r="E5026">
            <v>2</v>
          </cell>
          <cell r="F5026" t="str">
            <v>Credit</v>
          </cell>
          <cell r="G5026" t="str">
            <v>South West</v>
          </cell>
          <cell r="H5026">
            <v>76</v>
          </cell>
        </row>
        <row r="5027">
          <cell r="A5027">
            <v>1999</v>
          </cell>
          <cell r="B5027">
            <v>3</v>
          </cell>
          <cell r="C5027" t="str">
            <v>npower</v>
          </cell>
          <cell r="D5027" t="str">
            <v>nPower</v>
          </cell>
          <cell r="E5027">
            <v>2</v>
          </cell>
          <cell r="F5027" t="str">
            <v>Credit</v>
          </cell>
          <cell r="G5027" t="str">
            <v>South West</v>
          </cell>
          <cell r="H5027">
            <v>0</v>
          </cell>
        </row>
        <row r="5028">
          <cell r="A5028">
            <v>1999</v>
          </cell>
          <cell r="B5028">
            <v>3</v>
          </cell>
          <cell r="C5028" t="str">
            <v>npower</v>
          </cell>
          <cell r="D5028" t="str">
            <v>nPower</v>
          </cell>
          <cell r="E5028">
            <v>2</v>
          </cell>
          <cell r="F5028" t="str">
            <v>Direct Debit</v>
          </cell>
          <cell r="G5028" t="str">
            <v>South West</v>
          </cell>
          <cell r="H5028">
            <v>104</v>
          </cell>
        </row>
        <row r="5029">
          <cell r="A5029">
            <v>1999</v>
          </cell>
          <cell r="B5029">
            <v>3</v>
          </cell>
          <cell r="C5029" t="str">
            <v>npower</v>
          </cell>
          <cell r="D5029" t="str">
            <v>nPower</v>
          </cell>
          <cell r="E5029">
            <v>2</v>
          </cell>
          <cell r="F5029" t="str">
            <v>Prepayment</v>
          </cell>
          <cell r="G5029" t="str">
            <v>South West</v>
          </cell>
          <cell r="H5029">
            <v>23</v>
          </cell>
        </row>
        <row r="5030">
          <cell r="A5030">
            <v>1999</v>
          </cell>
          <cell r="B5030">
            <v>3</v>
          </cell>
          <cell r="C5030" t="str">
            <v>npower</v>
          </cell>
          <cell r="D5030" t="str">
            <v>nPower</v>
          </cell>
          <cell r="E5030">
            <v>2</v>
          </cell>
          <cell r="F5030" t="str">
            <v>All</v>
          </cell>
          <cell r="G5030" t="str">
            <v>Southern</v>
          </cell>
          <cell r="H5030">
            <v>400</v>
          </cell>
        </row>
        <row r="5031">
          <cell r="A5031">
            <v>1999</v>
          </cell>
          <cell r="B5031">
            <v>3</v>
          </cell>
          <cell r="C5031" t="str">
            <v>npower</v>
          </cell>
          <cell r="D5031" t="str">
            <v>nPower</v>
          </cell>
          <cell r="E5031">
            <v>2</v>
          </cell>
          <cell r="F5031" t="str">
            <v>Credit</v>
          </cell>
          <cell r="G5031" t="str">
            <v>Southern</v>
          </cell>
          <cell r="H5031">
            <v>159</v>
          </cell>
        </row>
        <row r="5032">
          <cell r="A5032">
            <v>1999</v>
          </cell>
          <cell r="B5032">
            <v>3</v>
          </cell>
          <cell r="C5032" t="str">
            <v>npower</v>
          </cell>
          <cell r="D5032" t="str">
            <v>nPower</v>
          </cell>
          <cell r="E5032">
            <v>2</v>
          </cell>
          <cell r="F5032" t="str">
            <v>Credit</v>
          </cell>
          <cell r="G5032" t="str">
            <v>Southern</v>
          </cell>
          <cell r="H5032">
            <v>0</v>
          </cell>
        </row>
        <row r="5033">
          <cell r="A5033">
            <v>1999</v>
          </cell>
          <cell r="B5033">
            <v>3</v>
          </cell>
          <cell r="C5033" t="str">
            <v>npower</v>
          </cell>
          <cell r="D5033" t="str">
            <v>nPower</v>
          </cell>
          <cell r="E5033">
            <v>2</v>
          </cell>
          <cell r="F5033" t="str">
            <v>Direct Debit</v>
          </cell>
          <cell r="G5033" t="str">
            <v>Southern</v>
          </cell>
          <cell r="H5033">
            <v>195</v>
          </cell>
        </row>
        <row r="5034">
          <cell r="A5034">
            <v>1999</v>
          </cell>
          <cell r="B5034">
            <v>3</v>
          </cell>
          <cell r="C5034" t="str">
            <v>npower</v>
          </cell>
          <cell r="D5034" t="str">
            <v>nPower</v>
          </cell>
          <cell r="E5034">
            <v>2</v>
          </cell>
          <cell r="F5034" t="str">
            <v>Prepayment</v>
          </cell>
          <cell r="G5034" t="str">
            <v>Southern</v>
          </cell>
          <cell r="H5034">
            <v>46</v>
          </cell>
        </row>
        <row r="5035">
          <cell r="A5035">
            <v>1999</v>
          </cell>
          <cell r="B5035">
            <v>3</v>
          </cell>
          <cell r="C5035" t="str">
            <v>npower</v>
          </cell>
          <cell r="D5035" t="str">
            <v>nPower</v>
          </cell>
          <cell r="E5035">
            <v>2</v>
          </cell>
          <cell r="F5035" t="str">
            <v>All</v>
          </cell>
          <cell r="G5035" t="str">
            <v>Yorkshire</v>
          </cell>
          <cell r="H5035">
            <v>167</v>
          </cell>
        </row>
        <row r="5036">
          <cell r="A5036">
            <v>1999</v>
          </cell>
          <cell r="B5036">
            <v>3</v>
          </cell>
          <cell r="C5036" t="str">
            <v>npower</v>
          </cell>
          <cell r="D5036" t="str">
            <v>nPower</v>
          </cell>
          <cell r="E5036">
            <v>2</v>
          </cell>
          <cell r="F5036" t="str">
            <v>Credit</v>
          </cell>
          <cell r="G5036" t="str">
            <v>Yorkshire</v>
          </cell>
          <cell r="H5036">
            <v>67</v>
          </cell>
        </row>
        <row r="5037">
          <cell r="A5037">
            <v>1999</v>
          </cell>
          <cell r="B5037">
            <v>3</v>
          </cell>
          <cell r="C5037" t="str">
            <v>npower</v>
          </cell>
          <cell r="D5037" t="str">
            <v>nPower</v>
          </cell>
          <cell r="E5037">
            <v>2</v>
          </cell>
          <cell r="F5037" t="str">
            <v>Credit</v>
          </cell>
          <cell r="G5037" t="str">
            <v>Yorkshire</v>
          </cell>
          <cell r="H5037">
            <v>0</v>
          </cell>
        </row>
        <row r="5038">
          <cell r="A5038">
            <v>1999</v>
          </cell>
          <cell r="B5038">
            <v>3</v>
          </cell>
          <cell r="C5038" t="str">
            <v>npower</v>
          </cell>
          <cell r="D5038" t="str">
            <v>nPower</v>
          </cell>
          <cell r="E5038">
            <v>2</v>
          </cell>
          <cell r="F5038" t="str">
            <v>Direct Debit</v>
          </cell>
          <cell r="G5038" t="str">
            <v>Yorkshire</v>
          </cell>
          <cell r="H5038">
            <v>82</v>
          </cell>
        </row>
        <row r="5039">
          <cell r="A5039">
            <v>1999</v>
          </cell>
          <cell r="B5039">
            <v>3</v>
          </cell>
          <cell r="C5039" t="str">
            <v>npower</v>
          </cell>
          <cell r="D5039" t="str">
            <v>nPower</v>
          </cell>
          <cell r="E5039">
            <v>2</v>
          </cell>
          <cell r="F5039" t="str">
            <v>Prepayment</v>
          </cell>
          <cell r="G5039" t="str">
            <v>Yorkshire</v>
          </cell>
          <cell r="H5039">
            <v>18</v>
          </cell>
        </row>
        <row r="5040">
          <cell r="A5040">
            <v>1999</v>
          </cell>
          <cell r="B5040">
            <v>3</v>
          </cell>
          <cell r="C5040" t="str">
            <v>Powergen</v>
          </cell>
          <cell r="D5040" t="str">
            <v>Powergen</v>
          </cell>
          <cell r="E5040">
            <v>2</v>
          </cell>
          <cell r="F5040" t="str">
            <v>All</v>
          </cell>
          <cell r="G5040" t="str">
            <v>East Anglia</v>
          </cell>
          <cell r="H5040">
            <v>16067</v>
          </cell>
        </row>
        <row r="5041">
          <cell r="A5041">
            <v>1999</v>
          </cell>
          <cell r="B5041">
            <v>3</v>
          </cell>
          <cell r="C5041" t="str">
            <v>Powergen</v>
          </cell>
          <cell r="D5041" t="str">
            <v>Powergen</v>
          </cell>
          <cell r="E5041">
            <v>2</v>
          </cell>
          <cell r="F5041" t="str">
            <v>Credit</v>
          </cell>
          <cell r="G5041" t="str">
            <v>East Anglia</v>
          </cell>
          <cell r="H5041">
            <v>8713</v>
          </cell>
        </row>
        <row r="5042">
          <cell r="A5042">
            <v>1999</v>
          </cell>
          <cell r="B5042">
            <v>3</v>
          </cell>
          <cell r="C5042" t="str">
            <v>Powergen</v>
          </cell>
          <cell r="D5042" t="str">
            <v>Powergen</v>
          </cell>
          <cell r="E5042">
            <v>2</v>
          </cell>
          <cell r="F5042" t="str">
            <v>Credit</v>
          </cell>
          <cell r="G5042" t="str">
            <v>East Anglia</v>
          </cell>
          <cell r="H5042">
            <v>262</v>
          </cell>
        </row>
        <row r="5043">
          <cell r="A5043">
            <v>1999</v>
          </cell>
          <cell r="B5043">
            <v>3</v>
          </cell>
          <cell r="C5043" t="str">
            <v>Powergen</v>
          </cell>
          <cell r="D5043" t="str">
            <v>Powergen</v>
          </cell>
          <cell r="E5043">
            <v>2</v>
          </cell>
          <cell r="F5043" t="str">
            <v>Direct Debit</v>
          </cell>
          <cell r="G5043" t="str">
            <v>East Anglia</v>
          </cell>
          <cell r="H5043">
            <v>6855</v>
          </cell>
        </row>
        <row r="5044">
          <cell r="A5044">
            <v>1999</v>
          </cell>
          <cell r="B5044">
            <v>3</v>
          </cell>
          <cell r="C5044" t="str">
            <v>Powergen</v>
          </cell>
          <cell r="D5044" t="str">
            <v>Powergen</v>
          </cell>
          <cell r="E5044">
            <v>2</v>
          </cell>
          <cell r="F5044" t="str">
            <v>Prepayment</v>
          </cell>
          <cell r="G5044" t="str">
            <v>East Anglia</v>
          </cell>
          <cell r="H5044">
            <v>237</v>
          </cell>
        </row>
        <row r="5045">
          <cell r="A5045">
            <v>1999</v>
          </cell>
          <cell r="B5045">
            <v>3</v>
          </cell>
          <cell r="C5045" t="str">
            <v>Powergen</v>
          </cell>
          <cell r="D5045" t="str">
            <v>Powergen</v>
          </cell>
          <cell r="E5045">
            <v>1</v>
          </cell>
          <cell r="F5045" t="str">
            <v>All</v>
          </cell>
          <cell r="G5045" t="str">
            <v>East Midlands</v>
          </cell>
          <cell r="H5045">
            <v>1846394</v>
          </cell>
        </row>
        <row r="5046">
          <cell r="A5046">
            <v>1999</v>
          </cell>
          <cell r="B5046">
            <v>3</v>
          </cell>
          <cell r="C5046" t="str">
            <v>Powergen</v>
          </cell>
          <cell r="D5046" t="str">
            <v>Powergen</v>
          </cell>
          <cell r="E5046">
            <v>1</v>
          </cell>
          <cell r="F5046" t="str">
            <v>Credit</v>
          </cell>
          <cell r="G5046" t="str">
            <v>East Midlands</v>
          </cell>
          <cell r="H5046">
            <v>879446</v>
          </cell>
        </row>
        <row r="5047">
          <cell r="A5047">
            <v>1999</v>
          </cell>
          <cell r="B5047">
            <v>3</v>
          </cell>
          <cell r="C5047" t="str">
            <v>Powergen</v>
          </cell>
          <cell r="D5047" t="str">
            <v>Powergen</v>
          </cell>
          <cell r="E5047">
            <v>1</v>
          </cell>
          <cell r="F5047" t="str">
            <v>Credit</v>
          </cell>
          <cell r="G5047" t="str">
            <v>East Midlands</v>
          </cell>
          <cell r="H5047">
            <v>5635</v>
          </cell>
        </row>
        <row r="5048">
          <cell r="A5048">
            <v>1999</v>
          </cell>
          <cell r="B5048">
            <v>3</v>
          </cell>
          <cell r="C5048" t="str">
            <v>Powergen</v>
          </cell>
          <cell r="D5048" t="str">
            <v>Powergen</v>
          </cell>
          <cell r="E5048">
            <v>1</v>
          </cell>
          <cell r="F5048" t="str">
            <v>Direct Debit</v>
          </cell>
          <cell r="G5048" t="str">
            <v>East Midlands</v>
          </cell>
          <cell r="H5048">
            <v>698558</v>
          </cell>
        </row>
        <row r="5049">
          <cell r="A5049">
            <v>1999</v>
          </cell>
          <cell r="B5049">
            <v>3</v>
          </cell>
          <cell r="C5049" t="str">
            <v>Powergen</v>
          </cell>
          <cell r="D5049" t="str">
            <v>Powergen</v>
          </cell>
          <cell r="E5049">
            <v>1</v>
          </cell>
          <cell r="F5049" t="str">
            <v>Prepayment</v>
          </cell>
          <cell r="G5049" t="str">
            <v>East Midlands</v>
          </cell>
          <cell r="H5049">
            <v>262755</v>
          </cell>
        </row>
        <row r="5050">
          <cell r="A5050">
            <v>1999</v>
          </cell>
          <cell r="B5050">
            <v>3</v>
          </cell>
          <cell r="C5050" t="str">
            <v>Powergen</v>
          </cell>
          <cell r="D5050" t="str">
            <v>Powergen</v>
          </cell>
          <cell r="E5050">
            <v>2</v>
          </cell>
          <cell r="F5050" t="str">
            <v>All</v>
          </cell>
          <cell r="G5050" t="str">
            <v>London</v>
          </cell>
          <cell r="H5050">
            <v>134</v>
          </cell>
        </row>
        <row r="5051">
          <cell r="A5051">
            <v>1999</v>
          </cell>
          <cell r="B5051">
            <v>3</v>
          </cell>
          <cell r="C5051" t="str">
            <v>Powergen</v>
          </cell>
          <cell r="D5051" t="str">
            <v>Powergen</v>
          </cell>
          <cell r="E5051">
            <v>2</v>
          </cell>
          <cell r="F5051" t="str">
            <v>Credit</v>
          </cell>
          <cell r="G5051" t="str">
            <v>London</v>
          </cell>
          <cell r="H5051">
            <v>69</v>
          </cell>
        </row>
        <row r="5052">
          <cell r="A5052">
            <v>1999</v>
          </cell>
          <cell r="B5052">
            <v>3</v>
          </cell>
          <cell r="C5052" t="str">
            <v>Powergen</v>
          </cell>
          <cell r="D5052" t="str">
            <v>Powergen</v>
          </cell>
          <cell r="E5052">
            <v>2</v>
          </cell>
          <cell r="F5052" t="str">
            <v>Credit</v>
          </cell>
          <cell r="G5052" t="str">
            <v>London</v>
          </cell>
          <cell r="H5052">
            <v>2</v>
          </cell>
        </row>
        <row r="5053">
          <cell r="A5053">
            <v>1999</v>
          </cell>
          <cell r="B5053">
            <v>3</v>
          </cell>
          <cell r="C5053" t="str">
            <v>Powergen</v>
          </cell>
          <cell r="D5053" t="str">
            <v>Powergen</v>
          </cell>
          <cell r="E5053">
            <v>2</v>
          </cell>
          <cell r="F5053" t="str">
            <v>Direct Debit</v>
          </cell>
          <cell r="G5053" t="str">
            <v>London</v>
          </cell>
          <cell r="H5053">
            <v>55</v>
          </cell>
        </row>
        <row r="5054">
          <cell r="A5054">
            <v>1999</v>
          </cell>
          <cell r="B5054">
            <v>3</v>
          </cell>
          <cell r="C5054" t="str">
            <v>Powergen</v>
          </cell>
          <cell r="D5054" t="str">
            <v>Powergen</v>
          </cell>
          <cell r="E5054">
            <v>2</v>
          </cell>
          <cell r="F5054" t="str">
            <v>Prepayment</v>
          </cell>
          <cell r="G5054" t="str">
            <v>London</v>
          </cell>
          <cell r="H5054">
            <v>8</v>
          </cell>
        </row>
        <row r="5055">
          <cell r="A5055">
            <v>1999</v>
          </cell>
          <cell r="B5055">
            <v>3</v>
          </cell>
          <cell r="C5055" t="str">
            <v>Powergen</v>
          </cell>
          <cell r="D5055" t="str">
            <v>Powergen</v>
          </cell>
          <cell r="E5055">
            <v>2</v>
          </cell>
          <cell r="F5055" t="str">
            <v>All</v>
          </cell>
          <cell r="G5055" t="str">
            <v>Midlands</v>
          </cell>
          <cell r="H5055">
            <v>9546</v>
          </cell>
        </row>
        <row r="5056">
          <cell r="A5056">
            <v>1999</v>
          </cell>
          <cell r="B5056">
            <v>3</v>
          </cell>
          <cell r="C5056" t="str">
            <v>Powergen</v>
          </cell>
          <cell r="D5056" t="str">
            <v>Powergen</v>
          </cell>
          <cell r="E5056">
            <v>2</v>
          </cell>
          <cell r="F5056" t="str">
            <v>Credit</v>
          </cell>
          <cell r="G5056" t="str">
            <v>Midlands</v>
          </cell>
          <cell r="H5056">
            <v>5156</v>
          </cell>
        </row>
        <row r="5057">
          <cell r="A5057">
            <v>1999</v>
          </cell>
          <cell r="B5057">
            <v>3</v>
          </cell>
          <cell r="C5057" t="str">
            <v>Powergen</v>
          </cell>
          <cell r="D5057" t="str">
            <v>Powergen</v>
          </cell>
          <cell r="E5057">
            <v>2</v>
          </cell>
          <cell r="F5057" t="str">
            <v>Credit</v>
          </cell>
          <cell r="G5057" t="str">
            <v>Midlands</v>
          </cell>
          <cell r="H5057">
            <v>156</v>
          </cell>
        </row>
        <row r="5058">
          <cell r="A5058">
            <v>1999</v>
          </cell>
          <cell r="B5058">
            <v>3</v>
          </cell>
          <cell r="C5058" t="str">
            <v>Powergen</v>
          </cell>
          <cell r="D5058" t="str">
            <v>Powergen</v>
          </cell>
          <cell r="E5058">
            <v>2</v>
          </cell>
          <cell r="F5058" t="str">
            <v>Direct Debit</v>
          </cell>
          <cell r="G5058" t="str">
            <v>Midlands</v>
          </cell>
          <cell r="H5058">
            <v>4057</v>
          </cell>
        </row>
        <row r="5059">
          <cell r="A5059">
            <v>1999</v>
          </cell>
          <cell r="B5059">
            <v>3</v>
          </cell>
          <cell r="C5059" t="str">
            <v>Powergen</v>
          </cell>
          <cell r="D5059" t="str">
            <v>Powergen</v>
          </cell>
          <cell r="E5059">
            <v>2</v>
          </cell>
          <cell r="F5059" t="str">
            <v>Prepayment</v>
          </cell>
          <cell r="G5059" t="str">
            <v>Midlands</v>
          </cell>
          <cell r="H5059">
            <v>177</v>
          </cell>
        </row>
        <row r="5060">
          <cell r="A5060">
            <v>1999</v>
          </cell>
          <cell r="B5060">
            <v>3</v>
          </cell>
          <cell r="C5060" t="str">
            <v>Powergen</v>
          </cell>
          <cell r="D5060" t="str">
            <v>Powergen</v>
          </cell>
          <cell r="E5060">
            <v>2</v>
          </cell>
          <cell r="F5060" t="str">
            <v>All</v>
          </cell>
          <cell r="G5060" t="str">
            <v>North East</v>
          </cell>
          <cell r="H5060">
            <v>2936</v>
          </cell>
        </row>
        <row r="5061">
          <cell r="A5061">
            <v>1999</v>
          </cell>
          <cell r="B5061">
            <v>3</v>
          </cell>
          <cell r="C5061" t="str">
            <v>Powergen</v>
          </cell>
          <cell r="D5061" t="str">
            <v>Powergen</v>
          </cell>
          <cell r="E5061">
            <v>2</v>
          </cell>
          <cell r="F5061" t="str">
            <v>Credit</v>
          </cell>
          <cell r="G5061" t="str">
            <v>North East</v>
          </cell>
          <cell r="H5061">
            <v>1618</v>
          </cell>
        </row>
        <row r="5062">
          <cell r="A5062">
            <v>1999</v>
          </cell>
          <cell r="B5062">
            <v>3</v>
          </cell>
          <cell r="C5062" t="str">
            <v>Powergen</v>
          </cell>
          <cell r="D5062" t="str">
            <v>Powergen</v>
          </cell>
          <cell r="E5062">
            <v>2</v>
          </cell>
          <cell r="F5062" t="str">
            <v>Credit</v>
          </cell>
          <cell r="G5062" t="str">
            <v>North East</v>
          </cell>
          <cell r="H5062">
            <v>46</v>
          </cell>
        </row>
        <row r="5063">
          <cell r="A5063">
            <v>1999</v>
          </cell>
          <cell r="B5063">
            <v>3</v>
          </cell>
          <cell r="C5063" t="str">
            <v>Powergen</v>
          </cell>
          <cell r="D5063" t="str">
            <v>Powergen</v>
          </cell>
          <cell r="E5063">
            <v>2</v>
          </cell>
          <cell r="F5063" t="str">
            <v>Direct Debit</v>
          </cell>
          <cell r="G5063" t="str">
            <v>North East</v>
          </cell>
          <cell r="H5063">
            <v>1272</v>
          </cell>
        </row>
        <row r="5064">
          <cell r="A5064">
            <v>1999</v>
          </cell>
          <cell r="B5064">
            <v>3</v>
          </cell>
          <cell r="C5064" t="str">
            <v>Powergen</v>
          </cell>
          <cell r="D5064" t="str">
            <v>Powergen</v>
          </cell>
          <cell r="E5064">
            <v>2</v>
          </cell>
          <cell r="F5064" t="str">
            <v>Prepayment</v>
          </cell>
          <cell r="G5064" t="str">
            <v>North East</v>
          </cell>
          <cell r="H5064">
            <v>0</v>
          </cell>
        </row>
        <row r="5065">
          <cell r="A5065">
            <v>1999</v>
          </cell>
          <cell r="B5065">
            <v>3</v>
          </cell>
          <cell r="C5065" t="str">
            <v>Powergen</v>
          </cell>
          <cell r="D5065" t="str">
            <v>Powergen</v>
          </cell>
          <cell r="E5065">
            <v>2</v>
          </cell>
          <cell r="F5065" t="str">
            <v>All</v>
          </cell>
          <cell r="G5065" t="str">
            <v>North Scotland</v>
          </cell>
          <cell r="H5065">
            <v>24</v>
          </cell>
        </row>
        <row r="5066">
          <cell r="A5066">
            <v>1999</v>
          </cell>
          <cell r="B5066">
            <v>3</v>
          </cell>
          <cell r="C5066" t="str">
            <v>Powergen</v>
          </cell>
          <cell r="D5066" t="str">
            <v>Powergen</v>
          </cell>
          <cell r="E5066">
            <v>2</v>
          </cell>
          <cell r="F5066" t="str">
            <v>Credit</v>
          </cell>
          <cell r="G5066" t="str">
            <v>North Scotland</v>
          </cell>
          <cell r="H5066">
            <v>14</v>
          </cell>
        </row>
        <row r="5067">
          <cell r="A5067">
            <v>1999</v>
          </cell>
          <cell r="B5067">
            <v>3</v>
          </cell>
          <cell r="C5067" t="str">
            <v>Powergen</v>
          </cell>
          <cell r="D5067" t="str">
            <v>Powergen</v>
          </cell>
          <cell r="E5067">
            <v>2</v>
          </cell>
          <cell r="F5067" t="str">
            <v>Credit</v>
          </cell>
          <cell r="G5067" t="str">
            <v>North Scotland</v>
          </cell>
          <cell r="H5067">
            <v>0</v>
          </cell>
        </row>
        <row r="5068">
          <cell r="A5068">
            <v>1999</v>
          </cell>
          <cell r="B5068">
            <v>3</v>
          </cell>
          <cell r="C5068" t="str">
            <v>Powergen</v>
          </cell>
          <cell r="D5068" t="str">
            <v>Powergen</v>
          </cell>
          <cell r="E5068">
            <v>2</v>
          </cell>
          <cell r="F5068" t="str">
            <v>Direct Debit</v>
          </cell>
          <cell r="G5068" t="str">
            <v>North Scotland</v>
          </cell>
          <cell r="H5068">
            <v>10</v>
          </cell>
        </row>
        <row r="5069">
          <cell r="A5069">
            <v>1999</v>
          </cell>
          <cell r="B5069">
            <v>3</v>
          </cell>
          <cell r="C5069" t="str">
            <v>Powergen</v>
          </cell>
          <cell r="D5069" t="str">
            <v>Powergen</v>
          </cell>
          <cell r="E5069">
            <v>2</v>
          </cell>
          <cell r="F5069" t="str">
            <v>Prepayment</v>
          </cell>
          <cell r="G5069" t="str">
            <v>North Scotland</v>
          </cell>
          <cell r="H5069">
            <v>0</v>
          </cell>
        </row>
        <row r="5070">
          <cell r="A5070">
            <v>1999</v>
          </cell>
          <cell r="B5070">
            <v>3</v>
          </cell>
          <cell r="C5070" t="str">
            <v>Powergen</v>
          </cell>
          <cell r="D5070" t="str">
            <v>Powergen</v>
          </cell>
          <cell r="E5070">
            <v>2</v>
          </cell>
          <cell r="F5070" t="str">
            <v>All</v>
          </cell>
          <cell r="G5070" t="str">
            <v>North Wales &amp; Merseyside</v>
          </cell>
          <cell r="H5070">
            <v>302</v>
          </cell>
        </row>
        <row r="5071">
          <cell r="A5071">
            <v>1999</v>
          </cell>
          <cell r="B5071">
            <v>3</v>
          </cell>
          <cell r="C5071" t="str">
            <v>Powergen</v>
          </cell>
          <cell r="D5071" t="str">
            <v>Powergen</v>
          </cell>
          <cell r="E5071">
            <v>2</v>
          </cell>
          <cell r="F5071" t="str">
            <v>Credit</v>
          </cell>
          <cell r="G5071" t="str">
            <v>North Wales &amp; Merseyside</v>
          </cell>
          <cell r="H5071">
            <v>161</v>
          </cell>
        </row>
        <row r="5072">
          <cell r="A5072">
            <v>1999</v>
          </cell>
          <cell r="B5072">
            <v>3</v>
          </cell>
          <cell r="C5072" t="str">
            <v>Powergen</v>
          </cell>
          <cell r="D5072" t="str">
            <v>Powergen</v>
          </cell>
          <cell r="E5072">
            <v>2</v>
          </cell>
          <cell r="F5072" t="str">
            <v>Credit</v>
          </cell>
          <cell r="G5072" t="str">
            <v>North Wales &amp; Merseyside</v>
          </cell>
          <cell r="H5072">
            <v>5</v>
          </cell>
        </row>
        <row r="5073">
          <cell r="A5073">
            <v>1999</v>
          </cell>
          <cell r="B5073">
            <v>3</v>
          </cell>
          <cell r="C5073" t="str">
            <v>Powergen</v>
          </cell>
          <cell r="D5073" t="str">
            <v>Powergen</v>
          </cell>
          <cell r="E5073">
            <v>2</v>
          </cell>
          <cell r="F5073" t="str">
            <v>Direct Debit</v>
          </cell>
          <cell r="G5073" t="str">
            <v>North Wales &amp; Merseyside</v>
          </cell>
          <cell r="H5073">
            <v>126</v>
          </cell>
        </row>
        <row r="5074">
          <cell r="A5074">
            <v>1999</v>
          </cell>
          <cell r="B5074">
            <v>3</v>
          </cell>
          <cell r="C5074" t="str">
            <v>Powergen</v>
          </cell>
          <cell r="D5074" t="str">
            <v>Powergen</v>
          </cell>
          <cell r="E5074">
            <v>2</v>
          </cell>
          <cell r="F5074" t="str">
            <v>Prepayment</v>
          </cell>
          <cell r="G5074" t="str">
            <v>North Wales &amp; Merseyside</v>
          </cell>
          <cell r="H5074">
            <v>10</v>
          </cell>
        </row>
        <row r="5075">
          <cell r="A5075">
            <v>1999</v>
          </cell>
          <cell r="B5075">
            <v>3</v>
          </cell>
          <cell r="C5075" t="str">
            <v>Powergen</v>
          </cell>
          <cell r="D5075" t="str">
            <v>Powergen</v>
          </cell>
          <cell r="E5075">
            <v>2</v>
          </cell>
          <cell r="F5075" t="str">
            <v>All</v>
          </cell>
          <cell r="G5075" t="str">
            <v>North West</v>
          </cell>
          <cell r="H5075">
            <v>266</v>
          </cell>
        </row>
        <row r="5076">
          <cell r="A5076">
            <v>1999</v>
          </cell>
          <cell r="B5076">
            <v>3</v>
          </cell>
          <cell r="C5076" t="str">
            <v>Powergen</v>
          </cell>
          <cell r="D5076" t="str">
            <v>Powergen</v>
          </cell>
          <cell r="E5076">
            <v>2</v>
          </cell>
          <cell r="F5076" t="str">
            <v>Credit</v>
          </cell>
          <cell r="G5076" t="str">
            <v>North West</v>
          </cell>
          <cell r="H5076">
            <v>144</v>
          </cell>
        </row>
        <row r="5077">
          <cell r="A5077">
            <v>1999</v>
          </cell>
          <cell r="B5077">
            <v>3</v>
          </cell>
          <cell r="C5077" t="str">
            <v>Powergen</v>
          </cell>
          <cell r="D5077" t="str">
            <v>Powergen</v>
          </cell>
          <cell r="E5077">
            <v>2</v>
          </cell>
          <cell r="F5077" t="str">
            <v>Credit</v>
          </cell>
          <cell r="G5077" t="str">
            <v>North West</v>
          </cell>
          <cell r="H5077">
            <v>4</v>
          </cell>
        </row>
        <row r="5078">
          <cell r="A5078">
            <v>1999</v>
          </cell>
          <cell r="B5078">
            <v>3</v>
          </cell>
          <cell r="C5078" t="str">
            <v>Powergen</v>
          </cell>
          <cell r="D5078" t="str">
            <v>Powergen</v>
          </cell>
          <cell r="E5078">
            <v>2</v>
          </cell>
          <cell r="F5078" t="str">
            <v>Direct Debit</v>
          </cell>
          <cell r="G5078" t="str">
            <v>North West</v>
          </cell>
          <cell r="H5078">
            <v>112</v>
          </cell>
        </row>
        <row r="5079">
          <cell r="A5079">
            <v>1999</v>
          </cell>
          <cell r="B5079">
            <v>3</v>
          </cell>
          <cell r="C5079" t="str">
            <v>Powergen</v>
          </cell>
          <cell r="D5079" t="str">
            <v>Powergen</v>
          </cell>
          <cell r="E5079">
            <v>2</v>
          </cell>
          <cell r="F5079" t="str">
            <v>Prepayment</v>
          </cell>
          <cell r="G5079" t="str">
            <v>North West</v>
          </cell>
          <cell r="H5079">
            <v>6</v>
          </cell>
        </row>
        <row r="5080">
          <cell r="A5080">
            <v>1999</v>
          </cell>
          <cell r="B5080">
            <v>3</v>
          </cell>
          <cell r="C5080" t="str">
            <v>Powergen</v>
          </cell>
          <cell r="D5080" t="str">
            <v>Powergen</v>
          </cell>
          <cell r="E5080">
            <v>2</v>
          </cell>
          <cell r="F5080" t="str">
            <v>All</v>
          </cell>
          <cell r="G5080" t="str">
            <v>South East</v>
          </cell>
          <cell r="H5080">
            <v>432</v>
          </cell>
        </row>
        <row r="5081">
          <cell r="A5081">
            <v>1999</v>
          </cell>
          <cell r="B5081">
            <v>3</v>
          </cell>
          <cell r="C5081" t="str">
            <v>Powergen</v>
          </cell>
          <cell r="D5081" t="str">
            <v>Powergen</v>
          </cell>
          <cell r="E5081">
            <v>2</v>
          </cell>
          <cell r="F5081" t="str">
            <v>Credit</v>
          </cell>
          <cell r="G5081" t="str">
            <v>South East</v>
          </cell>
          <cell r="H5081">
            <v>236</v>
          </cell>
        </row>
        <row r="5082">
          <cell r="A5082">
            <v>1999</v>
          </cell>
          <cell r="B5082">
            <v>3</v>
          </cell>
          <cell r="C5082" t="str">
            <v>Powergen</v>
          </cell>
          <cell r="D5082" t="str">
            <v>Powergen</v>
          </cell>
          <cell r="E5082">
            <v>2</v>
          </cell>
          <cell r="F5082" t="str">
            <v>Credit</v>
          </cell>
          <cell r="G5082" t="str">
            <v>South East</v>
          </cell>
          <cell r="H5082">
            <v>7</v>
          </cell>
        </row>
        <row r="5083">
          <cell r="A5083">
            <v>1999</v>
          </cell>
          <cell r="B5083">
            <v>3</v>
          </cell>
          <cell r="C5083" t="str">
            <v>Powergen</v>
          </cell>
          <cell r="D5083" t="str">
            <v>Powergen</v>
          </cell>
          <cell r="E5083">
            <v>2</v>
          </cell>
          <cell r="F5083" t="str">
            <v>Direct Debit</v>
          </cell>
          <cell r="G5083" t="str">
            <v>South East</v>
          </cell>
          <cell r="H5083">
            <v>186</v>
          </cell>
        </row>
        <row r="5084">
          <cell r="A5084">
            <v>1999</v>
          </cell>
          <cell r="B5084">
            <v>3</v>
          </cell>
          <cell r="C5084" t="str">
            <v>Powergen</v>
          </cell>
          <cell r="D5084" t="str">
            <v>Powergen</v>
          </cell>
          <cell r="E5084">
            <v>2</v>
          </cell>
          <cell r="F5084" t="str">
            <v>Prepayment</v>
          </cell>
          <cell r="G5084" t="str">
            <v>South East</v>
          </cell>
          <cell r="H5084">
            <v>3</v>
          </cell>
        </row>
        <row r="5085">
          <cell r="A5085">
            <v>1999</v>
          </cell>
          <cell r="B5085">
            <v>3</v>
          </cell>
          <cell r="C5085" t="str">
            <v>Powergen</v>
          </cell>
          <cell r="D5085" t="str">
            <v>Powergen</v>
          </cell>
          <cell r="E5085">
            <v>2</v>
          </cell>
          <cell r="F5085" t="str">
            <v>All</v>
          </cell>
          <cell r="G5085" t="str">
            <v>South Scotland</v>
          </cell>
          <cell r="H5085">
            <v>42</v>
          </cell>
        </row>
        <row r="5086">
          <cell r="A5086">
            <v>1999</v>
          </cell>
          <cell r="B5086">
            <v>3</v>
          </cell>
          <cell r="C5086" t="str">
            <v>Powergen</v>
          </cell>
          <cell r="D5086" t="str">
            <v>Powergen</v>
          </cell>
          <cell r="E5086">
            <v>2</v>
          </cell>
          <cell r="F5086" t="str">
            <v>Credit</v>
          </cell>
          <cell r="G5086" t="str">
            <v>South Scotland</v>
          </cell>
          <cell r="H5086">
            <v>23</v>
          </cell>
        </row>
        <row r="5087">
          <cell r="A5087">
            <v>1999</v>
          </cell>
          <cell r="B5087">
            <v>3</v>
          </cell>
          <cell r="C5087" t="str">
            <v>Powergen</v>
          </cell>
          <cell r="D5087" t="str">
            <v>Powergen</v>
          </cell>
          <cell r="E5087">
            <v>2</v>
          </cell>
          <cell r="F5087" t="str">
            <v>Credit</v>
          </cell>
          <cell r="G5087" t="str">
            <v>South Scotland</v>
          </cell>
          <cell r="H5087">
            <v>1</v>
          </cell>
        </row>
        <row r="5088">
          <cell r="A5088">
            <v>1999</v>
          </cell>
          <cell r="B5088">
            <v>3</v>
          </cell>
          <cell r="C5088" t="str">
            <v>Powergen</v>
          </cell>
          <cell r="D5088" t="str">
            <v>Powergen</v>
          </cell>
          <cell r="E5088">
            <v>2</v>
          </cell>
          <cell r="F5088" t="str">
            <v>Direct Debit</v>
          </cell>
          <cell r="G5088" t="str">
            <v>South Scotland</v>
          </cell>
          <cell r="H5088">
            <v>18</v>
          </cell>
        </row>
        <row r="5089">
          <cell r="A5089">
            <v>1999</v>
          </cell>
          <cell r="B5089">
            <v>3</v>
          </cell>
          <cell r="C5089" t="str">
            <v>Powergen</v>
          </cell>
          <cell r="D5089" t="str">
            <v>Powergen</v>
          </cell>
          <cell r="E5089">
            <v>2</v>
          </cell>
          <cell r="F5089" t="str">
            <v>Prepayment</v>
          </cell>
          <cell r="G5089" t="str">
            <v>South Scotland</v>
          </cell>
          <cell r="H5089">
            <v>0</v>
          </cell>
        </row>
        <row r="5090">
          <cell r="A5090">
            <v>1999</v>
          </cell>
          <cell r="B5090">
            <v>3</v>
          </cell>
          <cell r="C5090" t="str">
            <v>Powergen</v>
          </cell>
          <cell r="D5090" t="str">
            <v>Powergen</v>
          </cell>
          <cell r="E5090">
            <v>2</v>
          </cell>
          <cell r="F5090" t="str">
            <v>All</v>
          </cell>
          <cell r="G5090" t="str">
            <v>South Wales</v>
          </cell>
          <cell r="H5090">
            <v>166</v>
          </cell>
        </row>
        <row r="5091">
          <cell r="A5091">
            <v>1999</v>
          </cell>
          <cell r="B5091">
            <v>3</v>
          </cell>
          <cell r="C5091" t="str">
            <v>Powergen</v>
          </cell>
          <cell r="D5091" t="str">
            <v>Powergen</v>
          </cell>
          <cell r="E5091">
            <v>2</v>
          </cell>
          <cell r="F5091" t="str">
            <v>Credit</v>
          </cell>
          <cell r="G5091" t="str">
            <v>South Wales</v>
          </cell>
          <cell r="H5091">
            <v>90</v>
          </cell>
        </row>
        <row r="5092">
          <cell r="A5092">
            <v>1999</v>
          </cell>
          <cell r="B5092">
            <v>3</v>
          </cell>
          <cell r="C5092" t="str">
            <v>Powergen</v>
          </cell>
          <cell r="D5092" t="str">
            <v>Powergen</v>
          </cell>
          <cell r="E5092">
            <v>2</v>
          </cell>
          <cell r="F5092" t="str">
            <v>Credit</v>
          </cell>
          <cell r="G5092" t="str">
            <v>South Wales</v>
          </cell>
          <cell r="H5092">
            <v>3</v>
          </cell>
        </row>
        <row r="5093">
          <cell r="A5093">
            <v>1999</v>
          </cell>
          <cell r="B5093">
            <v>3</v>
          </cell>
          <cell r="C5093" t="str">
            <v>Powergen</v>
          </cell>
          <cell r="D5093" t="str">
            <v>Powergen</v>
          </cell>
          <cell r="E5093">
            <v>2</v>
          </cell>
          <cell r="F5093" t="str">
            <v>Direct Debit</v>
          </cell>
          <cell r="G5093" t="str">
            <v>South Wales</v>
          </cell>
          <cell r="H5093">
            <v>72</v>
          </cell>
        </row>
        <row r="5094">
          <cell r="A5094">
            <v>1999</v>
          </cell>
          <cell r="B5094">
            <v>3</v>
          </cell>
          <cell r="C5094" t="str">
            <v>Powergen</v>
          </cell>
          <cell r="D5094" t="str">
            <v>Powergen</v>
          </cell>
          <cell r="E5094">
            <v>2</v>
          </cell>
          <cell r="F5094" t="str">
            <v>Prepayment</v>
          </cell>
          <cell r="G5094" t="str">
            <v>South Wales</v>
          </cell>
          <cell r="H5094">
            <v>1</v>
          </cell>
        </row>
        <row r="5095">
          <cell r="A5095">
            <v>1999</v>
          </cell>
          <cell r="B5095">
            <v>3</v>
          </cell>
          <cell r="C5095" t="str">
            <v>Powergen</v>
          </cell>
          <cell r="D5095" t="str">
            <v>Powergen</v>
          </cell>
          <cell r="E5095">
            <v>2</v>
          </cell>
          <cell r="F5095" t="str">
            <v>All</v>
          </cell>
          <cell r="G5095" t="str">
            <v>South West</v>
          </cell>
          <cell r="H5095">
            <v>87</v>
          </cell>
        </row>
        <row r="5096">
          <cell r="A5096">
            <v>1999</v>
          </cell>
          <cell r="B5096">
            <v>3</v>
          </cell>
          <cell r="C5096" t="str">
            <v>Powergen</v>
          </cell>
          <cell r="D5096" t="str">
            <v>Powergen</v>
          </cell>
          <cell r="E5096">
            <v>2</v>
          </cell>
          <cell r="F5096" t="str">
            <v>Credit</v>
          </cell>
          <cell r="G5096" t="str">
            <v>South West</v>
          </cell>
          <cell r="H5096">
            <v>48</v>
          </cell>
        </row>
        <row r="5097">
          <cell r="A5097">
            <v>1999</v>
          </cell>
          <cell r="B5097">
            <v>3</v>
          </cell>
          <cell r="C5097" t="str">
            <v>Powergen</v>
          </cell>
          <cell r="D5097" t="str">
            <v>Powergen</v>
          </cell>
          <cell r="E5097">
            <v>2</v>
          </cell>
          <cell r="F5097" t="str">
            <v>Credit</v>
          </cell>
          <cell r="G5097" t="str">
            <v>South West</v>
          </cell>
          <cell r="H5097">
            <v>1</v>
          </cell>
        </row>
        <row r="5098">
          <cell r="A5098">
            <v>1999</v>
          </cell>
          <cell r="B5098">
            <v>3</v>
          </cell>
          <cell r="C5098" t="str">
            <v>Powergen</v>
          </cell>
          <cell r="D5098" t="str">
            <v>Powergen</v>
          </cell>
          <cell r="E5098">
            <v>2</v>
          </cell>
          <cell r="F5098" t="str">
            <v>Direct Debit</v>
          </cell>
          <cell r="G5098" t="str">
            <v>South West</v>
          </cell>
          <cell r="H5098">
            <v>36</v>
          </cell>
        </row>
        <row r="5099">
          <cell r="A5099">
            <v>1999</v>
          </cell>
          <cell r="B5099">
            <v>3</v>
          </cell>
          <cell r="C5099" t="str">
            <v>Powergen</v>
          </cell>
          <cell r="D5099" t="str">
            <v>Powergen</v>
          </cell>
          <cell r="E5099">
            <v>2</v>
          </cell>
          <cell r="F5099" t="str">
            <v>Prepayment</v>
          </cell>
          <cell r="G5099" t="str">
            <v>South West</v>
          </cell>
          <cell r="H5099">
            <v>2</v>
          </cell>
        </row>
        <row r="5100">
          <cell r="A5100">
            <v>1999</v>
          </cell>
          <cell r="B5100">
            <v>3</v>
          </cell>
          <cell r="C5100" t="str">
            <v>Powergen</v>
          </cell>
          <cell r="D5100" t="str">
            <v>Powergen</v>
          </cell>
          <cell r="E5100">
            <v>2</v>
          </cell>
          <cell r="F5100" t="str">
            <v>All</v>
          </cell>
          <cell r="G5100" t="str">
            <v>Southern</v>
          </cell>
          <cell r="H5100">
            <v>283</v>
          </cell>
        </row>
        <row r="5101">
          <cell r="A5101">
            <v>1999</v>
          </cell>
          <cell r="B5101">
            <v>3</v>
          </cell>
          <cell r="C5101" t="str">
            <v>Powergen</v>
          </cell>
          <cell r="D5101" t="str">
            <v>Powergen</v>
          </cell>
          <cell r="E5101">
            <v>2</v>
          </cell>
          <cell r="F5101" t="str">
            <v>Credit</v>
          </cell>
          <cell r="G5101" t="str">
            <v>Southern</v>
          </cell>
          <cell r="H5101">
            <v>151</v>
          </cell>
        </row>
        <row r="5102">
          <cell r="A5102">
            <v>1999</v>
          </cell>
          <cell r="B5102">
            <v>3</v>
          </cell>
          <cell r="C5102" t="str">
            <v>Powergen</v>
          </cell>
          <cell r="D5102" t="str">
            <v>Powergen</v>
          </cell>
          <cell r="E5102">
            <v>2</v>
          </cell>
          <cell r="F5102" t="str">
            <v>Credit</v>
          </cell>
          <cell r="G5102" t="str">
            <v>Southern</v>
          </cell>
          <cell r="H5102">
            <v>5</v>
          </cell>
        </row>
        <row r="5103">
          <cell r="A5103">
            <v>1999</v>
          </cell>
          <cell r="B5103">
            <v>3</v>
          </cell>
          <cell r="C5103" t="str">
            <v>Powergen</v>
          </cell>
          <cell r="D5103" t="str">
            <v>Powergen</v>
          </cell>
          <cell r="E5103">
            <v>2</v>
          </cell>
          <cell r="F5103" t="str">
            <v>Direct Debit</v>
          </cell>
          <cell r="G5103" t="str">
            <v>Southern</v>
          </cell>
          <cell r="H5103">
            <v>118</v>
          </cell>
        </row>
        <row r="5104">
          <cell r="A5104">
            <v>1999</v>
          </cell>
          <cell r="B5104">
            <v>3</v>
          </cell>
          <cell r="C5104" t="str">
            <v>Powergen</v>
          </cell>
          <cell r="D5104" t="str">
            <v>Powergen</v>
          </cell>
          <cell r="E5104">
            <v>2</v>
          </cell>
          <cell r="F5104" t="str">
            <v>Prepayment</v>
          </cell>
          <cell r="G5104" t="str">
            <v>Southern</v>
          </cell>
          <cell r="H5104">
            <v>9</v>
          </cell>
        </row>
        <row r="5105">
          <cell r="A5105">
            <v>1999</v>
          </cell>
          <cell r="B5105">
            <v>3</v>
          </cell>
          <cell r="C5105" t="str">
            <v>Powergen</v>
          </cell>
          <cell r="D5105" t="str">
            <v>Powergen</v>
          </cell>
          <cell r="E5105">
            <v>2</v>
          </cell>
          <cell r="F5105" t="str">
            <v>All</v>
          </cell>
          <cell r="G5105" t="str">
            <v>Yorkshire</v>
          </cell>
          <cell r="H5105">
            <v>12326</v>
          </cell>
        </row>
        <row r="5106">
          <cell r="A5106">
            <v>1999</v>
          </cell>
          <cell r="B5106">
            <v>3</v>
          </cell>
          <cell r="C5106" t="str">
            <v>Powergen</v>
          </cell>
          <cell r="D5106" t="str">
            <v>Powergen</v>
          </cell>
          <cell r="E5106">
            <v>2</v>
          </cell>
          <cell r="F5106" t="str">
            <v>Credit</v>
          </cell>
          <cell r="G5106" t="str">
            <v>Yorkshire</v>
          </cell>
          <cell r="H5106">
            <v>6655</v>
          </cell>
        </row>
        <row r="5107">
          <cell r="A5107">
            <v>1999</v>
          </cell>
          <cell r="B5107">
            <v>3</v>
          </cell>
          <cell r="C5107" t="str">
            <v>Powergen</v>
          </cell>
          <cell r="D5107" t="str">
            <v>Powergen</v>
          </cell>
          <cell r="E5107">
            <v>2</v>
          </cell>
          <cell r="F5107" t="str">
            <v>Credit</v>
          </cell>
          <cell r="G5107" t="str">
            <v>Yorkshire</v>
          </cell>
          <cell r="H5107">
            <v>201</v>
          </cell>
        </row>
        <row r="5108">
          <cell r="A5108">
            <v>1999</v>
          </cell>
          <cell r="B5108">
            <v>3</v>
          </cell>
          <cell r="C5108" t="str">
            <v>Powergen</v>
          </cell>
          <cell r="D5108" t="str">
            <v>Powergen</v>
          </cell>
          <cell r="E5108">
            <v>2</v>
          </cell>
          <cell r="F5108" t="str">
            <v>Direct Debit</v>
          </cell>
          <cell r="G5108" t="str">
            <v>Yorkshire</v>
          </cell>
          <cell r="H5108">
            <v>5236</v>
          </cell>
        </row>
        <row r="5109">
          <cell r="A5109">
            <v>1999</v>
          </cell>
          <cell r="B5109">
            <v>3</v>
          </cell>
          <cell r="C5109" t="str">
            <v>Powergen</v>
          </cell>
          <cell r="D5109" t="str">
            <v>Powergen</v>
          </cell>
          <cell r="E5109">
            <v>2</v>
          </cell>
          <cell r="F5109" t="str">
            <v>Prepayment</v>
          </cell>
          <cell r="G5109" t="str">
            <v>Yorkshire</v>
          </cell>
          <cell r="H5109">
            <v>234</v>
          </cell>
        </row>
        <row r="5110">
          <cell r="A5110">
            <v>1999</v>
          </cell>
          <cell r="B5110">
            <v>3</v>
          </cell>
          <cell r="C5110" t="str">
            <v>Scottish Hydro</v>
          </cell>
          <cell r="D5110" t="str">
            <v>Scottish and Southern</v>
          </cell>
          <cell r="E5110">
            <v>2</v>
          </cell>
          <cell r="F5110" t="str">
            <v>All</v>
          </cell>
          <cell r="G5110" t="str">
            <v>East Anglia</v>
          </cell>
          <cell r="H5110">
            <v>189</v>
          </cell>
        </row>
        <row r="5111">
          <cell r="A5111">
            <v>1999</v>
          </cell>
          <cell r="B5111">
            <v>3</v>
          </cell>
          <cell r="C5111" t="str">
            <v>Scottish Hydro</v>
          </cell>
          <cell r="D5111" t="str">
            <v>Scottish and Southern</v>
          </cell>
          <cell r="E5111">
            <v>2</v>
          </cell>
          <cell r="F5111" t="str">
            <v>Credit</v>
          </cell>
          <cell r="G5111" t="str">
            <v>East Anglia</v>
          </cell>
          <cell r="H5111">
            <v>39</v>
          </cell>
        </row>
        <row r="5112">
          <cell r="A5112">
            <v>1999</v>
          </cell>
          <cell r="B5112">
            <v>3</v>
          </cell>
          <cell r="C5112" t="str">
            <v>Scottish Hydro</v>
          </cell>
          <cell r="D5112" t="str">
            <v>Scottish and Southern</v>
          </cell>
          <cell r="E5112">
            <v>2</v>
          </cell>
          <cell r="F5112" t="str">
            <v>Credit</v>
          </cell>
          <cell r="G5112" t="str">
            <v>East Anglia</v>
          </cell>
          <cell r="H5112">
            <v>0</v>
          </cell>
        </row>
        <row r="5113">
          <cell r="A5113">
            <v>1999</v>
          </cell>
          <cell r="B5113">
            <v>3</v>
          </cell>
          <cell r="C5113" t="str">
            <v>Scottish Hydro</v>
          </cell>
          <cell r="D5113" t="str">
            <v>Scottish and Southern</v>
          </cell>
          <cell r="E5113">
            <v>2</v>
          </cell>
          <cell r="F5113" t="str">
            <v>Direct Debit</v>
          </cell>
          <cell r="G5113" t="str">
            <v>East Anglia</v>
          </cell>
          <cell r="H5113">
            <v>150</v>
          </cell>
        </row>
        <row r="5114">
          <cell r="A5114">
            <v>1999</v>
          </cell>
          <cell r="B5114">
            <v>3</v>
          </cell>
          <cell r="C5114" t="str">
            <v>Scottish Hydro</v>
          </cell>
          <cell r="D5114" t="str">
            <v>Scottish and Southern</v>
          </cell>
          <cell r="E5114">
            <v>2</v>
          </cell>
          <cell r="F5114" t="str">
            <v>Prepayment</v>
          </cell>
          <cell r="G5114" t="str">
            <v>East Anglia</v>
          </cell>
          <cell r="H5114">
            <v>0</v>
          </cell>
        </row>
        <row r="5115">
          <cell r="A5115">
            <v>1999</v>
          </cell>
          <cell r="B5115">
            <v>3</v>
          </cell>
          <cell r="C5115" t="str">
            <v>Scottish Hydro</v>
          </cell>
          <cell r="D5115" t="str">
            <v>Scottish and Southern</v>
          </cell>
          <cell r="E5115">
            <v>2</v>
          </cell>
          <cell r="F5115" t="str">
            <v>All</v>
          </cell>
          <cell r="G5115" t="str">
            <v>East Midlands</v>
          </cell>
          <cell r="H5115">
            <v>88</v>
          </cell>
        </row>
        <row r="5116">
          <cell r="A5116">
            <v>1999</v>
          </cell>
          <cell r="B5116">
            <v>3</v>
          </cell>
          <cell r="C5116" t="str">
            <v>Scottish Hydro</v>
          </cell>
          <cell r="D5116" t="str">
            <v>Scottish and Southern</v>
          </cell>
          <cell r="E5116">
            <v>2</v>
          </cell>
          <cell r="F5116" t="str">
            <v>Credit</v>
          </cell>
          <cell r="G5116" t="str">
            <v>East Midlands</v>
          </cell>
          <cell r="H5116">
            <v>8</v>
          </cell>
        </row>
        <row r="5117">
          <cell r="A5117">
            <v>1999</v>
          </cell>
          <cell r="B5117">
            <v>3</v>
          </cell>
          <cell r="C5117" t="str">
            <v>Scottish Hydro</v>
          </cell>
          <cell r="D5117" t="str">
            <v>Scottish and Southern</v>
          </cell>
          <cell r="E5117">
            <v>2</v>
          </cell>
          <cell r="F5117" t="str">
            <v>Credit</v>
          </cell>
          <cell r="G5117" t="str">
            <v>East Midlands</v>
          </cell>
          <cell r="H5117">
            <v>0</v>
          </cell>
        </row>
        <row r="5118">
          <cell r="A5118">
            <v>1999</v>
          </cell>
          <cell r="B5118">
            <v>3</v>
          </cell>
          <cell r="C5118" t="str">
            <v>Scottish Hydro</v>
          </cell>
          <cell r="D5118" t="str">
            <v>Scottish and Southern</v>
          </cell>
          <cell r="E5118">
            <v>2</v>
          </cell>
          <cell r="F5118" t="str">
            <v>Direct Debit</v>
          </cell>
          <cell r="G5118" t="str">
            <v>East Midlands</v>
          </cell>
          <cell r="H5118">
            <v>80</v>
          </cell>
        </row>
        <row r="5119">
          <cell r="A5119">
            <v>1999</v>
          </cell>
          <cell r="B5119">
            <v>3</v>
          </cell>
          <cell r="C5119" t="str">
            <v>Scottish Hydro</v>
          </cell>
          <cell r="D5119" t="str">
            <v>Scottish and Southern</v>
          </cell>
          <cell r="E5119">
            <v>2</v>
          </cell>
          <cell r="F5119" t="str">
            <v>Prepayment</v>
          </cell>
          <cell r="G5119" t="str">
            <v>East Midlands</v>
          </cell>
          <cell r="H5119">
            <v>0</v>
          </cell>
        </row>
        <row r="5120">
          <cell r="A5120">
            <v>1999</v>
          </cell>
          <cell r="B5120">
            <v>3</v>
          </cell>
          <cell r="C5120" t="str">
            <v>Scottish Hydro</v>
          </cell>
          <cell r="D5120" t="str">
            <v>Scottish and Southern</v>
          </cell>
          <cell r="E5120">
            <v>2</v>
          </cell>
          <cell r="F5120" t="str">
            <v>All</v>
          </cell>
          <cell r="G5120" t="str">
            <v>London</v>
          </cell>
          <cell r="H5120">
            <v>118</v>
          </cell>
        </row>
        <row r="5121">
          <cell r="A5121">
            <v>1999</v>
          </cell>
          <cell r="B5121">
            <v>3</v>
          </cell>
          <cell r="C5121" t="str">
            <v>Scottish Hydro</v>
          </cell>
          <cell r="D5121" t="str">
            <v>Scottish and Southern</v>
          </cell>
          <cell r="E5121">
            <v>2</v>
          </cell>
          <cell r="F5121" t="str">
            <v>Credit</v>
          </cell>
          <cell r="G5121" t="str">
            <v>London</v>
          </cell>
          <cell r="H5121">
            <v>19</v>
          </cell>
        </row>
        <row r="5122">
          <cell r="A5122">
            <v>1999</v>
          </cell>
          <cell r="B5122">
            <v>3</v>
          </cell>
          <cell r="C5122" t="str">
            <v>Scottish Hydro</v>
          </cell>
          <cell r="D5122" t="str">
            <v>Scottish and Southern</v>
          </cell>
          <cell r="E5122">
            <v>2</v>
          </cell>
          <cell r="F5122" t="str">
            <v>Credit</v>
          </cell>
          <cell r="G5122" t="str">
            <v>London</v>
          </cell>
          <cell r="H5122">
            <v>0</v>
          </cell>
        </row>
        <row r="5123">
          <cell r="A5123">
            <v>1999</v>
          </cell>
          <cell r="B5123">
            <v>3</v>
          </cell>
          <cell r="C5123" t="str">
            <v>Scottish Hydro</v>
          </cell>
          <cell r="D5123" t="str">
            <v>Scottish and Southern</v>
          </cell>
          <cell r="E5123">
            <v>2</v>
          </cell>
          <cell r="F5123" t="str">
            <v>Direct Debit</v>
          </cell>
          <cell r="G5123" t="str">
            <v>London</v>
          </cell>
          <cell r="H5123">
            <v>99</v>
          </cell>
        </row>
        <row r="5124">
          <cell r="A5124">
            <v>1999</v>
          </cell>
          <cell r="B5124">
            <v>3</v>
          </cell>
          <cell r="C5124" t="str">
            <v>Scottish Hydro</v>
          </cell>
          <cell r="D5124" t="str">
            <v>Scottish and Southern</v>
          </cell>
          <cell r="E5124">
            <v>2</v>
          </cell>
          <cell r="F5124" t="str">
            <v>Prepayment</v>
          </cell>
          <cell r="G5124" t="str">
            <v>London</v>
          </cell>
          <cell r="H5124">
            <v>0</v>
          </cell>
        </row>
        <row r="5125">
          <cell r="A5125">
            <v>1999</v>
          </cell>
          <cell r="B5125">
            <v>3</v>
          </cell>
          <cell r="C5125" t="str">
            <v>Scottish Hydro</v>
          </cell>
          <cell r="D5125" t="str">
            <v>Scottish and Southern</v>
          </cell>
          <cell r="E5125">
            <v>2</v>
          </cell>
          <cell r="F5125" t="str">
            <v>All</v>
          </cell>
          <cell r="G5125" t="str">
            <v>Midlands</v>
          </cell>
          <cell r="H5125">
            <v>139</v>
          </cell>
        </row>
        <row r="5126">
          <cell r="A5126">
            <v>1999</v>
          </cell>
          <cell r="B5126">
            <v>3</v>
          </cell>
          <cell r="C5126" t="str">
            <v>Scottish Hydro</v>
          </cell>
          <cell r="D5126" t="str">
            <v>Scottish and Southern</v>
          </cell>
          <cell r="E5126">
            <v>2</v>
          </cell>
          <cell r="F5126" t="str">
            <v>Credit</v>
          </cell>
          <cell r="G5126" t="str">
            <v>Midlands</v>
          </cell>
          <cell r="H5126">
            <v>21</v>
          </cell>
        </row>
        <row r="5127">
          <cell r="A5127">
            <v>1999</v>
          </cell>
          <cell r="B5127">
            <v>3</v>
          </cell>
          <cell r="C5127" t="str">
            <v>Scottish Hydro</v>
          </cell>
          <cell r="D5127" t="str">
            <v>Scottish and Southern</v>
          </cell>
          <cell r="E5127">
            <v>2</v>
          </cell>
          <cell r="F5127" t="str">
            <v>Credit</v>
          </cell>
          <cell r="G5127" t="str">
            <v>Midlands</v>
          </cell>
          <cell r="H5127">
            <v>0</v>
          </cell>
        </row>
        <row r="5128">
          <cell r="A5128">
            <v>1999</v>
          </cell>
          <cell r="B5128">
            <v>3</v>
          </cell>
          <cell r="C5128" t="str">
            <v>Scottish Hydro</v>
          </cell>
          <cell r="D5128" t="str">
            <v>Scottish and Southern</v>
          </cell>
          <cell r="E5128">
            <v>2</v>
          </cell>
          <cell r="F5128" t="str">
            <v>Direct Debit</v>
          </cell>
          <cell r="G5128" t="str">
            <v>Midlands</v>
          </cell>
          <cell r="H5128">
            <v>118</v>
          </cell>
        </row>
        <row r="5129">
          <cell r="A5129">
            <v>1999</v>
          </cell>
          <cell r="B5129">
            <v>3</v>
          </cell>
          <cell r="C5129" t="str">
            <v>Scottish Hydro</v>
          </cell>
          <cell r="D5129" t="str">
            <v>Scottish and Southern</v>
          </cell>
          <cell r="E5129">
            <v>2</v>
          </cell>
          <cell r="F5129" t="str">
            <v>Prepayment</v>
          </cell>
          <cell r="G5129" t="str">
            <v>Midlands</v>
          </cell>
          <cell r="H5129">
            <v>0</v>
          </cell>
        </row>
        <row r="5130">
          <cell r="A5130">
            <v>1999</v>
          </cell>
          <cell r="B5130">
            <v>3</v>
          </cell>
          <cell r="C5130" t="str">
            <v>Scottish Hydro</v>
          </cell>
          <cell r="D5130" t="str">
            <v>Scottish and Southern</v>
          </cell>
          <cell r="E5130">
            <v>2</v>
          </cell>
          <cell r="F5130" t="str">
            <v>All</v>
          </cell>
          <cell r="G5130" t="str">
            <v>North East</v>
          </cell>
          <cell r="H5130">
            <v>56</v>
          </cell>
        </row>
        <row r="5131">
          <cell r="A5131">
            <v>1999</v>
          </cell>
          <cell r="B5131">
            <v>3</v>
          </cell>
          <cell r="C5131" t="str">
            <v>Scottish Hydro</v>
          </cell>
          <cell r="D5131" t="str">
            <v>Scottish and Southern</v>
          </cell>
          <cell r="E5131">
            <v>2</v>
          </cell>
          <cell r="F5131" t="str">
            <v>Credit</v>
          </cell>
          <cell r="G5131" t="str">
            <v>North East</v>
          </cell>
          <cell r="H5131">
            <v>11</v>
          </cell>
        </row>
        <row r="5132">
          <cell r="A5132">
            <v>1999</v>
          </cell>
          <cell r="B5132">
            <v>3</v>
          </cell>
          <cell r="C5132" t="str">
            <v>Scottish Hydro</v>
          </cell>
          <cell r="D5132" t="str">
            <v>Scottish and Southern</v>
          </cell>
          <cell r="E5132">
            <v>2</v>
          </cell>
          <cell r="F5132" t="str">
            <v>Credit</v>
          </cell>
          <cell r="G5132" t="str">
            <v>North East</v>
          </cell>
          <cell r="H5132">
            <v>0</v>
          </cell>
        </row>
        <row r="5133">
          <cell r="A5133">
            <v>1999</v>
          </cell>
          <cell r="B5133">
            <v>3</v>
          </cell>
          <cell r="C5133" t="str">
            <v>Scottish Hydro</v>
          </cell>
          <cell r="D5133" t="str">
            <v>Scottish and Southern</v>
          </cell>
          <cell r="E5133">
            <v>2</v>
          </cell>
          <cell r="F5133" t="str">
            <v>Direct Debit</v>
          </cell>
          <cell r="G5133" t="str">
            <v>North East</v>
          </cell>
          <cell r="H5133">
            <v>45</v>
          </cell>
        </row>
        <row r="5134">
          <cell r="A5134">
            <v>1999</v>
          </cell>
          <cell r="B5134">
            <v>3</v>
          </cell>
          <cell r="C5134" t="str">
            <v>Scottish Hydro</v>
          </cell>
          <cell r="D5134" t="str">
            <v>Scottish and Southern</v>
          </cell>
          <cell r="E5134">
            <v>2</v>
          </cell>
          <cell r="F5134" t="str">
            <v>Prepayment</v>
          </cell>
          <cell r="G5134" t="str">
            <v>North East</v>
          </cell>
          <cell r="H5134">
            <v>0</v>
          </cell>
        </row>
        <row r="5135">
          <cell r="A5135">
            <v>1999</v>
          </cell>
          <cell r="B5135">
            <v>3</v>
          </cell>
          <cell r="C5135" t="str">
            <v>Scottish Hydro</v>
          </cell>
          <cell r="D5135" t="str">
            <v>Scottish and Southern</v>
          </cell>
          <cell r="E5135">
            <v>1</v>
          </cell>
          <cell r="F5135" t="str">
            <v>All</v>
          </cell>
          <cell r="G5135" t="str">
            <v>North Scotland</v>
          </cell>
          <cell r="H5135">
            <v>535429</v>
          </cell>
        </row>
        <row r="5136">
          <cell r="A5136">
            <v>1999</v>
          </cell>
          <cell r="B5136">
            <v>3</v>
          </cell>
          <cell r="C5136" t="str">
            <v>Scottish Hydro</v>
          </cell>
          <cell r="D5136" t="str">
            <v>Scottish and Southern</v>
          </cell>
          <cell r="E5136">
            <v>1</v>
          </cell>
          <cell r="F5136" t="str">
            <v>Credit</v>
          </cell>
          <cell r="G5136" t="str">
            <v>North Scotland</v>
          </cell>
          <cell r="H5136">
            <v>252405</v>
          </cell>
        </row>
        <row r="5137">
          <cell r="A5137">
            <v>1999</v>
          </cell>
          <cell r="B5137">
            <v>3</v>
          </cell>
          <cell r="C5137" t="str">
            <v>Scottish Hydro</v>
          </cell>
          <cell r="D5137" t="str">
            <v>Scottish and Southern</v>
          </cell>
          <cell r="E5137">
            <v>1</v>
          </cell>
          <cell r="F5137" t="str">
            <v>Credit</v>
          </cell>
          <cell r="G5137" t="str">
            <v>North Scotland</v>
          </cell>
          <cell r="H5137">
            <v>0</v>
          </cell>
        </row>
        <row r="5138">
          <cell r="A5138">
            <v>1999</v>
          </cell>
          <cell r="B5138">
            <v>3</v>
          </cell>
          <cell r="C5138" t="str">
            <v>Scottish Hydro</v>
          </cell>
          <cell r="D5138" t="str">
            <v>Scottish and Southern</v>
          </cell>
          <cell r="E5138">
            <v>1</v>
          </cell>
          <cell r="F5138" t="str">
            <v>Direct Debit</v>
          </cell>
          <cell r="G5138" t="str">
            <v>North Scotland</v>
          </cell>
          <cell r="H5138">
            <v>138031</v>
          </cell>
        </row>
        <row r="5139">
          <cell r="A5139">
            <v>1999</v>
          </cell>
          <cell r="B5139">
            <v>3</v>
          </cell>
          <cell r="C5139" t="str">
            <v>Scottish Hydro</v>
          </cell>
          <cell r="D5139" t="str">
            <v>Scottish and Southern</v>
          </cell>
          <cell r="E5139">
            <v>1</v>
          </cell>
          <cell r="F5139" t="str">
            <v>Prepayment</v>
          </cell>
          <cell r="G5139" t="str">
            <v>North Scotland</v>
          </cell>
          <cell r="H5139">
            <v>144993</v>
          </cell>
        </row>
        <row r="5140">
          <cell r="A5140">
            <v>1999</v>
          </cell>
          <cell r="B5140">
            <v>3</v>
          </cell>
          <cell r="C5140" t="str">
            <v>Scottish Hydro</v>
          </cell>
          <cell r="D5140" t="str">
            <v>Scottish and Southern</v>
          </cell>
          <cell r="E5140">
            <v>2</v>
          </cell>
          <cell r="F5140" t="str">
            <v>All</v>
          </cell>
          <cell r="G5140" t="str">
            <v>North Wales &amp; Merseyside</v>
          </cell>
          <cell r="H5140">
            <v>82</v>
          </cell>
        </row>
        <row r="5141">
          <cell r="A5141">
            <v>1999</v>
          </cell>
          <cell r="B5141">
            <v>3</v>
          </cell>
          <cell r="C5141" t="str">
            <v>Scottish Hydro</v>
          </cell>
          <cell r="D5141" t="str">
            <v>Scottish and Southern</v>
          </cell>
          <cell r="E5141">
            <v>2</v>
          </cell>
          <cell r="F5141" t="str">
            <v>Credit</v>
          </cell>
          <cell r="G5141" t="str">
            <v>North Wales &amp; Merseyside</v>
          </cell>
          <cell r="H5141">
            <v>8</v>
          </cell>
        </row>
        <row r="5142">
          <cell r="A5142">
            <v>1999</v>
          </cell>
          <cell r="B5142">
            <v>3</v>
          </cell>
          <cell r="C5142" t="str">
            <v>Scottish Hydro</v>
          </cell>
          <cell r="D5142" t="str">
            <v>Scottish and Southern</v>
          </cell>
          <cell r="E5142">
            <v>2</v>
          </cell>
          <cell r="F5142" t="str">
            <v>Credit</v>
          </cell>
          <cell r="G5142" t="str">
            <v>North Wales &amp; Merseyside</v>
          </cell>
          <cell r="H5142">
            <v>0</v>
          </cell>
        </row>
        <row r="5143">
          <cell r="A5143">
            <v>1999</v>
          </cell>
          <cell r="B5143">
            <v>3</v>
          </cell>
          <cell r="C5143" t="str">
            <v>Scottish Hydro</v>
          </cell>
          <cell r="D5143" t="str">
            <v>Scottish and Southern</v>
          </cell>
          <cell r="E5143">
            <v>2</v>
          </cell>
          <cell r="F5143" t="str">
            <v>Direct Debit</v>
          </cell>
          <cell r="G5143" t="str">
            <v>North Wales &amp; Merseyside</v>
          </cell>
          <cell r="H5143">
            <v>74</v>
          </cell>
        </row>
        <row r="5144">
          <cell r="A5144">
            <v>1999</v>
          </cell>
          <cell r="B5144">
            <v>3</v>
          </cell>
          <cell r="C5144" t="str">
            <v>Scottish Hydro</v>
          </cell>
          <cell r="D5144" t="str">
            <v>Scottish and Southern</v>
          </cell>
          <cell r="E5144">
            <v>2</v>
          </cell>
          <cell r="F5144" t="str">
            <v>Prepayment</v>
          </cell>
          <cell r="G5144" t="str">
            <v>North Wales &amp; Merseyside</v>
          </cell>
          <cell r="H5144">
            <v>0</v>
          </cell>
        </row>
        <row r="5145">
          <cell r="A5145">
            <v>1999</v>
          </cell>
          <cell r="B5145">
            <v>3</v>
          </cell>
          <cell r="C5145" t="str">
            <v>Scottish Hydro</v>
          </cell>
          <cell r="D5145" t="str">
            <v>Scottish and Southern</v>
          </cell>
          <cell r="E5145">
            <v>2</v>
          </cell>
          <cell r="F5145" t="str">
            <v>All</v>
          </cell>
          <cell r="G5145" t="str">
            <v>North West</v>
          </cell>
          <cell r="H5145">
            <v>123</v>
          </cell>
        </row>
        <row r="5146">
          <cell r="A5146">
            <v>1999</v>
          </cell>
          <cell r="B5146">
            <v>3</v>
          </cell>
          <cell r="C5146" t="str">
            <v>Scottish Hydro</v>
          </cell>
          <cell r="D5146" t="str">
            <v>Scottish and Southern</v>
          </cell>
          <cell r="E5146">
            <v>2</v>
          </cell>
          <cell r="F5146" t="str">
            <v>Credit</v>
          </cell>
          <cell r="G5146" t="str">
            <v>North West</v>
          </cell>
          <cell r="H5146">
            <v>16</v>
          </cell>
        </row>
        <row r="5147">
          <cell r="A5147">
            <v>1999</v>
          </cell>
          <cell r="B5147">
            <v>3</v>
          </cell>
          <cell r="C5147" t="str">
            <v>Scottish Hydro</v>
          </cell>
          <cell r="D5147" t="str">
            <v>Scottish and Southern</v>
          </cell>
          <cell r="E5147">
            <v>2</v>
          </cell>
          <cell r="F5147" t="str">
            <v>Credit</v>
          </cell>
          <cell r="G5147" t="str">
            <v>North West</v>
          </cell>
          <cell r="H5147">
            <v>0</v>
          </cell>
        </row>
        <row r="5148">
          <cell r="A5148">
            <v>1999</v>
          </cell>
          <cell r="B5148">
            <v>3</v>
          </cell>
          <cell r="C5148" t="str">
            <v>Scottish Hydro</v>
          </cell>
          <cell r="D5148" t="str">
            <v>Scottish and Southern</v>
          </cell>
          <cell r="E5148">
            <v>2</v>
          </cell>
          <cell r="F5148" t="str">
            <v>Direct Debit</v>
          </cell>
          <cell r="G5148" t="str">
            <v>North West</v>
          </cell>
          <cell r="H5148">
            <v>107</v>
          </cell>
        </row>
        <row r="5149">
          <cell r="A5149">
            <v>1999</v>
          </cell>
          <cell r="B5149">
            <v>3</v>
          </cell>
          <cell r="C5149" t="str">
            <v>Scottish Hydro</v>
          </cell>
          <cell r="D5149" t="str">
            <v>Scottish and Southern</v>
          </cell>
          <cell r="E5149">
            <v>2</v>
          </cell>
          <cell r="F5149" t="str">
            <v>Prepayment</v>
          </cell>
          <cell r="G5149" t="str">
            <v>North West</v>
          </cell>
          <cell r="H5149">
            <v>0</v>
          </cell>
        </row>
        <row r="5150">
          <cell r="A5150">
            <v>1999</v>
          </cell>
          <cell r="B5150">
            <v>3</v>
          </cell>
          <cell r="C5150" t="str">
            <v>Scottish Hydro</v>
          </cell>
          <cell r="D5150" t="str">
            <v>Scottish and Southern</v>
          </cell>
          <cell r="E5150">
            <v>2</v>
          </cell>
          <cell r="F5150" t="str">
            <v>All</v>
          </cell>
          <cell r="G5150" t="str">
            <v>South East</v>
          </cell>
          <cell r="H5150">
            <v>119</v>
          </cell>
        </row>
        <row r="5151">
          <cell r="A5151">
            <v>1999</v>
          </cell>
          <cell r="B5151">
            <v>3</v>
          </cell>
          <cell r="C5151" t="str">
            <v>Scottish Hydro</v>
          </cell>
          <cell r="D5151" t="str">
            <v>Scottish and Southern</v>
          </cell>
          <cell r="E5151">
            <v>2</v>
          </cell>
          <cell r="F5151" t="str">
            <v>Credit</v>
          </cell>
          <cell r="G5151" t="str">
            <v>South East</v>
          </cell>
          <cell r="H5151">
            <v>23</v>
          </cell>
        </row>
        <row r="5152">
          <cell r="A5152">
            <v>1999</v>
          </cell>
          <cell r="B5152">
            <v>3</v>
          </cell>
          <cell r="C5152" t="str">
            <v>Scottish Hydro</v>
          </cell>
          <cell r="D5152" t="str">
            <v>Scottish and Southern</v>
          </cell>
          <cell r="E5152">
            <v>2</v>
          </cell>
          <cell r="F5152" t="str">
            <v>Credit</v>
          </cell>
          <cell r="G5152" t="str">
            <v>South East</v>
          </cell>
          <cell r="H5152">
            <v>0</v>
          </cell>
        </row>
        <row r="5153">
          <cell r="A5153">
            <v>1999</v>
          </cell>
          <cell r="B5153">
            <v>3</v>
          </cell>
          <cell r="C5153" t="str">
            <v>Scottish Hydro</v>
          </cell>
          <cell r="D5153" t="str">
            <v>Scottish and Southern</v>
          </cell>
          <cell r="E5153">
            <v>2</v>
          </cell>
          <cell r="F5153" t="str">
            <v>Direct Debit</v>
          </cell>
          <cell r="G5153" t="str">
            <v>South East</v>
          </cell>
          <cell r="H5153">
            <v>96</v>
          </cell>
        </row>
        <row r="5154">
          <cell r="A5154">
            <v>1999</v>
          </cell>
          <cell r="B5154">
            <v>3</v>
          </cell>
          <cell r="C5154" t="str">
            <v>Scottish Hydro</v>
          </cell>
          <cell r="D5154" t="str">
            <v>Scottish and Southern</v>
          </cell>
          <cell r="E5154">
            <v>2</v>
          </cell>
          <cell r="F5154" t="str">
            <v>Prepayment</v>
          </cell>
          <cell r="G5154" t="str">
            <v>South East</v>
          </cell>
          <cell r="H5154">
            <v>0</v>
          </cell>
        </row>
        <row r="5155">
          <cell r="A5155">
            <v>1999</v>
          </cell>
          <cell r="B5155">
            <v>3</v>
          </cell>
          <cell r="C5155" t="str">
            <v>Scottish Hydro</v>
          </cell>
          <cell r="D5155" t="str">
            <v>Scottish and Southern</v>
          </cell>
          <cell r="E5155">
            <v>2</v>
          </cell>
          <cell r="F5155" t="str">
            <v>All</v>
          </cell>
          <cell r="G5155" t="str">
            <v>South Scotland</v>
          </cell>
          <cell r="H5155">
            <v>1426</v>
          </cell>
        </row>
        <row r="5156">
          <cell r="A5156">
            <v>1999</v>
          </cell>
          <cell r="B5156">
            <v>3</v>
          </cell>
          <cell r="C5156" t="str">
            <v>Scottish Hydro</v>
          </cell>
          <cell r="D5156" t="str">
            <v>Scottish and Southern</v>
          </cell>
          <cell r="E5156">
            <v>2</v>
          </cell>
          <cell r="F5156" t="str">
            <v>Credit</v>
          </cell>
          <cell r="G5156" t="str">
            <v>South Scotland</v>
          </cell>
          <cell r="H5156">
            <v>689</v>
          </cell>
        </row>
        <row r="5157">
          <cell r="A5157">
            <v>1999</v>
          </cell>
          <cell r="B5157">
            <v>3</v>
          </cell>
          <cell r="C5157" t="str">
            <v>Scottish Hydro</v>
          </cell>
          <cell r="D5157" t="str">
            <v>Scottish and Southern</v>
          </cell>
          <cell r="E5157">
            <v>2</v>
          </cell>
          <cell r="F5157" t="str">
            <v>Credit</v>
          </cell>
          <cell r="G5157" t="str">
            <v>South Scotland</v>
          </cell>
          <cell r="H5157">
            <v>0</v>
          </cell>
        </row>
        <row r="5158">
          <cell r="A5158">
            <v>1999</v>
          </cell>
          <cell r="B5158">
            <v>3</v>
          </cell>
          <cell r="C5158" t="str">
            <v>Scottish Hydro</v>
          </cell>
          <cell r="D5158" t="str">
            <v>Scottish and Southern</v>
          </cell>
          <cell r="E5158">
            <v>2</v>
          </cell>
          <cell r="F5158" t="str">
            <v>Direct Debit</v>
          </cell>
          <cell r="G5158" t="str">
            <v>South Scotland</v>
          </cell>
          <cell r="H5158">
            <v>737</v>
          </cell>
        </row>
        <row r="5159">
          <cell r="A5159">
            <v>1999</v>
          </cell>
          <cell r="B5159">
            <v>3</v>
          </cell>
          <cell r="C5159" t="str">
            <v>Scottish Hydro</v>
          </cell>
          <cell r="D5159" t="str">
            <v>Scottish and Southern</v>
          </cell>
          <cell r="E5159">
            <v>2</v>
          </cell>
          <cell r="F5159" t="str">
            <v>Prepayment</v>
          </cell>
          <cell r="G5159" t="str">
            <v>South Scotland</v>
          </cell>
          <cell r="H5159">
            <v>0</v>
          </cell>
        </row>
        <row r="5160">
          <cell r="A5160">
            <v>1999</v>
          </cell>
          <cell r="B5160">
            <v>3</v>
          </cell>
          <cell r="C5160" t="str">
            <v>Scottish Hydro</v>
          </cell>
          <cell r="D5160" t="str">
            <v>Scottish and Southern</v>
          </cell>
          <cell r="E5160">
            <v>2</v>
          </cell>
          <cell r="F5160" t="str">
            <v>All</v>
          </cell>
          <cell r="G5160" t="str">
            <v>South Wales</v>
          </cell>
          <cell r="H5160">
            <v>30</v>
          </cell>
        </row>
        <row r="5161">
          <cell r="A5161">
            <v>1999</v>
          </cell>
          <cell r="B5161">
            <v>3</v>
          </cell>
          <cell r="C5161" t="str">
            <v>Scottish Hydro</v>
          </cell>
          <cell r="D5161" t="str">
            <v>Scottish and Southern</v>
          </cell>
          <cell r="E5161">
            <v>2</v>
          </cell>
          <cell r="F5161" t="str">
            <v>Credit</v>
          </cell>
          <cell r="G5161" t="str">
            <v>South Wales</v>
          </cell>
          <cell r="H5161">
            <v>5</v>
          </cell>
        </row>
        <row r="5162">
          <cell r="A5162">
            <v>1999</v>
          </cell>
          <cell r="B5162">
            <v>3</v>
          </cell>
          <cell r="C5162" t="str">
            <v>Scottish Hydro</v>
          </cell>
          <cell r="D5162" t="str">
            <v>Scottish and Southern</v>
          </cell>
          <cell r="E5162">
            <v>2</v>
          </cell>
          <cell r="F5162" t="str">
            <v>Credit</v>
          </cell>
          <cell r="G5162" t="str">
            <v>South Wales</v>
          </cell>
          <cell r="H5162">
            <v>0</v>
          </cell>
        </row>
        <row r="5163">
          <cell r="A5163">
            <v>1999</v>
          </cell>
          <cell r="B5163">
            <v>3</v>
          </cell>
          <cell r="C5163" t="str">
            <v>Scottish Hydro</v>
          </cell>
          <cell r="D5163" t="str">
            <v>Scottish and Southern</v>
          </cell>
          <cell r="E5163">
            <v>2</v>
          </cell>
          <cell r="F5163" t="str">
            <v>Direct Debit</v>
          </cell>
          <cell r="G5163" t="str">
            <v>South Wales</v>
          </cell>
          <cell r="H5163">
            <v>25</v>
          </cell>
        </row>
        <row r="5164">
          <cell r="A5164">
            <v>1999</v>
          </cell>
          <cell r="B5164">
            <v>3</v>
          </cell>
          <cell r="C5164" t="str">
            <v>Scottish Hydro</v>
          </cell>
          <cell r="D5164" t="str">
            <v>Scottish and Southern</v>
          </cell>
          <cell r="E5164">
            <v>2</v>
          </cell>
          <cell r="F5164" t="str">
            <v>Prepayment</v>
          </cell>
          <cell r="G5164" t="str">
            <v>South Wales</v>
          </cell>
          <cell r="H5164">
            <v>0</v>
          </cell>
        </row>
        <row r="5165">
          <cell r="A5165">
            <v>1999</v>
          </cell>
          <cell r="B5165">
            <v>3</v>
          </cell>
          <cell r="C5165" t="str">
            <v>Scottish Hydro</v>
          </cell>
          <cell r="D5165" t="str">
            <v>Scottish and Southern</v>
          </cell>
          <cell r="E5165">
            <v>2</v>
          </cell>
          <cell r="F5165" t="str">
            <v>All</v>
          </cell>
          <cell r="G5165" t="str">
            <v>South West</v>
          </cell>
          <cell r="H5165">
            <v>62</v>
          </cell>
        </row>
        <row r="5166">
          <cell r="A5166">
            <v>1999</v>
          </cell>
          <cell r="B5166">
            <v>3</v>
          </cell>
          <cell r="C5166" t="str">
            <v>Scottish Hydro</v>
          </cell>
          <cell r="D5166" t="str">
            <v>Scottish and Southern</v>
          </cell>
          <cell r="E5166">
            <v>2</v>
          </cell>
          <cell r="F5166" t="str">
            <v>Credit</v>
          </cell>
          <cell r="G5166" t="str">
            <v>South West</v>
          </cell>
          <cell r="H5166">
            <v>14</v>
          </cell>
        </row>
        <row r="5167">
          <cell r="A5167">
            <v>1999</v>
          </cell>
          <cell r="B5167">
            <v>3</v>
          </cell>
          <cell r="C5167" t="str">
            <v>Scottish Hydro</v>
          </cell>
          <cell r="D5167" t="str">
            <v>Scottish and Southern</v>
          </cell>
          <cell r="E5167">
            <v>2</v>
          </cell>
          <cell r="F5167" t="str">
            <v>Credit</v>
          </cell>
          <cell r="G5167" t="str">
            <v>South West</v>
          </cell>
          <cell r="H5167">
            <v>0</v>
          </cell>
        </row>
        <row r="5168">
          <cell r="A5168">
            <v>1999</v>
          </cell>
          <cell r="B5168">
            <v>3</v>
          </cell>
          <cell r="C5168" t="str">
            <v>Scottish Hydro</v>
          </cell>
          <cell r="D5168" t="str">
            <v>Scottish and Southern</v>
          </cell>
          <cell r="E5168">
            <v>2</v>
          </cell>
          <cell r="F5168" t="str">
            <v>Direct Debit</v>
          </cell>
          <cell r="G5168" t="str">
            <v>South West</v>
          </cell>
          <cell r="H5168">
            <v>48</v>
          </cell>
        </row>
        <row r="5169">
          <cell r="A5169">
            <v>1999</v>
          </cell>
          <cell r="B5169">
            <v>3</v>
          </cell>
          <cell r="C5169" t="str">
            <v>Scottish Hydro</v>
          </cell>
          <cell r="D5169" t="str">
            <v>Scottish and Southern</v>
          </cell>
          <cell r="E5169">
            <v>2</v>
          </cell>
          <cell r="F5169" t="str">
            <v>Prepayment</v>
          </cell>
          <cell r="G5169" t="str">
            <v>South West</v>
          </cell>
          <cell r="H5169">
            <v>0</v>
          </cell>
        </row>
        <row r="5170">
          <cell r="A5170">
            <v>1999</v>
          </cell>
          <cell r="B5170">
            <v>3</v>
          </cell>
          <cell r="C5170" t="str">
            <v>Scottish Hydro</v>
          </cell>
          <cell r="D5170" t="str">
            <v>Scottish and Southern</v>
          </cell>
          <cell r="E5170">
            <v>2</v>
          </cell>
          <cell r="F5170" t="str">
            <v>All</v>
          </cell>
          <cell r="G5170" t="str">
            <v>Southern</v>
          </cell>
          <cell r="H5170">
            <v>0</v>
          </cell>
        </row>
        <row r="5171">
          <cell r="A5171">
            <v>1999</v>
          </cell>
          <cell r="B5171">
            <v>3</v>
          </cell>
          <cell r="C5171" t="str">
            <v>Scottish Hydro</v>
          </cell>
          <cell r="D5171" t="str">
            <v>Scottish and Southern</v>
          </cell>
          <cell r="E5171">
            <v>2</v>
          </cell>
          <cell r="F5171" t="str">
            <v>Credit</v>
          </cell>
          <cell r="G5171" t="str">
            <v>Southern</v>
          </cell>
          <cell r="H5171">
            <v>0</v>
          </cell>
        </row>
        <row r="5172">
          <cell r="A5172">
            <v>1999</v>
          </cell>
          <cell r="B5172">
            <v>3</v>
          </cell>
          <cell r="C5172" t="str">
            <v>Scottish Hydro</v>
          </cell>
          <cell r="D5172" t="str">
            <v>Scottish and Southern</v>
          </cell>
          <cell r="E5172">
            <v>2</v>
          </cell>
          <cell r="F5172" t="str">
            <v>Credit</v>
          </cell>
          <cell r="G5172" t="str">
            <v>Southern</v>
          </cell>
          <cell r="H5172">
            <v>0</v>
          </cell>
        </row>
        <row r="5173">
          <cell r="A5173">
            <v>1999</v>
          </cell>
          <cell r="B5173">
            <v>3</v>
          </cell>
          <cell r="C5173" t="str">
            <v>Scottish Hydro</v>
          </cell>
          <cell r="D5173" t="str">
            <v>Scottish and Southern</v>
          </cell>
          <cell r="E5173">
            <v>2</v>
          </cell>
          <cell r="F5173" t="str">
            <v>Direct Debit</v>
          </cell>
          <cell r="G5173" t="str">
            <v>Southern</v>
          </cell>
          <cell r="H5173">
            <v>0</v>
          </cell>
        </row>
        <row r="5174">
          <cell r="A5174">
            <v>1999</v>
          </cell>
          <cell r="B5174">
            <v>3</v>
          </cell>
          <cell r="C5174" t="str">
            <v>Scottish Hydro</v>
          </cell>
          <cell r="D5174" t="str">
            <v>Scottish and Southern</v>
          </cell>
          <cell r="E5174">
            <v>2</v>
          </cell>
          <cell r="F5174" t="str">
            <v>Prepayment</v>
          </cell>
          <cell r="G5174" t="str">
            <v>Southern</v>
          </cell>
          <cell r="H5174">
            <v>0</v>
          </cell>
        </row>
        <row r="5175">
          <cell r="A5175">
            <v>1999</v>
          </cell>
          <cell r="B5175">
            <v>3</v>
          </cell>
          <cell r="C5175" t="str">
            <v>Scottish Hydro</v>
          </cell>
          <cell r="D5175" t="str">
            <v>Scottish and Southern</v>
          </cell>
          <cell r="E5175">
            <v>2</v>
          </cell>
          <cell r="F5175" t="str">
            <v>All</v>
          </cell>
          <cell r="G5175" t="str">
            <v>Yorkshire</v>
          </cell>
          <cell r="H5175">
            <v>67</v>
          </cell>
        </row>
        <row r="5176">
          <cell r="A5176">
            <v>1999</v>
          </cell>
          <cell r="B5176">
            <v>3</v>
          </cell>
          <cell r="C5176" t="str">
            <v>Scottish Hydro</v>
          </cell>
          <cell r="D5176" t="str">
            <v>Scottish and Southern</v>
          </cell>
          <cell r="E5176">
            <v>2</v>
          </cell>
          <cell r="F5176" t="str">
            <v>Credit</v>
          </cell>
          <cell r="G5176" t="str">
            <v>Yorkshire</v>
          </cell>
          <cell r="H5176">
            <v>11</v>
          </cell>
        </row>
        <row r="5177">
          <cell r="A5177">
            <v>1999</v>
          </cell>
          <cell r="B5177">
            <v>3</v>
          </cell>
          <cell r="C5177" t="str">
            <v>Scottish Hydro</v>
          </cell>
          <cell r="D5177" t="str">
            <v>Scottish and Southern</v>
          </cell>
          <cell r="E5177">
            <v>2</v>
          </cell>
          <cell r="F5177" t="str">
            <v>Credit</v>
          </cell>
          <cell r="G5177" t="str">
            <v>Yorkshire</v>
          </cell>
          <cell r="H5177">
            <v>0</v>
          </cell>
        </row>
        <row r="5178">
          <cell r="A5178">
            <v>1999</v>
          </cell>
          <cell r="B5178">
            <v>3</v>
          </cell>
          <cell r="C5178" t="str">
            <v>Scottish Hydro</v>
          </cell>
          <cell r="D5178" t="str">
            <v>Scottish and Southern</v>
          </cell>
          <cell r="E5178">
            <v>2</v>
          </cell>
          <cell r="F5178" t="str">
            <v>Direct Debit</v>
          </cell>
          <cell r="G5178" t="str">
            <v>Yorkshire</v>
          </cell>
          <cell r="H5178">
            <v>56</v>
          </cell>
        </row>
        <row r="5179">
          <cell r="A5179">
            <v>1999</v>
          </cell>
          <cell r="B5179">
            <v>3</v>
          </cell>
          <cell r="C5179" t="str">
            <v>Scottish Hydro</v>
          </cell>
          <cell r="D5179" t="str">
            <v>Scottish and Southern</v>
          </cell>
          <cell r="E5179">
            <v>2</v>
          </cell>
          <cell r="F5179" t="str">
            <v>Prepayment</v>
          </cell>
          <cell r="G5179" t="str">
            <v>Yorkshire</v>
          </cell>
          <cell r="H5179">
            <v>0</v>
          </cell>
        </row>
        <row r="5180">
          <cell r="A5180">
            <v>1999</v>
          </cell>
          <cell r="B5180">
            <v>3</v>
          </cell>
          <cell r="C5180" t="str">
            <v>Scottish Power</v>
          </cell>
          <cell r="D5180" t="str">
            <v>Scottish Power</v>
          </cell>
          <cell r="E5180">
            <v>2</v>
          </cell>
          <cell r="F5180" t="str">
            <v>All</v>
          </cell>
          <cell r="G5180" t="str">
            <v>East Anglia</v>
          </cell>
          <cell r="H5180">
            <v>21950</v>
          </cell>
        </row>
        <row r="5181">
          <cell r="A5181">
            <v>1999</v>
          </cell>
          <cell r="B5181">
            <v>3</v>
          </cell>
          <cell r="C5181" t="str">
            <v>Scottish Power</v>
          </cell>
          <cell r="D5181" t="str">
            <v>Scottish Power</v>
          </cell>
          <cell r="E5181">
            <v>2</v>
          </cell>
          <cell r="F5181" t="str">
            <v>Credit</v>
          </cell>
          <cell r="G5181" t="str">
            <v>East Anglia</v>
          </cell>
          <cell r="H5181">
            <v>12391</v>
          </cell>
        </row>
        <row r="5182">
          <cell r="A5182">
            <v>1999</v>
          </cell>
          <cell r="B5182">
            <v>3</v>
          </cell>
          <cell r="C5182" t="str">
            <v>Scottish Power</v>
          </cell>
          <cell r="D5182" t="str">
            <v>Scottish Power</v>
          </cell>
          <cell r="E5182">
            <v>2</v>
          </cell>
          <cell r="F5182" t="str">
            <v>Credit</v>
          </cell>
          <cell r="G5182" t="str">
            <v>East Anglia</v>
          </cell>
          <cell r="H5182">
            <v>0</v>
          </cell>
        </row>
        <row r="5183">
          <cell r="A5183">
            <v>1999</v>
          </cell>
          <cell r="B5183">
            <v>3</v>
          </cell>
          <cell r="C5183" t="str">
            <v>Scottish Power</v>
          </cell>
          <cell r="D5183" t="str">
            <v>Scottish Power</v>
          </cell>
          <cell r="E5183">
            <v>2</v>
          </cell>
          <cell r="F5183" t="str">
            <v>Direct Debit</v>
          </cell>
          <cell r="G5183" t="str">
            <v>East Anglia</v>
          </cell>
          <cell r="H5183">
            <v>8056</v>
          </cell>
        </row>
        <row r="5184">
          <cell r="A5184">
            <v>1999</v>
          </cell>
          <cell r="B5184">
            <v>3</v>
          </cell>
          <cell r="C5184" t="str">
            <v>Scottish Power</v>
          </cell>
          <cell r="D5184" t="str">
            <v>Scottish Power</v>
          </cell>
          <cell r="E5184">
            <v>2</v>
          </cell>
          <cell r="F5184" t="str">
            <v>Prepayment</v>
          </cell>
          <cell r="G5184" t="str">
            <v>East Anglia</v>
          </cell>
          <cell r="H5184">
            <v>1503</v>
          </cell>
        </row>
        <row r="5185">
          <cell r="A5185">
            <v>1999</v>
          </cell>
          <cell r="B5185">
            <v>3</v>
          </cell>
          <cell r="C5185" t="str">
            <v>Scottish Power</v>
          </cell>
          <cell r="D5185" t="str">
            <v>Scottish Power</v>
          </cell>
          <cell r="E5185">
            <v>2</v>
          </cell>
          <cell r="F5185" t="str">
            <v>All</v>
          </cell>
          <cell r="G5185" t="str">
            <v>East Midlands</v>
          </cell>
          <cell r="H5185">
            <v>22731</v>
          </cell>
        </row>
        <row r="5186">
          <cell r="A5186">
            <v>1999</v>
          </cell>
          <cell r="B5186">
            <v>3</v>
          </cell>
          <cell r="C5186" t="str">
            <v>Scottish Power</v>
          </cell>
          <cell r="D5186" t="str">
            <v>Scottish Power</v>
          </cell>
          <cell r="E5186">
            <v>2</v>
          </cell>
          <cell r="F5186" t="str">
            <v>Credit</v>
          </cell>
          <cell r="G5186" t="str">
            <v>East Midlands</v>
          </cell>
          <cell r="H5186">
            <v>9166</v>
          </cell>
        </row>
        <row r="5187">
          <cell r="A5187">
            <v>1999</v>
          </cell>
          <cell r="B5187">
            <v>3</v>
          </cell>
          <cell r="C5187" t="str">
            <v>Scottish Power</v>
          </cell>
          <cell r="D5187" t="str">
            <v>Scottish Power</v>
          </cell>
          <cell r="E5187">
            <v>2</v>
          </cell>
          <cell r="F5187" t="str">
            <v>Credit</v>
          </cell>
          <cell r="G5187" t="str">
            <v>East Midlands</v>
          </cell>
          <cell r="H5187">
            <v>0</v>
          </cell>
        </row>
        <row r="5188">
          <cell r="A5188">
            <v>1999</v>
          </cell>
          <cell r="B5188">
            <v>3</v>
          </cell>
          <cell r="C5188" t="str">
            <v>Scottish Power</v>
          </cell>
          <cell r="D5188" t="str">
            <v>Scottish Power</v>
          </cell>
          <cell r="E5188">
            <v>2</v>
          </cell>
          <cell r="F5188" t="str">
            <v>Direct Debit</v>
          </cell>
          <cell r="G5188" t="str">
            <v>East Midlands</v>
          </cell>
          <cell r="H5188">
            <v>6519</v>
          </cell>
        </row>
        <row r="5189">
          <cell r="A5189">
            <v>1999</v>
          </cell>
          <cell r="B5189">
            <v>3</v>
          </cell>
          <cell r="C5189" t="str">
            <v>Scottish Power</v>
          </cell>
          <cell r="D5189" t="str">
            <v>Scottish Power</v>
          </cell>
          <cell r="E5189">
            <v>2</v>
          </cell>
          <cell r="F5189" t="str">
            <v>Prepayment</v>
          </cell>
          <cell r="G5189" t="str">
            <v>East Midlands</v>
          </cell>
          <cell r="H5189">
            <v>7046</v>
          </cell>
        </row>
        <row r="5190">
          <cell r="A5190">
            <v>1999</v>
          </cell>
          <cell r="B5190">
            <v>3</v>
          </cell>
          <cell r="C5190" t="str">
            <v>Scottish Power</v>
          </cell>
          <cell r="D5190" t="str">
            <v>Scottish Power</v>
          </cell>
          <cell r="E5190">
            <v>2</v>
          </cell>
          <cell r="F5190" t="str">
            <v>All</v>
          </cell>
          <cell r="G5190" t="str">
            <v>London</v>
          </cell>
          <cell r="H5190">
            <v>10550</v>
          </cell>
        </row>
        <row r="5191">
          <cell r="A5191">
            <v>1999</v>
          </cell>
          <cell r="B5191">
            <v>3</v>
          </cell>
          <cell r="C5191" t="str">
            <v>Scottish Power</v>
          </cell>
          <cell r="D5191" t="str">
            <v>Scottish Power</v>
          </cell>
          <cell r="E5191">
            <v>2</v>
          </cell>
          <cell r="F5191" t="str">
            <v>Credit</v>
          </cell>
          <cell r="G5191" t="str">
            <v>London</v>
          </cell>
          <cell r="H5191">
            <v>7127</v>
          </cell>
        </row>
        <row r="5192">
          <cell r="A5192">
            <v>1999</v>
          </cell>
          <cell r="B5192">
            <v>3</v>
          </cell>
          <cell r="C5192" t="str">
            <v>Scottish Power</v>
          </cell>
          <cell r="D5192" t="str">
            <v>Scottish Power</v>
          </cell>
          <cell r="E5192">
            <v>2</v>
          </cell>
          <cell r="F5192" t="str">
            <v>Credit</v>
          </cell>
          <cell r="G5192" t="str">
            <v>London</v>
          </cell>
          <cell r="H5192">
            <v>0</v>
          </cell>
        </row>
        <row r="5193">
          <cell r="A5193">
            <v>1999</v>
          </cell>
          <cell r="B5193">
            <v>3</v>
          </cell>
          <cell r="C5193" t="str">
            <v>Scottish Power</v>
          </cell>
          <cell r="D5193" t="str">
            <v>Scottish Power</v>
          </cell>
          <cell r="E5193">
            <v>2</v>
          </cell>
          <cell r="F5193" t="str">
            <v>Direct Debit</v>
          </cell>
          <cell r="G5193" t="str">
            <v>London</v>
          </cell>
          <cell r="H5193">
            <v>1931</v>
          </cell>
        </row>
        <row r="5194">
          <cell r="A5194">
            <v>1999</v>
          </cell>
          <cell r="B5194">
            <v>3</v>
          </cell>
          <cell r="C5194" t="str">
            <v>Scottish Power</v>
          </cell>
          <cell r="D5194" t="str">
            <v>Scottish Power</v>
          </cell>
          <cell r="E5194">
            <v>2</v>
          </cell>
          <cell r="F5194" t="str">
            <v>Prepayment</v>
          </cell>
          <cell r="G5194" t="str">
            <v>London</v>
          </cell>
          <cell r="H5194">
            <v>1492</v>
          </cell>
        </row>
        <row r="5195">
          <cell r="A5195">
            <v>1999</v>
          </cell>
          <cell r="B5195">
            <v>3</v>
          </cell>
          <cell r="C5195" t="str">
            <v>Scottish Power</v>
          </cell>
          <cell r="D5195" t="str">
            <v>Scottish Power</v>
          </cell>
          <cell r="E5195">
            <v>2</v>
          </cell>
          <cell r="F5195" t="str">
            <v>All</v>
          </cell>
          <cell r="G5195" t="str">
            <v>Midlands</v>
          </cell>
          <cell r="H5195">
            <v>58886</v>
          </cell>
        </row>
        <row r="5196">
          <cell r="A5196">
            <v>1999</v>
          </cell>
          <cell r="B5196">
            <v>3</v>
          </cell>
          <cell r="C5196" t="str">
            <v>Scottish Power</v>
          </cell>
          <cell r="D5196" t="str">
            <v>Scottish Power</v>
          </cell>
          <cell r="E5196">
            <v>2</v>
          </cell>
          <cell r="F5196" t="str">
            <v>Credit</v>
          </cell>
          <cell r="G5196" t="str">
            <v>Midlands</v>
          </cell>
          <cell r="H5196">
            <v>25795</v>
          </cell>
        </row>
        <row r="5197">
          <cell r="A5197">
            <v>1999</v>
          </cell>
          <cell r="B5197">
            <v>3</v>
          </cell>
          <cell r="C5197" t="str">
            <v>Scottish Power</v>
          </cell>
          <cell r="D5197" t="str">
            <v>Scottish Power</v>
          </cell>
          <cell r="E5197">
            <v>2</v>
          </cell>
          <cell r="F5197" t="str">
            <v>Credit</v>
          </cell>
          <cell r="G5197" t="str">
            <v>Midlands</v>
          </cell>
          <cell r="H5197">
            <v>0</v>
          </cell>
        </row>
        <row r="5198">
          <cell r="A5198">
            <v>1999</v>
          </cell>
          <cell r="B5198">
            <v>3</v>
          </cell>
          <cell r="C5198" t="str">
            <v>Scottish Power</v>
          </cell>
          <cell r="D5198" t="str">
            <v>Scottish Power</v>
          </cell>
          <cell r="E5198">
            <v>2</v>
          </cell>
          <cell r="F5198" t="str">
            <v>Direct Debit</v>
          </cell>
          <cell r="G5198" t="str">
            <v>Midlands</v>
          </cell>
          <cell r="H5198">
            <v>4386</v>
          </cell>
        </row>
        <row r="5199">
          <cell r="A5199">
            <v>1999</v>
          </cell>
          <cell r="B5199">
            <v>3</v>
          </cell>
          <cell r="C5199" t="str">
            <v>Scottish Power</v>
          </cell>
          <cell r="D5199" t="str">
            <v>Scottish Power</v>
          </cell>
          <cell r="E5199">
            <v>2</v>
          </cell>
          <cell r="F5199" t="str">
            <v>Prepayment</v>
          </cell>
          <cell r="G5199" t="str">
            <v>Midlands</v>
          </cell>
          <cell r="H5199">
            <v>28705</v>
          </cell>
        </row>
        <row r="5200">
          <cell r="A5200">
            <v>1999</v>
          </cell>
          <cell r="B5200">
            <v>3</v>
          </cell>
          <cell r="C5200" t="str">
            <v>Scottish Power</v>
          </cell>
          <cell r="D5200" t="str">
            <v>Scottish Power</v>
          </cell>
          <cell r="E5200">
            <v>2</v>
          </cell>
          <cell r="F5200" t="str">
            <v>All</v>
          </cell>
          <cell r="G5200" t="str">
            <v>North East</v>
          </cell>
          <cell r="H5200">
            <v>12475</v>
          </cell>
        </row>
        <row r="5201">
          <cell r="A5201">
            <v>1999</v>
          </cell>
          <cell r="B5201">
            <v>3</v>
          </cell>
          <cell r="C5201" t="str">
            <v>Scottish Power</v>
          </cell>
          <cell r="D5201" t="str">
            <v>Scottish Power</v>
          </cell>
          <cell r="E5201">
            <v>2</v>
          </cell>
          <cell r="F5201" t="str">
            <v>Credit</v>
          </cell>
          <cell r="G5201" t="str">
            <v>North East</v>
          </cell>
          <cell r="H5201">
            <v>6984</v>
          </cell>
        </row>
        <row r="5202">
          <cell r="A5202">
            <v>1999</v>
          </cell>
          <cell r="B5202">
            <v>3</v>
          </cell>
          <cell r="C5202" t="str">
            <v>Scottish Power</v>
          </cell>
          <cell r="D5202" t="str">
            <v>Scottish Power</v>
          </cell>
          <cell r="E5202">
            <v>2</v>
          </cell>
          <cell r="F5202" t="str">
            <v>Credit</v>
          </cell>
          <cell r="G5202" t="str">
            <v>North East</v>
          </cell>
          <cell r="H5202">
            <v>0</v>
          </cell>
        </row>
        <row r="5203">
          <cell r="A5203">
            <v>1999</v>
          </cell>
          <cell r="B5203">
            <v>3</v>
          </cell>
          <cell r="C5203" t="str">
            <v>Scottish Power</v>
          </cell>
          <cell r="D5203" t="str">
            <v>Scottish Power</v>
          </cell>
          <cell r="E5203">
            <v>2</v>
          </cell>
          <cell r="F5203" t="str">
            <v>Direct Debit</v>
          </cell>
          <cell r="G5203" t="str">
            <v>North East</v>
          </cell>
          <cell r="H5203">
            <v>2552</v>
          </cell>
        </row>
        <row r="5204">
          <cell r="A5204">
            <v>1999</v>
          </cell>
          <cell r="B5204">
            <v>3</v>
          </cell>
          <cell r="C5204" t="str">
            <v>Scottish Power</v>
          </cell>
          <cell r="D5204" t="str">
            <v>Scottish Power</v>
          </cell>
          <cell r="E5204">
            <v>2</v>
          </cell>
          <cell r="F5204" t="str">
            <v>Prepayment</v>
          </cell>
          <cell r="G5204" t="str">
            <v>North East</v>
          </cell>
          <cell r="H5204">
            <v>2939</v>
          </cell>
        </row>
        <row r="5205">
          <cell r="A5205">
            <v>1999</v>
          </cell>
          <cell r="B5205">
            <v>3</v>
          </cell>
          <cell r="C5205" t="str">
            <v>Scottish Power</v>
          </cell>
          <cell r="D5205" t="str">
            <v>Scottish Power</v>
          </cell>
          <cell r="E5205">
            <v>2</v>
          </cell>
          <cell r="F5205" t="str">
            <v>All</v>
          </cell>
          <cell r="G5205" t="str">
            <v>North Scotland</v>
          </cell>
          <cell r="H5205">
            <v>4120</v>
          </cell>
        </row>
        <row r="5206">
          <cell r="A5206">
            <v>1999</v>
          </cell>
          <cell r="B5206">
            <v>3</v>
          </cell>
          <cell r="C5206" t="str">
            <v>Scottish Power</v>
          </cell>
          <cell r="D5206" t="str">
            <v>Scottish Power</v>
          </cell>
          <cell r="E5206">
            <v>2</v>
          </cell>
          <cell r="F5206" t="str">
            <v>Credit</v>
          </cell>
          <cell r="G5206" t="str">
            <v>North Scotland</v>
          </cell>
          <cell r="H5206">
            <v>1378</v>
          </cell>
        </row>
        <row r="5207">
          <cell r="A5207">
            <v>1999</v>
          </cell>
          <cell r="B5207">
            <v>3</v>
          </cell>
          <cell r="C5207" t="str">
            <v>Scottish Power</v>
          </cell>
          <cell r="D5207" t="str">
            <v>Scottish Power</v>
          </cell>
          <cell r="E5207">
            <v>2</v>
          </cell>
          <cell r="F5207" t="str">
            <v>Credit</v>
          </cell>
          <cell r="G5207" t="str">
            <v>North Scotland</v>
          </cell>
          <cell r="H5207">
            <v>0</v>
          </cell>
        </row>
        <row r="5208">
          <cell r="A5208">
            <v>1999</v>
          </cell>
          <cell r="B5208">
            <v>3</v>
          </cell>
          <cell r="C5208" t="str">
            <v>Scottish Power</v>
          </cell>
          <cell r="D5208" t="str">
            <v>Scottish Power</v>
          </cell>
          <cell r="E5208">
            <v>2</v>
          </cell>
          <cell r="F5208" t="str">
            <v>Direct Debit</v>
          </cell>
          <cell r="G5208" t="str">
            <v>North Scotland</v>
          </cell>
          <cell r="H5208">
            <v>2491</v>
          </cell>
        </row>
        <row r="5209">
          <cell r="A5209">
            <v>1999</v>
          </cell>
          <cell r="B5209">
            <v>3</v>
          </cell>
          <cell r="C5209" t="str">
            <v>Scottish Power</v>
          </cell>
          <cell r="D5209" t="str">
            <v>Scottish Power</v>
          </cell>
          <cell r="E5209">
            <v>2</v>
          </cell>
          <cell r="F5209" t="str">
            <v>Prepayment</v>
          </cell>
          <cell r="G5209" t="str">
            <v>North Scotland</v>
          </cell>
          <cell r="H5209">
            <v>251</v>
          </cell>
        </row>
        <row r="5210">
          <cell r="A5210">
            <v>1999</v>
          </cell>
          <cell r="B5210">
            <v>3</v>
          </cell>
          <cell r="C5210" t="str">
            <v>Scottish Power</v>
          </cell>
          <cell r="D5210" t="str">
            <v>Scottish Power</v>
          </cell>
          <cell r="E5210">
            <v>2</v>
          </cell>
          <cell r="F5210" t="str">
            <v>All</v>
          </cell>
          <cell r="G5210" t="str">
            <v>North Wales &amp; Merseyside</v>
          </cell>
          <cell r="H5210">
            <v>0</v>
          </cell>
        </row>
        <row r="5211">
          <cell r="A5211">
            <v>1999</v>
          </cell>
          <cell r="B5211">
            <v>3</v>
          </cell>
          <cell r="C5211" t="str">
            <v>Scottish Power</v>
          </cell>
          <cell r="D5211" t="str">
            <v>Scottish Power</v>
          </cell>
          <cell r="E5211">
            <v>2</v>
          </cell>
          <cell r="F5211" t="str">
            <v>Credit</v>
          </cell>
          <cell r="G5211" t="str">
            <v>North Wales &amp; Merseyside</v>
          </cell>
          <cell r="H5211">
            <v>0</v>
          </cell>
        </row>
        <row r="5212">
          <cell r="A5212">
            <v>1999</v>
          </cell>
          <cell r="B5212">
            <v>3</v>
          </cell>
          <cell r="C5212" t="str">
            <v>Scottish Power</v>
          </cell>
          <cell r="D5212" t="str">
            <v>Scottish Power</v>
          </cell>
          <cell r="E5212">
            <v>2</v>
          </cell>
          <cell r="F5212" t="str">
            <v>Credit</v>
          </cell>
          <cell r="G5212" t="str">
            <v>North Wales &amp; Merseyside</v>
          </cell>
          <cell r="H5212">
            <v>0</v>
          </cell>
        </row>
        <row r="5213">
          <cell r="A5213">
            <v>1999</v>
          </cell>
          <cell r="B5213">
            <v>3</v>
          </cell>
          <cell r="C5213" t="str">
            <v>Scottish Power</v>
          </cell>
          <cell r="D5213" t="str">
            <v>Scottish Power</v>
          </cell>
          <cell r="E5213">
            <v>2</v>
          </cell>
          <cell r="F5213" t="str">
            <v>Direct Debit</v>
          </cell>
          <cell r="G5213" t="str">
            <v>North Wales &amp; Merseyside</v>
          </cell>
          <cell r="H5213">
            <v>0</v>
          </cell>
        </row>
        <row r="5214">
          <cell r="A5214">
            <v>1999</v>
          </cell>
          <cell r="B5214">
            <v>3</v>
          </cell>
          <cell r="C5214" t="str">
            <v>Scottish Power</v>
          </cell>
          <cell r="D5214" t="str">
            <v>Scottish Power</v>
          </cell>
          <cell r="E5214">
            <v>2</v>
          </cell>
          <cell r="F5214" t="str">
            <v>Prepayment</v>
          </cell>
          <cell r="G5214" t="str">
            <v>North Wales &amp; Merseyside</v>
          </cell>
          <cell r="H5214">
            <v>0</v>
          </cell>
        </row>
        <row r="5215">
          <cell r="A5215">
            <v>1999</v>
          </cell>
          <cell r="B5215">
            <v>3</v>
          </cell>
          <cell r="C5215" t="str">
            <v>Scottish Power</v>
          </cell>
          <cell r="D5215" t="str">
            <v>Scottish Power</v>
          </cell>
          <cell r="E5215">
            <v>2</v>
          </cell>
          <cell r="F5215" t="str">
            <v>All</v>
          </cell>
          <cell r="G5215" t="str">
            <v>North West</v>
          </cell>
          <cell r="H5215">
            <v>5765</v>
          </cell>
        </row>
        <row r="5216">
          <cell r="A5216">
            <v>1999</v>
          </cell>
          <cell r="B5216">
            <v>3</v>
          </cell>
          <cell r="C5216" t="str">
            <v>Scottish Power</v>
          </cell>
          <cell r="D5216" t="str">
            <v>Scottish Power</v>
          </cell>
          <cell r="E5216">
            <v>2</v>
          </cell>
          <cell r="F5216" t="str">
            <v>Credit</v>
          </cell>
          <cell r="G5216" t="str">
            <v>North West</v>
          </cell>
          <cell r="H5216">
            <v>3830</v>
          </cell>
        </row>
        <row r="5217">
          <cell r="A5217">
            <v>1999</v>
          </cell>
          <cell r="B5217">
            <v>3</v>
          </cell>
          <cell r="C5217" t="str">
            <v>Scottish Power</v>
          </cell>
          <cell r="D5217" t="str">
            <v>Scottish Power</v>
          </cell>
          <cell r="E5217">
            <v>2</v>
          </cell>
          <cell r="F5217" t="str">
            <v>Credit</v>
          </cell>
          <cell r="G5217" t="str">
            <v>North West</v>
          </cell>
          <cell r="H5217">
            <v>0</v>
          </cell>
        </row>
        <row r="5218">
          <cell r="A5218">
            <v>1999</v>
          </cell>
          <cell r="B5218">
            <v>3</v>
          </cell>
          <cell r="C5218" t="str">
            <v>Scottish Power</v>
          </cell>
          <cell r="D5218" t="str">
            <v>Scottish Power</v>
          </cell>
          <cell r="E5218">
            <v>2</v>
          </cell>
          <cell r="F5218" t="str">
            <v>Direct Debit</v>
          </cell>
          <cell r="G5218" t="str">
            <v>North West</v>
          </cell>
          <cell r="H5218">
            <v>1686</v>
          </cell>
        </row>
        <row r="5219">
          <cell r="A5219">
            <v>1999</v>
          </cell>
          <cell r="B5219">
            <v>3</v>
          </cell>
          <cell r="C5219" t="str">
            <v>Scottish Power</v>
          </cell>
          <cell r="D5219" t="str">
            <v>Scottish Power</v>
          </cell>
          <cell r="E5219">
            <v>2</v>
          </cell>
          <cell r="F5219" t="str">
            <v>Prepayment</v>
          </cell>
          <cell r="G5219" t="str">
            <v>North West</v>
          </cell>
          <cell r="H5219">
            <v>249</v>
          </cell>
        </row>
        <row r="5220">
          <cell r="A5220">
            <v>1999</v>
          </cell>
          <cell r="B5220">
            <v>3</v>
          </cell>
          <cell r="C5220" t="str">
            <v>Scottish Power</v>
          </cell>
          <cell r="D5220" t="str">
            <v>Scottish Power</v>
          </cell>
          <cell r="E5220">
            <v>2</v>
          </cell>
          <cell r="F5220" t="str">
            <v>All</v>
          </cell>
          <cell r="G5220" t="str">
            <v>South East</v>
          </cell>
          <cell r="H5220">
            <v>23636</v>
          </cell>
        </row>
        <row r="5221">
          <cell r="A5221">
            <v>1999</v>
          </cell>
          <cell r="B5221">
            <v>3</v>
          </cell>
          <cell r="C5221" t="str">
            <v>Scottish Power</v>
          </cell>
          <cell r="D5221" t="str">
            <v>Scottish Power</v>
          </cell>
          <cell r="E5221">
            <v>2</v>
          </cell>
          <cell r="F5221" t="str">
            <v>Credit</v>
          </cell>
          <cell r="G5221" t="str">
            <v>South East</v>
          </cell>
          <cell r="H5221">
            <v>6130</v>
          </cell>
        </row>
        <row r="5222">
          <cell r="A5222">
            <v>1999</v>
          </cell>
          <cell r="B5222">
            <v>3</v>
          </cell>
          <cell r="C5222" t="str">
            <v>Scottish Power</v>
          </cell>
          <cell r="D5222" t="str">
            <v>Scottish Power</v>
          </cell>
          <cell r="E5222">
            <v>2</v>
          </cell>
          <cell r="F5222" t="str">
            <v>Credit</v>
          </cell>
          <cell r="G5222" t="str">
            <v>South East</v>
          </cell>
          <cell r="H5222">
            <v>0</v>
          </cell>
        </row>
        <row r="5223">
          <cell r="A5223">
            <v>1999</v>
          </cell>
          <cell r="B5223">
            <v>3</v>
          </cell>
          <cell r="C5223" t="str">
            <v>Scottish Power</v>
          </cell>
          <cell r="D5223" t="str">
            <v>Scottish Power</v>
          </cell>
          <cell r="E5223">
            <v>2</v>
          </cell>
          <cell r="F5223" t="str">
            <v>Direct Debit</v>
          </cell>
          <cell r="G5223" t="str">
            <v>South East</v>
          </cell>
          <cell r="H5223">
            <v>17295</v>
          </cell>
        </row>
        <row r="5224">
          <cell r="A5224">
            <v>1999</v>
          </cell>
          <cell r="B5224">
            <v>3</v>
          </cell>
          <cell r="C5224" t="str">
            <v>Scottish Power</v>
          </cell>
          <cell r="D5224" t="str">
            <v>Scottish Power</v>
          </cell>
          <cell r="E5224">
            <v>2</v>
          </cell>
          <cell r="F5224" t="str">
            <v>Prepayment</v>
          </cell>
          <cell r="G5224" t="str">
            <v>South East</v>
          </cell>
          <cell r="H5224">
            <v>211</v>
          </cell>
        </row>
        <row r="5225">
          <cell r="A5225">
            <v>1999</v>
          </cell>
          <cell r="B5225">
            <v>3</v>
          </cell>
          <cell r="C5225" t="str">
            <v>Scottish Power</v>
          </cell>
          <cell r="D5225" t="str">
            <v>Scottish Power</v>
          </cell>
          <cell r="E5225">
            <v>1</v>
          </cell>
          <cell r="F5225" t="str">
            <v>All</v>
          </cell>
          <cell r="G5225" t="str">
            <v>South Scotland</v>
          </cell>
          <cell r="H5225">
            <v>1517356</v>
          </cell>
        </row>
        <row r="5226">
          <cell r="A5226">
            <v>1999</v>
          </cell>
          <cell r="B5226">
            <v>3</v>
          </cell>
          <cell r="C5226" t="str">
            <v>Scottish Power</v>
          </cell>
          <cell r="D5226" t="str">
            <v>Scottish Power</v>
          </cell>
          <cell r="E5226">
            <v>1</v>
          </cell>
          <cell r="F5226" t="str">
            <v>Credit</v>
          </cell>
          <cell r="G5226" t="str">
            <v>South Scotland</v>
          </cell>
          <cell r="H5226">
            <v>738361</v>
          </cell>
        </row>
        <row r="5227">
          <cell r="A5227">
            <v>1999</v>
          </cell>
          <cell r="B5227">
            <v>3</v>
          </cell>
          <cell r="C5227" t="str">
            <v>Scottish Power</v>
          </cell>
          <cell r="D5227" t="str">
            <v>Scottish Power</v>
          </cell>
          <cell r="E5227">
            <v>1</v>
          </cell>
          <cell r="F5227" t="str">
            <v>Credit</v>
          </cell>
          <cell r="G5227" t="str">
            <v>South Scotland</v>
          </cell>
          <cell r="H5227">
            <v>23208</v>
          </cell>
        </row>
        <row r="5228">
          <cell r="A5228">
            <v>1999</v>
          </cell>
          <cell r="B5228">
            <v>3</v>
          </cell>
          <cell r="C5228" t="str">
            <v>Scottish Power</v>
          </cell>
          <cell r="D5228" t="str">
            <v>Scottish Power</v>
          </cell>
          <cell r="E5228">
            <v>1</v>
          </cell>
          <cell r="F5228" t="str">
            <v>Direct Debit</v>
          </cell>
          <cell r="G5228" t="str">
            <v>South Scotland</v>
          </cell>
          <cell r="H5228">
            <v>411450</v>
          </cell>
        </row>
        <row r="5229">
          <cell r="A5229">
            <v>1999</v>
          </cell>
          <cell r="B5229">
            <v>3</v>
          </cell>
          <cell r="C5229" t="str">
            <v>Scottish Power</v>
          </cell>
          <cell r="D5229" t="str">
            <v>Scottish Power</v>
          </cell>
          <cell r="E5229">
            <v>1</v>
          </cell>
          <cell r="F5229" t="str">
            <v>Prepayment</v>
          </cell>
          <cell r="G5229" t="str">
            <v>South Scotland</v>
          </cell>
          <cell r="H5229">
            <v>344337</v>
          </cell>
        </row>
        <row r="5230">
          <cell r="A5230">
            <v>1999</v>
          </cell>
          <cell r="B5230">
            <v>3</v>
          </cell>
          <cell r="C5230" t="str">
            <v>Scottish Power</v>
          </cell>
          <cell r="D5230" t="str">
            <v>Scottish Power</v>
          </cell>
          <cell r="E5230">
            <v>2</v>
          </cell>
          <cell r="F5230" t="str">
            <v>All</v>
          </cell>
          <cell r="G5230" t="str">
            <v>South Wales</v>
          </cell>
          <cell r="H5230">
            <v>505</v>
          </cell>
        </row>
        <row r="5231">
          <cell r="A5231">
            <v>1999</v>
          </cell>
          <cell r="B5231">
            <v>3</v>
          </cell>
          <cell r="C5231" t="str">
            <v>Scottish Power</v>
          </cell>
          <cell r="D5231" t="str">
            <v>Scottish Power</v>
          </cell>
          <cell r="E5231">
            <v>2</v>
          </cell>
          <cell r="F5231" t="str">
            <v>Credit</v>
          </cell>
          <cell r="G5231" t="str">
            <v>South Wales</v>
          </cell>
          <cell r="H5231">
            <v>445</v>
          </cell>
        </row>
        <row r="5232">
          <cell r="A5232">
            <v>1999</v>
          </cell>
          <cell r="B5232">
            <v>3</v>
          </cell>
          <cell r="C5232" t="str">
            <v>Scottish Power</v>
          </cell>
          <cell r="D5232" t="str">
            <v>Scottish Power</v>
          </cell>
          <cell r="E5232">
            <v>2</v>
          </cell>
          <cell r="F5232" t="str">
            <v>Credit</v>
          </cell>
          <cell r="G5232" t="str">
            <v>South Wales</v>
          </cell>
          <cell r="H5232">
            <v>0</v>
          </cell>
        </row>
        <row r="5233">
          <cell r="A5233">
            <v>1999</v>
          </cell>
          <cell r="B5233">
            <v>3</v>
          </cell>
          <cell r="C5233" t="str">
            <v>Scottish Power</v>
          </cell>
          <cell r="D5233" t="str">
            <v>Scottish Power</v>
          </cell>
          <cell r="E5233">
            <v>2</v>
          </cell>
          <cell r="F5233" t="str">
            <v>Direct Debit</v>
          </cell>
          <cell r="G5233" t="str">
            <v>South Wales</v>
          </cell>
          <cell r="H5233">
            <v>60</v>
          </cell>
        </row>
        <row r="5234">
          <cell r="A5234">
            <v>1999</v>
          </cell>
          <cell r="B5234">
            <v>3</v>
          </cell>
          <cell r="C5234" t="str">
            <v>Scottish Power</v>
          </cell>
          <cell r="D5234" t="str">
            <v>Scottish Power</v>
          </cell>
          <cell r="E5234">
            <v>2</v>
          </cell>
          <cell r="F5234" t="str">
            <v>Prepayment</v>
          </cell>
          <cell r="G5234" t="str">
            <v>South Wales</v>
          </cell>
          <cell r="H5234">
            <v>0</v>
          </cell>
        </row>
        <row r="5235">
          <cell r="A5235">
            <v>1999</v>
          </cell>
          <cell r="B5235">
            <v>3</v>
          </cell>
          <cell r="C5235" t="str">
            <v>Scottish Power</v>
          </cell>
          <cell r="D5235" t="str">
            <v>Scottish Power</v>
          </cell>
          <cell r="E5235">
            <v>2</v>
          </cell>
          <cell r="F5235" t="str">
            <v>All</v>
          </cell>
          <cell r="G5235" t="str">
            <v>South West</v>
          </cell>
          <cell r="H5235">
            <v>1395</v>
          </cell>
        </row>
        <row r="5236">
          <cell r="A5236">
            <v>1999</v>
          </cell>
          <cell r="B5236">
            <v>3</v>
          </cell>
          <cell r="C5236" t="str">
            <v>Scottish Power</v>
          </cell>
          <cell r="D5236" t="str">
            <v>Scottish Power</v>
          </cell>
          <cell r="E5236">
            <v>2</v>
          </cell>
          <cell r="F5236" t="str">
            <v>Credit</v>
          </cell>
          <cell r="G5236" t="str">
            <v>South West</v>
          </cell>
          <cell r="H5236">
            <v>725</v>
          </cell>
        </row>
        <row r="5237">
          <cell r="A5237">
            <v>1999</v>
          </cell>
          <cell r="B5237">
            <v>3</v>
          </cell>
          <cell r="C5237" t="str">
            <v>Scottish Power</v>
          </cell>
          <cell r="D5237" t="str">
            <v>Scottish Power</v>
          </cell>
          <cell r="E5237">
            <v>2</v>
          </cell>
          <cell r="F5237" t="str">
            <v>Credit</v>
          </cell>
          <cell r="G5237" t="str">
            <v>South West</v>
          </cell>
          <cell r="H5237">
            <v>0</v>
          </cell>
        </row>
        <row r="5238">
          <cell r="A5238">
            <v>1999</v>
          </cell>
          <cell r="B5238">
            <v>3</v>
          </cell>
          <cell r="C5238" t="str">
            <v>Scottish Power</v>
          </cell>
          <cell r="D5238" t="str">
            <v>Scottish Power</v>
          </cell>
          <cell r="E5238">
            <v>2</v>
          </cell>
          <cell r="F5238" t="str">
            <v>Direct Debit</v>
          </cell>
          <cell r="G5238" t="str">
            <v>South West</v>
          </cell>
          <cell r="H5238">
            <v>497</v>
          </cell>
        </row>
        <row r="5239">
          <cell r="A5239">
            <v>1999</v>
          </cell>
          <cell r="B5239">
            <v>3</v>
          </cell>
          <cell r="C5239" t="str">
            <v>Scottish Power</v>
          </cell>
          <cell r="D5239" t="str">
            <v>Scottish Power</v>
          </cell>
          <cell r="E5239">
            <v>2</v>
          </cell>
          <cell r="F5239" t="str">
            <v>Prepayment</v>
          </cell>
          <cell r="G5239" t="str">
            <v>South West</v>
          </cell>
          <cell r="H5239">
            <v>173</v>
          </cell>
        </row>
        <row r="5240">
          <cell r="A5240">
            <v>1999</v>
          </cell>
          <cell r="B5240">
            <v>3</v>
          </cell>
          <cell r="C5240" t="str">
            <v>Scottish Power</v>
          </cell>
          <cell r="D5240" t="str">
            <v>Scottish Power</v>
          </cell>
          <cell r="E5240">
            <v>2</v>
          </cell>
          <cell r="F5240" t="str">
            <v>All</v>
          </cell>
          <cell r="G5240" t="str">
            <v>Southern</v>
          </cell>
          <cell r="H5240">
            <v>32563</v>
          </cell>
        </row>
        <row r="5241">
          <cell r="A5241">
            <v>1999</v>
          </cell>
          <cell r="B5241">
            <v>3</v>
          </cell>
          <cell r="C5241" t="str">
            <v>Scottish Power</v>
          </cell>
          <cell r="D5241" t="str">
            <v>Scottish Power</v>
          </cell>
          <cell r="E5241">
            <v>2</v>
          </cell>
          <cell r="F5241" t="str">
            <v>Credit</v>
          </cell>
          <cell r="G5241" t="str">
            <v>Southern</v>
          </cell>
          <cell r="H5241">
            <v>15460</v>
          </cell>
        </row>
        <row r="5242">
          <cell r="A5242">
            <v>1999</v>
          </cell>
          <cell r="B5242">
            <v>3</v>
          </cell>
          <cell r="C5242" t="str">
            <v>Scottish Power</v>
          </cell>
          <cell r="D5242" t="str">
            <v>Scottish Power</v>
          </cell>
          <cell r="E5242">
            <v>2</v>
          </cell>
          <cell r="F5242" t="str">
            <v>Credit</v>
          </cell>
          <cell r="G5242" t="str">
            <v>Southern</v>
          </cell>
          <cell r="H5242">
            <v>0</v>
          </cell>
        </row>
        <row r="5243">
          <cell r="A5243">
            <v>1999</v>
          </cell>
          <cell r="B5243">
            <v>3</v>
          </cell>
          <cell r="C5243" t="str">
            <v>Scottish Power</v>
          </cell>
          <cell r="D5243" t="str">
            <v>Scottish Power</v>
          </cell>
          <cell r="E5243">
            <v>2</v>
          </cell>
          <cell r="F5243" t="str">
            <v>Direct Debit</v>
          </cell>
          <cell r="G5243" t="str">
            <v>Southern</v>
          </cell>
          <cell r="H5243">
            <v>15730</v>
          </cell>
        </row>
        <row r="5244">
          <cell r="A5244">
            <v>1999</v>
          </cell>
          <cell r="B5244">
            <v>3</v>
          </cell>
          <cell r="C5244" t="str">
            <v>Scottish Power</v>
          </cell>
          <cell r="D5244" t="str">
            <v>Scottish Power</v>
          </cell>
          <cell r="E5244">
            <v>2</v>
          </cell>
          <cell r="F5244" t="str">
            <v>Prepayment</v>
          </cell>
          <cell r="G5244" t="str">
            <v>Southern</v>
          </cell>
          <cell r="H5244">
            <v>1373</v>
          </cell>
        </row>
        <row r="5245">
          <cell r="A5245">
            <v>1999</v>
          </cell>
          <cell r="B5245">
            <v>3</v>
          </cell>
          <cell r="C5245" t="str">
            <v>Scottish Power</v>
          </cell>
          <cell r="D5245" t="str">
            <v>Scottish Power</v>
          </cell>
          <cell r="E5245">
            <v>2</v>
          </cell>
          <cell r="F5245" t="str">
            <v>All</v>
          </cell>
          <cell r="G5245" t="str">
            <v>Yorkshire</v>
          </cell>
          <cell r="H5245">
            <v>11018</v>
          </cell>
        </row>
        <row r="5246">
          <cell r="A5246">
            <v>1999</v>
          </cell>
          <cell r="B5246">
            <v>3</v>
          </cell>
          <cell r="C5246" t="str">
            <v>Scottish Power</v>
          </cell>
          <cell r="D5246" t="str">
            <v>Scottish Power</v>
          </cell>
          <cell r="E5246">
            <v>2</v>
          </cell>
          <cell r="F5246" t="str">
            <v>Credit</v>
          </cell>
          <cell r="G5246" t="str">
            <v>Yorkshire</v>
          </cell>
          <cell r="H5246">
            <v>6988</v>
          </cell>
        </row>
        <row r="5247">
          <cell r="A5247">
            <v>1999</v>
          </cell>
          <cell r="B5247">
            <v>3</v>
          </cell>
          <cell r="C5247" t="str">
            <v>Scottish Power</v>
          </cell>
          <cell r="D5247" t="str">
            <v>Scottish Power</v>
          </cell>
          <cell r="E5247">
            <v>2</v>
          </cell>
          <cell r="F5247" t="str">
            <v>Credit</v>
          </cell>
          <cell r="G5247" t="str">
            <v>Yorkshire</v>
          </cell>
          <cell r="H5247">
            <v>0</v>
          </cell>
        </row>
        <row r="5248">
          <cell r="A5248">
            <v>1999</v>
          </cell>
          <cell r="B5248">
            <v>3</v>
          </cell>
          <cell r="C5248" t="str">
            <v>Scottish Power</v>
          </cell>
          <cell r="D5248" t="str">
            <v>Scottish Power</v>
          </cell>
          <cell r="E5248">
            <v>2</v>
          </cell>
          <cell r="F5248" t="str">
            <v>Direct Debit</v>
          </cell>
          <cell r="G5248" t="str">
            <v>Yorkshire</v>
          </cell>
          <cell r="H5248">
            <v>2740</v>
          </cell>
        </row>
        <row r="5249">
          <cell r="A5249">
            <v>1999</v>
          </cell>
          <cell r="B5249">
            <v>3</v>
          </cell>
          <cell r="C5249" t="str">
            <v>Scottish Power</v>
          </cell>
          <cell r="D5249" t="str">
            <v>Scottish Power</v>
          </cell>
          <cell r="E5249">
            <v>2</v>
          </cell>
          <cell r="F5249" t="str">
            <v>Prepayment</v>
          </cell>
          <cell r="G5249" t="str">
            <v>Yorkshire</v>
          </cell>
          <cell r="H5249">
            <v>1290</v>
          </cell>
        </row>
        <row r="5250">
          <cell r="A5250">
            <v>1999</v>
          </cell>
          <cell r="B5250">
            <v>3</v>
          </cell>
          <cell r="C5250" t="str">
            <v>SEEBOARD</v>
          </cell>
          <cell r="D5250" t="str">
            <v>EDF</v>
          </cell>
          <cell r="E5250">
            <v>2</v>
          </cell>
          <cell r="F5250" t="str">
            <v>All</v>
          </cell>
          <cell r="G5250" t="str">
            <v>East Anglia</v>
          </cell>
          <cell r="H5250">
            <v>4499</v>
          </cell>
        </row>
        <row r="5251">
          <cell r="A5251">
            <v>1999</v>
          </cell>
          <cell r="B5251">
            <v>3</v>
          </cell>
          <cell r="C5251" t="str">
            <v>SEEBOARD</v>
          </cell>
          <cell r="D5251" t="str">
            <v>EDF</v>
          </cell>
          <cell r="E5251">
            <v>2</v>
          </cell>
          <cell r="F5251" t="str">
            <v>Credit</v>
          </cell>
          <cell r="G5251" t="str">
            <v>East Anglia</v>
          </cell>
          <cell r="H5251">
            <v>988</v>
          </cell>
        </row>
        <row r="5252">
          <cell r="A5252">
            <v>1999</v>
          </cell>
          <cell r="B5252">
            <v>3</v>
          </cell>
          <cell r="C5252" t="str">
            <v>SEEBOARD</v>
          </cell>
          <cell r="D5252" t="str">
            <v>EDF</v>
          </cell>
          <cell r="E5252">
            <v>2</v>
          </cell>
          <cell r="F5252" t="str">
            <v>Credit</v>
          </cell>
          <cell r="G5252" t="str">
            <v>East Anglia</v>
          </cell>
          <cell r="H5252">
            <v>0</v>
          </cell>
        </row>
        <row r="5253">
          <cell r="A5253">
            <v>1999</v>
          </cell>
          <cell r="B5253">
            <v>3</v>
          </cell>
          <cell r="C5253" t="str">
            <v>SEEBOARD</v>
          </cell>
          <cell r="D5253" t="str">
            <v>EDF</v>
          </cell>
          <cell r="E5253">
            <v>2</v>
          </cell>
          <cell r="F5253" t="str">
            <v>Direct Debit</v>
          </cell>
          <cell r="G5253" t="str">
            <v>East Anglia</v>
          </cell>
          <cell r="H5253">
            <v>3484</v>
          </cell>
        </row>
        <row r="5254">
          <cell r="A5254">
            <v>1999</v>
          </cell>
          <cell r="B5254">
            <v>3</v>
          </cell>
          <cell r="C5254" t="str">
            <v>SEEBOARD</v>
          </cell>
          <cell r="D5254" t="str">
            <v>EDF</v>
          </cell>
          <cell r="E5254">
            <v>2</v>
          </cell>
          <cell r="F5254" t="str">
            <v>Prepayment</v>
          </cell>
          <cell r="G5254" t="str">
            <v>East Anglia</v>
          </cell>
          <cell r="H5254">
            <v>27</v>
          </cell>
        </row>
        <row r="5255">
          <cell r="A5255">
            <v>1999</v>
          </cell>
          <cell r="B5255">
            <v>3</v>
          </cell>
          <cell r="C5255" t="str">
            <v>SEEBOARD</v>
          </cell>
          <cell r="D5255" t="str">
            <v>EDF</v>
          </cell>
          <cell r="E5255">
            <v>2</v>
          </cell>
          <cell r="F5255" t="str">
            <v>All</v>
          </cell>
          <cell r="G5255" t="str">
            <v>East Midlands</v>
          </cell>
          <cell r="H5255">
            <v>15</v>
          </cell>
        </row>
        <row r="5256">
          <cell r="A5256">
            <v>1999</v>
          </cell>
          <cell r="B5256">
            <v>3</v>
          </cell>
          <cell r="C5256" t="str">
            <v>SEEBOARD</v>
          </cell>
          <cell r="D5256" t="str">
            <v>EDF</v>
          </cell>
          <cell r="E5256">
            <v>2</v>
          </cell>
          <cell r="F5256" t="str">
            <v>Credit</v>
          </cell>
          <cell r="G5256" t="str">
            <v>East Midlands</v>
          </cell>
          <cell r="H5256">
            <v>0</v>
          </cell>
        </row>
        <row r="5257">
          <cell r="A5257">
            <v>1999</v>
          </cell>
          <cell r="B5257">
            <v>3</v>
          </cell>
          <cell r="C5257" t="str">
            <v>SEEBOARD</v>
          </cell>
          <cell r="D5257" t="str">
            <v>EDF</v>
          </cell>
          <cell r="E5257">
            <v>2</v>
          </cell>
          <cell r="F5257" t="str">
            <v>Credit</v>
          </cell>
          <cell r="G5257" t="str">
            <v>East Midlands</v>
          </cell>
          <cell r="H5257">
            <v>0</v>
          </cell>
        </row>
        <row r="5258">
          <cell r="A5258">
            <v>1999</v>
          </cell>
          <cell r="B5258">
            <v>3</v>
          </cell>
          <cell r="C5258" t="str">
            <v>SEEBOARD</v>
          </cell>
          <cell r="D5258" t="str">
            <v>EDF</v>
          </cell>
          <cell r="E5258">
            <v>2</v>
          </cell>
          <cell r="F5258" t="str">
            <v>Direct Debit</v>
          </cell>
          <cell r="G5258" t="str">
            <v>East Midlands</v>
          </cell>
          <cell r="H5258">
            <v>15</v>
          </cell>
        </row>
        <row r="5259">
          <cell r="A5259">
            <v>1999</v>
          </cell>
          <cell r="B5259">
            <v>3</v>
          </cell>
          <cell r="C5259" t="str">
            <v>SEEBOARD</v>
          </cell>
          <cell r="D5259" t="str">
            <v>EDF</v>
          </cell>
          <cell r="E5259">
            <v>2</v>
          </cell>
          <cell r="F5259" t="str">
            <v>Prepayment</v>
          </cell>
          <cell r="G5259" t="str">
            <v>East Midlands</v>
          </cell>
          <cell r="H5259">
            <v>0</v>
          </cell>
        </row>
        <row r="5260">
          <cell r="A5260">
            <v>1999</v>
          </cell>
          <cell r="B5260">
            <v>3</v>
          </cell>
          <cell r="C5260" t="str">
            <v>SEEBOARD</v>
          </cell>
          <cell r="D5260" t="str">
            <v>EDF</v>
          </cell>
          <cell r="E5260">
            <v>2</v>
          </cell>
          <cell r="F5260" t="str">
            <v>All</v>
          </cell>
          <cell r="G5260" t="str">
            <v>London</v>
          </cell>
          <cell r="H5260">
            <v>1626</v>
          </cell>
        </row>
        <row r="5261">
          <cell r="A5261">
            <v>1999</v>
          </cell>
          <cell r="B5261">
            <v>3</v>
          </cell>
          <cell r="C5261" t="str">
            <v>SEEBOARD</v>
          </cell>
          <cell r="D5261" t="str">
            <v>EDF</v>
          </cell>
          <cell r="E5261">
            <v>2</v>
          </cell>
          <cell r="F5261" t="str">
            <v>Credit</v>
          </cell>
          <cell r="G5261" t="str">
            <v>London</v>
          </cell>
          <cell r="H5261">
            <v>468</v>
          </cell>
        </row>
        <row r="5262">
          <cell r="A5262">
            <v>1999</v>
          </cell>
          <cell r="B5262">
            <v>3</v>
          </cell>
          <cell r="C5262" t="str">
            <v>SEEBOARD</v>
          </cell>
          <cell r="D5262" t="str">
            <v>EDF</v>
          </cell>
          <cell r="E5262">
            <v>2</v>
          </cell>
          <cell r="F5262" t="str">
            <v>Credit</v>
          </cell>
          <cell r="G5262" t="str">
            <v>London</v>
          </cell>
          <cell r="H5262">
            <v>0</v>
          </cell>
        </row>
        <row r="5263">
          <cell r="A5263">
            <v>1999</v>
          </cell>
          <cell r="B5263">
            <v>3</v>
          </cell>
          <cell r="C5263" t="str">
            <v>SEEBOARD</v>
          </cell>
          <cell r="D5263" t="str">
            <v>EDF</v>
          </cell>
          <cell r="E5263">
            <v>2</v>
          </cell>
          <cell r="F5263" t="str">
            <v>Direct Debit</v>
          </cell>
          <cell r="G5263" t="str">
            <v>London</v>
          </cell>
          <cell r="H5263">
            <v>1156</v>
          </cell>
        </row>
        <row r="5264">
          <cell r="A5264">
            <v>1999</v>
          </cell>
          <cell r="B5264">
            <v>3</v>
          </cell>
          <cell r="C5264" t="str">
            <v>SEEBOARD</v>
          </cell>
          <cell r="D5264" t="str">
            <v>EDF</v>
          </cell>
          <cell r="E5264">
            <v>2</v>
          </cell>
          <cell r="F5264" t="str">
            <v>Prepayment</v>
          </cell>
          <cell r="G5264" t="str">
            <v>London</v>
          </cell>
          <cell r="H5264">
            <v>2</v>
          </cell>
        </row>
        <row r="5265">
          <cell r="A5265">
            <v>1999</v>
          </cell>
          <cell r="B5265">
            <v>3</v>
          </cell>
          <cell r="C5265" t="str">
            <v>SEEBOARD</v>
          </cell>
          <cell r="D5265" t="str">
            <v>EDF</v>
          </cell>
          <cell r="E5265">
            <v>2</v>
          </cell>
          <cell r="F5265" t="str">
            <v>All</v>
          </cell>
          <cell r="G5265" t="str">
            <v>Midlands</v>
          </cell>
          <cell r="H5265">
            <v>12</v>
          </cell>
        </row>
        <row r="5266">
          <cell r="A5266">
            <v>1999</v>
          </cell>
          <cell r="B5266">
            <v>3</v>
          </cell>
          <cell r="C5266" t="str">
            <v>SEEBOARD</v>
          </cell>
          <cell r="D5266" t="str">
            <v>EDF</v>
          </cell>
          <cell r="E5266">
            <v>2</v>
          </cell>
          <cell r="F5266" t="str">
            <v>Credit</v>
          </cell>
          <cell r="G5266" t="str">
            <v>Midlands</v>
          </cell>
          <cell r="H5266">
            <v>0</v>
          </cell>
        </row>
        <row r="5267">
          <cell r="A5267">
            <v>1999</v>
          </cell>
          <cell r="B5267">
            <v>3</v>
          </cell>
          <cell r="C5267" t="str">
            <v>SEEBOARD</v>
          </cell>
          <cell r="D5267" t="str">
            <v>EDF</v>
          </cell>
          <cell r="E5267">
            <v>2</v>
          </cell>
          <cell r="F5267" t="str">
            <v>Credit</v>
          </cell>
          <cell r="G5267" t="str">
            <v>Midlands</v>
          </cell>
          <cell r="H5267">
            <v>0</v>
          </cell>
        </row>
        <row r="5268">
          <cell r="A5268">
            <v>1999</v>
          </cell>
          <cell r="B5268">
            <v>3</v>
          </cell>
          <cell r="C5268" t="str">
            <v>SEEBOARD</v>
          </cell>
          <cell r="D5268" t="str">
            <v>EDF</v>
          </cell>
          <cell r="E5268">
            <v>2</v>
          </cell>
          <cell r="F5268" t="str">
            <v>Direct Debit</v>
          </cell>
          <cell r="G5268" t="str">
            <v>Midlands</v>
          </cell>
          <cell r="H5268">
            <v>12</v>
          </cell>
        </row>
        <row r="5269">
          <cell r="A5269">
            <v>1999</v>
          </cell>
          <cell r="B5269">
            <v>3</v>
          </cell>
          <cell r="C5269" t="str">
            <v>SEEBOARD</v>
          </cell>
          <cell r="D5269" t="str">
            <v>EDF</v>
          </cell>
          <cell r="E5269">
            <v>2</v>
          </cell>
          <cell r="F5269" t="str">
            <v>Prepayment</v>
          </cell>
          <cell r="G5269" t="str">
            <v>Midlands</v>
          </cell>
          <cell r="H5269">
            <v>0</v>
          </cell>
        </row>
        <row r="5270">
          <cell r="A5270">
            <v>1999</v>
          </cell>
          <cell r="B5270">
            <v>3</v>
          </cell>
          <cell r="C5270" t="str">
            <v>SEEBOARD</v>
          </cell>
          <cell r="D5270" t="str">
            <v>EDF</v>
          </cell>
          <cell r="E5270">
            <v>2</v>
          </cell>
          <cell r="F5270" t="str">
            <v>All</v>
          </cell>
          <cell r="G5270" t="str">
            <v>North East</v>
          </cell>
          <cell r="H5270">
            <v>6</v>
          </cell>
        </row>
        <row r="5271">
          <cell r="A5271">
            <v>1999</v>
          </cell>
          <cell r="B5271">
            <v>3</v>
          </cell>
          <cell r="C5271" t="str">
            <v>SEEBOARD</v>
          </cell>
          <cell r="D5271" t="str">
            <v>EDF</v>
          </cell>
          <cell r="E5271">
            <v>2</v>
          </cell>
          <cell r="F5271" t="str">
            <v>Credit</v>
          </cell>
          <cell r="G5271" t="str">
            <v>North East</v>
          </cell>
          <cell r="H5271">
            <v>0</v>
          </cell>
        </row>
        <row r="5272">
          <cell r="A5272">
            <v>1999</v>
          </cell>
          <cell r="B5272">
            <v>3</v>
          </cell>
          <cell r="C5272" t="str">
            <v>SEEBOARD</v>
          </cell>
          <cell r="D5272" t="str">
            <v>EDF</v>
          </cell>
          <cell r="E5272">
            <v>2</v>
          </cell>
          <cell r="F5272" t="str">
            <v>Credit</v>
          </cell>
          <cell r="G5272" t="str">
            <v>North East</v>
          </cell>
          <cell r="H5272">
            <v>0</v>
          </cell>
        </row>
        <row r="5273">
          <cell r="A5273">
            <v>1999</v>
          </cell>
          <cell r="B5273">
            <v>3</v>
          </cell>
          <cell r="C5273" t="str">
            <v>SEEBOARD</v>
          </cell>
          <cell r="D5273" t="str">
            <v>EDF</v>
          </cell>
          <cell r="E5273">
            <v>2</v>
          </cell>
          <cell r="F5273" t="str">
            <v>Direct Debit</v>
          </cell>
          <cell r="G5273" t="str">
            <v>North East</v>
          </cell>
          <cell r="H5273">
            <v>6</v>
          </cell>
        </row>
        <row r="5274">
          <cell r="A5274">
            <v>1999</v>
          </cell>
          <cell r="B5274">
            <v>3</v>
          </cell>
          <cell r="C5274" t="str">
            <v>SEEBOARD</v>
          </cell>
          <cell r="D5274" t="str">
            <v>EDF</v>
          </cell>
          <cell r="E5274">
            <v>2</v>
          </cell>
          <cell r="F5274" t="str">
            <v>Prepayment</v>
          </cell>
          <cell r="G5274" t="str">
            <v>North East</v>
          </cell>
          <cell r="H5274">
            <v>0</v>
          </cell>
        </row>
        <row r="5275">
          <cell r="A5275">
            <v>1999</v>
          </cell>
          <cell r="B5275">
            <v>3</v>
          </cell>
          <cell r="C5275" t="str">
            <v>SEEBOARD</v>
          </cell>
          <cell r="D5275" t="str">
            <v>EDF</v>
          </cell>
          <cell r="E5275">
            <v>2</v>
          </cell>
          <cell r="F5275" t="str">
            <v>All</v>
          </cell>
          <cell r="G5275" t="str">
            <v>North Scotland</v>
          </cell>
          <cell r="H5275">
            <v>10</v>
          </cell>
        </row>
        <row r="5276">
          <cell r="A5276">
            <v>1999</v>
          </cell>
          <cell r="B5276">
            <v>3</v>
          </cell>
          <cell r="C5276" t="str">
            <v>SEEBOARD</v>
          </cell>
          <cell r="D5276" t="str">
            <v>EDF</v>
          </cell>
          <cell r="E5276">
            <v>2</v>
          </cell>
          <cell r="F5276" t="str">
            <v>Credit</v>
          </cell>
          <cell r="G5276" t="str">
            <v>North Scotland</v>
          </cell>
          <cell r="H5276">
            <v>1</v>
          </cell>
        </row>
        <row r="5277">
          <cell r="A5277">
            <v>1999</v>
          </cell>
          <cell r="B5277">
            <v>3</v>
          </cell>
          <cell r="C5277" t="str">
            <v>SEEBOARD</v>
          </cell>
          <cell r="D5277" t="str">
            <v>EDF</v>
          </cell>
          <cell r="E5277">
            <v>2</v>
          </cell>
          <cell r="F5277" t="str">
            <v>Credit</v>
          </cell>
          <cell r="G5277" t="str">
            <v>North Scotland</v>
          </cell>
          <cell r="H5277">
            <v>0</v>
          </cell>
        </row>
        <row r="5278">
          <cell r="A5278">
            <v>1999</v>
          </cell>
          <cell r="B5278">
            <v>3</v>
          </cell>
          <cell r="C5278" t="str">
            <v>SEEBOARD</v>
          </cell>
          <cell r="D5278" t="str">
            <v>EDF</v>
          </cell>
          <cell r="E5278">
            <v>2</v>
          </cell>
          <cell r="F5278" t="str">
            <v>Direct Debit</v>
          </cell>
          <cell r="G5278" t="str">
            <v>North Scotland</v>
          </cell>
          <cell r="H5278">
            <v>9</v>
          </cell>
        </row>
        <row r="5279">
          <cell r="A5279">
            <v>1999</v>
          </cell>
          <cell r="B5279">
            <v>3</v>
          </cell>
          <cell r="C5279" t="str">
            <v>SEEBOARD</v>
          </cell>
          <cell r="D5279" t="str">
            <v>EDF</v>
          </cell>
          <cell r="E5279">
            <v>2</v>
          </cell>
          <cell r="F5279" t="str">
            <v>Prepayment</v>
          </cell>
          <cell r="G5279" t="str">
            <v>North Scotland</v>
          </cell>
          <cell r="H5279">
            <v>0</v>
          </cell>
        </row>
        <row r="5280">
          <cell r="A5280">
            <v>1999</v>
          </cell>
          <cell r="B5280">
            <v>3</v>
          </cell>
          <cell r="C5280" t="str">
            <v>SEEBOARD</v>
          </cell>
          <cell r="D5280" t="str">
            <v>EDF</v>
          </cell>
          <cell r="E5280">
            <v>2</v>
          </cell>
          <cell r="F5280" t="str">
            <v>All</v>
          </cell>
          <cell r="G5280" t="str">
            <v>North Wales &amp; Merseyside</v>
          </cell>
          <cell r="H5280">
            <v>13</v>
          </cell>
        </row>
        <row r="5281">
          <cell r="A5281">
            <v>1999</v>
          </cell>
          <cell r="B5281">
            <v>3</v>
          </cell>
          <cell r="C5281" t="str">
            <v>SEEBOARD</v>
          </cell>
          <cell r="D5281" t="str">
            <v>EDF</v>
          </cell>
          <cell r="E5281">
            <v>2</v>
          </cell>
          <cell r="F5281" t="str">
            <v>Credit</v>
          </cell>
          <cell r="G5281" t="str">
            <v>North Wales &amp; Merseyside</v>
          </cell>
          <cell r="H5281">
            <v>0</v>
          </cell>
        </row>
        <row r="5282">
          <cell r="A5282">
            <v>1999</v>
          </cell>
          <cell r="B5282">
            <v>3</v>
          </cell>
          <cell r="C5282" t="str">
            <v>SEEBOARD</v>
          </cell>
          <cell r="D5282" t="str">
            <v>EDF</v>
          </cell>
          <cell r="E5282">
            <v>2</v>
          </cell>
          <cell r="F5282" t="str">
            <v>Credit</v>
          </cell>
          <cell r="G5282" t="str">
            <v>North Wales &amp; Merseyside</v>
          </cell>
          <cell r="H5282">
            <v>0</v>
          </cell>
        </row>
        <row r="5283">
          <cell r="A5283">
            <v>1999</v>
          </cell>
          <cell r="B5283">
            <v>3</v>
          </cell>
          <cell r="C5283" t="str">
            <v>SEEBOARD</v>
          </cell>
          <cell r="D5283" t="str">
            <v>EDF</v>
          </cell>
          <cell r="E5283">
            <v>2</v>
          </cell>
          <cell r="F5283" t="str">
            <v>Direct Debit</v>
          </cell>
          <cell r="G5283" t="str">
            <v>North Wales &amp; Merseyside</v>
          </cell>
          <cell r="H5283">
            <v>13</v>
          </cell>
        </row>
        <row r="5284">
          <cell r="A5284">
            <v>1999</v>
          </cell>
          <cell r="B5284">
            <v>3</v>
          </cell>
          <cell r="C5284" t="str">
            <v>SEEBOARD</v>
          </cell>
          <cell r="D5284" t="str">
            <v>EDF</v>
          </cell>
          <cell r="E5284">
            <v>2</v>
          </cell>
          <cell r="F5284" t="str">
            <v>Prepayment</v>
          </cell>
          <cell r="G5284" t="str">
            <v>North Wales &amp; Merseyside</v>
          </cell>
          <cell r="H5284">
            <v>0</v>
          </cell>
        </row>
        <row r="5285">
          <cell r="A5285">
            <v>1999</v>
          </cell>
          <cell r="B5285">
            <v>3</v>
          </cell>
          <cell r="C5285" t="str">
            <v>SEEBOARD</v>
          </cell>
          <cell r="D5285" t="str">
            <v>EDF</v>
          </cell>
          <cell r="E5285">
            <v>2</v>
          </cell>
          <cell r="F5285" t="str">
            <v>All</v>
          </cell>
          <cell r="G5285" t="str">
            <v>North West</v>
          </cell>
          <cell r="H5285">
            <v>10</v>
          </cell>
        </row>
        <row r="5286">
          <cell r="A5286">
            <v>1999</v>
          </cell>
          <cell r="B5286">
            <v>3</v>
          </cell>
          <cell r="C5286" t="str">
            <v>SEEBOARD</v>
          </cell>
          <cell r="D5286" t="str">
            <v>EDF</v>
          </cell>
          <cell r="E5286">
            <v>2</v>
          </cell>
          <cell r="F5286" t="str">
            <v>Credit</v>
          </cell>
          <cell r="G5286" t="str">
            <v>North West</v>
          </cell>
          <cell r="H5286">
            <v>2</v>
          </cell>
        </row>
        <row r="5287">
          <cell r="A5287">
            <v>1999</v>
          </cell>
          <cell r="B5287">
            <v>3</v>
          </cell>
          <cell r="C5287" t="str">
            <v>SEEBOARD</v>
          </cell>
          <cell r="D5287" t="str">
            <v>EDF</v>
          </cell>
          <cell r="E5287">
            <v>2</v>
          </cell>
          <cell r="F5287" t="str">
            <v>Credit</v>
          </cell>
          <cell r="G5287" t="str">
            <v>North West</v>
          </cell>
          <cell r="H5287">
            <v>0</v>
          </cell>
        </row>
        <row r="5288">
          <cell r="A5288">
            <v>1999</v>
          </cell>
          <cell r="B5288">
            <v>3</v>
          </cell>
          <cell r="C5288" t="str">
            <v>SEEBOARD</v>
          </cell>
          <cell r="D5288" t="str">
            <v>EDF</v>
          </cell>
          <cell r="E5288">
            <v>2</v>
          </cell>
          <cell r="F5288" t="str">
            <v>Direct Debit</v>
          </cell>
          <cell r="G5288" t="str">
            <v>North West</v>
          </cell>
          <cell r="H5288">
            <v>8</v>
          </cell>
        </row>
        <row r="5289">
          <cell r="A5289">
            <v>1999</v>
          </cell>
          <cell r="B5289">
            <v>3</v>
          </cell>
          <cell r="C5289" t="str">
            <v>SEEBOARD</v>
          </cell>
          <cell r="D5289" t="str">
            <v>EDF</v>
          </cell>
          <cell r="E5289">
            <v>2</v>
          </cell>
          <cell r="F5289" t="str">
            <v>Prepayment</v>
          </cell>
          <cell r="G5289" t="str">
            <v>North West</v>
          </cell>
          <cell r="H5289">
            <v>0</v>
          </cell>
        </row>
        <row r="5290">
          <cell r="A5290">
            <v>1999</v>
          </cell>
          <cell r="B5290">
            <v>3</v>
          </cell>
          <cell r="C5290" t="str">
            <v>SEEBOARD</v>
          </cell>
          <cell r="D5290" t="str">
            <v>EDF</v>
          </cell>
          <cell r="E5290">
            <v>1</v>
          </cell>
          <cell r="F5290" t="str">
            <v>All</v>
          </cell>
          <cell r="G5290" t="str">
            <v>South East</v>
          </cell>
          <cell r="H5290">
            <v>1661250</v>
          </cell>
        </row>
        <row r="5291">
          <cell r="A5291">
            <v>1999</v>
          </cell>
          <cell r="B5291">
            <v>3</v>
          </cell>
          <cell r="C5291" t="str">
            <v>SEEBOARD</v>
          </cell>
          <cell r="D5291" t="str">
            <v>EDF</v>
          </cell>
          <cell r="E5291">
            <v>1</v>
          </cell>
          <cell r="F5291" t="str">
            <v>Credit</v>
          </cell>
          <cell r="G5291" t="str">
            <v>South East</v>
          </cell>
          <cell r="H5291">
            <v>831305</v>
          </cell>
        </row>
        <row r="5292">
          <cell r="A5292">
            <v>1999</v>
          </cell>
          <cell r="B5292">
            <v>3</v>
          </cell>
          <cell r="C5292" t="str">
            <v>SEEBOARD</v>
          </cell>
          <cell r="D5292" t="str">
            <v>EDF</v>
          </cell>
          <cell r="E5292">
            <v>1</v>
          </cell>
          <cell r="F5292" t="str">
            <v>Credit</v>
          </cell>
          <cell r="G5292" t="str">
            <v>South East</v>
          </cell>
          <cell r="H5292">
            <v>14028</v>
          </cell>
        </row>
        <row r="5293">
          <cell r="A5293">
            <v>1999</v>
          </cell>
          <cell r="B5293">
            <v>3</v>
          </cell>
          <cell r="C5293" t="str">
            <v>SEEBOARD</v>
          </cell>
          <cell r="D5293" t="str">
            <v>EDF</v>
          </cell>
          <cell r="E5293">
            <v>1</v>
          </cell>
          <cell r="F5293" t="str">
            <v>Direct Debit</v>
          </cell>
          <cell r="G5293" t="str">
            <v>South East</v>
          </cell>
          <cell r="H5293">
            <v>609493</v>
          </cell>
        </row>
        <row r="5294">
          <cell r="A5294">
            <v>1999</v>
          </cell>
          <cell r="B5294">
            <v>3</v>
          </cell>
          <cell r="C5294" t="str">
            <v>SEEBOARD</v>
          </cell>
          <cell r="D5294" t="str">
            <v>EDF</v>
          </cell>
          <cell r="E5294">
            <v>1</v>
          </cell>
          <cell r="F5294" t="str">
            <v>Prepayment</v>
          </cell>
          <cell r="G5294" t="str">
            <v>South East</v>
          </cell>
          <cell r="H5294">
            <v>206424</v>
          </cell>
        </row>
        <row r="5295">
          <cell r="A5295">
            <v>1999</v>
          </cell>
          <cell r="B5295">
            <v>3</v>
          </cell>
          <cell r="C5295" t="str">
            <v>SEEBOARD</v>
          </cell>
          <cell r="D5295" t="str">
            <v>EDF</v>
          </cell>
          <cell r="E5295">
            <v>2</v>
          </cell>
          <cell r="F5295" t="str">
            <v>All</v>
          </cell>
          <cell r="G5295" t="str">
            <v>South Scotland</v>
          </cell>
          <cell r="H5295">
            <v>2</v>
          </cell>
        </row>
        <row r="5296">
          <cell r="A5296">
            <v>1999</v>
          </cell>
          <cell r="B5296">
            <v>3</v>
          </cell>
          <cell r="C5296" t="str">
            <v>SEEBOARD</v>
          </cell>
          <cell r="D5296" t="str">
            <v>EDF</v>
          </cell>
          <cell r="E5296">
            <v>2</v>
          </cell>
          <cell r="F5296" t="str">
            <v>Credit</v>
          </cell>
          <cell r="G5296" t="str">
            <v>South Scotland</v>
          </cell>
          <cell r="H5296">
            <v>0</v>
          </cell>
        </row>
        <row r="5297">
          <cell r="A5297">
            <v>1999</v>
          </cell>
          <cell r="B5297">
            <v>3</v>
          </cell>
          <cell r="C5297" t="str">
            <v>SEEBOARD</v>
          </cell>
          <cell r="D5297" t="str">
            <v>EDF</v>
          </cell>
          <cell r="E5297">
            <v>2</v>
          </cell>
          <cell r="F5297" t="str">
            <v>Credit</v>
          </cell>
          <cell r="G5297" t="str">
            <v>South Scotland</v>
          </cell>
          <cell r="H5297">
            <v>0</v>
          </cell>
        </row>
        <row r="5298">
          <cell r="A5298">
            <v>1999</v>
          </cell>
          <cell r="B5298">
            <v>3</v>
          </cell>
          <cell r="C5298" t="str">
            <v>SEEBOARD</v>
          </cell>
          <cell r="D5298" t="str">
            <v>EDF</v>
          </cell>
          <cell r="E5298">
            <v>2</v>
          </cell>
          <cell r="F5298" t="str">
            <v>Direct Debit</v>
          </cell>
          <cell r="G5298" t="str">
            <v>South Scotland</v>
          </cell>
          <cell r="H5298">
            <v>2</v>
          </cell>
        </row>
        <row r="5299">
          <cell r="A5299">
            <v>1999</v>
          </cell>
          <cell r="B5299">
            <v>3</v>
          </cell>
          <cell r="C5299" t="str">
            <v>SEEBOARD</v>
          </cell>
          <cell r="D5299" t="str">
            <v>EDF</v>
          </cell>
          <cell r="E5299">
            <v>2</v>
          </cell>
          <cell r="F5299" t="str">
            <v>Prepayment</v>
          </cell>
          <cell r="G5299" t="str">
            <v>South Scotland</v>
          </cell>
          <cell r="H5299">
            <v>0</v>
          </cell>
        </row>
        <row r="5300">
          <cell r="A5300">
            <v>1999</v>
          </cell>
          <cell r="B5300">
            <v>3</v>
          </cell>
          <cell r="C5300" t="str">
            <v>SEEBOARD</v>
          </cell>
          <cell r="D5300" t="str">
            <v>EDF</v>
          </cell>
          <cell r="E5300">
            <v>2</v>
          </cell>
          <cell r="F5300" t="str">
            <v>All</v>
          </cell>
          <cell r="G5300" t="str">
            <v>South Wales</v>
          </cell>
          <cell r="H5300">
            <v>7</v>
          </cell>
        </row>
        <row r="5301">
          <cell r="A5301">
            <v>1999</v>
          </cell>
          <cell r="B5301">
            <v>3</v>
          </cell>
          <cell r="C5301" t="str">
            <v>SEEBOARD</v>
          </cell>
          <cell r="D5301" t="str">
            <v>EDF</v>
          </cell>
          <cell r="E5301">
            <v>2</v>
          </cell>
          <cell r="F5301" t="str">
            <v>Credit</v>
          </cell>
          <cell r="G5301" t="str">
            <v>South Wales</v>
          </cell>
          <cell r="H5301">
            <v>0</v>
          </cell>
        </row>
        <row r="5302">
          <cell r="A5302">
            <v>1999</v>
          </cell>
          <cell r="B5302">
            <v>3</v>
          </cell>
          <cell r="C5302" t="str">
            <v>SEEBOARD</v>
          </cell>
          <cell r="D5302" t="str">
            <v>EDF</v>
          </cell>
          <cell r="E5302">
            <v>2</v>
          </cell>
          <cell r="F5302" t="str">
            <v>Credit</v>
          </cell>
          <cell r="G5302" t="str">
            <v>South Wales</v>
          </cell>
          <cell r="H5302">
            <v>0</v>
          </cell>
        </row>
        <row r="5303">
          <cell r="A5303">
            <v>1999</v>
          </cell>
          <cell r="B5303">
            <v>3</v>
          </cell>
          <cell r="C5303" t="str">
            <v>SEEBOARD</v>
          </cell>
          <cell r="D5303" t="str">
            <v>EDF</v>
          </cell>
          <cell r="E5303">
            <v>2</v>
          </cell>
          <cell r="F5303" t="str">
            <v>Direct Debit</v>
          </cell>
          <cell r="G5303" t="str">
            <v>South Wales</v>
          </cell>
          <cell r="H5303">
            <v>7</v>
          </cell>
        </row>
        <row r="5304">
          <cell r="A5304">
            <v>1999</v>
          </cell>
          <cell r="B5304">
            <v>3</v>
          </cell>
          <cell r="C5304" t="str">
            <v>SEEBOARD</v>
          </cell>
          <cell r="D5304" t="str">
            <v>EDF</v>
          </cell>
          <cell r="E5304">
            <v>2</v>
          </cell>
          <cell r="F5304" t="str">
            <v>Prepayment</v>
          </cell>
          <cell r="G5304" t="str">
            <v>South Wales</v>
          </cell>
          <cell r="H5304">
            <v>0</v>
          </cell>
        </row>
        <row r="5305">
          <cell r="A5305">
            <v>1999</v>
          </cell>
          <cell r="B5305">
            <v>3</v>
          </cell>
          <cell r="C5305" t="str">
            <v>SEEBOARD</v>
          </cell>
          <cell r="D5305" t="str">
            <v>EDF</v>
          </cell>
          <cell r="E5305">
            <v>2</v>
          </cell>
          <cell r="F5305" t="str">
            <v>All</v>
          </cell>
          <cell r="G5305" t="str">
            <v>South West</v>
          </cell>
          <cell r="H5305">
            <v>20</v>
          </cell>
        </row>
        <row r="5306">
          <cell r="A5306">
            <v>1999</v>
          </cell>
          <cell r="B5306">
            <v>3</v>
          </cell>
          <cell r="C5306" t="str">
            <v>SEEBOARD</v>
          </cell>
          <cell r="D5306" t="str">
            <v>EDF</v>
          </cell>
          <cell r="E5306">
            <v>2</v>
          </cell>
          <cell r="F5306" t="str">
            <v>Credit</v>
          </cell>
          <cell r="G5306" t="str">
            <v>South West</v>
          </cell>
          <cell r="H5306">
            <v>0</v>
          </cell>
        </row>
        <row r="5307">
          <cell r="A5307">
            <v>1999</v>
          </cell>
          <cell r="B5307">
            <v>3</v>
          </cell>
          <cell r="C5307" t="str">
            <v>SEEBOARD</v>
          </cell>
          <cell r="D5307" t="str">
            <v>EDF</v>
          </cell>
          <cell r="E5307">
            <v>2</v>
          </cell>
          <cell r="F5307" t="str">
            <v>Credit</v>
          </cell>
          <cell r="G5307" t="str">
            <v>South West</v>
          </cell>
          <cell r="H5307">
            <v>0</v>
          </cell>
        </row>
        <row r="5308">
          <cell r="A5308">
            <v>1999</v>
          </cell>
          <cell r="B5308">
            <v>3</v>
          </cell>
          <cell r="C5308" t="str">
            <v>SEEBOARD</v>
          </cell>
          <cell r="D5308" t="str">
            <v>EDF</v>
          </cell>
          <cell r="E5308">
            <v>2</v>
          </cell>
          <cell r="F5308" t="str">
            <v>Direct Debit</v>
          </cell>
          <cell r="G5308" t="str">
            <v>South West</v>
          </cell>
          <cell r="H5308">
            <v>20</v>
          </cell>
        </row>
        <row r="5309">
          <cell r="A5309">
            <v>1999</v>
          </cell>
          <cell r="B5309">
            <v>3</v>
          </cell>
          <cell r="C5309" t="str">
            <v>SEEBOARD</v>
          </cell>
          <cell r="D5309" t="str">
            <v>EDF</v>
          </cell>
          <cell r="E5309">
            <v>2</v>
          </cell>
          <cell r="F5309" t="str">
            <v>Prepayment</v>
          </cell>
          <cell r="G5309" t="str">
            <v>South West</v>
          </cell>
          <cell r="H5309">
            <v>0</v>
          </cell>
        </row>
        <row r="5310">
          <cell r="A5310">
            <v>1999</v>
          </cell>
          <cell r="B5310">
            <v>3</v>
          </cell>
          <cell r="C5310" t="str">
            <v>SEEBOARD</v>
          </cell>
          <cell r="D5310" t="str">
            <v>EDF</v>
          </cell>
          <cell r="E5310">
            <v>2</v>
          </cell>
          <cell r="F5310" t="str">
            <v>All</v>
          </cell>
          <cell r="G5310" t="str">
            <v>Southern</v>
          </cell>
          <cell r="H5310">
            <v>883</v>
          </cell>
        </row>
        <row r="5311">
          <cell r="A5311">
            <v>1999</v>
          </cell>
          <cell r="B5311">
            <v>3</v>
          </cell>
          <cell r="C5311" t="str">
            <v>SEEBOARD</v>
          </cell>
          <cell r="D5311" t="str">
            <v>EDF</v>
          </cell>
          <cell r="E5311">
            <v>2</v>
          </cell>
          <cell r="F5311" t="str">
            <v>Credit</v>
          </cell>
          <cell r="G5311" t="str">
            <v>Southern</v>
          </cell>
          <cell r="H5311">
            <v>194</v>
          </cell>
        </row>
        <row r="5312">
          <cell r="A5312">
            <v>1999</v>
          </cell>
          <cell r="B5312">
            <v>3</v>
          </cell>
          <cell r="C5312" t="str">
            <v>SEEBOARD</v>
          </cell>
          <cell r="D5312" t="str">
            <v>EDF</v>
          </cell>
          <cell r="E5312">
            <v>2</v>
          </cell>
          <cell r="F5312" t="str">
            <v>Credit</v>
          </cell>
          <cell r="G5312" t="str">
            <v>Southern</v>
          </cell>
          <cell r="H5312">
            <v>0</v>
          </cell>
        </row>
        <row r="5313">
          <cell r="A5313">
            <v>1999</v>
          </cell>
          <cell r="B5313">
            <v>3</v>
          </cell>
          <cell r="C5313" t="str">
            <v>SEEBOARD</v>
          </cell>
          <cell r="D5313" t="str">
            <v>EDF</v>
          </cell>
          <cell r="E5313">
            <v>2</v>
          </cell>
          <cell r="F5313" t="str">
            <v>Direct Debit</v>
          </cell>
          <cell r="G5313" t="str">
            <v>Southern</v>
          </cell>
          <cell r="H5313">
            <v>689</v>
          </cell>
        </row>
        <row r="5314">
          <cell r="A5314">
            <v>1999</v>
          </cell>
          <cell r="B5314">
            <v>3</v>
          </cell>
          <cell r="C5314" t="str">
            <v>SEEBOARD</v>
          </cell>
          <cell r="D5314" t="str">
            <v>EDF</v>
          </cell>
          <cell r="E5314">
            <v>2</v>
          </cell>
          <cell r="F5314" t="str">
            <v>Prepayment</v>
          </cell>
          <cell r="G5314" t="str">
            <v>Southern</v>
          </cell>
          <cell r="H5314">
            <v>0</v>
          </cell>
        </row>
        <row r="5315">
          <cell r="A5315">
            <v>1999</v>
          </cell>
          <cell r="B5315">
            <v>3</v>
          </cell>
          <cell r="C5315" t="str">
            <v>SEEBOARD</v>
          </cell>
          <cell r="D5315" t="str">
            <v>EDF</v>
          </cell>
          <cell r="E5315">
            <v>2</v>
          </cell>
          <cell r="F5315" t="str">
            <v>All</v>
          </cell>
          <cell r="G5315" t="str">
            <v>Yorkshire</v>
          </cell>
          <cell r="H5315">
            <v>6</v>
          </cell>
        </row>
        <row r="5316">
          <cell r="A5316">
            <v>1999</v>
          </cell>
          <cell r="B5316">
            <v>3</v>
          </cell>
          <cell r="C5316" t="str">
            <v>SEEBOARD</v>
          </cell>
          <cell r="D5316" t="str">
            <v>EDF</v>
          </cell>
          <cell r="E5316">
            <v>2</v>
          </cell>
          <cell r="F5316" t="str">
            <v>Credit</v>
          </cell>
          <cell r="G5316" t="str">
            <v>Yorkshire</v>
          </cell>
          <cell r="H5316">
            <v>0</v>
          </cell>
        </row>
        <row r="5317">
          <cell r="A5317">
            <v>1999</v>
          </cell>
          <cell r="B5317">
            <v>3</v>
          </cell>
          <cell r="C5317" t="str">
            <v>SEEBOARD</v>
          </cell>
          <cell r="D5317" t="str">
            <v>EDF</v>
          </cell>
          <cell r="E5317">
            <v>2</v>
          </cell>
          <cell r="F5317" t="str">
            <v>Credit</v>
          </cell>
          <cell r="G5317" t="str">
            <v>Yorkshire</v>
          </cell>
          <cell r="H5317">
            <v>0</v>
          </cell>
        </row>
        <row r="5318">
          <cell r="A5318">
            <v>1999</v>
          </cell>
          <cell r="B5318">
            <v>3</v>
          </cell>
          <cell r="C5318" t="str">
            <v>SEEBOARD</v>
          </cell>
          <cell r="D5318" t="str">
            <v>EDF</v>
          </cell>
          <cell r="E5318">
            <v>2</v>
          </cell>
          <cell r="F5318" t="str">
            <v>Direct Debit</v>
          </cell>
          <cell r="G5318" t="str">
            <v>Yorkshire</v>
          </cell>
          <cell r="H5318">
            <v>6</v>
          </cell>
        </row>
        <row r="5319">
          <cell r="A5319">
            <v>1999</v>
          </cell>
          <cell r="B5319">
            <v>3</v>
          </cell>
          <cell r="C5319" t="str">
            <v>SEEBOARD</v>
          </cell>
          <cell r="D5319" t="str">
            <v>EDF</v>
          </cell>
          <cell r="E5319">
            <v>2</v>
          </cell>
          <cell r="F5319" t="str">
            <v>Prepayment</v>
          </cell>
          <cell r="G5319" t="str">
            <v>Yorkshire</v>
          </cell>
          <cell r="H5319">
            <v>0</v>
          </cell>
        </row>
        <row r="5320">
          <cell r="A5320">
            <v>1999</v>
          </cell>
          <cell r="B5320">
            <v>3</v>
          </cell>
          <cell r="C5320" t="str">
            <v>South Western Electricity plc</v>
          </cell>
          <cell r="D5320" t="str">
            <v>EDF</v>
          </cell>
          <cell r="E5320">
            <v>2</v>
          </cell>
          <cell r="F5320" t="str">
            <v>All</v>
          </cell>
          <cell r="G5320" t="str">
            <v>East Anglia</v>
          </cell>
          <cell r="H5320">
            <v>26</v>
          </cell>
        </row>
        <row r="5321">
          <cell r="A5321">
            <v>1999</v>
          </cell>
          <cell r="B5321">
            <v>3</v>
          </cell>
          <cell r="C5321" t="str">
            <v>South Western Electricity plc</v>
          </cell>
          <cell r="D5321" t="str">
            <v>EDF</v>
          </cell>
          <cell r="E5321">
            <v>2</v>
          </cell>
          <cell r="F5321" t="str">
            <v>Credit</v>
          </cell>
          <cell r="G5321" t="str">
            <v>East Anglia</v>
          </cell>
          <cell r="H5321">
            <v>16</v>
          </cell>
        </row>
        <row r="5322">
          <cell r="A5322">
            <v>1999</v>
          </cell>
          <cell r="B5322">
            <v>3</v>
          </cell>
          <cell r="C5322" t="str">
            <v>South Western Electricity plc</v>
          </cell>
          <cell r="D5322" t="str">
            <v>EDF</v>
          </cell>
          <cell r="E5322">
            <v>2</v>
          </cell>
          <cell r="F5322" t="str">
            <v>Credit</v>
          </cell>
          <cell r="G5322" t="str">
            <v>East Anglia</v>
          </cell>
          <cell r="H5322">
            <v>0</v>
          </cell>
        </row>
        <row r="5323">
          <cell r="A5323">
            <v>1999</v>
          </cell>
          <cell r="B5323">
            <v>3</v>
          </cell>
          <cell r="C5323" t="str">
            <v>South Western Electricity plc</v>
          </cell>
          <cell r="D5323" t="str">
            <v>EDF</v>
          </cell>
          <cell r="E5323">
            <v>2</v>
          </cell>
          <cell r="F5323" t="str">
            <v>Direct Debit</v>
          </cell>
          <cell r="G5323" t="str">
            <v>East Anglia</v>
          </cell>
          <cell r="H5323">
            <v>10</v>
          </cell>
        </row>
        <row r="5324">
          <cell r="A5324">
            <v>1999</v>
          </cell>
          <cell r="B5324">
            <v>3</v>
          </cell>
          <cell r="C5324" t="str">
            <v>South Western Electricity plc</v>
          </cell>
          <cell r="D5324" t="str">
            <v>EDF</v>
          </cell>
          <cell r="E5324">
            <v>2</v>
          </cell>
          <cell r="F5324" t="str">
            <v>Prepayment</v>
          </cell>
          <cell r="G5324" t="str">
            <v>East Anglia</v>
          </cell>
          <cell r="H5324">
            <v>0</v>
          </cell>
        </row>
        <row r="5325">
          <cell r="A5325">
            <v>1999</v>
          </cell>
          <cell r="B5325">
            <v>3</v>
          </cell>
          <cell r="C5325" t="str">
            <v>South Western Electricity plc</v>
          </cell>
          <cell r="D5325" t="str">
            <v>EDF</v>
          </cell>
          <cell r="E5325">
            <v>2</v>
          </cell>
          <cell r="F5325" t="str">
            <v>All</v>
          </cell>
          <cell r="G5325" t="str">
            <v>East Midlands</v>
          </cell>
          <cell r="H5325">
            <v>13</v>
          </cell>
        </row>
        <row r="5326">
          <cell r="A5326">
            <v>1999</v>
          </cell>
          <cell r="B5326">
            <v>3</v>
          </cell>
          <cell r="C5326" t="str">
            <v>South Western Electricity plc</v>
          </cell>
          <cell r="D5326" t="str">
            <v>EDF</v>
          </cell>
          <cell r="E5326">
            <v>2</v>
          </cell>
          <cell r="F5326" t="str">
            <v>Credit</v>
          </cell>
          <cell r="G5326" t="str">
            <v>East Midlands</v>
          </cell>
          <cell r="H5326">
            <v>13</v>
          </cell>
        </row>
        <row r="5327">
          <cell r="A5327">
            <v>1999</v>
          </cell>
          <cell r="B5327">
            <v>3</v>
          </cell>
          <cell r="C5327" t="str">
            <v>South Western Electricity plc</v>
          </cell>
          <cell r="D5327" t="str">
            <v>EDF</v>
          </cell>
          <cell r="E5327">
            <v>2</v>
          </cell>
          <cell r="F5327" t="str">
            <v>Credit</v>
          </cell>
          <cell r="G5327" t="str">
            <v>East Midlands</v>
          </cell>
          <cell r="H5327">
            <v>0</v>
          </cell>
        </row>
        <row r="5328">
          <cell r="A5328">
            <v>1999</v>
          </cell>
          <cell r="B5328">
            <v>3</v>
          </cell>
          <cell r="C5328" t="str">
            <v>South Western Electricity plc</v>
          </cell>
          <cell r="D5328" t="str">
            <v>EDF</v>
          </cell>
          <cell r="E5328">
            <v>2</v>
          </cell>
          <cell r="F5328" t="str">
            <v>Direct Debit</v>
          </cell>
          <cell r="G5328" t="str">
            <v>East Midlands</v>
          </cell>
          <cell r="H5328">
            <v>0</v>
          </cell>
        </row>
        <row r="5329">
          <cell r="A5329">
            <v>1999</v>
          </cell>
          <cell r="B5329">
            <v>3</v>
          </cell>
          <cell r="C5329" t="str">
            <v>South Western Electricity plc</v>
          </cell>
          <cell r="D5329" t="str">
            <v>EDF</v>
          </cell>
          <cell r="E5329">
            <v>2</v>
          </cell>
          <cell r="F5329" t="str">
            <v>Prepayment</v>
          </cell>
          <cell r="G5329" t="str">
            <v>East Midlands</v>
          </cell>
          <cell r="H5329">
            <v>0</v>
          </cell>
        </row>
        <row r="5330">
          <cell r="A5330">
            <v>1999</v>
          </cell>
          <cell r="B5330">
            <v>3</v>
          </cell>
          <cell r="C5330" t="str">
            <v>South Western Electricity plc</v>
          </cell>
          <cell r="D5330" t="str">
            <v>EDF</v>
          </cell>
          <cell r="E5330">
            <v>2</v>
          </cell>
          <cell r="F5330" t="str">
            <v>All</v>
          </cell>
          <cell r="G5330" t="str">
            <v>London</v>
          </cell>
          <cell r="H5330">
            <v>9</v>
          </cell>
        </row>
        <row r="5331">
          <cell r="A5331">
            <v>1999</v>
          </cell>
          <cell r="B5331">
            <v>3</v>
          </cell>
          <cell r="C5331" t="str">
            <v>South Western Electricity plc</v>
          </cell>
          <cell r="D5331" t="str">
            <v>EDF</v>
          </cell>
          <cell r="E5331">
            <v>2</v>
          </cell>
          <cell r="F5331" t="str">
            <v>Credit</v>
          </cell>
          <cell r="G5331" t="str">
            <v>London</v>
          </cell>
          <cell r="H5331">
            <v>9</v>
          </cell>
        </row>
        <row r="5332">
          <cell r="A5332">
            <v>1999</v>
          </cell>
          <cell r="B5332">
            <v>3</v>
          </cell>
          <cell r="C5332" t="str">
            <v>South Western Electricity plc</v>
          </cell>
          <cell r="D5332" t="str">
            <v>EDF</v>
          </cell>
          <cell r="E5332">
            <v>2</v>
          </cell>
          <cell r="F5332" t="str">
            <v>Credit</v>
          </cell>
          <cell r="G5332" t="str">
            <v>London</v>
          </cell>
          <cell r="H5332">
            <v>0</v>
          </cell>
        </row>
        <row r="5333">
          <cell r="A5333">
            <v>1999</v>
          </cell>
          <cell r="B5333">
            <v>3</v>
          </cell>
          <cell r="C5333" t="str">
            <v>South Western Electricity plc</v>
          </cell>
          <cell r="D5333" t="str">
            <v>EDF</v>
          </cell>
          <cell r="E5333">
            <v>2</v>
          </cell>
          <cell r="F5333" t="str">
            <v>Direct Debit</v>
          </cell>
          <cell r="G5333" t="str">
            <v>London</v>
          </cell>
          <cell r="H5333">
            <v>0</v>
          </cell>
        </row>
        <row r="5334">
          <cell r="A5334">
            <v>1999</v>
          </cell>
          <cell r="B5334">
            <v>3</v>
          </cell>
          <cell r="C5334" t="str">
            <v>South Western Electricity plc</v>
          </cell>
          <cell r="D5334" t="str">
            <v>EDF</v>
          </cell>
          <cell r="E5334">
            <v>2</v>
          </cell>
          <cell r="F5334" t="str">
            <v>Prepayment</v>
          </cell>
          <cell r="G5334" t="str">
            <v>London</v>
          </cell>
          <cell r="H5334">
            <v>0</v>
          </cell>
        </row>
        <row r="5335">
          <cell r="A5335">
            <v>1999</v>
          </cell>
          <cell r="B5335">
            <v>3</v>
          </cell>
          <cell r="C5335" t="str">
            <v>South Western Electricity plc</v>
          </cell>
          <cell r="D5335" t="str">
            <v>EDF</v>
          </cell>
          <cell r="E5335">
            <v>2</v>
          </cell>
          <cell r="F5335" t="str">
            <v>All</v>
          </cell>
          <cell r="G5335" t="str">
            <v>Midlands</v>
          </cell>
          <cell r="H5335">
            <v>30</v>
          </cell>
        </row>
        <row r="5336">
          <cell r="A5336">
            <v>1999</v>
          </cell>
          <cell r="B5336">
            <v>3</v>
          </cell>
          <cell r="C5336" t="str">
            <v>South Western Electricity plc</v>
          </cell>
          <cell r="D5336" t="str">
            <v>EDF</v>
          </cell>
          <cell r="E5336">
            <v>2</v>
          </cell>
          <cell r="F5336" t="str">
            <v>Credit</v>
          </cell>
          <cell r="G5336" t="str">
            <v>Midlands</v>
          </cell>
          <cell r="H5336">
            <v>29</v>
          </cell>
        </row>
        <row r="5337">
          <cell r="A5337">
            <v>1999</v>
          </cell>
          <cell r="B5337">
            <v>3</v>
          </cell>
          <cell r="C5337" t="str">
            <v>South Western Electricity plc</v>
          </cell>
          <cell r="D5337" t="str">
            <v>EDF</v>
          </cell>
          <cell r="E5337">
            <v>2</v>
          </cell>
          <cell r="F5337" t="str">
            <v>Credit</v>
          </cell>
          <cell r="G5337" t="str">
            <v>Midlands</v>
          </cell>
          <cell r="H5337">
            <v>0</v>
          </cell>
        </row>
        <row r="5338">
          <cell r="A5338">
            <v>1999</v>
          </cell>
          <cell r="B5338">
            <v>3</v>
          </cell>
          <cell r="C5338" t="str">
            <v>South Western Electricity plc</v>
          </cell>
          <cell r="D5338" t="str">
            <v>EDF</v>
          </cell>
          <cell r="E5338">
            <v>2</v>
          </cell>
          <cell r="F5338" t="str">
            <v>Direct Debit</v>
          </cell>
          <cell r="G5338" t="str">
            <v>Midlands</v>
          </cell>
          <cell r="H5338">
            <v>1</v>
          </cell>
        </row>
        <row r="5339">
          <cell r="A5339">
            <v>1999</v>
          </cell>
          <cell r="B5339">
            <v>3</v>
          </cell>
          <cell r="C5339" t="str">
            <v>South Western Electricity plc</v>
          </cell>
          <cell r="D5339" t="str">
            <v>EDF</v>
          </cell>
          <cell r="E5339">
            <v>2</v>
          </cell>
          <cell r="F5339" t="str">
            <v>Prepayment</v>
          </cell>
          <cell r="G5339" t="str">
            <v>Midlands</v>
          </cell>
          <cell r="H5339">
            <v>0</v>
          </cell>
        </row>
        <row r="5340">
          <cell r="A5340">
            <v>1999</v>
          </cell>
          <cell r="B5340">
            <v>3</v>
          </cell>
          <cell r="C5340" t="str">
            <v>South Western Electricity plc</v>
          </cell>
          <cell r="D5340" t="str">
            <v>EDF</v>
          </cell>
          <cell r="E5340">
            <v>2</v>
          </cell>
          <cell r="F5340" t="str">
            <v>All</v>
          </cell>
          <cell r="G5340" t="str">
            <v>North East</v>
          </cell>
          <cell r="H5340">
            <v>4</v>
          </cell>
        </row>
        <row r="5341">
          <cell r="A5341">
            <v>1999</v>
          </cell>
          <cell r="B5341">
            <v>3</v>
          </cell>
          <cell r="C5341" t="str">
            <v>South Western Electricity plc</v>
          </cell>
          <cell r="D5341" t="str">
            <v>EDF</v>
          </cell>
          <cell r="E5341">
            <v>2</v>
          </cell>
          <cell r="F5341" t="str">
            <v>Credit</v>
          </cell>
          <cell r="G5341" t="str">
            <v>North East</v>
          </cell>
          <cell r="H5341">
            <v>2</v>
          </cell>
        </row>
        <row r="5342">
          <cell r="A5342">
            <v>1999</v>
          </cell>
          <cell r="B5342">
            <v>3</v>
          </cell>
          <cell r="C5342" t="str">
            <v>South Western Electricity plc</v>
          </cell>
          <cell r="D5342" t="str">
            <v>EDF</v>
          </cell>
          <cell r="E5342">
            <v>2</v>
          </cell>
          <cell r="F5342" t="str">
            <v>Credit</v>
          </cell>
          <cell r="G5342" t="str">
            <v>North East</v>
          </cell>
          <cell r="H5342">
            <v>0</v>
          </cell>
        </row>
        <row r="5343">
          <cell r="A5343">
            <v>1999</v>
          </cell>
          <cell r="B5343">
            <v>3</v>
          </cell>
          <cell r="C5343" t="str">
            <v>South Western Electricity plc</v>
          </cell>
          <cell r="D5343" t="str">
            <v>EDF</v>
          </cell>
          <cell r="E5343">
            <v>2</v>
          </cell>
          <cell r="F5343" t="str">
            <v>Direct Debit</v>
          </cell>
          <cell r="G5343" t="str">
            <v>North East</v>
          </cell>
          <cell r="H5343">
            <v>2</v>
          </cell>
        </row>
        <row r="5344">
          <cell r="A5344">
            <v>1999</v>
          </cell>
          <cell r="B5344">
            <v>3</v>
          </cell>
          <cell r="C5344" t="str">
            <v>South Western Electricity plc</v>
          </cell>
          <cell r="D5344" t="str">
            <v>EDF</v>
          </cell>
          <cell r="E5344">
            <v>2</v>
          </cell>
          <cell r="F5344" t="str">
            <v>Prepayment</v>
          </cell>
          <cell r="G5344" t="str">
            <v>North East</v>
          </cell>
          <cell r="H5344">
            <v>0</v>
          </cell>
        </row>
        <row r="5345">
          <cell r="A5345">
            <v>1999</v>
          </cell>
          <cell r="B5345">
            <v>3</v>
          </cell>
          <cell r="C5345" t="str">
            <v>South Western Electricity plc</v>
          </cell>
          <cell r="D5345" t="str">
            <v>EDF</v>
          </cell>
          <cell r="E5345">
            <v>2</v>
          </cell>
          <cell r="F5345" t="str">
            <v>All</v>
          </cell>
          <cell r="G5345" t="str">
            <v>North Scotland</v>
          </cell>
          <cell r="H5345">
            <v>0</v>
          </cell>
        </row>
        <row r="5346">
          <cell r="A5346">
            <v>1999</v>
          </cell>
          <cell r="B5346">
            <v>3</v>
          </cell>
          <cell r="C5346" t="str">
            <v>South Western Electricity plc</v>
          </cell>
          <cell r="D5346" t="str">
            <v>EDF</v>
          </cell>
          <cell r="E5346">
            <v>2</v>
          </cell>
          <cell r="F5346" t="str">
            <v>Credit</v>
          </cell>
          <cell r="G5346" t="str">
            <v>North Scotland</v>
          </cell>
          <cell r="H5346">
            <v>0</v>
          </cell>
        </row>
        <row r="5347">
          <cell r="A5347">
            <v>1999</v>
          </cell>
          <cell r="B5347">
            <v>3</v>
          </cell>
          <cell r="C5347" t="str">
            <v>South Western Electricity plc</v>
          </cell>
          <cell r="D5347" t="str">
            <v>EDF</v>
          </cell>
          <cell r="E5347">
            <v>2</v>
          </cell>
          <cell r="F5347" t="str">
            <v>Credit</v>
          </cell>
          <cell r="G5347" t="str">
            <v>North Scotland</v>
          </cell>
          <cell r="H5347">
            <v>0</v>
          </cell>
        </row>
        <row r="5348">
          <cell r="A5348">
            <v>1999</v>
          </cell>
          <cell r="B5348">
            <v>3</v>
          </cell>
          <cell r="C5348" t="str">
            <v>South Western Electricity plc</v>
          </cell>
          <cell r="D5348" t="str">
            <v>EDF</v>
          </cell>
          <cell r="E5348">
            <v>2</v>
          </cell>
          <cell r="F5348" t="str">
            <v>Direct Debit</v>
          </cell>
          <cell r="G5348" t="str">
            <v>North Scotland</v>
          </cell>
          <cell r="H5348">
            <v>0</v>
          </cell>
        </row>
        <row r="5349">
          <cell r="A5349">
            <v>1999</v>
          </cell>
          <cell r="B5349">
            <v>3</v>
          </cell>
          <cell r="C5349" t="str">
            <v>South Western Electricity plc</v>
          </cell>
          <cell r="D5349" t="str">
            <v>EDF</v>
          </cell>
          <cell r="E5349">
            <v>2</v>
          </cell>
          <cell r="F5349" t="str">
            <v>Prepayment</v>
          </cell>
          <cell r="G5349" t="str">
            <v>North Scotland</v>
          </cell>
          <cell r="H5349">
            <v>0</v>
          </cell>
        </row>
        <row r="5350">
          <cell r="A5350">
            <v>1999</v>
          </cell>
          <cell r="B5350">
            <v>3</v>
          </cell>
          <cell r="C5350" t="str">
            <v>South Western Electricity plc</v>
          </cell>
          <cell r="D5350" t="str">
            <v>EDF</v>
          </cell>
          <cell r="E5350">
            <v>2</v>
          </cell>
          <cell r="F5350" t="str">
            <v>All</v>
          </cell>
          <cell r="G5350" t="str">
            <v>North Wales &amp; Merseyside</v>
          </cell>
          <cell r="H5350">
            <v>42</v>
          </cell>
        </row>
        <row r="5351">
          <cell r="A5351">
            <v>1999</v>
          </cell>
          <cell r="B5351">
            <v>3</v>
          </cell>
          <cell r="C5351" t="str">
            <v>South Western Electricity plc</v>
          </cell>
          <cell r="D5351" t="str">
            <v>EDF</v>
          </cell>
          <cell r="E5351">
            <v>2</v>
          </cell>
          <cell r="F5351" t="str">
            <v>Credit</v>
          </cell>
          <cell r="G5351" t="str">
            <v>North Wales &amp; Merseyside</v>
          </cell>
          <cell r="H5351">
            <v>41</v>
          </cell>
        </row>
        <row r="5352">
          <cell r="A5352">
            <v>1999</v>
          </cell>
          <cell r="B5352">
            <v>3</v>
          </cell>
          <cell r="C5352" t="str">
            <v>South Western Electricity plc</v>
          </cell>
          <cell r="D5352" t="str">
            <v>EDF</v>
          </cell>
          <cell r="E5352">
            <v>2</v>
          </cell>
          <cell r="F5352" t="str">
            <v>Credit</v>
          </cell>
          <cell r="G5352" t="str">
            <v>North Wales &amp; Merseyside</v>
          </cell>
          <cell r="H5352">
            <v>0</v>
          </cell>
        </row>
        <row r="5353">
          <cell r="A5353">
            <v>1999</v>
          </cell>
          <cell r="B5353">
            <v>3</v>
          </cell>
          <cell r="C5353" t="str">
            <v>South Western Electricity plc</v>
          </cell>
          <cell r="D5353" t="str">
            <v>EDF</v>
          </cell>
          <cell r="E5353">
            <v>2</v>
          </cell>
          <cell r="F5353" t="str">
            <v>Direct Debit</v>
          </cell>
          <cell r="G5353" t="str">
            <v>North Wales &amp; Merseyside</v>
          </cell>
          <cell r="H5353">
            <v>1</v>
          </cell>
        </row>
        <row r="5354">
          <cell r="A5354">
            <v>1999</v>
          </cell>
          <cell r="B5354">
            <v>3</v>
          </cell>
          <cell r="C5354" t="str">
            <v>South Western Electricity plc</v>
          </cell>
          <cell r="D5354" t="str">
            <v>EDF</v>
          </cell>
          <cell r="E5354">
            <v>2</v>
          </cell>
          <cell r="F5354" t="str">
            <v>Prepayment</v>
          </cell>
          <cell r="G5354" t="str">
            <v>North Wales &amp; Merseyside</v>
          </cell>
          <cell r="H5354">
            <v>0</v>
          </cell>
        </row>
        <row r="5355">
          <cell r="A5355">
            <v>1999</v>
          </cell>
          <cell r="B5355">
            <v>3</v>
          </cell>
          <cell r="C5355" t="str">
            <v>South Western Electricity plc</v>
          </cell>
          <cell r="D5355" t="str">
            <v>EDF</v>
          </cell>
          <cell r="E5355">
            <v>2</v>
          </cell>
          <cell r="F5355" t="str">
            <v>All</v>
          </cell>
          <cell r="G5355" t="str">
            <v>North West</v>
          </cell>
          <cell r="H5355">
            <v>10</v>
          </cell>
        </row>
        <row r="5356">
          <cell r="A5356">
            <v>1999</v>
          </cell>
          <cell r="B5356">
            <v>3</v>
          </cell>
          <cell r="C5356" t="str">
            <v>South Western Electricity plc</v>
          </cell>
          <cell r="D5356" t="str">
            <v>EDF</v>
          </cell>
          <cell r="E5356">
            <v>2</v>
          </cell>
          <cell r="F5356" t="str">
            <v>Credit</v>
          </cell>
          <cell r="G5356" t="str">
            <v>North West</v>
          </cell>
          <cell r="H5356">
            <v>9</v>
          </cell>
        </row>
        <row r="5357">
          <cell r="A5357">
            <v>1999</v>
          </cell>
          <cell r="B5357">
            <v>3</v>
          </cell>
          <cell r="C5357" t="str">
            <v>South Western Electricity plc</v>
          </cell>
          <cell r="D5357" t="str">
            <v>EDF</v>
          </cell>
          <cell r="E5357">
            <v>2</v>
          </cell>
          <cell r="F5357" t="str">
            <v>Credit</v>
          </cell>
          <cell r="G5357" t="str">
            <v>North West</v>
          </cell>
          <cell r="H5357">
            <v>0</v>
          </cell>
        </row>
        <row r="5358">
          <cell r="A5358">
            <v>1999</v>
          </cell>
          <cell r="B5358">
            <v>3</v>
          </cell>
          <cell r="C5358" t="str">
            <v>South Western Electricity plc</v>
          </cell>
          <cell r="D5358" t="str">
            <v>EDF</v>
          </cell>
          <cell r="E5358">
            <v>2</v>
          </cell>
          <cell r="F5358" t="str">
            <v>Direct Debit</v>
          </cell>
          <cell r="G5358" t="str">
            <v>North West</v>
          </cell>
          <cell r="H5358">
            <v>1</v>
          </cell>
        </row>
        <row r="5359">
          <cell r="A5359">
            <v>1999</v>
          </cell>
          <cell r="B5359">
            <v>3</v>
          </cell>
          <cell r="C5359" t="str">
            <v>South Western Electricity plc</v>
          </cell>
          <cell r="D5359" t="str">
            <v>EDF</v>
          </cell>
          <cell r="E5359">
            <v>2</v>
          </cell>
          <cell r="F5359" t="str">
            <v>Prepayment</v>
          </cell>
          <cell r="G5359" t="str">
            <v>North West</v>
          </cell>
          <cell r="H5359">
            <v>0</v>
          </cell>
        </row>
        <row r="5360">
          <cell r="A5360">
            <v>1999</v>
          </cell>
          <cell r="B5360">
            <v>3</v>
          </cell>
          <cell r="C5360" t="str">
            <v>South Western Electricity plc</v>
          </cell>
          <cell r="D5360" t="str">
            <v>EDF</v>
          </cell>
          <cell r="E5360">
            <v>2</v>
          </cell>
          <cell r="F5360" t="str">
            <v>All</v>
          </cell>
          <cell r="G5360" t="str">
            <v>South East</v>
          </cell>
          <cell r="H5360">
            <v>8</v>
          </cell>
        </row>
        <row r="5361">
          <cell r="A5361">
            <v>1999</v>
          </cell>
          <cell r="B5361">
            <v>3</v>
          </cell>
          <cell r="C5361" t="str">
            <v>South Western Electricity plc</v>
          </cell>
          <cell r="D5361" t="str">
            <v>EDF</v>
          </cell>
          <cell r="E5361">
            <v>2</v>
          </cell>
          <cell r="F5361" t="str">
            <v>Credit</v>
          </cell>
          <cell r="G5361" t="str">
            <v>South East</v>
          </cell>
          <cell r="H5361">
            <v>7</v>
          </cell>
        </row>
        <row r="5362">
          <cell r="A5362">
            <v>1999</v>
          </cell>
          <cell r="B5362">
            <v>3</v>
          </cell>
          <cell r="C5362" t="str">
            <v>South Western Electricity plc</v>
          </cell>
          <cell r="D5362" t="str">
            <v>EDF</v>
          </cell>
          <cell r="E5362">
            <v>2</v>
          </cell>
          <cell r="F5362" t="str">
            <v>Credit</v>
          </cell>
          <cell r="G5362" t="str">
            <v>South East</v>
          </cell>
          <cell r="H5362">
            <v>0</v>
          </cell>
        </row>
        <row r="5363">
          <cell r="A5363">
            <v>1999</v>
          </cell>
          <cell r="B5363">
            <v>3</v>
          </cell>
          <cell r="C5363" t="str">
            <v>South Western Electricity plc</v>
          </cell>
          <cell r="D5363" t="str">
            <v>EDF</v>
          </cell>
          <cell r="E5363">
            <v>2</v>
          </cell>
          <cell r="F5363" t="str">
            <v>Direct Debit</v>
          </cell>
          <cell r="G5363" t="str">
            <v>South East</v>
          </cell>
          <cell r="H5363">
            <v>1</v>
          </cell>
        </row>
        <row r="5364">
          <cell r="A5364">
            <v>1999</v>
          </cell>
          <cell r="B5364">
            <v>3</v>
          </cell>
          <cell r="C5364" t="str">
            <v>South Western Electricity plc</v>
          </cell>
          <cell r="D5364" t="str">
            <v>EDF</v>
          </cell>
          <cell r="E5364">
            <v>2</v>
          </cell>
          <cell r="F5364" t="str">
            <v>Prepayment</v>
          </cell>
          <cell r="G5364" t="str">
            <v>South East</v>
          </cell>
          <cell r="H5364">
            <v>0</v>
          </cell>
        </row>
        <row r="5365">
          <cell r="A5365">
            <v>1999</v>
          </cell>
          <cell r="B5365">
            <v>3</v>
          </cell>
          <cell r="C5365" t="str">
            <v>South Western Electricity plc</v>
          </cell>
          <cell r="D5365" t="str">
            <v>EDF</v>
          </cell>
          <cell r="E5365">
            <v>2</v>
          </cell>
          <cell r="F5365" t="str">
            <v>All</v>
          </cell>
          <cell r="G5365" t="str">
            <v>South Scotland</v>
          </cell>
          <cell r="H5365">
            <v>0</v>
          </cell>
        </row>
        <row r="5366">
          <cell r="A5366">
            <v>1999</v>
          </cell>
          <cell r="B5366">
            <v>3</v>
          </cell>
          <cell r="C5366" t="str">
            <v>South Western Electricity plc</v>
          </cell>
          <cell r="D5366" t="str">
            <v>EDF</v>
          </cell>
          <cell r="E5366">
            <v>2</v>
          </cell>
          <cell r="F5366" t="str">
            <v>Credit</v>
          </cell>
          <cell r="G5366" t="str">
            <v>South Scotland</v>
          </cell>
          <cell r="H5366">
            <v>0</v>
          </cell>
        </row>
        <row r="5367">
          <cell r="A5367">
            <v>1999</v>
          </cell>
          <cell r="B5367">
            <v>3</v>
          </cell>
          <cell r="C5367" t="str">
            <v>South Western Electricity plc</v>
          </cell>
          <cell r="D5367" t="str">
            <v>EDF</v>
          </cell>
          <cell r="E5367">
            <v>2</v>
          </cell>
          <cell r="F5367" t="str">
            <v>Credit</v>
          </cell>
          <cell r="G5367" t="str">
            <v>South Scotland</v>
          </cell>
          <cell r="H5367">
            <v>0</v>
          </cell>
        </row>
        <row r="5368">
          <cell r="A5368">
            <v>1999</v>
          </cell>
          <cell r="B5368">
            <v>3</v>
          </cell>
          <cell r="C5368" t="str">
            <v>South Western Electricity plc</v>
          </cell>
          <cell r="D5368" t="str">
            <v>EDF</v>
          </cell>
          <cell r="E5368">
            <v>2</v>
          </cell>
          <cell r="F5368" t="str">
            <v>Direct Debit</v>
          </cell>
          <cell r="G5368" t="str">
            <v>South Scotland</v>
          </cell>
          <cell r="H5368">
            <v>0</v>
          </cell>
        </row>
        <row r="5369">
          <cell r="A5369">
            <v>1999</v>
          </cell>
          <cell r="B5369">
            <v>3</v>
          </cell>
          <cell r="C5369" t="str">
            <v>South Western Electricity plc</v>
          </cell>
          <cell r="D5369" t="str">
            <v>EDF</v>
          </cell>
          <cell r="E5369">
            <v>2</v>
          </cell>
          <cell r="F5369" t="str">
            <v>Prepayment</v>
          </cell>
          <cell r="G5369" t="str">
            <v>South Scotland</v>
          </cell>
          <cell r="H5369">
            <v>0</v>
          </cell>
        </row>
        <row r="5370">
          <cell r="A5370">
            <v>1999</v>
          </cell>
          <cell r="B5370">
            <v>3</v>
          </cell>
          <cell r="C5370" t="str">
            <v>South Western Electricity plc</v>
          </cell>
          <cell r="D5370" t="str">
            <v>EDF</v>
          </cell>
          <cell r="E5370">
            <v>2</v>
          </cell>
          <cell r="F5370" t="str">
            <v>All</v>
          </cell>
          <cell r="G5370" t="str">
            <v>South Wales</v>
          </cell>
          <cell r="H5370">
            <v>23</v>
          </cell>
        </row>
        <row r="5371">
          <cell r="A5371">
            <v>1999</v>
          </cell>
          <cell r="B5371">
            <v>3</v>
          </cell>
          <cell r="C5371" t="str">
            <v>South Western Electricity plc</v>
          </cell>
          <cell r="D5371" t="str">
            <v>EDF</v>
          </cell>
          <cell r="E5371">
            <v>2</v>
          </cell>
          <cell r="F5371" t="str">
            <v>Credit</v>
          </cell>
          <cell r="G5371" t="str">
            <v>South Wales</v>
          </cell>
          <cell r="H5371">
            <v>23</v>
          </cell>
        </row>
        <row r="5372">
          <cell r="A5372">
            <v>1999</v>
          </cell>
          <cell r="B5372">
            <v>3</v>
          </cell>
          <cell r="C5372" t="str">
            <v>South Western Electricity plc</v>
          </cell>
          <cell r="D5372" t="str">
            <v>EDF</v>
          </cell>
          <cell r="E5372">
            <v>2</v>
          </cell>
          <cell r="F5372" t="str">
            <v>Credit</v>
          </cell>
          <cell r="G5372" t="str">
            <v>South Wales</v>
          </cell>
          <cell r="H5372">
            <v>0</v>
          </cell>
        </row>
        <row r="5373">
          <cell r="A5373">
            <v>1999</v>
          </cell>
          <cell r="B5373">
            <v>3</v>
          </cell>
          <cell r="C5373" t="str">
            <v>South Western Electricity plc</v>
          </cell>
          <cell r="D5373" t="str">
            <v>EDF</v>
          </cell>
          <cell r="E5373">
            <v>2</v>
          </cell>
          <cell r="F5373" t="str">
            <v>Direct Debit</v>
          </cell>
          <cell r="G5373" t="str">
            <v>South Wales</v>
          </cell>
          <cell r="H5373">
            <v>0</v>
          </cell>
        </row>
        <row r="5374">
          <cell r="A5374">
            <v>1999</v>
          </cell>
          <cell r="B5374">
            <v>3</v>
          </cell>
          <cell r="C5374" t="str">
            <v>South Western Electricity plc</v>
          </cell>
          <cell r="D5374" t="str">
            <v>EDF</v>
          </cell>
          <cell r="E5374">
            <v>2</v>
          </cell>
          <cell r="F5374" t="str">
            <v>Prepayment</v>
          </cell>
          <cell r="G5374" t="str">
            <v>South Wales</v>
          </cell>
          <cell r="H5374">
            <v>0</v>
          </cell>
        </row>
        <row r="5375">
          <cell r="A5375">
            <v>1999</v>
          </cell>
          <cell r="B5375">
            <v>3</v>
          </cell>
          <cell r="C5375" t="str">
            <v>South Western Electricity plc</v>
          </cell>
          <cell r="D5375" t="str">
            <v>EDF</v>
          </cell>
          <cell r="E5375">
            <v>1</v>
          </cell>
          <cell r="F5375" t="str">
            <v>All</v>
          </cell>
          <cell r="G5375" t="str">
            <v>South West</v>
          </cell>
          <cell r="H5375">
            <v>1180138</v>
          </cell>
        </row>
        <row r="5376">
          <cell r="A5376">
            <v>1999</v>
          </cell>
          <cell r="B5376">
            <v>3</v>
          </cell>
          <cell r="C5376" t="str">
            <v>South Western Electricity plc</v>
          </cell>
          <cell r="D5376" t="str">
            <v>EDF</v>
          </cell>
          <cell r="E5376">
            <v>1</v>
          </cell>
          <cell r="F5376" t="str">
            <v>Credit</v>
          </cell>
          <cell r="G5376" t="str">
            <v>South West</v>
          </cell>
          <cell r="H5376">
            <v>619995</v>
          </cell>
        </row>
        <row r="5377">
          <cell r="A5377">
            <v>1999</v>
          </cell>
          <cell r="B5377">
            <v>3</v>
          </cell>
          <cell r="C5377" t="str">
            <v>South Western Electricity plc</v>
          </cell>
          <cell r="D5377" t="str">
            <v>EDF</v>
          </cell>
          <cell r="E5377">
            <v>1</v>
          </cell>
          <cell r="F5377" t="str">
            <v>Credit</v>
          </cell>
          <cell r="G5377" t="str">
            <v>South West</v>
          </cell>
          <cell r="H5377">
            <v>38735</v>
          </cell>
        </row>
        <row r="5378">
          <cell r="A5378">
            <v>1999</v>
          </cell>
          <cell r="B5378">
            <v>3</v>
          </cell>
          <cell r="C5378" t="str">
            <v>South Western Electricity plc</v>
          </cell>
          <cell r="D5378" t="str">
            <v>EDF</v>
          </cell>
          <cell r="E5378">
            <v>1</v>
          </cell>
          <cell r="F5378" t="str">
            <v>Direct Debit</v>
          </cell>
          <cell r="G5378" t="str">
            <v>South West</v>
          </cell>
          <cell r="H5378">
            <v>319146</v>
          </cell>
        </row>
        <row r="5379">
          <cell r="A5379">
            <v>1999</v>
          </cell>
          <cell r="B5379">
            <v>3</v>
          </cell>
          <cell r="C5379" t="str">
            <v>South Western Electricity plc</v>
          </cell>
          <cell r="D5379" t="str">
            <v>EDF</v>
          </cell>
          <cell r="E5379">
            <v>1</v>
          </cell>
          <cell r="F5379" t="str">
            <v>Prepayment</v>
          </cell>
          <cell r="G5379" t="str">
            <v>South West</v>
          </cell>
          <cell r="H5379">
            <v>202262</v>
          </cell>
        </row>
        <row r="5380">
          <cell r="A5380">
            <v>1999</v>
          </cell>
          <cell r="B5380">
            <v>3</v>
          </cell>
          <cell r="C5380" t="str">
            <v>South Western Electricity plc</v>
          </cell>
          <cell r="D5380" t="str">
            <v>EDF</v>
          </cell>
          <cell r="E5380">
            <v>2</v>
          </cell>
          <cell r="F5380" t="str">
            <v>All</v>
          </cell>
          <cell r="G5380" t="str">
            <v>Southern</v>
          </cell>
          <cell r="H5380">
            <v>36</v>
          </cell>
        </row>
        <row r="5381">
          <cell r="A5381">
            <v>1999</v>
          </cell>
          <cell r="B5381">
            <v>3</v>
          </cell>
          <cell r="C5381" t="str">
            <v>South Western Electricity plc</v>
          </cell>
          <cell r="D5381" t="str">
            <v>EDF</v>
          </cell>
          <cell r="E5381">
            <v>2</v>
          </cell>
          <cell r="F5381" t="str">
            <v>Credit</v>
          </cell>
          <cell r="G5381" t="str">
            <v>Southern</v>
          </cell>
          <cell r="H5381">
            <v>36</v>
          </cell>
        </row>
        <row r="5382">
          <cell r="A5382">
            <v>1999</v>
          </cell>
          <cell r="B5382">
            <v>3</v>
          </cell>
          <cell r="C5382" t="str">
            <v>South Western Electricity plc</v>
          </cell>
          <cell r="D5382" t="str">
            <v>EDF</v>
          </cell>
          <cell r="E5382">
            <v>2</v>
          </cell>
          <cell r="F5382" t="str">
            <v>Credit</v>
          </cell>
          <cell r="G5382" t="str">
            <v>Southern</v>
          </cell>
          <cell r="H5382">
            <v>0</v>
          </cell>
        </row>
        <row r="5383">
          <cell r="A5383">
            <v>1999</v>
          </cell>
          <cell r="B5383">
            <v>3</v>
          </cell>
          <cell r="C5383" t="str">
            <v>South Western Electricity plc</v>
          </cell>
          <cell r="D5383" t="str">
            <v>EDF</v>
          </cell>
          <cell r="E5383">
            <v>2</v>
          </cell>
          <cell r="F5383" t="str">
            <v>Direct Debit</v>
          </cell>
          <cell r="G5383" t="str">
            <v>Southern</v>
          </cell>
          <cell r="H5383">
            <v>0</v>
          </cell>
        </row>
        <row r="5384">
          <cell r="A5384">
            <v>1999</v>
          </cell>
          <cell r="B5384">
            <v>3</v>
          </cell>
          <cell r="C5384" t="str">
            <v>South Western Electricity plc</v>
          </cell>
          <cell r="D5384" t="str">
            <v>EDF</v>
          </cell>
          <cell r="E5384">
            <v>2</v>
          </cell>
          <cell r="F5384" t="str">
            <v>Prepayment</v>
          </cell>
          <cell r="G5384" t="str">
            <v>Southern</v>
          </cell>
          <cell r="H5384">
            <v>0</v>
          </cell>
        </row>
        <row r="5385">
          <cell r="A5385">
            <v>1999</v>
          </cell>
          <cell r="B5385">
            <v>3</v>
          </cell>
          <cell r="C5385" t="str">
            <v>South Western Electricity plc</v>
          </cell>
          <cell r="D5385" t="str">
            <v>EDF</v>
          </cell>
          <cell r="E5385">
            <v>2</v>
          </cell>
          <cell r="F5385" t="str">
            <v>All</v>
          </cell>
          <cell r="G5385" t="str">
            <v>Yorkshire</v>
          </cell>
          <cell r="H5385">
            <v>6</v>
          </cell>
        </row>
        <row r="5386">
          <cell r="A5386">
            <v>1999</v>
          </cell>
          <cell r="B5386">
            <v>3</v>
          </cell>
          <cell r="C5386" t="str">
            <v>South Western Electricity plc</v>
          </cell>
          <cell r="D5386" t="str">
            <v>EDF</v>
          </cell>
          <cell r="E5386">
            <v>2</v>
          </cell>
          <cell r="F5386" t="str">
            <v>Credit</v>
          </cell>
          <cell r="G5386" t="str">
            <v>Yorkshire</v>
          </cell>
          <cell r="H5386">
            <v>6</v>
          </cell>
        </row>
        <row r="5387">
          <cell r="A5387">
            <v>1999</v>
          </cell>
          <cell r="B5387">
            <v>3</v>
          </cell>
          <cell r="C5387" t="str">
            <v>South Western Electricity plc</v>
          </cell>
          <cell r="D5387" t="str">
            <v>EDF</v>
          </cell>
          <cell r="E5387">
            <v>2</v>
          </cell>
          <cell r="F5387" t="str">
            <v>Credit</v>
          </cell>
          <cell r="G5387" t="str">
            <v>Yorkshire</v>
          </cell>
          <cell r="H5387">
            <v>0</v>
          </cell>
        </row>
        <row r="5388">
          <cell r="A5388">
            <v>1999</v>
          </cell>
          <cell r="B5388">
            <v>3</v>
          </cell>
          <cell r="C5388" t="str">
            <v>South Western Electricity plc</v>
          </cell>
          <cell r="D5388" t="str">
            <v>EDF</v>
          </cell>
          <cell r="E5388">
            <v>2</v>
          </cell>
          <cell r="F5388" t="str">
            <v>Direct Debit</v>
          </cell>
          <cell r="G5388" t="str">
            <v>Yorkshire</v>
          </cell>
          <cell r="H5388">
            <v>0</v>
          </cell>
        </row>
        <row r="5389">
          <cell r="A5389">
            <v>1999</v>
          </cell>
          <cell r="B5389">
            <v>3</v>
          </cell>
          <cell r="C5389" t="str">
            <v>South Western Electricity plc</v>
          </cell>
          <cell r="D5389" t="str">
            <v>EDF</v>
          </cell>
          <cell r="E5389">
            <v>2</v>
          </cell>
          <cell r="F5389" t="str">
            <v>Prepayment</v>
          </cell>
          <cell r="G5389" t="str">
            <v>Yorkshire</v>
          </cell>
          <cell r="H5389">
            <v>0</v>
          </cell>
        </row>
        <row r="5390">
          <cell r="A5390">
            <v>1999</v>
          </cell>
          <cell r="B5390">
            <v>3</v>
          </cell>
          <cell r="C5390" t="str">
            <v>Southern Electric</v>
          </cell>
          <cell r="D5390" t="str">
            <v>Scottish and Southern</v>
          </cell>
          <cell r="E5390">
            <v>2</v>
          </cell>
          <cell r="F5390" t="str">
            <v>All</v>
          </cell>
          <cell r="G5390" t="str">
            <v>East Anglia</v>
          </cell>
          <cell r="H5390">
            <v>41328</v>
          </cell>
        </row>
        <row r="5391">
          <cell r="A5391">
            <v>1999</v>
          </cell>
          <cell r="B5391">
            <v>3</v>
          </cell>
          <cell r="C5391" t="str">
            <v>Southern Electric</v>
          </cell>
          <cell r="D5391" t="str">
            <v>Scottish and Southern</v>
          </cell>
          <cell r="E5391">
            <v>2</v>
          </cell>
          <cell r="F5391" t="str">
            <v>Credit</v>
          </cell>
          <cell r="G5391" t="str">
            <v>East Anglia</v>
          </cell>
          <cell r="H5391">
            <v>15556</v>
          </cell>
        </row>
        <row r="5392">
          <cell r="A5392">
            <v>1999</v>
          </cell>
          <cell r="B5392">
            <v>3</v>
          </cell>
          <cell r="C5392" t="str">
            <v>Southern Electric</v>
          </cell>
          <cell r="D5392" t="str">
            <v>Scottish and Southern</v>
          </cell>
          <cell r="E5392">
            <v>2</v>
          </cell>
          <cell r="F5392" t="str">
            <v>Credit</v>
          </cell>
          <cell r="G5392" t="str">
            <v>East Anglia</v>
          </cell>
          <cell r="H5392">
            <v>0</v>
          </cell>
        </row>
        <row r="5393">
          <cell r="A5393">
            <v>1999</v>
          </cell>
          <cell r="B5393">
            <v>3</v>
          </cell>
          <cell r="C5393" t="str">
            <v>Southern Electric</v>
          </cell>
          <cell r="D5393" t="str">
            <v>Scottish and Southern</v>
          </cell>
          <cell r="E5393">
            <v>2</v>
          </cell>
          <cell r="F5393" t="str">
            <v>Direct Debit</v>
          </cell>
          <cell r="G5393" t="str">
            <v>East Anglia</v>
          </cell>
          <cell r="H5393">
            <v>25705</v>
          </cell>
        </row>
        <row r="5394">
          <cell r="A5394">
            <v>1999</v>
          </cell>
          <cell r="B5394">
            <v>3</v>
          </cell>
          <cell r="C5394" t="str">
            <v>Southern Electric</v>
          </cell>
          <cell r="D5394" t="str">
            <v>Scottish and Southern</v>
          </cell>
          <cell r="E5394">
            <v>2</v>
          </cell>
          <cell r="F5394" t="str">
            <v>Prepayment</v>
          </cell>
          <cell r="G5394" t="str">
            <v>East Anglia</v>
          </cell>
          <cell r="H5394">
            <v>67</v>
          </cell>
        </row>
        <row r="5395">
          <cell r="A5395">
            <v>1999</v>
          </cell>
          <cell r="B5395">
            <v>3</v>
          </cell>
          <cell r="C5395" t="str">
            <v>Southern Electric</v>
          </cell>
          <cell r="D5395" t="str">
            <v>Scottish and Southern</v>
          </cell>
          <cell r="E5395">
            <v>2</v>
          </cell>
          <cell r="F5395" t="str">
            <v>All</v>
          </cell>
          <cell r="G5395" t="str">
            <v>East Midlands</v>
          </cell>
          <cell r="H5395">
            <v>5235</v>
          </cell>
        </row>
        <row r="5396">
          <cell r="A5396">
            <v>1999</v>
          </cell>
          <cell r="B5396">
            <v>3</v>
          </cell>
          <cell r="C5396" t="str">
            <v>Southern Electric</v>
          </cell>
          <cell r="D5396" t="str">
            <v>Scottish and Southern</v>
          </cell>
          <cell r="E5396">
            <v>2</v>
          </cell>
          <cell r="F5396" t="str">
            <v>Credit</v>
          </cell>
          <cell r="G5396" t="str">
            <v>East Midlands</v>
          </cell>
          <cell r="H5396">
            <v>1970</v>
          </cell>
        </row>
        <row r="5397">
          <cell r="A5397">
            <v>1999</v>
          </cell>
          <cell r="B5397">
            <v>3</v>
          </cell>
          <cell r="C5397" t="str">
            <v>Southern Electric</v>
          </cell>
          <cell r="D5397" t="str">
            <v>Scottish and Southern</v>
          </cell>
          <cell r="E5397">
            <v>2</v>
          </cell>
          <cell r="F5397" t="str">
            <v>Credit</v>
          </cell>
          <cell r="G5397" t="str">
            <v>East Midlands</v>
          </cell>
          <cell r="H5397">
            <v>0</v>
          </cell>
        </row>
        <row r="5398">
          <cell r="A5398">
            <v>1999</v>
          </cell>
          <cell r="B5398">
            <v>3</v>
          </cell>
          <cell r="C5398" t="str">
            <v>Southern Electric</v>
          </cell>
          <cell r="D5398" t="str">
            <v>Scottish and Southern</v>
          </cell>
          <cell r="E5398">
            <v>2</v>
          </cell>
          <cell r="F5398" t="str">
            <v>Direct Debit</v>
          </cell>
          <cell r="G5398" t="str">
            <v>East Midlands</v>
          </cell>
          <cell r="H5398">
            <v>3256</v>
          </cell>
        </row>
        <row r="5399">
          <cell r="A5399">
            <v>1999</v>
          </cell>
          <cell r="B5399">
            <v>3</v>
          </cell>
          <cell r="C5399" t="str">
            <v>Southern Electric</v>
          </cell>
          <cell r="D5399" t="str">
            <v>Scottish and Southern</v>
          </cell>
          <cell r="E5399">
            <v>2</v>
          </cell>
          <cell r="F5399" t="str">
            <v>Prepayment</v>
          </cell>
          <cell r="G5399" t="str">
            <v>East Midlands</v>
          </cell>
          <cell r="H5399">
            <v>9</v>
          </cell>
        </row>
        <row r="5400">
          <cell r="A5400">
            <v>1999</v>
          </cell>
          <cell r="B5400">
            <v>3</v>
          </cell>
          <cell r="C5400" t="str">
            <v>Southern Electric</v>
          </cell>
          <cell r="D5400" t="str">
            <v>Scottish and Southern</v>
          </cell>
          <cell r="E5400">
            <v>2</v>
          </cell>
          <cell r="F5400" t="str">
            <v>All</v>
          </cell>
          <cell r="G5400" t="str">
            <v>London</v>
          </cell>
          <cell r="H5400">
            <v>20616</v>
          </cell>
        </row>
        <row r="5401">
          <cell r="A5401">
            <v>1999</v>
          </cell>
          <cell r="B5401">
            <v>3</v>
          </cell>
          <cell r="C5401" t="str">
            <v>Southern Electric</v>
          </cell>
          <cell r="D5401" t="str">
            <v>Scottish and Southern</v>
          </cell>
          <cell r="E5401">
            <v>2</v>
          </cell>
          <cell r="F5401" t="str">
            <v>Credit</v>
          </cell>
          <cell r="G5401" t="str">
            <v>London</v>
          </cell>
          <cell r="H5401">
            <v>7760</v>
          </cell>
        </row>
        <row r="5402">
          <cell r="A5402">
            <v>1999</v>
          </cell>
          <cell r="B5402">
            <v>3</v>
          </cell>
          <cell r="C5402" t="str">
            <v>Southern Electric</v>
          </cell>
          <cell r="D5402" t="str">
            <v>Scottish and Southern</v>
          </cell>
          <cell r="E5402">
            <v>2</v>
          </cell>
          <cell r="F5402" t="str">
            <v>Credit</v>
          </cell>
          <cell r="G5402" t="str">
            <v>London</v>
          </cell>
          <cell r="H5402">
            <v>0</v>
          </cell>
        </row>
        <row r="5403">
          <cell r="A5403">
            <v>1999</v>
          </cell>
          <cell r="B5403">
            <v>3</v>
          </cell>
          <cell r="C5403" t="str">
            <v>Southern Electric</v>
          </cell>
          <cell r="D5403" t="str">
            <v>Scottish and Southern</v>
          </cell>
          <cell r="E5403">
            <v>2</v>
          </cell>
          <cell r="F5403" t="str">
            <v>Direct Debit</v>
          </cell>
          <cell r="G5403" t="str">
            <v>London</v>
          </cell>
          <cell r="H5403">
            <v>12823</v>
          </cell>
        </row>
        <row r="5404">
          <cell r="A5404">
            <v>1999</v>
          </cell>
          <cell r="B5404">
            <v>3</v>
          </cell>
          <cell r="C5404" t="str">
            <v>Southern Electric</v>
          </cell>
          <cell r="D5404" t="str">
            <v>Scottish and Southern</v>
          </cell>
          <cell r="E5404">
            <v>2</v>
          </cell>
          <cell r="F5404" t="str">
            <v>Prepayment</v>
          </cell>
          <cell r="G5404" t="str">
            <v>London</v>
          </cell>
          <cell r="H5404">
            <v>33</v>
          </cell>
        </row>
        <row r="5405">
          <cell r="A5405">
            <v>1999</v>
          </cell>
          <cell r="B5405">
            <v>3</v>
          </cell>
          <cell r="C5405" t="str">
            <v>Southern Electric</v>
          </cell>
          <cell r="D5405" t="str">
            <v>Scottish and Southern</v>
          </cell>
          <cell r="E5405">
            <v>2</v>
          </cell>
          <cell r="F5405" t="str">
            <v>All</v>
          </cell>
          <cell r="G5405" t="str">
            <v>Midlands</v>
          </cell>
          <cell r="H5405">
            <v>4785</v>
          </cell>
        </row>
        <row r="5406">
          <cell r="A5406">
            <v>1999</v>
          </cell>
          <cell r="B5406">
            <v>3</v>
          </cell>
          <cell r="C5406" t="str">
            <v>Southern Electric</v>
          </cell>
          <cell r="D5406" t="str">
            <v>Scottish and Southern</v>
          </cell>
          <cell r="E5406">
            <v>2</v>
          </cell>
          <cell r="F5406" t="str">
            <v>Credit</v>
          </cell>
          <cell r="G5406" t="str">
            <v>Midlands</v>
          </cell>
          <cell r="H5406">
            <v>1801</v>
          </cell>
        </row>
        <row r="5407">
          <cell r="A5407">
            <v>1999</v>
          </cell>
          <cell r="B5407">
            <v>3</v>
          </cell>
          <cell r="C5407" t="str">
            <v>Southern Electric</v>
          </cell>
          <cell r="D5407" t="str">
            <v>Scottish and Southern</v>
          </cell>
          <cell r="E5407">
            <v>2</v>
          </cell>
          <cell r="F5407" t="str">
            <v>Credit</v>
          </cell>
          <cell r="G5407" t="str">
            <v>Midlands</v>
          </cell>
          <cell r="H5407">
            <v>0</v>
          </cell>
        </row>
        <row r="5408">
          <cell r="A5408">
            <v>1999</v>
          </cell>
          <cell r="B5408">
            <v>3</v>
          </cell>
          <cell r="C5408" t="str">
            <v>Southern Electric</v>
          </cell>
          <cell r="D5408" t="str">
            <v>Scottish and Southern</v>
          </cell>
          <cell r="E5408">
            <v>2</v>
          </cell>
          <cell r="F5408" t="str">
            <v>Direct Debit</v>
          </cell>
          <cell r="G5408" t="str">
            <v>Midlands</v>
          </cell>
          <cell r="H5408">
            <v>2976</v>
          </cell>
        </row>
        <row r="5409">
          <cell r="A5409">
            <v>1999</v>
          </cell>
          <cell r="B5409">
            <v>3</v>
          </cell>
          <cell r="C5409" t="str">
            <v>Southern Electric</v>
          </cell>
          <cell r="D5409" t="str">
            <v>Scottish and Southern</v>
          </cell>
          <cell r="E5409">
            <v>2</v>
          </cell>
          <cell r="F5409" t="str">
            <v>Prepayment</v>
          </cell>
          <cell r="G5409" t="str">
            <v>Midlands</v>
          </cell>
          <cell r="H5409">
            <v>8</v>
          </cell>
        </row>
        <row r="5410">
          <cell r="A5410">
            <v>1999</v>
          </cell>
          <cell r="B5410">
            <v>3</v>
          </cell>
          <cell r="C5410" t="str">
            <v>Southern Electric</v>
          </cell>
          <cell r="D5410" t="str">
            <v>Scottish and Southern</v>
          </cell>
          <cell r="E5410">
            <v>2</v>
          </cell>
          <cell r="F5410" t="str">
            <v>All</v>
          </cell>
          <cell r="G5410" t="str">
            <v>North East</v>
          </cell>
          <cell r="H5410">
            <v>8330</v>
          </cell>
        </row>
        <row r="5411">
          <cell r="A5411">
            <v>1999</v>
          </cell>
          <cell r="B5411">
            <v>3</v>
          </cell>
          <cell r="C5411" t="str">
            <v>Southern Electric</v>
          </cell>
          <cell r="D5411" t="str">
            <v>Scottish and Southern</v>
          </cell>
          <cell r="E5411">
            <v>2</v>
          </cell>
          <cell r="F5411" t="str">
            <v>Credit</v>
          </cell>
          <cell r="G5411" t="str">
            <v>North East</v>
          </cell>
          <cell r="H5411">
            <v>3135</v>
          </cell>
        </row>
        <row r="5412">
          <cell r="A5412">
            <v>1999</v>
          </cell>
          <cell r="B5412">
            <v>3</v>
          </cell>
          <cell r="C5412" t="str">
            <v>Southern Electric</v>
          </cell>
          <cell r="D5412" t="str">
            <v>Scottish and Southern</v>
          </cell>
          <cell r="E5412">
            <v>2</v>
          </cell>
          <cell r="F5412" t="str">
            <v>Credit</v>
          </cell>
          <cell r="G5412" t="str">
            <v>North East</v>
          </cell>
          <cell r="H5412">
            <v>0</v>
          </cell>
        </row>
        <row r="5413">
          <cell r="A5413">
            <v>1999</v>
          </cell>
          <cell r="B5413">
            <v>3</v>
          </cell>
          <cell r="C5413" t="str">
            <v>Southern Electric</v>
          </cell>
          <cell r="D5413" t="str">
            <v>Scottish and Southern</v>
          </cell>
          <cell r="E5413">
            <v>2</v>
          </cell>
          <cell r="F5413" t="str">
            <v>Direct Debit</v>
          </cell>
          <cell r="G5413" t="str">
            <v>North East</v>
          </cell>
          <cell r="H5413">
            <v>5181</v>
          </cell>
        </row>
        <row r="5414">
          <cell r="A5414">
            <v>1999</v>
          </cell>
          <cell r="B5414">
            <v>3</v>
          </cell>
          <cell r="C5414" t="str">
            <v>Southern Electric</v>
          </cell>
          <cell r="D5414" t="str">
            <v>Scottish and Southern</v>
          </cell>
          <cell r="E5414">
            <v>2</v>
          </cell>
          <cell r="F5414" t="str">
            <v>Prepayment</v>
          </cell>
          <cell r="G5414" t="str">
            <v>North East</v>
          </cell>
          <cell r="H5414">
            <v>14</v>
          </cell>
        </row>
        <row r="5415">
          <cell r="A5415">
            <v>1999</v>
          </cell>
          <cell r="B5415">
            <v>3</v>
          </cell>
          <cell r="C5415" t="str">
            <v>Southern Electric</v>
          </cell>
          <cell r="D5415" t="str">
            <v>Scottish and Southern</v>
          </cell>
          <cell r="E5415">
            <v>2</v>
          </cell>
          <cell r="F5415" t="str">
            <v>All</v>
          </cell>
          <cell r="G5415" t="str">
            <v>North Scotland</v>
          </cell>
          <cell r="H5415">
            <v>0</v>
          </cell>
        </row>
        <row r="5416">
          <cell r="A5416">
            <v>1999</v>
          </cell>
          <cell r="B5416">
            <v>3</v>
          </cell>
          <cell r="C5416" t="str">
            <v>Southern Electric</v>
          </cell>
          <cell r="D5416" t="str">
            <v>Scottish and Southern</v>
          </cell>
          <cell r="E5416">
            <v>2</v>
          </cell>
          <cell r="F5416" t="str">
            <v>Credit</v>
          </cell>
          <cell r="G5416" t="str">
            <v>North Scotland</v>
          </cell>
          <cell r="H5416">
            <v>0</v>
          </cell>
        </row>
        <row r="5417">
          <cell r="A5417">
            <v>1999</v>
          </cell>
          <cell r="B5417">
            <v>3</v>
          </cell>
          <cell r="C5417" t="str">
            <v>Southern Electric</v>
          </cell>
          <cell r="D5417" t="str">
            <v>Scottish and Southern</v>
          </cell>
          <cell r="E5417">
            <v>2</v>
          </cell>
          <cell r="F5417" t="str">
            <v>Credit</v>
          </cell>
          <cell r="G5417" t="str">
            <v>North Scotland</v>
          </cell>
          <cell r="H5417">
            <v>0</v>
          </cell>
        </row>
        <row r="5418">
          <cell r="A5418">
            <v>1999</v>
          </cell>
          <cell r="B5418">
            <v>3</v>
          </cell>
          <cell r="C5418" t="str">
            <v>Southern Electric</v>
          </cell>
          <cell r="D5418" t="str">
            <v>Scottish and Southern</v>
          </cell>
          <cell r="E5418">
            <v>2</v>
          </cell>
          <cell r="F5418" t="str">
            <v>Direct Debit</v>
          </cell>
          <cell r="G5418" t="str">
            <v>North Scotland</v>
          </cell>
          <cell r="H5418">
            <v>0</v>
          </cell>
        </row>
        <row r="5419">
          <cell r="A5419">
            <v>1999</v>
          </cell>
          <cell r="B5419">
            <v>3</v>
          </cell>
          <cell r="C5419" t="str">
            <v>Southern Electric</v>
          </cell>
          <cell r="D5419" t="str">
            <v>Scottish and Southern</v>
          </cell>
          <cell r="E5419">
            <v>2</v>
          </cell>
          <cell r="F5419" t="str">
            <v>Prepayment</v>
          </cell>
          <cell r="G5419" t="str">
            <v>North Scotland</v>
          </cell>
          <cell r="H5419">
            <v>0</v>
          </cell>
        </row>
        <row r="5420">
          <cell r="A5420">
            <v>1999</v>
          </cell>
          <cell r="B5420">
            <v>3</v>
          </cell>
          <cell r="C5420" t="str">
            <v>Southern Electric</v>
          </cell>
          <cell r="D5420" t="str">
            <v>Scottish and Southern</v>
          </cell>
          <cell r="E5420">
            <v>2</v>
          </cell>
          <cell r="F5420" t="str">
            <v>All</v>
          </cell>
          <cell r="G5420" t="str">
            <v>North Wales &amp; Merseyside</v>
          </cell>
          <cell r="H5420">
            <v>765</v>
          </cell>
        </row>
        <row r="5421">
          <cell r="A5421">
            <v>1999</v>
          </cell>
          <cell r="B5421">
            <v>3</v>
          </cell>
          <cell r="C5421" t="str">
            <v>Southern Electric</v>
          </cell>
          <cell r="D5421" t="str">
            <v>Scottish and Southern</v>
          </cell>
          <cell r="E5421">
            <v>2</v>
          </cell>
          <cell r="F5421" t="str">
            <v>Credit</v>
          </cell>
          <cell r="G5421" t="str">
            <v>North Wales &amp; Merseyside</v>
          </cell>
          <cell r="H5421">
            <v>288</v>
          </cell>
        </row>
        <row r="5422">
          <cell r="A5422">
            <v>1999</v>
          </cell>
          <cell r="B5422">
            <v>3</v>
          </cell>
          <cell r="C5422" t="str">
            <v>Southern Electric</v>
          </cell>
          <cell r="D5422" t="str">
            <v>Scottish and Southern</v>
          </cell>
          <cell r="E5422">
            <v>2</v>
          </cell>
          <cell r="F5422" t="str">
            <v>Credit</v>
          </cell>
          <cell r="G5422" t="str">
            <v>North Wales &amp; Merseyside</v>
          </cell>
          <cell r="H5422">
            <v>0</v>
          </cell>
        </row>
        <row r="5423">
          <cell r="A5423">
            <v>1999</v>
          </cell>
          <cell r="B5423">
            <v>3</v>
          </cell>
          <cell r="C5423" t="str">
            <v>Southern Electric</v>
          </cell>
          <cell r="D5423" t="str">
            <v>Scottish and Southern</v>
          </cell>
          <cell r="E5423">
            <v>2</v>
          </cell>
          <cell r="F5423" t="str">
            <v>Direct Debit</v>
          </cell>
          <cell r="G5423" t="str">
            <v>North Wales &amp; Merseyside</v>
          </cell>
          <cell r="H5423">
            <v>476</v>
          </cell>
        </row>
        <row r="5424">
          <cell r="A5424">
            <v>1999</v>
          </cell>
          <cell r="B5424">
            <v>3</v>
          </cell>
          <cell r="C5424" t="str">
            <v>Southern Electric</v>
          </cell>
          <cell r="D5424" t="str">
            <v>Scottish and Southern</v>
          </cell>
          <cell r="E5424">
            <v>2</v>
          </cell>
          <cell r="F5424" t="str">
            <v>Prepayment</v>
          </cell>
          <cell r="G5424" t="str">
            <v>North Wales &amp; Merseyside</v>
          </cell>
          <cell r="H5424">
            <v>1</v>
          </cell>
        </row>
        <row r="5425">
          <cell r="A5425">
            <v>1999</v>
          </cell>
          <cell r="B5425">
            <v>3</v>
          </cell>
          <cell r="C5425" t="str">
            <v>Southern Electric</v>
          </cell>
          <cell r="D5425" t="str">
            <v>Scottish and Southern</v>
          </cell>
          <cell r="E5425">
            <v>2</v>
          </cell>
          <cell r="F5425" t="str">
            <v>All</v>
          </cell>
          <cell r="G5425" t="str">
            <v>North West</v>
          </cell>
          <cell r="H5425">
            <v>1339</v>
          </cell>
        </row>
        <row r="5426">
          <cell r="A5426">
            <v>1999</v>
          </cell>
          <cell r="B5426">
            <v>3</v>
          </cell>
          <cell r="C5426" t="str">
            <v>Southern Electric</v>
          </cell>
          <cell r="D5426" t="str">
            <v>Scottish and Southern</v>
          </cell>
          <cell r="E5426">
            <v>2</v>
          </cell>
          <cell r="F5426" t="str">
            <v>Credit</v>
          </cell>
          <cell r="G5426" t="str">
            <v>North West</v>
          </cell>
          <cell r="H5426">
            <v>504</v>
          </cell>
        </row>
        <row r="5427">
          <cell r="A5427">
            <v>1999</v>
          </cell>
          <cell r="B5427">
            <v>3</v>
          </cell>
          <cell r="C5427" t="str">
            <v>Southern Electric</v>
          </cell>
          <cell r="D5427" t="str">
            <v>Scottish and Southern</v>
          </cell>
          <cell r="E5427">
            <v>2</v>
          </cell>
          <cell r="F5427" t="str">
            <v>Credit</v>
          </cell>
          <cell r="G5427" t="str">
            <v>North West</v>
          </cell>
          <cell r="H5427">
            <v>0</v>
          </cell>
        </row>
        <row r="5428">
          <cell r="A5428">
            <v>1999</v>
          </cell>
          <cell r="B5428">
            <v>3</v>
          </cell>
          <cell r="C5428" t="str">
            <v>Southern Electric</v>
          </cell>
          <cell r="D5428" t="str">
            <v>Scottish and Southern</v>
          </cell>
          <cell r="E5428">
            <v>2</v>
          </cell>
          <cell r="F5428" t="str">
            <v>Direct Debit</v>
          </cell>
          <cell r="G5428" t="str">
            <v>North West</v>
          </cell>
          <cell r="H5428">
            <v>833</v>
          </cell>
        </row>
        <row r="5429">
          <cell r="A5429">
            <v>1999</v>
          </cell>
          <cell r="B5429">
            <v>3</v>
          </cell>
          <cell r="C5429" t="str">
            <v>Southern Electric</v>
          </cell>
          <cell r="D5429" t="str">
            <v>Scottish and Southern</v>
          </cell>
          <cell r="E5429">
            <v>2</v>
          </cell>
          <cell r="F5429" t="str">
            <v>Prepayment</v>
          </cell>
          <cell r="G5429" t="str">
            <v>North West</v>
          </cell>
          <cell r="H5429">
            <v>2</v>
          </cell>
        </row>
        <row r="5430">
          <cell r="A5430">
            <v>1999</v>
          </cell>
          <cell r="B5430">
            <v>3</v>
          </cell>
          <cell r="C5430" t="str">
            <v>Southern Electric</v>
          </cell>
          <cell r="D5430" t="str">
            <v>Scottish and Southern</v>
          </cell>
          <cell r="E5430">
            <v>2</v>
          </cell>
          <cell r="F5430" t="str">
            <v>All</v>
          </cell>
          <cell r="G5430" t="str">
            <v>South East</v>
          </cell>
          <cell r="H5430">
            <v>22920</v>
          </cell>
        </row>
        <row r="5431">
          <cell r="A5431">
            <v>1999</v>
          </cell>
          <cell r="B5431">
            <v>3</v>
          </cell>
          <cell r="C5431" t="str">
            <v>Southern Electric</v>
          </cell>
          <cell r="D5431" t="str">
            <v>Scottish and Southern</v>
          </cell>
          <cell r="E5431">
            <v>2</v>
          </cell>
          <cell r="F5431" t="str">
            <v>Credit</v>
          </cell>
          <cell r="G5431" t="str">
            <v>South East</v>
          </cell>
          <cell r="H5431">
            <v>8627</v>
          </cell>
        </row>
        <row r="5432">
          <cell r="A5432">
            <v>1999</v>
          </cell>
          <cell r="B5432">
            <v>3</v>
          </cell>
          <cell r="C5432" t="str">
            <v>Southern Electric</v>
          </cell>
          <cell r="D5432" t="str">
            <v>Scottish and Southern</v>
          </cell>
          <cell r="E5432">
            <v>2</v>
          </cell>
          <cell r="F5432" t="str">
            <v>Credit</v>
          </cell>
          <cell r="G5432" t="str">
            <v>South East</v>
          </cell>
          <cell r="H5432">
            <v>0</v>
          </cell>
        </row>
        <row r="5433">
          <cell r="A5433">
            <v>1999</v>
          </cell>
          <cell r="B5433">
            <v>3</v>
          </cell>
          <cell r="C5433" t="str">
            <v>Southern Electric</v>
          </cell>
          <cell r="D5433" t="str">
            <v>Scottish and Southern</v>
          </cell>
          <cell r="E5433">
            <v>2</v>
          </cell>
          <cell r="F5433" t="str">
            <v>Direct Debit</v>
          </cell>
          <cell r="G5433" t="str">
            <v>South East</v>
          </cell>
          <cell r="H5433">
            <v>14256</v>
          </cell>
        </row>
        <row r="5434">
          <cell r="A5434">
            <v>1999</v>
          </cell>
          <cell r="B5434">
            <v>3</v>
          </cell>
          <cell r="C5434" t="str">
            <v>Southern Electric</v>
          </cell>
          <cell r="D5434" t="str">
            <v>Scottish and Southern</v>
          </cell>
          <cell r="E5434">
            <v>2</v>
          </cell>
          <cell r="F5434" t="str">
            <v>Prepayment</v>
          </cell>
          <cell r="G5434" t="str">
            <v>South East</v>
          </cell>
          <cell r="H5434">
            <v>37</v>
          </cell>
        </row>
        <row r="5435">
          <cell r="A5435">
            <v>1999</v>
          </cell>
          <cell r="B5435">
            <v>3</v>
          </cell>
          <cell r="C5435" t="str">
            <v>Southern Electric</v>
          </cell>
          <cell r="D5435" t="str">
            <v>Scottish and Southern</v>
          </cell>
          <cell r="E5435">
            <v>2</v>
          </cell>
          <cell r="F5435" t="str">
            <v>All</v>
          </cell>
          <cell r="G5435" t="str">
            <v>South Scotland</v>
          </cell>
          <cell r="H5435">
            <v>0</v>
          </cell>
        </row>
        <row r="5436">
          <cell r="A5436">
            <v>1999</v>
          </cell>
          <cell r="B5436">
            <v>3</v>
          </cell>
          <cell r="C5436" t="str">
            <v>Southern Electric</v>
          </cell>
          <cell r="D5436" t="str">
            <v>Scottish and Southern</v>
          </cell>
          <cell r="E5436">
            <v>2</v>
          </cell>
          <cell r="F5436" t="str">
            <v>Credit</v>
          </cell>
          <cell r="G5436" t="str">
            <v>South Scotland</v>
          </cell>
          <cell r="H5436">
            <v>0</v>
          </cell>
        </row>
        <row r="5437">
          <cell r="A5437">
            <v>1999</v>
          </cell>
          <cell r="B5437">
            <v>3</v>
          </cell>
          <cell r="C5437" t="str">
            <v>Southern Electric</v>
          </cell>
          <cell r="D5437" t="str">
            <v>Scottish and Southern</v>
          </cell>
          <cell r="E5437">
            <v>2</v>
          </cell>
          <cell r="F5437" t="str">
            <v>Credit</v>
          </cell>
          <cell r="G5437" t="str">
            <v>South Scotland</v>
          </cell>
          <cell r="H5437">
            <v>0</v>
          </cell>
        </row>
        <row r="5438">
          <cell r="A5438">
            <v>1999</v>
          </cell>
          <cell r="B5438">
            <v>3</v>
          </cell>
          <cell r="C5438" t="str">
            <v>Southern Electric</v>
          </cell>
          <cell r="D5438" t="str">
            <v>Scottish and Southern</v>
          </cell>
          <cell r="E5438">
            <v>2</v>
          </cell>
          <cell r="F5438" t="str">
            <v>Direct Debit</v>
          </cell>
          <cell r="G5438" t="str">
            <v>South Scotland</v>
          </cell>
          <cell r="H5438">
            <v>0</v>
          </cell>
        </row>
        <row r="5439">
          <cell r="A5439">
            <v>1999</v>
          </cell>
          <cell r="B5439">
            <v>3</v>
          </cell>
          <cell r="C5439" t="str">
            <v>Southern Electric</v>
          </cell>
          <cell r="D5439" t="str">
            <v>Scottish and Southern</v>
          </cell>
          <cell r="E5439">
            <v>2</v>
          </cell>
          <cell r="F5439" t="str">
            <v>Prepayment</v>
          </cell>
          <cell r="G5439" t="str">
            <v>South Scotland</v>
          </cell>
          <cell r="H5439">
            <v>0</v>
          </cell>
        </row>
        <row r="5440">
          <cell r="A5440">
            <v>1999</v>
          </cell>
          <cell r="B5440">
            <v>3</v>
          </cell>
          <cell r="C5440" t="str">
            <v>Southern Electric</v>
          </cell>
          <cell r="D5440" t="str">
            <v>Scottish and Southern</v>
          </cell>
          <cell r="E5440">
            <v>2</v>
          </cell>
          <cell r="F5440" t="str">
            <v>All</v>
          </cell>
          <cell r="G5440" t="str">
            <v>South Wales</v>
          </cell>
          <cell r="H5440">
            <v>524</v>
          </cell>
        </row>
        <row r="5441">
          <cell r="A5441">
            <v>1999</v>
          </cell>
          <cell r="B5441">
            <v>3</v>
          </cell>
          <cell r="C5441" t="str">
            <v>Southern Electric</v>
          </cell>
          <cell r="D5441" t="str">
            <v>Scottish and Southern</v>
          </cell>
          <cell r="E5441">
            <v>2</v>
          </cell>
          <cell r="F5441" t="str">
            <v>Credit</v>
          </cell>
          <cell r="G5441" t="str">
            <v>South Wales</v>
          </cell>
          <cell r="H5441">
            <v>197</v>
          </cell>
        </row>
        <row r="5442">
          <cell r="A5442">
            <v>1999</v>
          </cell>
          <cell r="B5442">
            <v>3</v>
          </cell>
          <cell r="C5442" t="str">
            <v>Southern Electric</v>
          </cell>
          <cell r="D5442" t="str">
            <v>Scottish and Southern</v>
          </cell>
          <cell r="E5442">
            <v>2</v>
          </cell>
          <cell r="F5442" t="str">
            <v>Credit</v>
          </cell>
          <cell r="G5442" t="str">
            <v>South Wales</v>
          </cell>
          <cell r="H5442">
            <v>0</v>
          </cell>
        </row>
        <row r="5443">
          <cell r="A5443">
            <v>1999</v>
          </cell>
          <cell r="B5443">
            <v>3</v>
          </cell>
          <cell r="C5443" t="str">
            <v>Southern Electric</v>
          </cell>
          <cell r="D5443" t="str">
            <v>Scottish and Southern</v>
          </cell>
          <cell r="E5443">
            <v>2</v>
          </cell>
          <cell r="F5443" t="str">
            <v>Direct Debit</v>
          </cell>
          <cell r="G5443" t="str">
            <v>South Wales</v>
          </cell>
          <cell r="H5443">
            <v>326</v>
          </cell>
        </row>
        <row r="5444">
          <cell r="A5444">
            <v>1999</v>
          </cell>
          <cell r="B5444">
            <v>3</v>
          </cell>
          <cell r="C5444" t="str">
            <v>Southern Electric</v>
          </cell>
          <cell r="D5444" t="str">
            <v>Scottish and Southern</v>
          </cell>
          <cell r="E5444">
            <v>2</v>
          </cell>
          <cell r="F5444" t="str">
            <v>Prepayment</v>
          </cell>
          <cell r="G5444" t="str">
            <v>South Wales</v>
          </cell>
          <cell r="H5444">
            <v>1</v>
          </cell>
        </row>
        <row r="5445">
          <cell r="A5445">
            <v>1999</v>
          </cell>
          <cell r="B5445">
            <v>3</v>
          </cell>
          <cell r="C5445" t="str">
            <v>Southern Electric</v>
          </cell>
          <cell r="D5445" t="str">
            <v>Scottish and Southern</v>
          </cell>
          <cell r="E5445">
            <v>2</v>
          </cell>
          <cell r="F5445" t="str">
            <v>All</v>
          </cell>
          <cell r="G5445" t="str">
            <v>South West</v>
          </cell>
          <cell r="H5445">
            <v>479</v>
          </cell>
        </row>
        <row r="5446">
          <cell r="A5446">
            <v>1999</v>
          </cell>
          <cell r="B5446">
            <v>3</v>
          </cell>
          <cell r="C5446" t="str">
            <v>Southern Electric</v>
          </cell>
          <cell r="D5446" t="str">
            <v>Scottish and Southern</v>
          </cell>
          <cell r="E5446">
            <v>2</v>
          </cell>
          <cell r="F5446" t="str">
            <v>Credit</v>
          </cell>
          <cell r="G5446" t="str">
            <v>South West</v>
          </cell>
          <cell r="H5446">
            <v>180</v>
          </cell>
        </row>
        <row r="5447">
          <cell r="A5447">
            <v>1999</v>
          </cell>
          <cell r="B5447">
            <v>3</v>
          </cell>
          <cell r="C5447" t="str">
            <v>Southern Electric</v>
          </cell>
          <cell r="D5447" t="str">
            <v>Scottish and Southern</v>
          </cell>
          <cell r="E5447">
            <v>2</v>
          </cell>
          <cell r="F5447" t="str">
            <v>Credit</v>
          </cell>
          <cell r="G5447" t="str">
            <v>South West</v>
          </cell>
          <cell r="H5447">
            <v>0</v>
          </cell>
        </row>
        <row r="5448">
          <cell r="A5448">
            <v>1999</v>
          </cell>
          <cell r="B5448">
            <v>3</v>
          </cell>
          <cell r="C5448" t="str">
            <v>Southern Electric</v>
          </cell>
          <cell r="D5448" t="str">
            <v>Scottish and Southern</v>
          </cell>
          <cell r="E5448">
            <v>2</v>
          </cell>
          <cell r="F5448" t="str">
            <v>Direct Debit</v>
          </cell>
          <cell r="G5448" t="str">
            <v>South West</v>
          </cell>
          <cell r="H5448">
            <v>298</v>
          </cell>
        </row>
        <row r="5449">
          <cell r="A5449">
            <v>1999</v>
          </cell>
          <cell r="B5449">
            <v>3</v>
          </cell>
          <cell r="C5449" t="str">
            <v>Southern Electric</v>
          </cell>
          <cell r="D5449" t="str">
            <v>Scottish and Southern</v>
          </cell>
          <cell r="E5449">
            <v>2</v>
          </cell>
          <cell r="F5449" t="str">
            <v>Prepayment</v>
          </cell>
          <cell r="G5449" t="str">
            <v>South West</v>
          </cell>
          <cell r="H5449">
            <v>1</v>
          </cell>
        </row>
        <row r="5450">
          <cell r="A5450">
            <v>1999</v>
          </cell>
          <cell r="B5450">
            <v>3</v>
          </cell>
          <cell r="C5450" t="str">
            <v>Southern Electric</v>
          </cell>
          <cell r="D5450" t="str">
            <v>Scottish and Southern</v>
          </cell>
          <cell r="E5450">
            <v>1</v>
          </cell>
          <cell r="F5450" t="str">
            <v>All</v>
          </cell>
          <cell r="G5450" t="str">
            <v>Southern</v>
          </cell>
          <cell r="H5450">
            <v>2242028</v>
          </cell>
        </row>
        <row r="5451">
          <cell r="A5451">
            <v>1999</v>
          </cell>
          <cell r="B5451">
            <v>3</v>
          </cell>
          <cell r="C5451" t="str">
            <v>Southern Electric</v>
          </cell>
          <cell r="D5451" t="str">
            <v>Scottish and Southern</v>
          </cell>
          <cell r="E5451">
            <v>1</v>
          </cell>
          <cell r="F5451" t="str">
            <v>Credit</v>
          </cell>
          <cell r="G5451" t="str">
            <v>Southern</v>
          </cell>
          <cell r="H5451">
            <v>1001009</v>
          </cell>
        </row>
        <row r="5452">
          <cell r="A5452">
            <v>1999</v>
          </cell>
          <cell r="B5452">
            <v>3</v>
          </cell>
          <cell r="C5452" t="str">
            <v>Southern Electric</v>
          </cell>
          <cell r="D5452" t="str">
            <v>Scottish and Southern</v>
          </cell>
          <cell r="E5452">
            <v>1</v>
          </cell>
          <cell r="F5452" t="str">
            <v>Credit</v>
          </cell>
          <cell r="G5452" t="str">
            <v>Southern</v>
          </cell>
          <cell r="H5452">
            <v>0</v>
          </cell>
        </row>
        <row r="5453">
          <cell r="A5453">
            <v>1999</v>
          </cell>
          <cell r="B5453">
            <v>3</v>
          </cell>
          <cell r="C5453" t="str">
            <v>Southern Electric</v>
          </cell>
          <cell r="D5453" t="str">
            <v>Scottish and Southern</v>
          </cell>
          <cell r="E5453">
            <v>1</v>
          </cell>
          <cell r="F5453" t="str">
            <v>Direct Debit</v>
          </cell>
          <cell r="G5453" t="str">
            <v>Southern</v>
          </cell>
          <cell r="H5453">
            <v>943876</v>
          </cell>
        </row>
        <row r="5454">
          <cell r="A5454">
            <v>1999</v>
          </cell>
          <cell r="B5454">
            <v>3</v>
          </cell>
          <cell r="C5454" t="str">
            <v>Southern Electric</v>
          </cell>
          <cell r="D5454" t="str">
            <v>Scottish and Southern</v>
          </cell>
          <cell r="E5454">
            <v>1</v>
          </cell>
          <cell r="F5454" t="str">
            <v>Prepayment</v>
          </cell>
          <cell r="G5454" t="str">
            <v>Southern</v>
          </cell>
          <cell r="H5454">
            <v>297143</v>
          </cell>
        </row>
        <row r="5455">
          <cell r="A5455">
            <v>1999</v>
          </cell>
          <cell r="B5455">
            <v>3</v>
          </cell>
          <cell r="C5455" t="str">
            <v>Southern Electric</v>
          </cell>
          <cell r="D5455" t="str">
            <v>Scottish and Southern</v>
          </cell>
          <cell r="E5455">
            <v>2</v>
          </cell>
          <cell r="F5455" t="str">
            <v>All</v>
          </cell>
          <cell r="G5455" t="str">
            <v>Yorkshire</v>
          </cell>
          <cell r="H5455">
            <v>5086</v>
          </cell>
        </row>
        <row r="5456">
          <cell r="A5456">
            <v>1999</v>
          </cell>
          <cell r="B5456">
            <v>3</v>
          </cell>
          <cell r="C5456" t="str">
            <v>Southern Electric</v>
          </cell>
          <cell r="D5456" t="str">
            <v>Scottish and Southern</v>
          </cell>
          <cell r="E5456">
            <v>2</v>
          </cell>
          <cell r="F5456" t="str">
            <v>Credit</v>
          </cell>
          <cell r="G5456" t="str">
            <v>Yorkshire</v>
          </cell>
          <cell r="H5456">
            <v>1914</v>
          </cell>
        </row>
        <row r="5457">
          <cell r="A5457">
            <v>1999</v>
          </cell>
          <cell r="B5457">
            <v>3</v>
          </cell>
          <cell r="C5457" t="str">
            <v>Southern Electric</v>
          </cell>
          <cell r="D5457" t="str">
            <v>Scottish and Southern</v>
          </cell>
          <cell r="E5457">
            <v>2</v>
          </cell>
          <cell r="F5457" t="str">
            <v>Credit</v>
          </cell>
          <cell r="G5457" t="str">
            <v>Yorkshire</v>
          </cell>
          <cell r="H5457">
            <v>0</v>
          </cell>
        </row>
        <row r="5458">
          <cell r="A5458">
            <v>1999</v>
          </cell>
          <cell r="B5458">
            <v>3</v>
          </cell>
          <cell r="C5458" t="str">
            <v>Southern Electric</v>
          </cell>
          <cell r="D5458" t="str">
            <v>Scottish and Southern</v>
          </cell>
          <cell r="E5458">
            <v>2</v>
          </cell>
          <cell r="F5458" t="str">
            <v>Direct Debit</v>
          </cell>
          <cell r="G5458" t="str">
            <v>Yorkshire</v>
          </cell>
          <cell r="H5458">
            <v>3163</v>
          </cell>
        </row>
        <row r="5459">
          <cell r="A5459">
            <v>1999</v>
          </cell>
          <cell r="B5459">
            <v>3</v>
          </cell>
          <cell r="C5459" t="str">
            <v>Southern Electric</v>
          </cell>
          <cell r="D5459" t="str">
            <v>Scottish and Southern</v>
          </cell>
          <cell r="E5459">
            <v>2</v>
          </cell>
          <cell r="F5459" t="str">
            <v>Prepayment</v>
          </cell>
          <cell r="G5459" t="str">
            <v>Yorkshire</v>
          </cell>
          <cell r="H5459">
            <v>9</v>
          </cell>
        </row>
        <row r="5460">
          <cell r="A5460">
            <v>1999</v>
          </cell>
          <cell r="B5460">
            <v>3</v>
          </cell>
          <cell r="C5460" t="str">
            <v>SWALEC</v>
          </cell>
          <cell r="D5460" t="str">
            <v>Scottish and Southern</v>
          </cell>
          <cell r="E5460">
            <v>2</v>
          </cell>
          <cell r="F5460" t="str">
            <v>All</v>
          </cell>
          <cell r="G5460" t="str">
            <v>East Anglia</v>
          </cell>
          <cell r="H5460">
            <v>1791</v>
          </cell>
        </row>
        <row r="5461">
          <cell r="A5461">
            <v>1999</v>
          </cell>
          <cell r="B5461">
            <v>3</v>
          </cell>
          <cell r="C5461" t="str">
            <v>SWALEC</v>
          </cell>
          <cell r="D5461" t="str">
            <v>Scottish and Southern</v>
          </cell>
          <cell r="E5461">
            <v>2</v>
          </cell>
          <cell r="F5461" t="str">
            <v>Credit</v>
          </cell>
          <cell r="G5461" t="str">
            <v>East Anglia</v>
          </cell>
          <cell r="H5461">
            <v>784</v>
          </cell>
        </row>
        <row r="5462">
          <cell r="A5462">
            <v>1999</v>
          </cell>
          <cell r="B5462">
            <v>3</v>
          </cell>
          <cell r="C5462" t="str">
            <v>SWALEC</v>
          </cell>
          <cell r="D5462" t="str">
            <v>Scottish and Southern</v>
          </cell>
          <cell r="E5462">
            <v>2</v>
          </cell>
          <cell r="F5462" t="str">
            <v>Credit</v>
          </cell>
          <cell r="G5462" t="str">
            <v>East Anglia</v>
          </cell>
          <cell r="H5462">
            <v>0</v>
          </cell>
        </row>
        <row r="5463">
          <cell r="A5463">
            <v>1999</v>
          </cell>
          <cell r="B5463">
            <v>3</v>
          </cell>
          <cell r="C5463" t="str">
            <v>SWALEC</v>
          </cell>
          <cell r="D5463" t="str">
            <v>Scottish and Southern</v>
          </cell>
          <cell r="E5463">
            <v>2</v>
          </cell>
          <cell r="F5463" t="str">
            <v>Direct Debit</v>
          </cell>
          <cell r="G5463" t="str">
            <v>East Anglia</v>
          </cell>
          <cell r="H5463">
            <v>1007</v>
          </cell>
        </row>
        <row r="5464">
          <cell r="A5464">
            <v>1999</v>
          </cell>
          <cell r="B5464">
            <v>3</v>
          </cell>
          <cell r="C5464" t="str">
            <v>SWALEC</v>
          </cell>
          <cell r="D5464" t="str">
            <v>Scottish and Southern</v>
          </cell>
          <cell r="E5464">
            <v>2</v>
          </cell>
          <cell r="F5464" t="str">
            <v>Prepayment</v>
          </cell>
          <cell r="G5464" t="str">
            <v>East Anglia</v>
          </cell>
          <cell r="H5464">
            <v>0</v>
          </cell>
        </row>
        <row r="5465">
          <cell r="A5465">
            <v>1999</v>
          </cell>
          <cell r="B5465">
            <v>3</v>
          </cell>
          <cell r="C5465" t="str">
            <v>SWALEC</v>
          </cell>
          <cell r="D5465" t="str">
            <v>Scottish and Southern</v>
          </cell>
          <cell r="E5465">
            <v>2</v>
          </cell>
          <cell r="F5465" t="str">
            <v>All</v>
          </cell>
          <cell r="G5465" t="str">
            <v>East Midlands</v>
          </cell>
          <cell r="H5465">
            <v>11</v>
          </cell>
        </row>
        <row r="5466">
          <cell r="A5466">
            <v>1999</v>
          </cell>
          <cell r="B5466">
            <v>3</v>
          </cell>
          <cell r="C5466" t="str">
            <v>SWALEC</v>
          </cell>
          <cell r="D5466" t="str">
            <v>Scottish and Southern</v>
          </cell>
          <cell r="E5466">
            <v>2</v>
          </cell>
          <cell r="F5466" t="str">
            <v>Credit</v>
          </cell>
          <cell r="G5466" t="str">
            <v>East Midlands</v>
          </cell>
          <cell r="H5466">
            <v>5</v>
          </cell>
        </row>
        <row r="5467">
          <cell r="A5467">
            <v>1999</v>
          </cell>
          <cell r="B5467">
            <v>3</v>
          </cell>
          <cell r="C5467" t="str">
            <v>SWALEC</v>
          </cell>
          <cell r="D5467" t="str">
            <v>Scottish and Southern</v>
          </cell>
          <cell r="E5467">
            <v>2</v>
          </cell>
          <cell r="F5467" t="str">
            <v>Credit</v>
          </cell>
          <cell r="G5467" t="str">
            <v>East Midlands</v>
          </cell>
          <cell r="H5467">
            <v>0</v>
          </cell>
        </row>
        <row r="5468">
          <cell r="A5468">
            <v>1999</v>
          </cell>
          <cell r="B5468">
            <v>3</v>
          </cell>
          <cell r="C5468" t="str">
            <v>SWALEC</v>
          </cell>
          <cell r="D5468" t="str">
            <v>Scottish and Southern</v>
          </cell>
          <cell r="E5468">
            <v>2</v>
          </cell>
          <cell r="F5468" t="str">
            <v>Direct Debit</v>
          </cell>
          <cell r="G5468" t="str">
            <v>East Midlands</v>
          </cell>
          <cell r="H5468">
            <v>6</v>
          </cell>
        </row>
        <row r="5469">
          <cell r="A5469">
            <v>1999</v>
          </cell>
          <cell r="B5469">
            <v>3</v>
          </cell>
          <cell r="C5469" t="str">
            <v>SWALEC</v>
          </cell>
          <cell r="D5469" t="str">
            <v>Scottish and Southern</v>
          </cell>
          <cell r="E5469">
            <v>2</v>
          </cell>
          <cell r="F5469" t="str">
            <v>Prepayment</v>
          </cell>
          <cell r="G5469" t="str">
            <v>East Midlands</v>
          </cell>
          <cell r="H5469">
            <v>0</v>
          </cell>
        </row>
        <row r="5470">
          <cell r="A5470">
            <v>1999</v>
          </cell>
          <cell r="B5470">
            <v>3</v>
          </cell>
          <cell r="C5470" t="str">
            <v>SWALEC</v>
          </cell>
          <cell r="D5470" t="str">
            <v>Scottish and Southern</v>
          </cell>
          <cell r="E5470">
            <v>2</v>
          </cell>
          <cell r="F5470" t="str">
            <v>All</v>
          </cell>
          <cell r="G5470" t="str">
            <v>London</v>
          </cell>
          <cell r="H5470">
            <v>31</v>
          </cell>
        </row>
        <row r="5471">
          <cell r="A5471">
            <v>1999</v>
          </cell>
          <cell r="B5471">
            <v>3</v>
          </cell>
          <cell r="C5471" t="str">
            <v>SWALEC</v>
          </cell>
          <cell r="D5471" t="str">
            <v>Scottish and Southern</v>
          </cell>
          <cell r="E5471">
            <v>2</v>
          </cell>
          <cell r="F5471" t="str">
            <v>Credit</v>
          </cell>
          <cell r="G5471" t="str">
            <v>London</v>
          </cell>
          <cell r="H5471">
            <v>8</v>
          </cell>
        </row>
        <row r="5472">
          <cell r="A5472">
            <v>1999</v>
          </cell>
          <cell r="B5472">
            <v>3</v>
          </cell>
          <cell r="C5472" t="str">
            <v>SWALEC</v>
          </cell>
          <cell r="D5472" t="str">
            <v>Scottish and Southern</v>
          </cell>
          <cell r="E5472">
            <v>2</v>
          </cell>
          <cell r="F5472" t="str">
            <v>Credit</v>
          </cell>
          <cell r="G5472" t="str">
            <v>London</v>
          </cell>
          <cell r="H5472">
            <v>0</v>
          </cell>
        </row>
        <row r="5473">
          <cell r="A5473">
            <v>1999</v>
          </cell>
          <cell r="B5473">
            <v>3</v>
          </cell>
          <cell r="C5473" t="str">
            <v>SWALEC</v>
          </cell>
          <cell r="D5473" t="str">
            <v>Scottish and Southern</v>
          </cell>
          <cell r="E5473">
            <v>2</v>
          </cell>
          <cell r="F5473" t="str">
            <v>Direct Debit</v>
          </cell>
          <cell r="G5473" t="str">
            <v>London</v>
          </cell>
          <cell r="H5473">
            <v>23</v>
          </cell>
        </row>
        <row r="5474">
          <cell r="A5474">
            <v>1999</v>
          </cell>
          <cell r="B5474">
            <v>3</v>
          </cell>
          <cell r="C5474" t="str">
            <v>SWALEC</v>
          </cell>
          <cell r="D5474" t="str">
            <v>Scottish and Southern</v>
          </cell>
          <cell r="E5474">
            <v>2</v>
          </cell>
          <cell r="F5474" t="str">
            <v>Prepayment</v>
          </cell>
          <cell r="G5474" t="str">
            <v>London</v>
          </cell>
          <cell r="H5474">
            <v>0</v>
          </cell>
        </row>
        <row r="5475">
          <cell r="A5475">
            <v>1999</v>
          </cell>
          <cell r="B5475">
            <v>3</v>
          </cell>
          <cell r="C5475" t="str">
            <v>SWALEC</v>
          </cell>
          <cell r="D5475" t="str">
            <v>Scottish and Southern</v>
          </cell>
          <cell r="E5475">
            <v>2</v>
          </cell>
          <cell r="F5475" t="str">
            <v>All</v>
          </cell>
          <cell r="G5475" t="str">
            <v>Midlands</v>
          </cell>
          <cell r="H5475">
            <v>2518</v>
          </cell>
        </row>
        <row r="5476">
          <cell r="A5476">
            <v>1999</v>
          </cell>
          <cell r="B5476">
            <v>3</v>
          </cell>
          <cell r="C5476" t="str">
            <v>SWALEC</v>
          </cell>
          <cell r="D5476" t="str">
            <v>Scottish and Southern</v>
          </cell>
          <cell r="E5476">
            <v>2</v>
          </cell>
          <cell r="F5476" t="str">
            <v>Credit</v>
          </cell>
          <cell r="G5476" t="str">
            <v>Midlands</v>
          </cell>
          <cell r="H5476">
            <v>1362</v>
          </cell>
        </row>
        <row r="5477">
          <cell r="A5477">
            <v>1999</v>
          </cell>
          <cell r="B5477">
            <v>3</v>
          </cell>
          <cell r="C5477" t="str">
            <v>SWALEC</v>
          </cell>
          <cell r="D5477" t="str">
            <v>Scottish and Southern</v>
          </cell>
          <cell r="E5477">
            <v>2</v>
          </cell>
          <cell r="F5477" t="str">
            <v>Credit</v>
          </cell>
          <cell r="G5477" t="str">
            <v>Midlands</v>
          </cell>
          <cell r="H5477">
            <v>0</v>
          </cell>
        </row>
        <row r="5478">
          <cell r="A5478">
            <v>1999</v>
          </cell>
          <cell r="B5478">
            <v>3</v>
          </cell>
          <cell r="C5478" t="str">
            <v>SWALEC</v>
          </cell>
          <cell r="D5478" t="str">
            <v>Scottish and Southern</v>
          </cell>
          <cell r="E5478">
            <v>2</v>
          </cell>
          <cell r="F5478" t="str">
            <v>Direct Debit</v>
          </cell>
          <cell r="G5478" t="str">
            <v>Midlands</v>
          </cell>
          <cell r="H5478">
            <v>1156</v>
          </cell>
        </row>
        <row r="5479">
          <cell r="A5479">
            <v>1999</v>
          </cell>
          <cell r="B5479">
            <v>3</v>
          </cell>
          <cell r="C5479" t="str">
            <v>SWALEC</v>
          </cell>
          <cell r="D5479" t="str">
            <v>Scottish and Southern</v>
          </cell>
          <cell r="E5479">
            <v>2</v>
          </cell>
          <cell r="F5479" t="str">
            <v>Prepayment</v>
          </cell>
          <cell r="G5479" t="str">
            <v>Midlands</v>
          </cell>
          <cell r="H5479">
            <v>0</v>
          </cell>
        </row>
        <row r="5480">
          <cell r="A5480">
            <v>1999</v>
          </cell>
          <cell r="B5480">
            <v>3</v>
          </cell>
          <cell r="C5480" t="str">
            <v>SWALEC</v>
          </cell>
          <cell r="D5480" t="str">
            <v>Scottish and Southern</v>
          </cell>
          <cell r="E5480">
            <v>2</v>
          </cell>
          <cell r="F5480" t="str">
            <v>All</v>
          </cell>
          <cell r="G5480" t="str">
            <v>North East</v>
          </cell>
          <cell r="H5480">
            <v>23</v>
          </cell>
        </row>
        <row r="5481">
          <cell r="A5481">
            <v>1999</v>
          </cell>
          <cell r="B5481">
            <v>3</v>
          </cell>
          <cell r="C5481" t="str">
            <v>SWALEC</v>
          </cell>
          <cell r="D5481" t="str">
            <v>Scottish and Southern</v>
          </cell>
          <cell r="E5481">
            <v>2</v>
          </cell>
          <cell r="F5481" t="str">
            <v>Credit</v>
          </cell>
          <cell r="G5481" t="str">
            <v>North East</v>
          </cell>
          <cell r="H5481">
            <v>7</v>
          </cell>
        </row>
        <row r="5482">
          <cell r="A5482">
            <v>1999</v>
          </cell>
          <cell r="B5482">
            <v>3</v>
          </cell>
          <cell r="C5482" t="str">
            <v>SWALEC</v>
          </cell>
          <cell r="D5482" t="str">
            <v>Scottish and Southern</v>
          </cell>
          <cell r="E5482">
            <v>2</v>
          </cell>
          <cell r="F5482" t="str">
            <v>Credit</v>
          </cell>
          <cell r="G5482" t="str">
            <v>North East</v>
          </cell>
          <cell r="H5482">
            <v>0</v>
          </cell>
        </row>
        <row r="5483">
          <cell r="A5483">
            <v>1999</v>
          </cell>
          <cell r="B5483">
            <v>3</v>
          </cell>
          <cell r="C5483" t="str">
            <v>SWALEC</v>
          </cell>
          <cell r="D5483" t="str">
            <v>Scottish and Southern</v>
          </cell>
          <cell r="E5483">
            <v>2</v>
          </cell>
          <cell r="F5483" t="str">
            <v>Direct Debit</v>
          </cell>
          <cell r="G5483" t="str">
            <v>North East</v>
          </cell>
          <cell r="H5483">
            <v>16</v>
          </cell>
        </row>
        <row r="5484">
          <cell r="A5484">
            <v>1999</v>
          </cell>
          <cell r="B5484">
            <v>3</v>
          </cell>
          <cell r="C5484" t="str">
            <v>SWALEC</v>
          </cell>
          <cell r="D5484" t="str">
            <v>Scottish and Southern</v>
          </cell>
          <cell r="E5484">
            <v>2</v>
          </cell>
          <cell r="F5484" t="str">
            <v>Prepayment</v>
          </cell>
          <cell r="G5484" t="str">
            <v>North East</v>
          </cell>
          <cell r="H5484">
            <v>0</v>
          </cell>
        </row>
        <row r="5485">
          <cell r="A5485">
            <v>1999</v>
          </cell>
          <cell r="B5485">
            <v>3</v>
          </cell>
          <cell r="C5485" t="str">
            <v>SWALEC</v>
          </cell>
          <cell r="D5485" t="str">
            <v>Scottish and Southern</v>
          </cell>
          <cell r="E5485">
            <v>2</v>
          </cell>
          <cell r="F5485" t="str">
            <v>All</v>
          </cell>
          <cell r="G5485" t="str">
            <v>North Scotland</v>
          </cell>
          <cell r="H5485">
            <v>0</v>
          </cell>
        </row>
        <row r="5486">
          <cell r="A5486">
            <v>1999</v>
          </cell>
          <cell r="B5486">
            <v>3</v>
          </cell>
          <cell r="C5486" t="str">
            <v>SWALEC</v>
          </cell>
          <cell r="D5486" t="str">
            <v>Scottish and Southern</v>
          </cell>
          <cell r="E5486">
            <v>2</v>
          </cell>
          <cell r="F5486" t="str">
            <v>Credit</v>
          </cell>
          <cell r="G5486" t="str">
            <v>North Scotland</v>
          </cell>
          <cell r="H5486">
            <v>0</v>
          </cell>
        </row>
        <row r="5487">
          <cell r="A5487">
            <v>1999</v>
          </cell>
          <cell r="B5487">
            <v>3</v>
          </cell>
          <cell r="C5487" t="str">
            <v>SWALEC</v>
          </cell>
          <cell r="D5487" t="str">
            <v>Scottish and Southern</v>
          </cell>
          <cell r="E5487">
            <v>2</v>
          </cell>
          <cell r="F5487" t="str">
            <v>Credit</v>
          </cell>
          <cell r="G5487" t="str">
            <v>North Scotland</v>
          </cell>
          <cell r="H5487">
            <v>0</v>
          </cell>
        </row>
        <row r="5488">
          <cell r="A5488">
            <v>1999</v>
          </cell>
          <cell r="B5488">
            <v>3</v>
          </cell>
          <cell r="C5488" t="str">
            <v>SWALEC</v>
          </cell>
          <cell r="D5488" t="str">
            <v>Scottish and Southern</v>
          </cell>
          <cell r="E5488">
            <v>2</v>
          </cell>
          <cell r="F5488" t="str">
            <v>Direct Debit</v>
          </cell>
          <cell r="G5488" t="str">
            <v>North Scotland</v>
          </cell>
          <cell r="H5488">
            <v>0</v>
          </cell>
        </row>
        <row r="5489">
          <cell r="A5489">
            <v>1999</v>
          </cell>
          <cell r="B5489">
            <v>3</v>
          </cell>
          <cell r="C5489" t="str">
            <v>SWALEC</v>
          </cell>
          <cell r="D5489" t="str">
            <v>Scottish and Southern</v>
          </cell>
          <cell r="E5489">
            <v>2</v>
          </cell>
          <cell r="F5489" t="str">
            <v>Prepayment</v>
          </cell>
          <cell r="G5489" t="str">
            <v>North Scotland</v>
          </cell>
          <cell r="H5489">
            <v>0</v>
          </cell>
        </row>
        <row r="5490">
          <cell r="A5490">
            <v>1999</v>
          </cell>
          <cell r="B5490">
            <v>3</v>
          </cell>
          <cell r="C5490" t="str">
            <v>SWALEC</v>
          </cell>
          <cell r="D5490" t="str">
            <v>Scottish and Southern</v>
          </cell>
          <cell r="E5490">
            <v>2</v>
          </cell>
          <cell r="F5490" t="str">
            <v>All</v>
          </cell>
          <cell r="G5490" t="str">
            <v>North Wales &amp; Merseyside</v>
          </cell>
          <cell r="H5490">
            <v>2986</v>
          </cell>
        </row>
        <row r="5491">
          <cell r="A5491">
            <v>1999</v>
          </cell>
          <cell r="B5491">
            <v>3</v>
          </cell>
          <cell r="C5491" t="str">
            <v>SWALEC</v>
          </cell>
          <cell r="D5491" t="str">
            <v>Scottish and Southern</v>
          </cell>
          <cell r="E5491">
            <v>2</v>
          </cell>
          <cell r="F5491" t="str">
            <v>Credit</v>
          </cell>
          <cell r="G5491" t="str">
            <v>North Wales &amp; Merseyside</v>
          </cell>
          <cell r="H5491">
            <v>1386</v>
          </cell>
        </row>
        <row r="5492">
          <cell r="A5492">
            <v>1999</v>
          </cell>
          <cell r="B5492">
            <v>3</v>
          </cell>
          <cell r="C5492" t="str">
            <v>SWALEC</v>
          </cell>
          <cell r="D5492" t="str">
            <v>Scottish and Southern</v>
          </cell>
          <cell r="E5492">
            <v>2</v>
          </cell>
          <cell r="F5492" t="str">
            <v>Credit</v>
          </cell>
          <cell r="G5492" t="str">
            <v>North Wales &amp; Merseyside</v>
          </cell>
          <cell r="H5492">
            <v>0</v>
          </cell>
        </row>
        <row r="5493">
          <cell r="A5493">
            <v>1999</v>
          </cell>
          <cell r="B5493">
            <v>3</v>
          </cell>
          <cell r="C5493" t="str">
            <v>SWALEC</v>
          </cell>
          <cell r="D5493" t="str">
            <v>Scottish and Southern</v>
          </cell>
          <cell r="E5493">
            <v>2</v>
          </cell>
          <cell r="F5493" t="str">
            <v>Direct Debit</v>
          </cell>
          <cell r="G5493" t="str">
            <v>North Wales &amp; Merseyside</v>
          </cell>
          <cell r="H5493">
            <v>1600</v>
          </cell>
        </row>
        <row r="5494">
          <cell r="A5494">
            <v>1999</v>
          </cell>
          <cell r="B5494">
            <v>3</v>
          </cell>
          <cell r="C5494" t="str">
            <v>SWALEC</v>
          </cell>
          <cell r="D5494" t="str">
            <v>Scottish and Southern</v>
          </cell>
          <cell r="E5494">
            <v>2</v>
          </cell>
          <cell r="F5494" t="str">
            <v>Prepayment</v>
          </cell>
          <cell r="G5494" t="str">
            <v>North Wales &amp; Merseyside</v>
          </cell>
          <cell r="H5494">
            <v>0</v>
          </cell>
        </row>
        <row r="5495">
          <cell r="A5495">
            <v>1999</v>
          </cell>
          <cell r="B5495">
            <v>3</v>
          </cell>
          <cell r="C5495" t="str">
            <v>SWALEC</v>
          </cell>
          <cell r="D5495" t="str">
            <v>Scottish and Southern</v>
          </cell>
          <cell r="E5495">
            <v>2</v>
          </cell>
          <cell r="F5495" t="str">
            <v>All</v>
          </cell>
          <cell r="G5495" t="str">
            <v>North West</v>
          </cell>
          <cell r="H5495">
            <v>386</v>
          </cell>
        </row>
        <row r="5496">
          <cell r="A5496">
            <v>1999</v>
          </cell>
          <cell r="B5496">
            <v>3</v>
          </cell>
          <cell r="C5496" t="str">
            <v>SWALEC</v>
          </cell>
          <cell r="D5496" t="str">
            <v>Scottish and Southern</v>
          </cell>
          <cell r="E5496">
            <v>2</v>
          </cell>
          <cell r="F5496" t="str">
            <v>Credit</v>
          </cell>
          <cell r="G5496" t="str">
            <v>North West</v>
          </cell>
          <cell r="H5496">
            <v>309</v>
          </cell>
        </row>
        <row r="5497">
          <cell r="A5497">
            <v>1999</v>
          </cell>
          <cell r="B5497">
            <v>3</v>
          </cell>
          <cell r="C5497" t="str">
            <v>SWALEC</v>
          </cell>
          <cell r="D5497" t="str">
            <v>Scottish and Southern</v>
          </cell>
          <cell r="E5497">
            <v>2</v>
          </cell>
          <cell r="F5497" t="str">
            <v>Credit</v>
          </cell>
          <cell r="G5497" t="str">
            <v>North West</v>
          </cell>
          <cell r="H5497">
            <v>0</v>
          </cell>
        </row>
        <row r="5498">
          <cell r="A5498">
            <v>1999</v>
          </cell>
          <cell r="B5498">
            <v>3</v>
          </cell>
          <cell r="C5498" t="str">
            <v>SWALEC</v>
          </cell>
          <cell r="D5498" t="str">
            <v>Scottish and Southern</v>
          </cell>
          <cell r="E5498">
            <v>2</v>
          </cell>
          <cell r="F5498" t="str">
            <v>Direct Debit</v>
          </cell>
          <cell r="G5498" t="str">
            <v>North West</v>
          </cell>
          <cell r="H5498">
            <v>77</v>
          </cell>
        </row>
        <row r="5499">
          <cell r="A5499">
            <v>1999</v>
          </cell>
          <cell r="B5499">
            <v>3</v>
          </cell>
          <cell r="C5499" t="str">
            <v>SWALEC</v>
          </cell>
          <cell r="D5499" t="str">
            <v>Scottish and Southern</v>
          </cell>
          <cell r="E5499">
            <v>2</v>
          </cell>
          <cell r="F5499" t="str">
            <v>Prepayment</v>
          </cell>
          <cell r="G5499" t="str">
            <v>North West</v>
          </cell>
          <cell r="H5499">
            <v>0</v>
          </cell>
        </row>
        <row r="5500">
          <cell r="A5500">
            <v>1999</v>
          </cell>
          <cell r="B5500">
            <v>3</v>
          </cell>
          <cell r="C5500" t="str">
            <v>SWALEC</v>
          </cell>
          <cell r="D5500" t="str">
            <v>Scottish and Southern</v>
          </cell>
          <cell r="E5500">
            <v>2</v>
          </cell>
          <cell r="F5500" t="str">
            <v>All</v>
          </cell>
          <cell r="G5500" t="str">
            <v>South East</v>
          </cell>
          <cell r="H5500">
            <v>167</v>
          </cell>
        </row>
        <row r="5501">
          <cell r="A5501">
            <v>1999</v>
          </cell>
          <cell r="B5501">
            <v>3</v>
          </cell>
          <cell r="C5501" t="str">
            <v>SWALEC</v>
          </cell>
          <cell r="D5501" t="str">
            <v>Scottish and Southern</v>
          </cell>
          <cell r="E5501">
            <v>2</v>
          </cell>
          <cell r="F5501" t="str">
            <v>Credit</v>
          </cell>
          <cell r="G5501" t="str">
            <v>South East</v>
          </cell>
          <cell r="H5501">
            <v>86</v>
          </cell>
        </row>
        <row r="5502">
          <cell r="A5502">
            <v>1999</v>
          </cell>
          <cell r="B5502">
            <v>3</v>
          </cell>
          <cell r="C5502" t="str">
            <v>SWALEC</v>
          </cell>
          <cell r="D5502" t="str">
            <v>Scottish and Southern</v>
          </cell>
          <cell r="E5502">
            <v>2</v>
          </cell>
          <cell r="F5502" t="str">
            <v>Credit</v>
          </cell>
          <cell r="G5502" t="str">
            <v>South East</v>
          </cell>
          <cell r="H5502">
            <v>0</v>
          </cell>
        </row>
        <row r="5503">
          <cell r="A5503">
            <v>1999</v>
          </cell>
          <cell r="B5503">
            <v>3</v>
          </cell>
          <cell r="C5503" t="str">
            <v>SWALEC</v>
          </cell>
          <cell r="D5503" t="str">
            <v>Scottish and Southern</v>
          </cell>
          <cell r="E5503">
            <v>2</v>
          </cell>
          <cell r="F5503" t="str">
            <v>Direct Debit</v>
          </cell>
          <cell r="G5503" t="str">
            <v>South East</v>
          </cell>
          <cell r="H5503">
            <v>81</v>
          </cell>
        </row>
        <row r="5504">
          <cell r="A5504">
            <v>1999</v>
          </cell>
          <cell r="B5504">
            <v>3</v>
          </cell>
          <cell r="C5504" t="str">
            <v>SWALEC</v>
          </cell>
          <cell r="D5504" t="str">
            <v>Scottish and Southern</v>
          </cell>
          <cell r="E5504">
            <v>2</v>
          </cell>
          <cell r="F5504" t="str">
            <v>Prepayment</v>
          </cell>
          <cell r="G5504" t="str">
            <v>South East</v>
          </cell>
          <cell r="H5504">
            <v>0</v>
          </cell>
        </row>
        <row r="5505">
          <cell r="A5505">
            <v>1999</v>
          </cell>
          <cell r="B5505">
            <v>3</v>
          </cell>
          <cell r="C5505" t="str">
            <v>SWALEC</v>
          </cell>
          <cell r="D5505" t="str">
            <v>Scottish and Southern</v>
          </cell>
          <cell r="E5505">
            <v>2</v>
          </cell>
          <cell r="F5505" t="str">
            <v>All</v>
          </cell>
          <cell r="G5505" t="str">
            <v>South Scotland</v>
          </cell>
          <cell r="H5505">
            <v>0</v>
          </cell>
        </row>
        <row r="5506">
          <cell r="A5506">
            <v>1999</v>
          </cell>
          <cell r="B5506">
            <v>3</v>
          </cell>
          <cell r="C5506" t="str">
            <v>SWALEC</v>
          </cell>
          <cell r="D5506" t="str">
            <v>Scottish and Southern</v>
          </cell>
          <cell r="E5506">
            <v>2</v>
          </cell>
          <cell r="F5506" t="str">
            <v>Credit</v>
          </cell>
          <cell r="G5506" t="str">
            <v>South Scotland</v>
          </cell>
          <cell r="H5506">
            <v>0</v>
          </cell>
        </row>
        <row r="5507">
          <cell r="A5507">
            <v>1999</v>
          </cell>
          <cell r="B5507">
            <v>3</v>
          </cell>
          <cell r="C5507" t="str">
            <v>SWALEC</v>
          </cell>
          <cell r="D5507" t="str">
            <v>Scottish and Southern</v>
          </cell>
          <cell r="E5507">
            <v>2</v>
          </cell>
          <cell r="F5507" t="str">
            <v>Credit</v>
          </cell>
          <cell r="G5507" t="str">
            <v>South Scotland</v>
          </cell>
          <cell r="H5507">
            <v>0</v>
          </cell>
        </row>
        <row r="5508">
          <cell r="A5508">
            <v>1999</v>
          </cell>
          <cell r="B5508">
            <v>3</v>
          </cell>
          <cell r="C5508" t="str">
            <v>SWALEC</v>
          </cell>
          <cell r="D5508" t="str">
            <v>Scottish and Southern</v>
          </cell>
          <cell r="E5508">
            <v>2</v>
          </cell>
          <cell r="F5508" t="str">
            <v>Direct Debit</v>
          </cell>
          <cell r="G5508" t="str">
            <v>South Scotland</v>
          </cell>
          <cell r="H5508">
            <v>0</v>
          </cell>
        </row>
        <row r="5509">
          <cell r="A5509">
            <v>1999</v>
          </cell>
          <cell r="B5509">
            <v>3</v>
          </cell>
          <cell r="C5509" t="str">
            <v>SWALEC</v>
          </cell>
          <cell r="D5509" t="str">
            <v>Scottish and Southern</v>
          </cell>
          <cell r="E5509">
            <v>2</v>
          </cell>
          <cell r="F5509" t="str">
            <v>Prepayment</v>
          </cell>
          <cell r="G5509" t="str">
            <v>South Scotland</v>
          </cell>
          <cell r="H5509">
            <v>0</v>
          </cell>
        </row>
        <row r="5510">
          <cell r="A5510">
            <v>1999</v>
          </cell>
          <cell r="B5510">
            <v>3</v>
          </cell>
          <cell r="C5510" t="str">
            <v>SWALEC</v>
          </cell>
          <cell r="D5510" t="str">
            <v>Scottish and Southern</v>
          </cell>
          <cell r="E5510">
            <v>1</v>
          </cell>
          <cell r="F5510" t="str">
            <v>All</v>
          </cell>
          <cell r="G5510" t="str">
            <v>South Wales</v>
          </cell>
          <cell r="H5510">
            <v>788361</v>
          </cell>
        </row>
        <row r="5511">
          <cell r="A5511">
            <v>1999</v>
          </cell>
          <cell r="B5511">
            <v>3</v>
          </cell>
          <cell r="C5511" t="str">
            <v>SWALEC</v>
          </cell>
          <cell r="D5511" t="str">
            <v>Scottish and Southern</v>
          </cell>
          <cell r="E5511">
            <v>1</v>
          </cell>
          <cell r="F5511" t="str">
            <v>Credit</v>
          </cell>
          <cell r="G5511" t="str">
            <v>South Wales</v>
          </cell>
          <cell r="H5511">
            <v>408155</v>
          </cell>
        </row>
        <row r="5512">
          <cell r="A5512">
            <v>1999</v>
          </cell>
          <cell r="B5512">
            <v>3</v>
          </cell>
          <cell r="C5512" t="str">
            <v>SWALEC</v>
          </cell>
          <cell r="D5512" t="str">
            <v>Scottish and Southern</v>
          </cell>
          <cell r="E5512">
            <v>1</v>
          </cell>
          <cell r="F5512" t="str">
            <v>Credit</v>
          </cell>
          <cell r="G5512" t="str">
            <v>South Wales</v>
          </cell>
          <cell r="H5512">
            <v>3164</v>
          </cell>
        </row>
        <row r="5513">
          <cell r="A5513">
            <v>1999</v>
          </cell>
          <cell r="B5513">
            <v>3</v>
          </cell>
          <cell r="C5513" t="str">
            <v>SWALEC</v>
          </cell>
          <cell r="D5513" t="str">
            <v>Scottish and Southern</v>
          </cell>
          <cell r="E5513">
            <v>1</v>
          </cell>
          <cell r="F5513" t="str">
            <v>Direct Debit</v>
          </cell>
          <cell r="G5513" t="str">
            <v>South Wales</v>
          </cell>
          <cell r="H5513">
            <v>223636</v>
          </cell>
        </row>
        <row r="5514">
          <cell r="A5514">
            <v>1999</v>
          </cell>
          <cell r="B5514">
            <v>3</v>
          </cell>
          <cell r="C5514" t="str">
            <v>SWALEC</v>
          </cell>
          <cell r="D5514" t="str">
            <v>Scottish and Southern</v>
          </cell>
          <cell r="E5514">
            <v>1</v>
          </cell>
          <cell r="F5514" t="str">
            <v>Prepayment</v>
          </cell>
          <cell r="G5514" t="str">
            <v>South Wales</v>
          </cell>
          <cell r="H5514">
            <v>153406</v>
          </cell>
        </row>
        <row r="5515">
          <cell r="A5515">
            <v>1999</v>
          </cell>
          <cell r="B5515">
            <v>3</v>
          </cell>
          <cell r="C5515" t="str">
            <v>SWALEC</v>
          </cell>
          <cell r="D5515" t="str">
            <v>Scottish and Southern</v>
          </cell>
          <cell r="E5515">
            <v>2</v>
          </cell>
          <cell r="F5515" t="str">
            <v>All</v>
          </cell>
          <cell r="G5515" t="str">
            <v>South West</v>
          </cell>
          <cell r="H5515">
            <v>55</v>
          </cell>
        </row>
        <row r="5516">
          <cell r="A5516">
            <v>1999</v>
          </cell>
          <cell r="B5516">
            <v>3</v>
          </cell>
          <cell r="C5516" t="str">
            <v>SWALEC</v>
          </cell>
          <cell r="D5516" t="str">
            <v>Scottish and Southern</v>
          </cell>
          <cell r="E5516">
            <v>2</v>
          </cell>
          <cell r="F5516" t="str">
            <v>Credit</v>
          </cell>
          <cell r="G5516" t="str">
            <v>South West</v>
          </cell>
          <cell r="H5516">
            <v>19</v>
          </cell>
        </row>
        <row r="5517">
          <cell r="A5517">
            <v>1999</v>
          </cell>
          <cell r="B5517">
            <v>3</v>
          </cell>
          <cell r="C5517" t="str">
            <v>SWALEC</v>
          </cell>
          <cell r="D5517" t="str">
            <v>Scottish and Southern</v>
          </cell>
          <cell r="E5517">
            <v>2</v>
          </cell>
          <cell r="F5517" t="str">
            <v>Credit</v>
          </cell>
          <cell r="G5517" t="str">
            <v>South West</v>
          </cell>
          <cell r="H5517">
            <v>0</v>
          </cell>
        </row>
        <row r="5518">
          <cell r="A5518">
            <v>1999</v>
          </cell>
          <cell r="B5518">
            <v>3</v>
          </cell>
          <cell r="C5518" t="str">
            <v>SWALEC</v>
          </cell>
          <cell r="D5518" t="str">
            <v>Scottish and Southern</v>
          </cell>
          <cell r="E5518">
            <v>2</v>
          </cell>
          <cell r="F5518" t="str">
            <v>Direct Debit</v>
          </cell>
          <cell r="G5518" t="str">
            <v>South West</v>
          </cell>
          <cell r="H5518">
            <v>36</v>
          </cell>
        </row>
        <row r="5519">
          <cell r="A5519">
            <v>1999</v>
          </cell>
          <cell r="B5519">
            <v>3</v>
          </cell>
          <cell r="C5519" t="str">
            <v>SWALEC</v>
          </cell>
          <cell r="D5519" t="str">
            <v>Scottish and Southern</v>
          </cell>
          <cell r="E5519">
            <v>2</v>
          </cell>
          <cell r="F5519" t="str">
            <v>Prepayment</v>
          </cell>
          <cell r="G5519" t="str">
            <v>South West</v>
          </cell>
          <cell r="H5519">
            <v>0</v>
          </cell>
        </row>
        <row r="5520">
          <cell r="A5520">
            <v>1999</v>
          </cell>
          <cell r="B5520">
            <v>3</v>
          </cell>
          <cell r="C5520" t="str">
            <v>SWALEC</v>
          </cell>
          <cell r="D5520" t="str">
            <v>Scottish and Southern</v>
          </cell>
          <cell r="E5520">
            <v>2</v>
          </cell>
          <cell r="F5520" t="str">
            <v>All</v>
          </cell>
          <cell r="G5520" t="str">
            <v>Southern</v>
          </cell>
          <cell r="H5520">
            <v>279</v>
          </cell>
        </row>
        <row r="5521">
          <cell r="A5521">
            <v>1999</v>
          </cell>
          <cell r="B5521">
            <v>3</v>
          </cell>
          <cell r="C5521" t="str">
            <v>SWALEC</v>
          </cell>
          <cell r="D5521" t="str">
            <v>Scottish and Southern</v>
          </cell>
          <cell r="E5521">
            <v>2</v>
          </cell>
          <cell r="F5521" t="str">
            <v>Credit</v>
          </cell>
          <cell r="G5521" t="str">
            <v>Southern</v>
          </cell>
          <cell r="H5521">
            <v>105</v>
          </cell>
        </row>
        <row r="5522">
          <cell r="A5522">
            <v>1999</v>
          </cell>
          <cell r="B5522">
            <v>3</v>
          </cell>
          <cell r="C5522" t="str">
            <v>SWALEC</v>
          </cell>
          <cell r="D5522" t="str">
            <v>Scottish and Southern</v>
          </cell>
          <cell r="E5522">
            <v>2</v>
          </cell>
          <cell r="F5522" t="str">
            <v>Credit</v>
          </cell>
          <cell r="G5522" t="str">
            <v>Southern</v>
          </cell>
          <cell r="H5522">
            <v>0</v>
          </cell>
        </row>
        <row r="5523">
          <cell r="A5523">
            <v>1999</v>
          </cell>
          <cell r="B5523">
            <v>3</v>
          </cell>
          <cell r="C5523" t="str">
            <v>SWALEC</v>
          </cell>
          <cell r="D5523" t="str">
            <v>Scottish and Southern</v>
          </cell>
          <cell r="E5523">
            <v>2</v>
          </cell>
          <cell r="F5523" t="str">
            <v>Direct Debit</v>
          </cell>
          <cell r="G5523" t="str">
            <v>Southern</v>
          </cell>
          <cell r="H5523">
            <v>174</v>
          </cell>
        </row>
        <row r="5524">
          <cell r="A5524">
            <v>1999</v>
          </cell>
          <cell r="B5524">
            <v>3</v>
          </cell>
          <cell r="C5524" t="str">
            <v>SWALEC</v>
          </cell>
          <cell r="D5524" t="str">
            <v>Scottish and Southern</v>
          </cell>
          <cell r="E5524">
            <v>2</v>
          </cell>
          <cell r="F5524" t="str">
            <v>Prepayment</v>
          </cell>
          <cell r="G5524" t="str">
            <v>Southern</v>
          </cell>
          <cell r="H5524">
            <v>0</v>
          </cell>
        </row>
        <row r="5525">
          <cell r="A5525">
            <v>1999</v>
          </cell>
          <cell r="B5525">
            <v>3</v>
          </cell>
          <cell r="C5525" t="str">
            <v>SWALEC</v>
          </cell>
          <cell r="D5525" t="str">
            <v>Scottish and Southern</v>
          </cell>
          <cell r="E5525">
            <v>2</v>
          </cell>
          <cell r="F5525" t="str">
            <v>All</v>
          </cell>
          <cell r="G5525" t="str">
            <v>Yorkshire</v>
          </cell>
          <cell r="H5525">
            <v>32</v>
          </cell>
        </row>
        <row r="5526">
          <cell r="A5526">
            <v>1999</v>
          </cell>
          <cell r="B5526">
            <v>3</v>
          </cell>
          <cell r="C5526" t="str">
            <v>SWALEC</v>
          </cell>
          <cell r="D5526" t="str">
            <v>Scottish and Southern</v>
          </cell>
          <cell r="E5526">
            <v>2</v>
          </cell>
          <cell r="F5526" t="str">
            <v>Credit</v>
          </cell>
          <cell r="G5526" t="str">
            <v>Yorkshire</v>
          </cell>
          <cell r="H5526">
            <v>14</v>
          </cell>
        </row>
        <row r="5527">
          <cell r="A5527">
            <v>1999</v>
          </cell>
          <cell r="B5527">
            <v>3</v>
          </cell>
          <cell r="C5527" t="str">
            <v>SWALEC</v>
          </cell>
          <cell r="D5527" t="str">
            <v>Scottish and Southern</v>
          </cell>
          <cell r="E5527">
            <v>2</v>
          </cell>
          <cell r="F5527" t="str">
            <v>Credit</v>
          </cell>
          <cell r="G5527" t="str">
            <v>Yorkshire</v>
          </cell>
          <cell r="H5527">
            <v>0</v>
          </cell>
        </row>
        <row r="5528">
          <cell r="A5528">
            <v>1999</v>
          </cell>
          <cell r="B5528">
            <v>3</v>
          </cell>
          <cell r="C5528" t="str">
            <v>SWALEC</v>
          </cell>
          <cell r="D5528" t="str">
            <v>Scottish and Southern</v>
          </cell>
          <cell r="E5528">
            <v>2</v>
          </cell>
          <cell r="F5528" t="str">
            <v>Direct Debit</v>
          </cell>
          <cell r="G5528" t="str">
            <v>Yorkshire</v>
          </cell>
          <cell r="H5528">
            <v>18</v>
          </cell>
        </row>
        <row r="5529">
          <cell r="A5529">
            <v>1999</v>
          </cell>
          <cell r="B5529">
            <v>3</v>
          </cell>
          <cell r="C5529" t="str">
            <v>SWALEC</v>
          </cell>
          <cell r="D5529" t="str">
            <v>Scottish and Southern</v>
          </cell>
          <cell r="E5529">
            <v>2</v>
          </cell>
          <cell r="F5529" t="str">
            <v>Prepayment</v>
          </cell>
          <cell r="G5529" t="str">
            <v>Yorkshire</v>
          </cell>
          <cell r="H5529">
            <v>0</v>
          </cell>
        </row>
        <row r="5530">
          <cell r="A5530">
            <v>1999</v>
          </cell>
          <cell r="B5530">
            <v>3</v>
          </cell>
          <cell r="C5530" t="str">
            <v>Yorkshire Electricity</v>
          </cell>
          <cell r="D5530" t="str">
            <v>nPower</v>
          </cell>
          <cell r="E5530">
            <v>2</v>
          </cell>
          <cell r="F5530" t="str">
            <v>All</v>
          </cell>
          <cell r="G5530" t="str">
            <v>East Anglia</v>
          </cell>
          <cell r="H5530">
            <v>15982</v>
          </cell>
        </row>
        <row r="5531">
          <cell r="A5531">
            <v>1999</v>
          </cell>
          <cell r="B5531">
            <v>3</v>
          </cell>
          <cell r="C5531" t="str">
            <v>Yorkshire Electricity</v>
          </cell>
          <cell r="D5531" t="str">
            <v>nPower</v>
          </cell>
          <cell r="E5531">
            <v>2</v>
          </cell>
          <cell r="F5531" t="str">
            <v>Credit</v>
          </cell>
          <cell r="G5531" t="str">
            <v>East Anglia</v>
          </cell>
          <cell r="H5531">
            <v>8165</v>
          </cell>
        </row>
        <row r="5532">
          <cell r="A5532">
            <v>1999</v>
          </cell>
          <cell r="B5532">
            <v>3</v>
          </cell>
          <cell r="C5532" t="str">
            <v>Yorkshire Electricity</v>
          </cell>
          <cell r="D5532" t="str">
            <v>nPower</v>
          </cell>
          <cell r="E5532">
            <v>2</v>
          </cell>
          <cell r="F5532" t="str">
            <v>Credit</v>
          </cell>
          <cell r="G5532" t="str">
            <v>East Anglia</v>
          </cell>
          <cell r="H5532">
            <v>0</v>
          </cell>
        </row>
        <row r="5533">
          <cell r="A5533">
            <v>1999</v>
          </cell>
          <cell r="B5533">
            <v>3</v>
          </cell>
          <cell r="C5533" t="str">
            <v>Yorkshire Electricity</v>
          </cell>
          <cell r="D5533" t="str">
            <v>nPower</v>
          </cell>
          <cell r="E5533">
            <v>2</v>
          </cell>
          <cell r="F5533" t="str">
            <v>Direct Debit</v>
          </cell>
          <cell r="G5533" t="str">
            <v>East Anglia</v>
          </cell>
          <cell r="H5533">
            <v>4365</v>
          </cell>
        </row>
        <row r="5534">
          <cell r="A5534">
            <v>1999</v>
          </cell>
          <cell r="B5534">
            <v>3</v>
          </cell>
          <cell r="C5534" t="str">
            <v>Yorkshire Electricity</v>
          </cell>
          <cell r="D5534" t="str">
            <v>nPower</v>
          </cell>
          <cell r="E5534">
            <v>2</v>
          </cell>
          <cell r="F5534" t="str">
            <v>Prepayment</v>
          </cell>
          <cell r="G5534" t="str">
            <v>East Anglia</v>
          </cell>
          <cell r="H5534">
            <v>3452</v>
          </cell>
        </row>
        <row r="5535">
          <cell r="A5535">
            <v>1999</v>
          </cell>
          <cell r="B5535">
            <v>3</v>
          </cell>
          <cell r="C5535" t="str">
            <v>Yorkshire Electricity</v>
          </cell>
          <cell r="D5535" t="str">
            <v>nPower</v>
          </cell>
          <cell r="E5535">
            <v>2</v>
          </cell>
          <cell r="F5535" t="str">
            <v>All</v>
          </cell>
          <cell r="G5535" t="str">
            <v>East Midlands</v>
          </cell>
          <cell r="H5535">
            <v>39444</v>
          </cell>
        </row>
        <row r="5536">
          <cell r="A5536">
            <v>1999</v>
          </cell>
          <cell r="B5536">
            <v>3</v>
          </cell>
          <cell r="C5536" t="str">
            <v>Yorkshire Electricity</v>
          </cell>
          <cell r="D5536" t="str">
            <v>nPower</v>
          </cell>
          <cell r="E5536">
            <v>2</v>
          </cell>
          <cell r="F5536" t="str">
            <v>Credit</v>
          </cell>
          <cell r="G5536" t="str">
            <v>East Midlands</v>
          </cell>
          <cell r="H5536">
            <v>22308</v>
          </cell>
        </row>
        <row r="5537">
          <cell r="A5537">
            <v>1999</v>
          </cell>
          <cell r="B5537">
            <v>3</v>
          </cell>
          <cell r="C5537" t="str">
            <v>Yorkshire Electricity</v>
          </cell>
          <cell r="D5537" t="str">
            <v>nPower</v>
          </cell>
          <cell r="E5537">
            <v>2</v>
          </cell>
          <cell r="F5537" t="str">
            <v>Credit</v>
          </cell>
          <cell r="G5537" t="str">
            <v>East Midlands</v>
          </cell>
          <cell r="H5537">
            <v>0</v>
          </cell>
        </row>
        <row r="5538">
          <cell r="A5538">
            <v>1999</v>
          </cell>
          <cell r="B5538">
            <v>3</v>
          </cell>
          <cell r="C5538" t="str">
            <v>Yorkshire Electricity</v>
          </cell>
          <cell r="D5538" t="str">
            <v>nPower</v>
          </cell>
          <cell r="E5538">
            <v>2</v>
          </cell>
          <cell r="F5538" t="str">
            <v>Direct Debit</v>
          </cell>
          <cell r="G5538" t="str">
            <v>East Midlands</v>
          </cell>
          <cell r="H5538">
            <v>9465</v>
          </cell>
        </row>
        <row r="5539">
          <cell r="A5539">
            <v>1999</v>
          </cell>
          <cell r="B5539">
            <v>3</v>
          </cell>
          <cell r="C5539" t="str">
            <v>Yorkshire Electricity</v>
          </cell>
          <cell r="D5539" t="str">
            <v>nPower</v>
          </cell>
          <cell r="E5539">
            <v>2</v>
          </cell>
          <cell r="F5539" t="str">
            <v>Prepayment</v>
          </cell>
          <cell r="G5539" t="str">
            <v>East Midlands</v>
          </cell>
          <cell r="H5539">
            <v>6671</v>
          </cell>
        </row>
        <row r="5540">
          <cell r="A5540">
            <v>1999</v>
          </cell>
          <cell r="B5540">
            <v>3</v>
          </cell>
          <cell r="C5540" t="str">
            <v>Yorkshire Electricity</v>
          </cell>
          <cell r="D5540" t="str">
            <v>nPower</v>
          </cell>
          <cell r="E5540">
            <v>2</v>
          </cell>
          <cell r="F5540" t="str">
            <v>All</v>
          </cell>
          <cell r="G5540" t="str">
            <v>London</v>
          </cell>
          <cell r="H5540">
            <v>18</v>
          </cell>
        </row>
        <row r="5541">
          <cell r="A5541">
            <v>1999</v>
          </cell>
          <cell r="B5541">
            <v>3</v>
          </cell>
          <cell r="C5541" t="str">
            <v>Yorkshire Electricity</v>
          </cell>
          <cell r="D5541" t="str">
            <v>nPower</v>
          </cell>
          <cell r="E5541">
            <v>2</v>
          </cell>
          <cell r="F5541" t="str">
            <v>Credit</v>
          </cell>
          <cell r="G5541" t="str">
            <v>London</v>
          </cell>
          <cell r="H5541">
            <v>8</v>
          </cell>
        </row>
        <row r="5542">
          <cell r="A5542">
            <v>1999</v>
          </cell>
          <cell r="B5542">
            <v>3</v>
          </cell>
          <cell r="C5542" t="str">
            <v>Yorkshire Electricity</v>
          </cell>
          <cell r="D5542" t="str">
            <v>nPower</v>
          </cell>
          <cell r="E5542">
            <v>2</v>
          </cell>
          <cell r="F5542" t="str">
            <v>Credit</v>
          </cell>
          <cell r="G5542" t="str">
            <v>London</v>
          </cell>
          <cell r="H5542">
            <v>0</v>
          </cell>
        </row>
        <row r="5543">
          <cell r="A5543">
            <v>1999</v>
          </cell>
          <cell r="B5543">
            <v>3</v>
          </cell>
          <cell r="C5543" t="str">
            <v>Yorkshire Electricity</v>
          </cell>
          <cell r="D5543" t="str">
            <v>nPower</v>
          </cell>
          <cell r="E5543">
            <v>2</v>
          </cell>
          <cell r="F5543" t="str">
            <v>Direct Debit</v>
          </cell>
          <cell r="G5543" t="str">
            <v>London</v>
          </cell>
          <cell r="H5543">
            <v>0</v>
          </cell>
        </row>
        <row r="5544">
          <cell r="A5544">
            <v>1999</v>
          </cell>
          <cell r="B5544">
            <v>3</v>
          </cell>
          <cell r="C5544" t="str">
            <v>Yorkshire Electricity</v>
          </cell>
          <cell r="D5544" t="str">
            <v>nPower</v>
          </cell>
          <cell r="E5544">
            <v>2</v>
          </cell>
          <cell r="F5544" t="str">
            <v>Prepayment</v>
          </cell>
          <cell r="G5544" t="str">
            <v>London</v>
          </cell>
          <cell r="H5544">
            <v>10</v>
          </cell>
        </row>
        <row r="5545">
          <cell r="A5545">
            <v>1999</v>
          </cell>
          <cell r="B5545">
            <v>3</v>
          </cell>
          <cell r="C5545" t="str">
            <v>Yorkshire Electricity</v>
          </cell>
          <cell r="D5545" t="str">
            <v>nPower</v>
          </cell>
          <cell r="E5545">
            <v>2</v>
          </cell>
          <cell r="F5545" t="str">
            <v>All</v>
          </cell>
          <cell r="G5545" t="str">
            <v>Midlands</v>
          </cell>
          <cell r="H5545">
            <v>3324</v>
          </cell>
        </row>
        <row r="5546">
          <cell r="A5546">
            <v>1999</v>
          </cell>
          <cell r="B5546">
            <v>3</v>
          </cell>
          <cell r="C5546" t="str">
            <v>Yorkshire Electricity</v>
          </cell>
          <cell r="D5546" t="str">
            <v>nPower</v>
          </cell>
          <cell r="E5546">
            <v>2</v>
          </cell>
          <cell r="F5546" t="str">
            <v>Credit</v>
          </cell>
          <cell r="G5546" t="str">
            <v>Midlands</v>
          </cell>
          <cell r="H5546">
            <v>1473</v>
          </cell>
        </row>
        <row r="5547">
          <cell r="A5547">
            <v>1999</v>
          </cell>
          <cell r="B5547">
            <v>3</v>
          </cell>
          <cell r="C5547" t="str">
            <v>Yorkshire Electricity</v>
          </cell>
          <cell r="D5547" t="str">
            <v>nPower</v>
          </cell>
          <cell r="E5547">
            <v>2</v>
          </cell>
          <cell r="F5547" t="str">
            <v>Credit</v>
          </cell>
          <cell r="G5547" t="str">
            <v>Midlands</v>
          </cell>
          <cell r="H5547">
            <v>0</v>
          </cell>
        </row>
        <row r="5548">
          <cell r="A5548">
            <v>1999</v>
          </cell>
          <cell r="B5548">
            <v>3</v>
          </cell>
          <cell r="C5548" t="str">
            <v>Yorkshire Electricity</v>
          </cell>
          <cell r="D5548" t="str">
            <v>nPower</v>
          </cell>
          <cell r="E5548">
            <v>2</v>
          </cell>
          <cell r="F5548" t="str">
            <v>Direct Debit</v>
          </cell>
          <cell r="G5548" t="str">
            <v>Midlands</v>
          </cell>
          <cell r="H5548">
            <v>553</v>
          </cell>
        </row>
        <row r="5549">
          <cell r="A5549">
            <v>1999</v>
          </cell>
          <cell r="B5549">
            <v>3</v>
          </cell>
          <cell r="C5549" t="str">
            <v>Yorkshire Electricity</v>
          </cell>
          <cell r="D5549" t="str">
            <v>nPower</v>
          </cell>
          <cell r="E5549">
            <v>2</v>
          </cell>
          <cell r="F5549" t="str">
            <v>Prepayment</v>
          </cell>
          <cell r="G5549" t="str">
            <v>Midlands</v>
          </cell>
          <cell r="H5549">
            <v>1298</v>
          </cell>
        </row>
        <row r="5550">
          <cell r="A5550">
            <v>1999</v>
          </cell>
          <cell r="B5550">
            <v>3</v>
          </cell>
          <cell r="C5550" t="str">
            <v>Yorkshire Electricity</v>
          </cell>
          <cell r="D5550" t="str">
            <v>nPower</v>
          </cell>
          <cell r="E5550">
            <v>2</v>
          </cell>
          <cell r="F5550" t="str">
            <v>All</v>
          </cell>
          <cell r="G5550" t="str">
            <v>North East</v>
          </cell>
          <cell r="H5550">
            <v>21744</v>
          </cell>
        </row>
        <row r="5551">
          <cell r="A5551">
            <v>1999</v>
          </cell>
          <cell r="B5551">
            <v>3</v>
          </cell>
          <cell r="C5551" t="str">
            <v>Yorkshire Electricity</v>
          </cell>
          <cell r="D5551" t="str">
            <v>nPower</v>
          </cell>
          <cell r="E5551">
            <v>2</v>
          </cell>
          <cell r="F5551" t="str">
            <v>Credit</v>
          </cell>
          <cell r="G5551" t="str">
            <v>North East</v>
          </cell>
          <cell r="H5551">
            <v>13502</v>
          </cell>
        </row>
        <row r="5552">
          <cell r="A5552">
            <v>1999</v>
          </cell>
          <cell r="B5552">
            <v>3</v>
          </cell>
          <cell r="C5552" t="str">
            <v>Yorkshire Electricity</v>
          </cell>
          <cell r="D5552" t="str">
            <v>nPower</v>
          </cell>
          <cell r="E5552">
            <v>2</v>
          </cell>
          <cell r="F5552" t="str">
            <v>Credit</v>
          </cell>
          <cell r="G5552" t="str">
            <v>North East</v>
          </cell>
          <cell r="H5552">
            <v>0</v>
          </cell>
        </row>
        <row r="5553">
          <cell r="A5553">
            <v>1999</v>
          </cell>
          <cell r="B5553">
            <v>3</v>
          </cell>
          <cell r="C5553" t="str">
            <v>Yorkshire Electricity</v>
          </cell>
          <cell r="D5553" t="str">
            <v>nPower</v>
          </cell>
          <cell r="E5553">
            <v>2</v>
          </cell>
          <cell r="F5553" t="str">
            <v>Direct Debit</v>
          </cell>
          <cell r="G5553" t="str">
            <v>North East</v>
          </cell>
          <cell r="H5553">
            <v>5433</v>
          </cell>
        </row>
        <row r="5554">
          <cell r="A5554">
            <v>1999</v>
          </cell>
          <cell r="B5554">
            <v>3</v>
          </cell>
          <cell r="C5554" t="str">
            <v>Yorkshire Electricity</v>
          </cell>
          <cell r="D5554" t="str">
            <v>nPower</v>
          </cell>
          <cell r="E5554">
            <v>2</v>
          </cell>
          <cell r="F5554" t="str">
            <v>Prepayment</v>
          </cell>
          <cell r="G5554" t="str">
            <v>North East</v>
          </cell>
          <cell r="H5554">
            <v>2809</v>
          </cell>
        </row>
        <row r="5555">
          <cell r="A5555">
            <v>1999</v>
          </cell>
          <cell r="B5555">
            <v>3</v>
          </cell>
          <cell r="C5555" t="str">
            <v>Yorkshire Electricity</v>
          </cell>
          <cell r="D5555" t="str">
            <v>nPower</v>
          </cell>
          <cell r="E5555">
            <v>2</v>
          </cell>
          <cell r="F5555" t="str">
            <v>All</v>
          </cell>
          <cell r="G5555" t="str">
            <v>North Scotland</v>
          </cell>
          <cell r="H5555">
            <v>17</v>
          </cell>
        </row>
        <row r="5556">
          <cell r="A5556">
            <v>1999</v>
          </cell>
          <cell r="B5556">
            <v>3</v>
          </cell>
          <cell r="C5556" t="str">
            <v>Yorkshire Electricity</v>
          </cell>
          <cell r="D5556" t="str">
            <v>nPower</v>
          </cell>
          <cell r="E5556">
            <v>2</v>
          </cell>
          <cell r="F5556" t="str">
            <v>Credit</v>
          </cell>
          <cell r="G5556" t="str">
            <v>North Scotland</v>
          </cell>
          <cell r="H5556">
            <v>7</v>
          </cell>
        </row>
        <row r="5557">
          <cell r="A5557">
            <v>1999</v>
          </cell>
          <cell r="B5557">
            <v>3</v>
          </cell>
          <cell r="C5557" t="str">
            <v>Yorkshire Electricity</v>
          </cell>
          <cell r="D5557" t="str">
            <v>nPower</v>
          </cell>
          <cell r="E5557">
            <v>2</v>
          </cell>
          <cell r="F5557" t="str">
            <v>Credit</v>
          </cell>
          <cell r="G5557" t="str">
            <v>North Scotland</v>
          </cell>
          <cell r="H5557">
            <v>0</v>
          </cell>
        </row>
        <row r="5558">
          <cell r="A5558">
            <v>1999</v>
          </cell>
          <cell r="B5558">
            <v>3</v>
          </cell>
          <cell r="C5558" t="str">
            <v>Yorkshire Electricity</v>
          </cell>
          <cell r="D5558" t="str">
            <v>nPower</v>
          </cell>
          <cell r="E5558">
            <v>2</v>
          </cell>
          <cell r="F5558" t="str">
            <v>Direct Debit</v>
          </cell>
          <cell r="G5558" t="str">
            <v>North Scotland</v>
          </cell>
          <cell r="H5558">
            <v>0</v>
          </cell>
        </row>
        <row r="5559">
          <cell r="A5559">
            <v>1999</v>
          </cell>
          <cell r="B5559">
            <v>3</v>
          </cell>
          <cell r="C5559" t="str">
            <v>Yorkshire Electricity</v>
          </cell>
          <cell r="D5559" t="str">
            <v>nPower</v>
          </cell>
          <cell r="E5559">
            <v>2</v>
          </cell>
          <cell r="F5559" t="str">
            <v>Prepayment</v>
          </cell>
          <cell r="G5559" t="str">
            <v>North Scotland</v>
          </cell>
          <cell r="H5559">
            <v>10</v>
          </cell>
        </row>
        <row r="5560">
          <cell r="A5560">
            <v>1999</v>
          </cell>
          <cell r="B5560">
            <v>3</v>
          </cell>
          <cell r="C5560" t="str">
            <v>Yorkshire Electricity</v>
          </cell>
          <cell r="D5560" t="str">
            <v>nPower</v>
          </cell>
          <cell r="E5560">
            <v>2</v>
          </cell>
          <cell r="F5560" t="str">
            <v>All</v>
          </cell>
          <cell r="G5560" t="str">
            <v>North Wales &amp; Merseyside</v>
          </cell>
          <cell r="H5560">
            <v>5059</v>
          </cell>
        </row>
        <row r="5561">
          <cell r="A5561">
            <v>1999</v>
          </cell>
          <cell r="B5561">
            <v>3</v>
          </cell>
          <cell r="C5561" t="str">
            <v>Yorkshire Electricity</v>
          </cell>
          <cell r="D5561" t="str">
            <v>nPower</v>
          </cell>
          <cell r="E5561">
            <v>2</v>
          </cell>
          <cell r="F5561" t="str">
            <v>Credit</v>
          </cell>
          <cell r="G5561" t="str">
            <v>North Wales &amp; Merseyside</v>
          </cell>
          <cell r="H5561">
            <v>2613</v>
          </cell>
        </row>
        <row r="5562">
          <cell r="A5562">
            <v>1999</v>
          </cell>
          <cell r="B5562">
            <v>3</v>
          </cell>
          <cell r="C5562" t="str">
            <v>Yorkshire Electricity</v>
          </cell>
          <cell r="D5562" t="str">
            <v>nPower</v>
          </cell>
          <cell r="E5562">
            <v>2</v>
          </cell>
          <cell r="F5562" t="str">
            <v>Credit</v>
          </cell>
          <cell r="G5562" t="str">
            <v>North Wales &amp; Merseyside</v>
          </cell>
          <cell r="H5562">
            <v>0</v>
          </cell>
        </row>
        <row r="5563">
          <cell r="A5563">
            <v>1999</v>
          </cell>
          <cell r="B5563">
            <v>3</v>
          </cell>
          <cell r="C5563" t="str">
            <v>Yorkshire Electricity</v>
          </cell>
          <cell r="D5563" t="str">
            <v>nPower</v>
          </cell>
          <cell r="E5563">
            <v>2</v>
          </cell>
          <cell r="F5563" t="str">
            <v>Direct Debit</v>
          </cell>
          <cell r="G5563" t="str">
            <v>North Wales &amp; Merseyside</v>
          </cell>
          <cell r="H5563">
            <v>371</v>
          </cell>
        </row>
        <row r="5564">
          <cell r="A5564">
            <v>1999</v>
          </cell>
          <cell r="B5564">
            <v>3</v>
          </cell>
          <cell r="C5564" t="str">
            <v>Yorkshire Electricity</v>
          </cell>
          <cell r="D5564" t="str">
            <v>nPower</v>
          </cell>
          <cell r="E5564">
            <v>2</v>
          </cell>
          <cell r="F5564" t="str">
            <v>Prepayment</v>
          </cell>
          <cell r="G5564" t="str">
            <v>North Wales &amp; Merseyside</v>
          </cell>
          <cell r="H5564">
            <v>2075</v>
          </cell>
        </row>
        <row r="5565">
          <cell r="A5565">
            <v>1999</v>
          </cell>
          <cell r="B5565">
            <v>3</v>
          </cell>
          <cell r="C5565" t="str">
            <v>Yorkshire Electricity</v>
          </cell>
          <cell r="D5565" t="str">
            <v>nPower</v>
          </cell>
          <cell r="E5565">
            <v>2</v>
          </cell>
          <cell r="F5565" t="str">
            <v>All</v>
          </cell>
          <cell r="G5565" t="str">
            <v>North West</v>
          </cell>
          <cell r="H5565">
            <v>3789</v>
          </cell>
        </row>
        <row r="5566">
          <cell r="A5566">
            <v>1999</v>
          </cell>
          <cell r="B5566">
            <v>3</v>
          </cell>
          <cell r="C5566" t="str">
            <v>Yorkshire Electricity</v>
          </cell>
          <cell r="D5566" t="str">
            <v>nPower</v>
          </cell>
          <cell r="E5566">
            <v>2</v>
          </cell>
          <cell r="F5566" t="str">
            <v>Credit</v>
          </cell>
          <cell r="G5566" t="str">
            <v>North West</v>
          </cell>
          <cell r="H5566">
            <v>2300</v>
          </cell>
        </row>
        <row r="5567">
          <cell r="A5567">
            <v>1999</v>
          </cell>
          <cell r="B5567">
            <v>3</v>
          </cell>
          <cell r="C5567" t="str">
            <v>Yorkshire Electricity</v>
          </cell>
          <cell r="D5567" t="str">
            <v>nPower</v>
          </cell>
          <cell r="E5567">
            <v>2</v>
          </cell>
          <cell r="F5567" t="str">
            <v>Credit</v>
          </cell>
          <cell r="G5567" t="str">
            <v>North West</v>
          </cell>
          <cell r="H5567">
            <v>0</v>
          </cell>
        </row>
        <row r="5568">
          <cell r="A5568">
            <v>1999</v>
          </cell>
          <cell r="B5568">
            <v>3</v>
          </cell>
          <cell r="C5568" t="str">
            <v>Yorkshire Electricity</v>
          </cell>
          <cell r="D5568" t="str">
            <v>nPower</v>
          </cell>
          <cell r="E5568">
            <v>2</v>
          </cell>
          <cell r="F5568" t="str">
            <v>Direct Debit</v>
          </cell>
          <cell r="G5568" t="str">
            <v>North West</v>
          </cell>
          <cell r="H5568">
            <v>701</v>
          </cell>
        </row>
        <row r="5569">
          <cell r="A5569">
            <v>1999</v>
          </cell>
          <cell r="B5569">
            <v>3</v>
          </cell>
          <cell r="C5569" t="str">
            <v>Yorkshire Electricity</v>
          </cell>
          <cell r="D5569" t="str">
            <v>nPower</v>
          </cell>
          <cell r="E5569">
            <v>2</v>
          </cell>
          <cell r="F5569" t="str">
            <v>Prepayment</v>
          </cell>
          <cell r="G5569" t="str">
            <v>North West</v>
          </cell>
          <cell r="H5569">
            <v>788</v>
          </cell>
        </row>
        <row r="5570">
          <cell r="A5570">
            <v>1999</v>
          </cell>
          <cell r="B5570">
            <v>3</v>
          </cell>
          <cell r="C5570" t="str">
            <v>Yorkshire Electricity</v>
          </cell>
          <cell r="D5570" t="str">
            <v>nPower</v>
          </cell>
          <cell r="E5570">
            <v>2</v>
          </cell>
          <cell r="F5570" t="str">
            <v>All</v>
          </cell>
          <cell r="G5570" t="str">
            <v>South East</v>
          </cell>
          <cell r="H5570">
            <v>50</v>
          </cell>
        </row>
        <row r="5571">
          <cell r="A5571">
            <v>1999</v>
          </cell>
          <cell r="B5571">
            <v>3</v>
          </cell>
          <cell r="C5571" t="str">
            <v>Yorkshire Electricity</v>
          </cell>
          <cell r="D5571" t="str">
            <v>nPower</v>
          </cell>
          <cell r="E5571">
            <v>2</v>
          </cell>
          <cell r="F5571" t="str">
            <v>Credit</v>
          </cell>
          <cell r="G5571" t="str">
            <v>South East</v>
          </cell>
          <cell r="H5571">
            <v>30</v>
          </cell>
        </row>
        <row r="5572">
          <cell r="A5572">
            <v>1999</v>
          </cell>
          <cell r="B5572">
            <v>3</v>
          </cell>
          <cell r="C5572" t="str">
            <v>Yorkshire Electricity</v>
          </cell>
          <cell r="D5572" t="str">
            <v>nPower</v>
          </cell>
          <cell r="E5572">
            <v>2</v>
          </cell>
          <cell r="F5572" t="str">
            <v>Credit</v>
          </cell>
          <cell r="G5572" t="str">
            <v>South East</v>
          </cell>
          <cell r="H5572">
            <v>0</v>
          </cell>
        </row>
        <row r="5573">
          <cell r="A5573">
            <v>1999</v>
          </cell>
          <cell r="B5573">
            <v>3</v>
          </cell>
          <cell r="C5573" t="str">
            <v>Yorkshire Electricity</v>
          </cell>
          <cell r="D5573" t="str">
            <v>nPower</v>
          </cell>
          <cell r="E5573">
            <v>2</v>
          </cell>
          <cell r="F5573" t="str">
            <v>Direct Debit</v>
          </cell>
          <cell r="G5573" t="str">
            <v>South East</v>
          </cell>
          <cell r="H5573">
            <v>15</v>
          </cell>
        </row>
        <row r="5574">
          <cell r="A5574">
            <v>1999</v>
          </cell>
          <cell r="B5574">
            <v>3</v>
          </cell>
          <cell r="C5574" t="str">
            <v>Yorkshire Electricity</v>
          </cell>
          <cell r="D5574" t="str">
            <v>nPower</v>
          </cell>
          <cell r="E5574">
            <v>2</v>
          </cell>
          <cell r="F5574" t="str">
            <v>Prepayment</v>
          </cell>
          <cell r="G5574" t="str">
            <v>South East</v>
          </cell>
          <cell r="H5574">
            <v>5</v>
          </cell>
        </row>
        <row r="5575">
          <cell r="A5575">
            <v>1999</v>
          </cell>
          <cell r="B5575">
            <v>3</v>
          </cell>
          <cell r="C5575" t="str">
            <v>Yorkshire Electricity</v>
          </cell>
          <cell r="D5575" t="str">
            <v>nPower</v>
          </cell>
          <cell r="E5575">
            <v>2</v>
          </cell>
          <cell r="F5575" t="str">
            <v>All</v>
          </cell>
          <cell r="G5575" t="str">
            <v>South Scotland</v>
          </cell>
          <cell r="H5575">
            <v>482</v>
          </cell>
        </row>
        <row r="5576">
          <cell r="A5576">
            <v>1999</v>
          </cell>
          <cell r="B5576">
            <v>3</v>
          </cell>
          <cell r="C5576" t="str">
            <v>Yorkshire Electricity</v>
          </cell>
          <cell r="D5576" t="str">
            <v>nPower</v>
          </cell>
          <cell r="E5576">
            <v>2</v>
          </cell>
          <cell r="F5576" t="str">
            <v>Credit</v>
          </cell>
          <cell r="G5576" t="str">
            <v>South Scotland</v>
          </cell>
          <cell r="H5576">
            <v>201</v>
          </cell>
        </row>
        <row r="5577">
          <cell r="A5577">
            <v>1999</v>
          </cell>
          <cell r="B5577">
            <v>3</v>
          </cell>
          <cell r="C5577" t="str">
            <v>Yorkshire Electricity</v>
          </cell>
          <cell r="D5577" t="str">
            <v>nPower</v>
          </cell>
          <cell r="E5577">
            <v>2</v>
          </cell>
          <cell r="F5577" t="str">
            <v>Credit</v>
          </cell>
          <cell r="G5577" t="str">
            <v>South Scotland</v>
          </cell>
          <cell r="H5577">
            <v>0</v>
          </cell>
        </row>
        <row r="5578">
          <cell r="A5578">
            <v>1999</v>
          </cell>
          <cell r="B5578">
            <v>3</v>
          </cell>
          <cell r="C5578" t="str">
            <v>Yorkshire Electricity</v>
          </cell>
          <cell r="D5578" t="str">
            <v>nPower</v>
          </cell>
          <cell r="E5578">
            <v>2</v>
          </cell>
          <cell r="F5578" t="str">
            <v>Direct Debit</v>
          </cell>
          <cell r="G5578" t="str">
            <v>South Scotland</v>
          </cell>
          <cell r="H5578">
            <v>29</v>
          </cell>
        </row>
        <row r="5579">
          <cell r="A5579">
            <v>1999</v>
          </cell>
          <cell r="B5579">
            <v>3</v>
          </cell>
          <cell r="C5579" t="str">
            <v>Yorkshire Electricity</v>
          </cell>
          <cell r="D5579" t="str">
            <v>nPower</v>
          </cell>
          <cell r="E5579">
            <v>2</v>
          </cell>
          <cell r="F5579" t="str">
            <v>Prepayment</v>
          </cell>
          <cell r="G5579" t="str">
            <v>South Scotland</v>
          </cell>
          <cell r="H5579">
            <v>252</v>
          </cell>
        </row>
        <row r="5580">
          <cell r="A5580">
            <v>1999</v>
          </cell>
          <cell r="B5580">
            <v>3</v>
          </cell>
          <cell r="C5580" t="str">
            <v>Yorkshire Electricity</v>
          </cell>
          <cell r="D5580" t="str">
            <v>nPower</v>
          </cell>
          <cell r="E5580">
            <v>2</v>
          </cell>
          <cell r="F5580" t="str">
            <v>All</v>
          </cell>
          <cell r="G5580" t="str">
            <v>South Wales</v>
          </cell>
          <cell r="H5580">
            <v>13</v>
          </cell>
        </row>
        <row r="5581">
          <cell r="A5581">
            <v>1999</v>
          </cell>
          <cell r="B5581">
            <v>3</v>
          </cell>
          <cell r="C5581" t="str">
            <v>Yorkshire Electricity</v>
          </cell>
          <cell r="D5581" t="str">
            <v>nPower</v>
          </cell>
          <cell r="E5581">
            <v>2</v>
          </cell>
          <cell r="F5581" t="str">
            <v>Credit</v>
          </cell>
          <cell r="G5581" t="str">
            <v>South Wales</v>
          </cell>
          <cell r="H5581">
            <v>13</v>
          </cell>
        </row>
        <row r="5582">
          <cell r="A5582">
            <v>1999</v>
          </cell>
          <cell r="B5582">
            <v>3</v>
          </cell>
          <cell r="C5582" t="str">
            <v>Yorkshire Electricity</v>
          </cell>
          <cell r="D5582" t="str">
            <v>nPower</v>
          </cell>
          <cell r="E5582">
            <v>2</v>
          </cell>
          <cell r="F5582" t="str">
            <v>Credit</v>
          </cell>
          <cell r="G5582" t="str">
            <v>South Wales</v>
          </cell>
          <cell r="H5582">
            <v>0</v>
          </cell>
        </row>
        <row r="5583">
          <cell r="A5583">
            <v>1999</v>
          </cell>
          <cell r="B5583">
            <v>3</v>
          </cell>
          <cell r="C5583" t="str">
            <v>Yorkshire Electricity</v>
          </cell>
          <cell r="D5583" t="str">
            <v>nPower</v>
          </cell>
          <cell r="E5583">
            <v>2</v>
          </cell>
          <cell r="F5583" t="str">
            <v>Direct Debit</v>
          </cell>
          <cell r="G5583" t="str">
            <v>South Wales</v>
          </cell>
          <cell r="H5583">
            <v>0</v>
          </cell>
        </row>
        <row r="5584">
          <cell r="A5584">
            <v>1999</v>
          </cell>
          <cell r="B5584">
            <v>3</v>
          </cell>
          <cell r="C5584" t="str">
            <v>Yorkshire Electricity</v>
          </cell>
          <cell r="D5584" t="str">
            <v>nPower</v>
          </cell>
          <cell r="E5584">
            <v>2</v>
          </cell>
          <cell r="F5584" t="str">
            <v>Prepayment</v>
          </cell>
          <cell r="G5584" t="str">
            <v>South Wales</v>
          </cell>
          <cell r="H5584">
            <v>0</v>
          </cell>
        </row>
        <row r="5585">
          <cell r="A5585">
            <v>1999</v>
          </cell>
          <cell r="B5585">
            <v>3</v>
          </cell>
          <cell r="C5585" t="str">
            <v>Yorkshire Electricity</v>
          </cell>
          <cell r="D5585" t="str">
            <v>nPower</v>
          </cell>
          <cell r="E5585">
            <v>2</v>
          </cell>
          <cell r="F5585" t="str">
            <v>All</v>
          </cell>
          <cell r="G5585" t="str">
            <v>South West</v>
          </cell>
          <cell r="H5585">
            <v>16</v>
          </cell>
        </row>
        <row r="5586">
          <cell r="A5586">
            <v>1999</v>
          </cell>
          <cell r="B5586">
            <v>3</v>
          </cell>
          <cell r="C5586" t="str">
            <v>Yorkshire Electricity</v>
          </cell>
          <cell r="D5586" t="str">
            <v>nPower</v>
          </cell>
          <cell r="E5586">
            <v>2</v>
          </cell>
          <cell r="F5586" t="str">
            <v>Credit</v>
          </cell>
          <cell r="G5586" t="str">
            <v>South West</v>
          </cell>
          <cell r="H5586">
            <v>5</v>
          </cell>
        </row>
        <row r="5587">
          <cell r="A5587">
            <v>1999</v>
          </cell>
          <cell r="B5587">
            <v>3</v>
          </cell>
          <cell r="C5587" t="str">
            <v>Yorkshire Electricity</v>
          </cell>
          <cell r="D5587" t="str">
            <v>nPower</v>
          </cell>
          <cell r="E5587">
            <v>2</v>
          </cell>
          <cell r="F5587" t="str">
            <v>Credit</v>
          </cell>
          <cell r="G5587" t="str">
            <v>South West</v>
          </cell>
          <cell r="H5587">
            <v>0</v>
          </cell>
        </row>
        <row r="5588">
          <cell r="A5588">
            <v>1999</v>
          </cell>
          <cell r="B5588">
            <v>3</v>
          </cell>
          <cell r="C5588" t="str">
            <v>Yorkshire Electricity</v>
          </cell>
          <cell r="D5588" t="str">
            <v>nPower</v>
          </cell>
          <cell r="E5588">
            <v>2</v>
          </cell>
          <cell r="F5588" t="str">
            <v>Direct Debit</v>
          </cell>
          <cell r="G5588" t="str">
            <v>South West</v>
          </cell>
          <cell r="H5588">
            <v>9</v>
          </cell>
        </row>
        <row r="5589">
          <cell r="A5589">
            <v>1999</v>
          </cell>
          <cell r="B5589">
            <v>3</v>
          </cell>
          <cell r="C5589" t="str">
            <v>Yorkshire Electricity</v>
          </cell>
          <cell r="D5589" t="str">
            <v>nPower</v>
          </cell>
          <cell r="E5589">
            <v>2</v>
          </cell>
          <cell r="F5589" t="str">
            <v>Prepayment</v>
          </cell>
          <cell r="G5589" t="str">
            <v>South West</v>
          </cell>
          <cell r="H5589">
            <v>2</v>
          </cell>
        </row>
        <row r="5590">
          <cell r="A5590">
            <v>1999</v>
          </cell>
          <cell r="B5590">
            <v>3</v>
          </cell>
          <cell r="C5590" t="str">
            <v>Yorkshire Electricity</v>
          </cell>
          <cell r="D5590" t="str">
            <v>nPower</v>
          </cell>
          <cell r="E5590">
            <v>2</v>
          </cell>
          <cell r="F5590" t="str">
            <v>All</v>
          </cell>
          <cell r="G5590" t="str">
            <v>Southern</v>
          </cell>
          <cell r="H5590">
            <v>293</v>
          </cell>
        </row>
        <row r="5591">
          <cell r="A5591">
            <v>1999</v>
          </cell>
          <cell r="B5591">
            <v>3</v>
          </cell>
          <cell r="C5591" t="str">
            <v>Yorkshire Electricity</v>
          </cell>
          <cell r="D5591" t="str">
            <v>nPower</v>
          </cell>
          <cell r="E5591">
            <v>2</v>
          </cell>
          <cell r="F5591" t="str">
            <v>Credit</v>
          </cell>
          <cell r="G5591" t="str">
            <v>Southern</v>
          </cell>
          <cell r="H5591">
            <v>153</v>
          </cell>
        </row>
        <row r="5592">
          <cell r="A5592">
            <v>1999</v>
          </cell>
          <cell r="B5592">
            <v>3</v>
          </cell>
          <cell r="C5592" t="str">
            <v>Yorkshire Electricity</v>
          </cell>
          <cell r="D5592" t="str">
            <v>nPower</v>
          </cell>
          <cell r="E5592">
            <v>2</v>
          </cell>
          <cell r="F5592" t="str">
            <v>Credit</v>
          </cell>
          <cell r="G5592" t="str">
            <v>Southern</v>
          </cell>
          <cell r="H5592">
            <v>0</v>
          </cell>
        </row>
        <row r="5593">
          <cell r="A5593">
            <v>1999</v>
          </cell>
          <cell r="B5593">
            <v>3</v>
          </cell>
          <cell r="C5593" t="str">
            <v>Yorkshire Electricity</v>
          </cell>
          <cell r="D5593" t="str">
            <v>nPower</v>
          </cell>
          <cell r="E5593">
            <v>2</v>
          </cell>
          <cell r="F5593" t="str">
            <v>Direct Debit</v>
          </cell>
          <cell r="G5593" t="str">
            <v>Southern</v>
          </cell>
          <cell r="H5593">
            <v>101</v>
          </cell>
        </row>
        <row r="5594">
          <cell r="A5594">
            <v>1999</v>
          </cell>
          <cell r="B5594">
            <v>3</v>
          </cell>
          <cell r="C5594" t="str">
            <v>Yorkshire Electricity</v>
          </cell>
          <cell r="D5594" t="str">
            <v>nPower</v>
          </cell>
          <cell r="E5594">
            <v>2</v>
          </cell>
          <cell r="F5594" t="str">
            <v>Prepayment</v>
          </cell>
          <cell r="G5594" t="str">
            <v>Southern</v>
          </cell>
          <cell r="H5594">
            <v>39</v>
          </cell>
        </row>
        <row r="5595">
          <cell r="A5595">
            <v>1999</v>
          </cell>
          <cell r="B5595">
            <v>3</v>
          </cell>
          <cell r="C5595" t="str">
            <v>Yorkshire Electricity</v>
          </cell>
          <cell r="D5595" t="str">
            <v>nPower</v>
          </cell>
          <cell r="E5595">
            <v>1</v>
          </cell>
          <cell r="F5595" t="str">
            <v>All</v>
          </cell>
          <cell r="G5595" t="str">
            <v>Yorkshire</v>
          </cell>
          <cell r="H5595">
            <v>1699484</v>
          </cell>
        </row>
        <row r="5596">
          <cell r="A5596">
            <v>1999</v>
          </cell>
          <cell r="B5596">
            <v>3</v>
          </cell>
          <cell r="C5596" t="str">
            <v>Yorkshire Electricity</v>
          </cell>
          <cell r="D5596" t="str">
            <v>nPower</v>
          </cell>
          <cell r="E5596">
            <v>1</v>
          </cell>
          <cell r="F5596" t="str">
            <v>Credit</v>
          </cell>
          <cell r="G5596" t="str">
            <v>Yorkshire</v>
          </cell>
          <cell r="H5596">
            <v>906386</v>
          </cell>
        </row>
        <row r="5597">
          <cell r="A5597">
            <v>1999</v>
          </cell>
          <cell r="B5597">
            <v>3</v>
          </cell>
          <cell r="C5597" t="str">
            <v>Yorkshire Electricity</v>
          </cell>
          <cell r="D5597" t="str">
            <v>nPower</v>
          </cell>
          <cell r="E5597">
            <v>1</v>
          </cell>
          <cell r="F5597" t="str">
            <v>Credit</v>
          </cell>
          <cell r="G5597" t="str">
            <v>Yorkshire</v>
          </cell>
          <cell r="H5597">
            <v>28053</v>
          </cell>
        </row>
        <row r="5598">
          <cell r="A5598">
            <v>1999</v>
          </cell>
          <cell r="B5598">
            <v>3</v>
          </cell>
          <cell r="C5598" t="str">
            <v>Yorkshire Electricity</v>
          </cell>
          <cell r="D5598" t="str">
            <v>nPower</v>
          </cell>
          <cell r="E5598">
            <v>1</v>
          </cell>
          <cell r="F5598" t="str">
            <v>Direct Debit</v>
          </cell>
          <cell r="G5598" t="str">
            <v>Yorkshire</v>
          </cell>
          <cell r="H5598">
            <v>529064</v>
          </cell>
        </row>
        <row r="5599">
          <cell r="A5599">
            <v>1999</v>
          </cell>
          <cell r="B5599">
            <v>3</v>
          </cell>
          <cell r="C5599" t="str">
            <v>Yorkshire Electricity</v>
          </cell>
          <cell r="D5599" t="str">
            <v>nPower</v>
          </cell>
          <cell r="E5599">
            <v>1</v>
          </cell>
          <cell r="F5599" t="str">
            <v>Prepayment</v>
          </cell>
          <cell r="G5599" t="str">
            <v>Yorkshire</v>
          </cell>
          <cell r="H5599">
            <v>235981</v>
          </cell>
        </row>
        <row r="5600">
          <cell r="A5600">
            <v>1999</v>
          </cell>
          <cell r="B5600">
            <v>4</v>
          </cell>
          <cell r="C5600" t="str">
            <v>British Gas</v>
          </cell>
          <cell r="D5600" t="str">
            <v>Centrica</v>
          </cell>
          <cell r="E5600">
            <v>2</v>
          </cell>
          <cell r="F5600" t="str">
            <v>All</v>
          </cell>
          <cell r="G5600" t="str">
            <v>East Anglia</v>
          </cell>
          <cell r="H5600">
            <v>240767</v>
          </cell>
        </row>
        <row r="5601">
          <cell r="A5601">
            <v>1999</v>
          </cell>
          <cell r="B5601">
            <v>4</v>
          </cell>
          <cell r="C5601" t="str">
            <v>British Gas</v>
          </cell>
          <cell r="D5601" t="str">
            <v>Centrica</v>
          </cell>
          <cell r="E5601">
            <v>2</v>
          </cell>
          <cell r="F5601" t="str">
            <v>Credit</v>
          </cell>
          <cell r="G5601" t="str">
            <v>East Anglia</v>
          </cell>
          <cell r="H5601">
            <v>108220</v>
          </cell>
        </row>
        <row r="5602">
          <cell r="A5602">
            <v>1999</v>
          </cell>
          <cell r="B5602">
            <v>4</v>
          </cell>
          <cell r="C5602" t="str">
            <v>British Gas</v>
          </cell>
          <cell r="D5602" t="str">
            <v>Centrica</v>
          </cell>
          <cell r="E5602">
            <v>2</v>
          </cell>
          <cell r="F5602" t="str">
            <v>Credit</v>
          </cell>
          <cell r="G5602" t="str">
            <v>East Anglia</v>
          </cell>
          <cell r="H5602">
            <v>0</v>
          </cell>
        </row>
        <row r="5603">
          <cell r="A5603">
            <v>1999</v>
          </cell>
          <cell r="B5603">
            <v>4</v>
          </cell>
          <cell r="C5603" t="str">
            <v>British Gas</v>
          </cell>
          <cell r="D5603" t="str">
            <v>Centrica</v>
          </cell>
          <cell r="E5603">
            <v>2</v>
          </cell>
          <cell r="F5603" t="str">
            <v>Direct Debit</v>
          </cell>
          <cell r="G5603" t="str">
            <v>East Anglia</v>
          </cell>
          <cell r="H5603">
            <v>121408</v>
          </cell>
        </row>
        <row r="5604">
          <cell r="A5604">
            <v>1999</v>
          </cell>
          <cell r="B5604">
            <v>4</v>
          </cell>
          <cell r="C5604" t="str">
            <v>British Gas</v>
          </cell>
          <cell r="D5604" t="str">
            <v>Centrica</v>
          </cell>
          <cell r="E5604">
            <v>2</v>
          </cell>
          <cell r="F5604" t="str">
            <v>Prepayment</v>
          </cell>
          <cell r="G5604" t="str">
            <v>East Anglia</v>
          </cell>
          <cell r="H5604">
            <v>11139</v>
          </cell>
        </row>
        <row r="5605">
          <cell r="A5605">
            <v>1999</v>
          </cell>
          <cell r="B5605">
            <v>4</v>
          </cell>
          <cell r="C5605" t="str">
            <v>British Gas</v>
          </cell>
          <cell r="D5605" t="str">
            <v>Centrica</v>
          </cell>
          <cell r="E5605">
            <v>2</v>
          </cell>
          <cell r="F5605" t="str">
            <v>All</v>
          </cell>
          <cell r="G5605" t="str">
            <v>East Midlands</v>
          </cell>
          <cell r="H5605">
            <v>208178</v>
          </cell>
        </row>
        <row r="5606">
          <cell r="A5606">
            <v>1999</v>
          </cell>
          <cell r="B5606">
            <v>4</v>
          </cell>
          <cell r="C5606" t="str">
            <v>British Gas</v>
          </cell>
          <cell r="D5606" t="str">
            <v>Centrica</v>
          </cell>
          <cell r="E5606">
            <v>2</v>
          </cell>
          <cell r="F5606" t="str">
            <v>Credit</v>
          </cell>
          <cell r="G5606" t="str">
            <v>East Midlands</v>
          </cell>
          <cell r="H5606">
            <v>103819</v>
          </cell>
        </row>
        <row r="5607">
          <cell r="A5607">
            <v>1999</v>
          </cell>
          <cell r="B5607">
            <v>4</v>
          </cell>
          <cell r="C5607" t="str">
            <v>British Gas</v>
          </cell>
          <cell r="D5607" t="str">
            <v>Centrica</v>
          </cell>
          <cell r="E5607">
            <v>2</v>
          </cell>
          <cell r="F5607" t="str">
            <v>Credit</v>
          </cell>
          <cell r="G5607" t="str">
            <v>East Midlands</v>
          </cell>
          <cell r="H5607">
            <v>0</v>
          </cell>
        </row>
        <row r="5608">
          <cell r="A5608">
            <v>1999</v>
          </cell>
          <cell r="B5608">
            <v>4</v>
          </cell>
          <cell r="C5608" t="str">
            <v>British Gas</v>
          </cell>
          <cell r="D5608" t="str">
            <v>Centrica</v>
          </cell>
          <cell r="E5608">
            <v>2</v>
          </cell>
          <cell r="F5608" t="str">
            <v>Direct Debit</v>
          </cell>
          <cell r="G5608" t="str">
            <v>East Midlands</v>
          </cell>
          <cell r="H5608">
            <v>95170</v>
          </cell>
        </row>
        <row r="5609">
          <cell r="A5609">
            <v>1999</v>
          </cell>
          <cell r="B5609">
            <v>4</v>
          </cell>
          <cell r="C5609" t="str">
            <v>British Gas</v>
          </cell>
          <cell r="D5609" t="str">
            <v>Centrica</v>
          </cell>
          <cell r="E5609">
            <v>2</v>
          </cell>
          <cell r="F5609" t="str">
            <v>Prepayment</v>
          </cell>
          <cell r="G5609" t="str">
            <v>East Midlands</v>
          </cell>
          <cell r="H5609">
            <v>9189</v>
          </cell>
        </row>
        <row r="5610">
          <cell r="A5610">
            <v>1999</v>
          </cell>
          <cell r="B5610">
            <v>4</v>
          </cell>
          <cell r="C5610" t="str">
            <v>British Gas</v>
          </cell>
          <cell r="D5610" t="str">
            <v>Centrica</v>
          </cell>
          <cell r="E5610">
            <v>2</v>
          </cell>
          <cell r="F5610" t="str">
            <v>All</v>
          </cell>
          <cell r="G5610" t="str">
            <v>London</v>
          </cell>
          <cell r="H5610">
            <v>131779</v>
          </cell>
        </row>
        <row r="5611">
          <cell r="A5611">
            <v>1999</v>
          </cell>
          <cell r="B5611">
            <v>4</v>
          </cell>
          <cell r="C5611" t="str">
            <v>British Gas</v>
          </cell>
          <cell r="D5611" t="str">
            <v>Centrica</v>
          </cell>
          <cell r="E5611">
            <v>2</v>
          </cell>
          <cell r="F5611" t="str">
            <v>Credit</v>
          </cell>
          <cell r="G5611" t="str">
            <v>London</v>
          </cell>
          <cell r="H5611">
            <v>74226</v>
          </cell>
        </row>
        <row r="5612">
          <cell r="A5612">
            <v>1999</v>
          </cell>
          <cell r="B5612">
            <v>4</v>
          </cell>
          <cell r="C5612" t="str">
            <v>British Gas</v>
          </cell>
          <cell r="D5612" t="str">
            <v>Centrica</v>
          </cell>
          <cell r="E5612">
            <v>2</v>
          </cell>
          <cell r="F5612" t="str">
            <v>Credit</v>
          </cell>
          <cell r="G5612" t="str">
            <v>London</v>
          </cell>
          <cell r="H5612">
            <v>0</v>
          </cell>
        </row>
        <row r="5613">
          <cell r="A5613">
            <v>1999</v>
          </cell>
          <cell r="B5613">
            <v>4</v>
          </cell>
          <cell r="C5613" t="str">
            <v>British Gas</v>
          </cell>
          <cell r="D5613" t="str">
            <v>Centrica</v>
          </cell>
          <cell r="E5613">
            <v>2</v>
          </cell>
          <cell r="F5613" t="str">
            <v>Direct Debit</v>
          </cell>
          <cell r="G5613" t="str">
            <v>London</v>
          </cell>
          <cell r="H5613">
            <v>43675</v>
          </cell>
        </row>
        <row r="5614">
          <cell r="A5614">
            <v>1999</v>
          </cell>
          <cell r="B5614">
            <v>4</v>
          </cell>
          <cell r="C5614" t="str">
            <v>British Gas</v>
          </cell>
          <cell r="D5614" t="str">
            <v>Centrica</v>
          </cell>
          <cell r="E5614">
            <v>2</v>
          </cell>
          <cell r="F5614" t="str">
            <v>Prepayment</v>
          </cell>
          <cell r="G5614" t="str">
            <v>London</v>
          </cell>
          <cell r="H5614">
            <v>13878</v>
          </cell>
        </row>
        <row r="5615">
          <cell r="A5615">
            <v>1999</v>
          </cell>
          <cell r="B5615">
            <v>4</v>
          </cell>
          <cell r="C5615" t="str">
            <v>British Gas</v>
          </cell>
          <cell r="D5615" t="str">
            <v>Centrica</v>
          </cell>
          <cell r="E5615">
            <v>2</v>
          </cell>
          <cell r="F5615" t="str">
            <v>All</v>
          </cell>
          <cell r="G5615" t="str">
            <v>Midlands</v>
          </cell>
          <cell r="H5615">
            <v>175759</v>
          </cell>
        </row>
        <row r="5616">
          <cell r="A5616">
            <v>1999</v>
          </cell>
          <cell r="B5616">
            <v>4</v>
          </cell>
          <cell r="C5616" t="str">
            <v>British Gas</v>
          </cell>
          <cell r="D5616" t="str">
            <v>Centrica</v>
          </cell>
          <cell r="E5616">
            <v>2</v>
          </cell>
          <cell r="F5616" t="str">
            <v>Credit</v>
          </cell>
          <cell r="G5616" t="str">
            <v>Midlands</v>
          </cell>
          <cell r="H5616">
            <v>87566</v>
          </cell>
        </row>
        <row r="5617">
          <cell r="A5617">
            <v>1999</v>
          </cell>
          <cell r="B5617">
            <v>4</v>
          </cell>
          <cell r="C5617" t="str">
            <v>British Gas</v>
          </cell>
          <cell r="D5617" t="str">
            <v>Centrica</v>
          </cell>
          <cell r="E5617">
            <v>2</v>
          </cell>
          <cell r="F5617" t="str">
            <v>Credit</v>
          </cell>
          <cell r="G5617" t="str">
            <v>Midlands</v>
          </cell>
          <cell r="H5617">
            <v>0</v>
          </cell>
        </row>
        <row r="5618">
          <cell r="A5618">
            <v>1999</v>
          </cell>
          <cell r="B5618">
            <v>4</v>
          </cell>
          <cell r="C5618" t="str">
            <v>British Gas</v>
          </cell>
          <cell r="D5618" t="str">
            <v>Centrica</v>
          </cell>
          <cell r="E5618">
            <v>2</v>
          </cell>
          <cell r="F5618" t="str">
            <v>Direct Debit</v>
          </cell>
          <cell r="G5618" t="str">
            <v>Midlands</v>
          </cell>
          <cell r="H5618">
            <v>80215</v>
          </cell>
        </row>
        <row r="5619">
          <cell r="A5619">
            <v>1999</v>
          </cell>
          <cell r="B5619">
            <v>4</v>
          </cell>
          <cell r="C5619" t="str">
            <v>British Gas</v>
          </cell>
          <cell r="D5619" t="str">
            <v>Centrica</v>
          </cell>
          <cell r="E5619">
            <v>2</v>
          </cell>
          <cell r="F5619" t="str">
            <v>Prepayment</v>
          </cell>
          <cell r="G5619" t="str">
            <v>Midlands</v>
          </cell>
          <cell r="H5619">
            <v>7978</v>
          </cell>
        </row>
        <row r="5620">
          <cell r="A5620">
            <v>1999</v>
          </cell>
          <cell r="B5620">
            <v>4</v>
          </cell>
          <cell r="C5620" t="str">
            <v>British Gas</v>
          </cell>
          <cell r="D5620" t="str">
            <v>Centrica</v>
          </cell>
          <cell r="E5620">
            <v>2</v>
          </cell>
          <cell r="F5620" t="str">
            <v>All</v>
          </cell>
          <cell r="G5620" t="str">
            <v>North East</v>
          </cell>
          <cell r="H5620">
            <v>107830</v>
          </cell>
        </row>
        <row r="5621">
          <cell r="A5621">
            <v>1999</v>
          </cell>
          <cell r="B5621">
            <v>4</v>
          </cell>
          <cell r="C5621" t="str">
            <v>British Gas</v>
          </cell>
          <cell r="D5621" t="str">
            <v>Centrica</v>
          </cell>
          <cell r="E5621">
            <v>2</v>
          </cell>
          <cell r="F5621" t="str">
            <v>Credit</v>
          </cell>
          <cell r="G5621" t="str">
            <v>North East</v>
          </cell>
          <cell r="H5621">
            <v>50331</v>
          </cell>
        </row>
        <row r="5622">
          <cell r="A5622">
            <v>1999</v>
          </cell>
          <cell r="B5622">
            <v>4</v>
          </cell>
          <cell r="C5622" t="str">
            <v>British Gas</v>
          </cell>
          <cell r="D5622" t="str">
            <v>Centrica</v>
          </cell>
          <cell r="E5622">
            <v>2</v>
          </cell>
          <cell r="F5622" t="str">
            <v>Credit</v>
          </cell>
          <cell r="G5622" t="str">
            <v>North East</v>
          </cell>
          <cell r="H5622">
            <v>0</v>
          </cell>
        </row>
        <row r="5623">
          <cell r="A5623">
            <v>1999</v>
          </cell>
          <cell r="B5623">
            <v>4</v>
          </cell>
          <cell r="C5623" t="str">
            <v>British Gas</v>
          </cell>
          <cell r="D5623" t="str">
            <v>Centrica</v>
          </cell>
          <cell r="E5623">
            <v>2</v>
          </cell>
          <cell r="F5623" t="str">
            <v>Direct Debit</v>
          </cell>
          <cell r="G5623" t="str">
            <v>North East</v>
          </cell>
          <cell r="H5623">
            <v>54901</v>
          </cell>
        </row>
        <row r="5624">
          <cell r="A5624">
            <v>1999</v>
          </cell>
          <cell r="B5624">
            <v>4</v>
          </cell>
          <cell r="C5624" t="str">
            <v>British Gas</v>
          </cell>
          <cell r="D5624" t="str">
            <v>Centrica</v>
          </cell>
          <cell r="E5624">
            <v>2</v>
          </cell>
          <cell r="F5624" t="str">
            <v>Prepayment</v>
          </cell>
          <cell r="G5624" t="str">
            <v>North East</v>
          </cell>
          <cell r="H5624">
            <v>2598</v>
          </cell>
        </row>
        <row r="5625">
          <cell r="A5625">
            <v>1999</v>
          </cell>
          <cell r="B5625">
            <v>4</v>
          </cell>
          <cell r="C5625" t="str">
            <v>British Gas</v>
          </cell>
          <cell r="D5625" t="str">
            <v>Centrica</v>
          </cell>
          <cell r="E5625">
            <v>2</v>
          </cell>
          <cell r="F5625" t="str">
            <v>All</v>
          </cell>
          <cell r="G5625" t="str">
            <v>North Scotland</v>
          </cell>
          <cell r="H5625">
            <v>37163</v>
          </cell>
        </row>
        <row r="5626">
          <cell r="A5626">
            <v>1999</v>
          </cell>
          <cell r="B5626">
            <v>4</v>
          </cell>
          <cell r="C5626" t="str">
            <v>British Gas</v>
          </cell>
          <cell r="D5626" t="str">
            <v>Centrica</v>
          </cell>
          <cell r="E5626">
            <v>2</v>
          </cell>
          <cell r="F5626" t="str">
            <v>Credit</v>
          </cell>
          <cell r="G5626" t="str">
            <v>North Scotland</v>
          </cell>
          <cell r="H5626">
            <v>13617</v>
          </cell>
        </row>
        <row r="5627">
          <cell r="A5627">
            <v>1999</v>
          </cell>
          <cell r="B5627">
            <v>4</v>
          </cell>
          <cell r="C5627" t="str">
            <v>British Gas</v>
          </cell>
          <cell r="D5627" t="str">
            <v>Centrica</v>
          </cell>
          <cell r="E5627">
            <v>2</v>
          </cell>
          <cell r="F5627" t="str">
            <v>Credit</v>
          </cell>
          <cell r="G5627" t="str">
            <v>North Scotland</v>
          </cell>
          <cell r="H5627">
            <v>0</v>
          </cell>
        </row>
        <row r="5628">
          <cell r="A5628">
            <v>1999</v>
          </cell>
          <cell r="B5628">
            <v>4</v>
          </cell>
          <cell r="C5628" t="str">
            <v>British Gas</v>
          </cell>
          <cell r="D5628" t="str">
            <v>Centrica</v>
          </cell>
          <cell r="E5628">
            <v>2</v>
          </cell>
          <cell r="F5628" t="str">
            <v>Direct Debit</v>
          </cell>
          <cell r="G5628" t="str">
            <v>North Scotland</v>
          </cell>
          <cell r="H5628">
            <v>22352</v>
          </cell>
        </row>
        <row r="5629">
          <cell r="A5629">
            <v>1999</v>
          </cell>
          <cell r="B5629">
            <v>4</v>
          </cell>
          <cell r="C5629" t="str">
            <v>British Gas</v>
          </cell>
          <cell r="D5629" t="str">
            <v>Centrica</v>
          </cell>
          <cell r="E5629">
            <v>2</v>
          </cell>
          <cell r="F5629" t="str">
            <v>Prepayment</v>
          </cell>
          <cell r="G5629" t="str">
            <v>North Scotland</v>
          </cell>
          <cell r="H5629">
            <v>1194</v>
          </cell>
        </row>
        <row r="5630">
          <cell r="A5630">
            <v>1999</v>
          </cell>
          <cell r="B5630">
            <v>4</v>
          </cell>
          <cell r="C5630" t="str">
            <v>British Gas</v>
          </cell>
          <cell r="D5630" t="str">
            <v>Centrica</v>
          </cell>
          <cell r="E5630">
            <v>2</v>
          </cell>
          <cell r="F5630" t="str">
            <v>All</v>
          </cell>
          <cell r="G5630" t="str">
            <v>North Wales &amp; Merseyside</v>
          </cell>
          <cell r="H5630">
            <v>125172</v>
          </cell>
        </row>
        <row r="5631">
          <cell r="A5631">
            <v>1999</v>
          </cell>
          <cell r="B5631">
            <v>4</v>
          </cell>
          <cell r="C5631" t="str">
            <v>British Gas</v>
          </cell>
          <cell r="D5631" t="str">
            <v>Centrica</v>
          </cell>
          <cell r="E5631">
            <v>2</v>
          </cell>
          <cell r="F5631" t="str">
            <v>Credit</v>
          </cell>
          <cell r="G5631" t="str">
            <v>North Wales &amp; Merseyside</v>
          </cell>
          <cell r="H5631">
            <v>44734</v>
          </cell>
        </row>
        <row r="5632">
          <cell r="A5632">
            <v>1999</v>
          </cell>
          <cell r="B5632">
            <v>4</v>
          </cell>
          <cell r="C5632" t="str">
            <v>British Gas</v>
          </cell>
          <cell r="D5632" t="str">
            <v>Centrica</v>
          </cell>
          <cell r="E5632">
            <v>2</v>
          </cell>
          <cell r="F5632" t="str">
            <v>Credit</v>
          </cell>
          <cell r="G5632" t="str">
            <v>North Wales &amp; Merseyside</v>
          </cell>
          <cell r="H5632">
            <v>0</v>
          </cell>
        </row>
        <row r="5633">
          <cell r="A5633">
            <v>1999</v>
          </cell>
          <cell r="B5633">
            <v>4</v>
          </cell>
          <cell r="C5633" t="str">
            <v>British Gas</v>
          </cell>
          <cell r="D5633" t="str">
            <v>Centrica</v>
          </cell>
          <cell r="E5633">
            <v>2</v>
          </cell>
          <cell r="F5633" t="str">
            <v>Direct Debit</v>
          </cell>
          <cell r="G5633" t="str">
            <v>North Wales &amp; Merseyside</v>
          </cell>
          <cell r="H5633">
            <v>73941</v>
          </cell>
        </row>
        <row r="5634">
          <cell r="A5634">
            <v>1999</v>
          </cell>
          <cell r="B5634">
            <v>4</v>
          </cell>
          <cell r="C5634" t="str">
            <v>British Gas</v>
          </cell>
          <cell r="D5634" t="str">
            <v>Centrica</v>
          </cell>
          <cell r="E5634">
            <v>2</v>
          </cell>
          <cell r="F5634" t="str">
            <v>Prepayment</v>
          </cell>
          <cell r="G5634" t="str">
            <v>North Wales &amp; Merseyside</v>
          </cell>
          <cell r="H5634">
            <v>6497</v>
          </cell>
        </row>
        <row r="5635">
          <cell r="A5635">
            <v>1999</v>
          </cell>
          <cell r="B5635">
            <v>4</v>
          </cell>
          <cell r="C5635" t="str">
            <v>British Gas</v>
          </cell>
          <cell r="D5635" t="str">
            <v>Centrica</v>
          </cell>
          <cell r="E5635">
            <v>2</v>
          </cell>
          <cell r="F5635" t="str">
            <v>All</v>
          </cell>
          <cell r="G5635" t="str">
            <v>North West</v>
          </cell>
          <cell r="H5635">
            <v>171347</v>
          </cell>
        </row>
        <row r="5636">
          <cell r="A5636">
            <v>1999</v>
          </cell>
          <cell r="B5636">
            <v>4</v>
          </cell>
          <cell r="C5636" t="str">
            <v>British Gas</v>
          </cell>
          <cell r="D5636" t="str">
            <v>Centrica</v>
          </cell>
          <cell r="E5636">
            <v>2</v>
          </cell>
          <cell r="F5636" t="str">
            <v>Credit</v>
          </cell>
          <cell r="G5636" t="str">
            <v>North West</v>
          </cell>
          <cell r="H5636">
            <v>63061</v>
          </cell>
        </row>
        <row r="5637">
          <cell r="A5637">
            <v>1999</v>
          </cell>
          <cell r="B5637">
            <v>4</v>
          </cell>
          <cell r="C5637" t="str">
            <v>British Gas</v>
          </cell>
          <cell r="D5637" t="str">
            <v>Centrica</v>
          </cell>
          <cell r="E5637">
            <v>2</v>
          </cell>
          <cell r="F5637" t="str">
            <v>Credit</v>
          </cell>
          <cell r="G5637" t="str">
            <v>North West</v>
          </cell>
          <cell r="H5637">
            <v>0</v>
          </cell>
        </row>
        <row r="5638">
          <cell r="A5638">
            <v>1999</v>
          </cell>
          <cell r="B5638">
            <v>4</v>
          </cell>
          <cell r="C5638" t="str">
            <v>British Gas</v>
          </cell>
          <cell r="D5638" t="str">
            <v>Centrica</v>
          </cell>
          <cell r="E5638">
            <v>2</v>
          </cell>
          <cell r="F5638" t="str">
            <v>Direct Debit</v>
          </cell>
          <cell r="G5638" t="str">
            <v>North West</v>
          </cell>
          <cell r="H5638">
            <v>104505</v>
          </cell>
        </row>
        <row r="5639">
          <cell r="A5639">
            <v>1999</v>
          </cell>
          <cell r="B5639">
            <v>4</v>
          </cell>
          <cell r="C5639" t="str">
            <v>British Gas</v>
          </cell>
          <cell r="D5639" t="str">
            <v>Centrica</v>
          </cell>
          <cell r="E5639">
            <v>2</v>
          </cell>
          <cell r="F5639" t="str">
            <v>Prepayment</v>
          </cell>
          <cell r="G5639" t="str">
            <v>North West</v>
          </cell>
          <cell r="H5639">
            <v>3781</v>
          </cell>
        </row>
        <row r="5640">
          <cell r="A5640">
            <v>1999</v>
          </cell>
          <cell r="B5640">
            <v>4</v>
          </cell>
          <cell r="C5640" t="str">
            <v>British Gas</v>
          </cell>
          <cell r="D5640" t="str">
            <v>Centrica</v>
          </cell>
          <cell r="E5640">
            <v>2</v>
          </cell>
          <cell r="F5640" t="str">
            <v>All</v>
          </cell>
          <cell r="G5640" t="str">
            <v>South East</v>
          </cell>
          <cell r="H5640">
            <v>170608</v>
          </cell>
        </row>
        <row r="5641">
          <cell r="A5641">
            <v>1999</v>
          </cell>
          <cell r="B5641">
            <v>4</v>
          </cell>
          <cell r="C5641" t="str">
            <v>British Gas</v>
          </cell>
          <cell r="D5641" t="str">
            <v>Centrica</v>
          </cell>
          <cell r="E5641">
            <v>2</v>
          </cell>
          <cell r="F5641" t="str">
            <v>Credit</v>
          </cell>
          <cell r="G5641" t="str">
            <v>South East</v>
          </cell>
          <cell r="H5641">
            <v>88171</v>
          </cell>
        </row>
        <row r="5642">
          <cell r="A5642">
            <v>1999</v>
          </cell>
          <cell r="B5642">
            <v>4</v>
          </cell>
          <cell r="C5642" t="str">
            <v>British Gas</v>
          </cell>
          <cell r="D5642" t="str">
            <v>Centrica</v>
          </cell>
          <cell r="E5642">
            <v>2</v>
          </cell>
          <cell r="F5642" t="str">
            <v>Credit</v>
          </cell>
          <cell r="G5642" t="str">
            <v>South East</v>
          </cell>
          <cell r="H5642">
            <v>0</v>
          </cell>
        </row>
        <row r="5643">
          <cell r="A5643">
            <v>1999</v>
          </cell>
          <cell r="B5643">
            <v>4</v>
          </cell>
          <cell r="C5643" t="str">
            <v>British Gas</v>
          </cell>
          <cell r="D5643" t="str">
            <v>Centrica</v>
          </cell>
          <cell r="E5643">
            <v>2</v>
          </cell>
          <cell r="F5643" t="str">
            <v>Direct Debit</v>
          </cell>
          <cell r="G5643" t="str">
            <v>South East</v>
          </cell>
          <cell r="H5643">
            <v>76259</v>
          </cell>
        </row>
        <row r="5644">
          <cell r="A5644">
            <v>1999</v>
          </cell>
          <cell r="B5644">
            <v>4</v>
          </cell>
          <cell r="C5644" t="str">
            <v>British Gas</v>
          </cell>
          <cell r="D5644" t="str">
            <v>Centrica</v>
          </cell>
          <cell r="E5644">
            <v>2</v>
          </cell>
          <cell r="F5644" t="str">
            <v>Prepayment</v>
          </cell>
          <cell r="G5644" t="str">
            <v>South East</v>
          </cell>
          <cell r="H5644">
            <v>6178</v>
          </cell>
        </row>
        <row r="5645">
          <cell r="A5645">
            <v>1999</v>
          </cell>
          <cell r="B5645">
            <v>4</v>
          </cell>
          <cell r="C5645" t="str">
            <v>British Gas</v>
          </cell>
          <cell r="D5645" t="str">
            <v>Centrica</v>
          </cell>
          <cell r="E5645">
            <v>2</v>
          </cell>
          <cell r="F5645" t="str">
            <v>All</v>
          </cell>
          <cell r="G5645" t="str">
            <v>South Scotland</v>
          </cell>
          <cell r="H5645">
            <v>164409</v>
          </cell>
        </row>
        <row r="5646">
          <cell r="A5646">
            <v>1999</v>
          </cell>
          <cell r="B5646">
            <v>4</v>
          </cell>
          <cell r="C5646" t="str">
            <v>British Gas</v>
          </cell>
          <cell r="D5646" t="str">
            <v>Centrica</v>
          </cell>
          <cell r="E5646">
            <v>2</v>
          </cell>
          <cell r="F5646" t="str">
            <v>Credit</v>
          </cell>
          <cell r="G5646" t="str">
            <v>South Scotland</v>
          </cell>
          <cell r="H5646">
            <v>64687</v>
          </cell>
        </row>
        <row r="5647">
          <cell r="A5647">
            <v>1999</v>
          </cell>
          <cell r="B5647">
            <v>4</v>
          </cell>
          <cell r="C5647" t="str">
            <v>British Gas</v>
          </cell>
          <cell r="D5647" t="str">
            <v>Centrica</v>
          </cell>
          <cell r="E5647">
            <v>2</v>
          </cell>
          <cell r="F5647" t="str">
            <v>Credit</v>
          </cell>
          <cell r="G5647" t="str">
            <v>South Scotland</v>
          </cell>
          <cell r="H5647">
            <v>0</v>
          </cell>
        </row>
        <row r="5648">
          <cell r="A5648">
            <v>1999</v>
          </cell>
          <cell r="B5648">
            <v>4</v>
          </cell>
          <cell r="C5648" t="str">
            <v>British Gas</v>
          </cell>
          <cell r="D5648" t="str">
            <v>Centrica</v>
          </cell>
          <cell r="E5648">
            <v>2</v>
          </cell>
          <cell r="F5648" t="str">
            <v>Direct Debit</v>
          </cell>
          <cell r="G5648" t="str">
            <v>South Scotland</v>
          </cell>
          <cell r="H5648">
            <v>86819</v>
          </cell>
        </row>
        <row r="5649">
          <cell r="A5649">
            <v>1999</v>
          </cell>
          <cell r="B5649">
            <v>4</v>
          </cell>
          <cell r="C5649" t="str">
            <v>British Gas</v>
          </cell>
          <cell r="D5649" t="str">
            <v>Centrica</v>
          </cell>
          <cell r="E5649">
            <v>2</v>
          </cell>
          <cell r="F5649" t="str">
            <v>Prepayment</v>
          </cell>
          <cell r="G5649" t="str">
            <v>South Scotland</v>
          </cell>
          <cell r="H5649">
            <v>12903</v>
          </cell>
        </row>
        <row r="5650">
          <cell r="A5650">
            <v>1999</v>
          </cell>
          <cell r="B5650">
            <v>4</v>
          </cell>
          <cell r="C5650" t="str">
            <v>British Gas</v>
          </cell>
          <cell r="D5650" t="str">
            <v>Centrica</v>
          </cell>
          <cell r="E5650">
            <v>2</v>
          </cell>
          <cell r="F5650" t="str">
            <v>All</v>
          </cell>
          <cell r="G5650" t="str">
            <v>South Wales</v>
          </cell>
          <cell r="H5650">
            <v>100644</v>
          </cell>
        </row>
        <row r="5651">
          <cell r="A5651">
            <v>1999</v>
          </cell>
          <cell r="B5651">
            <v>4</v>
          </cell>
          <cell r="C5651" t="str">
            <v>British Gas</v>
          </cell>
          <cell r="D5651" t="str">
            <v>Centrica</v>
          </cell>
          <cell r="E5651">
            <v>2</v>
          </cell>
          <cell r="F5651" t="str">
            <v>Credit</v>
          </cell>
          <cell r="G5651" t="str">
            <v>South Wales</v>
          </cell>
          <cell r="H5651">
            <v>48278</v>
          </cell>
        </row>
        <row r="5652">
          <cell r="A5652">
            <v>1999</v>
          </cell>
          <cell r="B5652">
            <v>4</v>
          </cell>
          <cell r="C5652" t="str">
            <v>British Gas</v>
          </cell>
          <cell r="D5652" t="str">
            <v>Centrica</v>
          </cell>
          <cell r="E5652">
            <v>2</v>
          </cell>
          <cell r="F5652" t="str">
            <v>Credit</v>
          </cell>
          <cell r="G5652" t="str">
            <v>South Wales</v>
          </cell>
          <cell r="H5652">
            <v>0</v>
          </cell>
        </row>
        <row r="5653">
          <cell r="A5653">
            <v>1999</v>
          </cell>
          <cell r="B5653">
            <v>4</v>
          </cell>
          <cell r="C5653" t="str">
            <v>British Gas</v>
          </cell>
          <cell r="D5653" t="str">
            <v>Centrica</v>
          </cell>
          <cell r="E5653">
            <v>2</v>
          </cell>
          <cell r="F5653" t="str">
            <v>Direct Debit</v>
          </cell>
          <cell r="G5653" t="str">
            <v>South Wales</v>
          </cell>
          <cell r="H5653">
            <v>46684</v>
          </cell>
        </row>
        <row r="5654">
          <cell r="A5654">
            <v>1999</v>
          </cell>
          <cell r="B5654">
            <v>4</v>
          </cell>
          <cell r="C5654" t="str">
            <v>British Gas</v>
          </cell>
          <cell r="D5654" t="str">
            <v>Centrica</v>
          </cell>
          <cell r="E5654">
            <v>2</v>
          </cell>
          <cell r="F5654" t="str">
            <v>Prepayment</v>
          </cell>
          <cell r="G5654" t="str">
            <v>South Wales</v>
          </cell>
          <cell r="H5654">
            <v>5682</v>
          </cell>
        </row>
        <row r="5655">
          <cell r="A5655">
            <v>1999</v>
          </cell>
          <cell r="B5655">
            <v>4</v>
          </cell>
          <cell r="C5655" t="str">
            <v>British Gas</v>
          </cell>
          <cell r="D5655" t="str">
            <v>Centrica</v>
          </cell>
          <cell r="E5655">
            <v>2</v>
          </cell>
          <cell r="F5655" t="str">
            <v>All</v>
          </cell>
          <cell r="G5655" t="str">
            <v>South West</v>
          </cell>
          <cell r="H5655">
            <v>71087</v>
          </cell>
        </row>
        <row r="5656">
          <cell r="A5656">
            <v>1999</v>
          </cell>
          <cell r="B5656">
            <v>4</v>
          </cell>
          <cell r="C5656" t="str">
            <v>British Gas</v>
          </cell>
          <cell r="D5656" t="str">
            <v>Centrica</v>
          </cell>
          <cell r="E5656">
            <v>2</v>
          </cell>
          <cell r="F5656" t="str">
            <v>Credit</v>
          </cell>
          <cell r="G5656" t="str">
            <v>South West</v>
          </cell>
          <cell r="H5656">
            <v>27586</v>
          </cell>
        </row>
        <row r="5657">
          <cell r="A5657">
            <v>1999</v>
          </cell>
          <cell r="B5657">
            <v>4</v>
          </cell>
          <cell r="C5657" t="str">
            <v>British Gas</v>
          </cell>
          <cell r="D5657" t="str">
            <v>Centrica</v>
          </cell>
          <cell r="E5657">
            <v>2</v>
          </cell>
          <cell r="F5657" t="str">
            <v>Credit</v>
          </cell>
          <cell r="G5657" t="str">
            <v>South West</v>
          </cell>
          <cell r="H5657">
            <v>0</v>
          </cell>
        </row>
        <row r="5658">
          <cell r="A5658">
            <v>1999</v>
          </cell>
          <cell r="B5658">
            <v>4</v>
          </cell>
          <cell r="C5658" t="str">
            <v>British Gas</v>
          </cell>
          <cell r="D5658" t="str">
            <v>Centrica</v>
          </cell>
          <cell r="E5658">
            <v>2</v>
          </cell>
          <cell r="F5658" t="str">
            <v>Direct Debit</v>
          </cell>
          <cell r="G5658" t="str">
            <v>South West</v>
          </cell>
          <cell r="H5658">
            <v>40709</v>
          </cell>
        </row>
        <row r="5659">
          <cell r="A5659">
            <v>1999</v>
          </cell>
          <cell r="B5659">
            <v>4</v>
          </cell>
          <cell r="C5659" t="str">
            <v>British Gas</v>
          </cell>
          <cell r="D5659" t="str">
            <v>Centrica</v>
          </cell>
          <cell r="E5659">
            <v>2</v>
          </cell>
          <cell r="F5659" t="str">
            <v>Prepayment</v>
          </cell>
          <cell r="G5659" t="str">
            <v>South West</v>
          </cell>
          <cell r="H5659">
            <v>2792</v>
          </cell>
        </row>
        <row r="5660">
          <cell r="A5660">
            <v>1999</v>
          </cell>
          <cell r="B5660">
            <v>4</v>
          </cell>
          <cell r="C5660" t="str">
            <v>British Gas</v>
          </cell>
          <cell r="D5660" t="str">
            <v>Centrica</v>
          </cell>
          <cell r="E5660">
            <v>2</v>
          </cell>
          <cell r="F5660" t="str">
            <v>All</v>
          </cell>
          <cell r="G5660" t="str">
            <v>Southern</v>
          </cell>
          <cell r="H5660">
            <v>220786</v>
          </cell>
        </row>
        <row r="5661">
          <cell r="A5661">
            <v>1999</v>
          </cell>
          <cell r="B5661">
            <v>4</v>
          </cell>
          <cell r="C5661" t="str">
            <v>British Gas</v>
          </cell>
          <cell r="D5661" t="str">
            <v>Centrica</v>
          </cell>
          <cell r="E5661">
            <v>2</v>
          </cell>
          <cell r="F5661" t="str">
            <v>Credit</v>
          </cell>
          <cell r="G5661" t="str">
            <v>Southern</v>
          </cell>
          <cell r="H5661">
            <v>76560</v>
          </cell>
        </row>
        <row r="5662">
          <cell r="A5662">
            <v>1999</v>
          </cell>
          <cell r="B5662">
            <v>4</v>
          </cell>
          <cell r="C5662" t="str">
            <v>British Gas</v>
          </cell>
          <cell r="D5662" t="str">
            <v>Centrica</v>
          </cell>
          <cell r="E5662">
            <v>2</v>
          </cell>
          <cell r="F5662" t="str">
            <v>Credit</v>
          </cell>
          <cell r="G5662" t="str">
            <v>Southern</v>
          </cell>
          <cell r="H5662">
            <v>0</v>
          </cell>
        </row>
        <row r="5663">
          <cell r="A5663">
            <v>1999</v>
          </cell>
          <cell r="B5663">
            <v>4</v>
          </cell>
          <cell r="C5663" t="str">
            <v>British Gas</v>
          </cell>
          <cell r="D5663" t="str">
            <v>Centrica</v>
          </cell>
          <cell r="E5663">
            <v>2</v>
          </cell>
          <cell r="F5663" t="str">
            <v>Direct Debit</v>
          </cell>
          <cell r="G5663" t="str">
            <v>Southern</v>
          </cell>
          <cell r="H5663">
            <v>134897</v>
          </cell>
        </row>
        <row r="5664">
          <cell r="A5664">
            <v>1999</v>
          </cell>
          <cell r="B5664">
            <v>4</v>
          </cell>
          <cell r="C5664" t="str">
            <v>British Gas</v>
          </cell>
          <cell r="D5664" t="str">
            <v>Centrica</v>
          </cell>
          <cell r="E5664">
            <v>2</v>
          </cell>
          <cell r="F5664" t="str">
            <v>Prepayment</v>
          </cell>
          <cell r="G5664" t="str">
            <v>Southern</v>
          </cell>
          <cell r="H5664">
            <v>9329</v>
          </cell>
        </row>
        <row r="5665">
          <cell r="A5665">
            <v>1999</v>
          </cell>
          <cell r="B5665">
            <v>4</v>
          </cell>
          <cell r="C5665" t="str">
            <v>British Gas</v>
          </cell>
          <cell r="D5665" t="str">
            <v>Centrica</v>
          </cell>
          <cell r="E5665">
            <v>2</v>
          </cell>
          <cell r="F5665" t="str">
            <v>All</v>
          </cell>
          <cell r="G5665" t="str">
            <v>Yorkshire</v>
          </cell>
          <cell r="H5665">
            <v>122536</v>
          </cell>
        </row>
        <row r="5666">
          <cell r="A5666">
            <v>1999</v>
          </cell>
          <cell r="B5666">
            <v>4</v>
          </cell>
          <cell r="C5666" t="str">
            <v>British Gas</v>
          </cell>
          <cell r="D5666" t="str">
            <v>Centrica</v>
          </cell>
          <cell r="E5666">
            <v>2</v>
          </cell>
          <cell r="F5666" t="str">
            <v>Credit</v>
          </cell>
          <cell r="G5666" t="str">
            <v>Yorkshire</v>
          </cell>
          <cell r="H5666">
            <v>57477</v>
          </cell>
        </row>
        <row r="5667">
          <cell r="A5667">
            <v>1999</v>
          </cell>
          <cell r="B5667">
            <v>4</v>
          </cell>
          <cell r="C5667" t="str">
            <v>British Gas</v>
          </cell>
          <cell r="D5667" t="str">
            <v>Centrica</v>
          </cell>
          <cell r="E5667">
            <v>2</v>
          </cell>
          <cell r="F5667" t="str">
            <v>Credit</v>
          </cell>
          <cell r="G5667" t="str">
            <v>Yorkshire</v>
          </cell>
          <cell r="H5667">
            <v>0</v>
          </cell>
        </row>
        <row r="5668">
          <cell r="A5668">
            <v>1999</v>
          </cell>
          <cell r="B5668">
            <v>4</v>
          </cell>
          <cell r="C5668" t="str">
            <v>British Gas</v>
          </cell>
          <cell r="D5668" t="str">
            <v>Centrica</v>
          </cell>
          <cell r="E5668">
            <v>2</v>
          </cell>
          <cell r="F5668" t="str">
            <v>Direct Debit</v>
          </cell>
          <cell r="G5668" t="str">
            <v>Yorkshire</v>
          </cell>
          <cell r="H5668">
            <v>61670</v>
          </cell>
        </row>
        <row r="5669">
          <cell r="A5669">
            <v>1999</v>
          </cell>
          <cell r="B5669">
            <v>4</v>
          </cell>
          <cell r="C5669" t="str">
            <v>British Gas</v>
          </cell>
          <cell r="D5669" t="str">
            <v>Centrica</v>
          </cell>
          <cell r="E5669">
            <v>2</v>
          </cell>
          <cell r="F5669" t="str">
            <v>Prepayment</v>
          </cell>
          <cell r="G5669" t="str">
            <v>Yorkshire</v>
          </cell>
          <cell r="H5669">
            <v>3389</v>
          </cell>
        </row>
        <row r="5670">
          <cell r="A5670">
            <v>1999</v>
          </cell>
          <cell r="B5670">
            <v>4</v>
          </cell>
          <cell r="C5670" t="str">
            <v>Eastern Electricity</v>
          </cell>
          <cell r="D5670" t="str">
            <v>Powergen</v>
          </cell>
          <cell r="E5670">
            <v>1</v>
          </cell>
          <cell r="F5670" t="str">
            <v>All</v>
          </cell>
          <cell r="G5670" t="str">
            <v>East Anglia</v>
          </cell>
          <cell r="H5670">
            <v>2561905</v>
          </cell>
        </row>
        <row r="5671">
          <cell r="A5671">
            <v>1999</v>
          </cell>
          <cell r="B5671">
            <v>4</v>
          </cell>
          <cell r="C5671" t="str">
            <v>Eastern Electricity</v>
          </cell>
          <cell r="D5671" t="str">
            <v>Powergen</v>
          </cell>
          <cell r="E5671">
            <v>1</v>
          </cell>
          <cell r="F5671" t="str">
            <v>Credit</v>
          </cell>
          <cell r="G5671" t="str">
            <v>East Anglia</v>
          </cell>
          <cell r="H5671">
            <v>1383519</v>
          </cell>
        </row>
        <row r="5672">
          <cell r="A5672">
            <v>1999</v>
          </cell>
          <cell r="B5672">
            <v>4</v>
          </cell>
          <cell r="C5672" t="str">
            <v>Eastern Electricity</v>
          </cell>
          <cell r="D5672" t="str">
            <v>Powergen</v>
          </cell>
          <cell r="E5672">
            <v>1</v>
          </cell>
          <cell r="F5672" t="str">
            <v>Credit</v>
          </cell>
          <cell r="G5672" t="str">
            <v>East Anglia</v>
          </cell>
          <cell r="H5672">
            <v>61250</v>
          </cell>
        </row>
        <row r="5673">
          <cell r="A5673">
            <v>1999</v>
          </cell>
          <cell r="B5673">
            <v>4</v>
          </cell>
          <cell r="C5673" t="str">
            <v>Eastern Electricity</v>
          </cell>
          <cell r="D5673" t="str">
            <v>Powergen</v>
          </cell>
          <cell r="E5673">
            <v>1</v>
          </cell>
          <cell r="F5673" t="str">
            <v>Direct Debit</v>
          </cell>
          <cell r="G5673" t="str">
            <v>East Anglia</v>
          </cell>
          <cell r="H5673">
            <v>818403</v>
          </cell>
        </row>
        <row r="5674">
          <cell r="A5674">
            <v>1999</v>
          </cell>
          <cell r="B5674">
            <v>4</v>
          </cell>
          <cell r="C5674" t="str">
            <v>Eastern Electricity</v>
          </cell>
          <cell r="D5674" t="str">
            <v>Powergen</v>
          </cell>
          <cell r="E5674">
            <v>1</v>
          </cell>
          <cell r="F5674" t="str">
            <v>Prepayment</v>
          </cell>
          <cell r="G5674" t="str">
            <v>East Anglia</v>
          </cell>
          <cell r="H5674">
            <v>298733</v>
          </cell>
        </row>
        <row r="5675">
          <cell r="A5675">
            <v>1999</v>
          </cell>
          <cell r="B5675">
            <v>4</v>
          </cell>
          <cell r="C5675" t="str">
            <v>Eastern Electricity</v>
          </cell>
          <cell r="D5675" t="str">
            <v>Powergen</v>
          </cell>
          <cell r="E5675">
            <v>2</v>
          </cell>
          <cell r="F5675" t="str">
            <v>All</v>
          </cell>
          <cell r="G5675" t="str">
            <v>East Midlands</v>
          </cell>
          <cell r="H5675">
            <v>34981</v>
          </cell>
        </row>
        <row r="5676">
          <cell r="A5676">
            <v>1999</v>
          </cell>
          <cell r="B5676">
            <v>4</v>
          </cell>
          <cell r="C5676" t="str">
            <v>Eastern Electricity</v>
          </cell>
          <cell r="D5676" t="str">
            <v>Powergen</v>
          </cell>
          <cell r="E5676">
            <v>2</v>
          </cell>
          <cell r="F5676" t="str">
            <v>Credit</v>
          </cell>
          <cell r="G5676" t="str">
            <v>East Midlands</v>
          </cell>
          <cell r="H5676">
            <v>15684</v>
          </cell>
        </row>
        <row r="5677">
          <cell r="A5677">
            <v>1999</v>
          </cell>
          <cell r="B5677">
            <v>4</v>
          </cell>
          <cell r="C5677" t="str">
            <v>Eastern Electricity</v>
          </cell>
          <cell r="D5677" t="str">
            <v>Powergen</v>
          </cell>
          <cell r="E5677">
            <v>2</v>
          </cell>
          <cell r="F5677" t="str">
            <v>Credit</v>
          </cell>
          <cell r="G5677" t="str">
            <v>East Midlands</v>
          </cell>
          <cell r="H5677">
            <v>0</v>
          </cell>
        </row>
        <row r="5678">
          <cell r="A5678">
            <v>1999</v>
          </cell>
          <cell r="B5678">
            <v>4</v>
          </cell>
          <cell r="C5678" t="str">
            <v>Eastern Electricity</v>
          </cell>
          <cell r="D5678" t="str">
            <v>Powergen</v>
          </cell>
          <cell r="E5678">
            <v>2</v>
          </cell>
          <cell r="F5678" t="str">
            <v>Direct Debit</v>
          </cell>
          <cell r="G5678" t="str">
            <v>East Midlands</v>
          </cell>
          <cell r="H5678">
            <v>16872</v>
          </cell>
        </row>
        <row r="5679">
          <cell r="A5679">
            <v>1999</v>
          </cell>
          <cell r="B5679">
            <v>4</v>
          </cell>
          <cell r="C5679" t="str">
            <v>Eastern Electricity</v>
          </cell>
          <cell r="D5679" t="str">
            <v>Powergen</v>
          </cell>
          <cell r="E5679">
            <v>2</v>
          </cell>
          <cell r="F5679" t="str">
            <v>Prepayment</v>
          </cell>
          <cell r="G5679" t="str">
            <v>East Midlands</v>
          </cell>
          <cell r="H5679">
            <v>2425</v>
          </cell>
        </row>
        <row r="5680">
          <cell r="A5680">
            <v>1999</v>
          </cell>
          <cell r="B5680">
            <v>4</v>
          </cell>
          <cell r="C5680" t="str">
            <v>Eastern Electricity</v>
          </cell>
          <cell r="D5680" t="str">
            <v>Powergen</v>
          </cell>
          <cell r="E5680">
            <v>2</v>
          </cell>
          <cell r="F5680" t="str">
            <v>All</v>
          </cell>
          <cell r="G5680" t="str">
            <v>London</v>
          </cell>
          <cell r="H5680">
            <v>24605</v>
          </cell>
        </row>
        <row r="5681">
          <cell r="A5681">
            <v>1999</v>
          </cell>
          <cell r="B5681">
            <v>4</v>
          </cell>
          <cell r="C5681" t="str">
            <v>Eastern Electricity</v>
          </cell>
          <cell r="D5681" t="str">
            <v>Powergen</v>
          </cell>
          <cell r="E5681">
            <v>2</v>
          </cell>
          <cell r="F5681" t="str">
            <v>Credit</v>
          </cell>
          <cell r="G5681" t="str">
            <v>London</v>
          </cell>
          <cell r="H5681">
            <v>15472</v>
          </cell>
        </row>
        <row r="5682">
          <cell r="A5682">
            <v>1999</v>
          </cell>
          <cell r="B5682">
            <v>4</v>
          </cell>
          <cell r="C5682" t="str">
            <v>Eastern Electricity</v>
          </cell>
          <cell r="D5682" t="str">
            <v>Powergen</v>
          </cell>
          <cell r="E5682">
            <v>2</v>
          </cell>
          <cell r="F5682" t="str">
            <v>Credit</v>
          </cell>
          <cell r="G5682" t="str">
            <v>London</v>
          </cell>
          <cell r="H5682">
            <v>0</v>
          </cell>
        </row>
        <row r="5683">
          <cell r="A5683">
            <v>1999</v>
          </cell>
          <cell r="B5683">
            <v>4</v>
          </cell>
          <cell r="C5683" t="str">
            <v>Eastern Electricity</v>
          </cell>
          <cell r="D5683" t="str">
            <v>Powergen</v>
          </cell>
          <cell r="E5683">
            <v>2</v>
          </cell>
          <cell r="F5683" t="str">
            <v>Direct Debit</v>
          </cell>
          <cell r="G5683" t="str">
            <v>London</v>
          </cell>
          <cell r="H5683">
            <v>5557</v>
          </cell>
        </row>
        <row r="5684">
          <cell r="A5684">
            <v>1999</v>
          </cell>
          <cell r="B5684">
            <v>4</v>
          </cell>
          <cell r="C5684" t="str">
            <v>Eastern Electricity</v>
          </cell>
          <cell r="D5684" t="str">
            <v>Powergen</v>
          </cell>
          <cell r="E5684">
            <v>2</v>
          </cell>
          <cell r="F5684" t="str">
            <v>Prepayment</v>
          </cell>
          <cell r="G5684" t="str">
            <v>London</v>
          </cell>
          <cell r="H5684">
            <v>3576</v>
          </cell>
        </row>
        <row r="5685">
          <cell r="A5685">
            <v>1999</v>
          </cell>
          <cell r="B5685">
            <v>4</v>
          </cell>
          <cell r="C5685" t="str">
            <v>Eastern Electricity</v>
          </cell>
          <cell r="D5685" t="str">
            <v>Powergen</v>
          </cell>
          <cell r="E5685">
            <v>2</v>
          </cell>
          <cell r="F5685" t="str">
            <v>All</v>
          </cell>
          <cell r="G5685" t="str">
            <v>Midlands</v>
          </cell>
          <cell r="H5685">
            <v>27916</v>
          </cell>
        </row>
        <row r="5686">
          <cell r="A5686">
            <v>1999</v>
          </cell>
          <cell r="B5686">
            <v>4</v>
          </cell>
          <cell r="C5686" t="str">
            <v>Eastern Electricity</v>
          </cell>
          <cell r="D5686" t="str">
            <v>Powergen</v>
          </cell>
          <cell r="E5686">
            <v>2</v>
          </cell>
          <cell r="F5686" t="str">
            <v>Credit</v>
          </cell>
          <cell r="G5686" t="str">
            <v>Midlands</v>
          </cell>
          <cell r="H5686">
            <v>16963</v>
          </cell>
        </row>
        <row r="5687">
          <cell r="A5687">
            <v>1999</v>
          </cell>
          <cell r="B5687">
            <v>4</v>
          </cell>
          <cell r="C5687" t="str">
            <v>Eastern Electricity</v>
          </cell>
          <cell r="D5687" t="str">
            <v>Powergen</v>
          </cell>
          <cell r="E5687">
            <v>2</v>
          </cell>
          <cell r="F5687" t="str">
            <v>Credit</v>
          </cell>
          <cell r="G5687" t="str">
            <v>Midlands</v>
          </cell>
          <cell r="H5687">
            <v>0</v>
          </cell>
        </row>
        <row r="5688">
          <cell r="A5688">
            <v>1999</v>
          </cell>
          <cell r="B5688">
            <v>4</v>
          </cell>
          <cell r="C5688" t="str">
            <v>Eastern Electricity</v>
          </cell>
          <cell r="D5688" t="str">
            <v>Powergen</v>
          </cell>
          <cell r="E5688">
            <v>2</v>
          </cell>
          <cell r="F5688" t="str">
            <v>Direct Debit</v>
          </cell>
          <cell r="G5688" t="str">
            <v>Midlands</v>
          </cell>
          <cell r="H5688">
            <v>8396</v>
          </cell>
        </row>
        <row r="5689">
          <cell r="A5689">
            <v>1999</v>
          </cell>
          <cell r="B5689">
            <v>4</v>
          </cell>
          <cell r="C5689" t="str">
            <v>Eastern Electricity</v>
          </cell>
          <cell r="D5689" t="str">
            <v>Powergen</v>
          </cell>
          <cell r="E5689">
            <v>2</v>
          </cell>
          <cell r="F5689" t="str">
            <v>Prepayment</v>
          </cell>
          <cell r="G5689" t="str">
            <v>Midlands</v>
          </cell>
          <cell r="H5689">
            <v>2557</v>
          </cell>
        </row>
        <row r="5690">
          <cell r="A5690">
            <v>1999</v>
          </cell>
          <cell r="B5690">
            <v>4</v>
          </cell>
          <cell r="C5690" t="str">
            <v>Eastern Electricity</v>
          </cell>
          <cell r="D5690" t="str">
            <v>Powergen</v>
          </cell>
          <cell r="E5690">
            <v>2</v>
          </cell>
          <cell r="F5690" t="str">
            <v>All</v>
          </cell>
          <cell r="G5690" t="str">
            <v>North East</v>
          </cell>
          <cell r="H5690">
            <v>13600</v>
          </cell>
        </row>
        <row r="5691">
          <cell r="A5691">
            <v>1999</v>
          </cell>
          <cell r="B5691">
            <v>4</v>
          </cell>
          <cell r="C5691" t="str">
            <v>Eastern Electricity</v>
          </cell>
          <cell r="D5691" t="str">
            <v>Powergen</v>
          </cell>
          <cell r="E5691">
            <v>2</v>
          </cell>
          <cell r="F5691" t="str">
            <v>Credit</v>
          </cell>
          <cell r="G5691" t="str">
            <v>North East</v>
          </cell>
          <cell r="H5691">
            <v>6419</v>
          </cell>
        </row>
        <row r="5692">
          <cell r="A5692">
            <v>1999</v>
          </cell>
          <cell r="B5692">
            <v>4</v>
          </cell>
          <cell r="C5692" t="str">
            <v>Eastern Electricity</v>
          </cell>
          <cell r="D5692" t="str">
            <v>Powergen</v>
          </cell>
          <cell r="E5692">
            <v>2</v>
          </cell>
          <cell r="F5692" t="str">
            <v>Credit</v>
          </cell>
          <cell r="G5692" t="str">
            <v>North East</v>
          </cell>
          <cell r="H5692">
            <v>0</v>
          </cell>
        </row>
        <row r="5693">
          <cell r="A5693">
            <v>1999</v>
          </cell>
          <cell r="B5693">
            <v>4</v>
          </cell>
          <cell r="C5693" t="str">
            <v>Eastern Electricity</v>
          </cell>
          <cell r="D5693" t="str">
            <v>Powergen</v>
          </cell>
          <cell r="E5693">
            <v>2</v>
          </cell>
          <cell r="F5693" t="str">
            <v>Direct Debit</v>
          </cell>
          <cell r="G5693" t="str">
            <v>North East</v>
          </cell>
          <cell r="H5693">
            <v>6659</v>
          </cell>
        </row>
        <row r="5694">
          <cell r="A5694">
            <v>1999</v>
          </cell>
          <cell r="B5694">
            <v>4</v>
          </cell>
          <cell r="C5694" t="str">
            <v>Eastern Electricity</v>
          </cell>
          <cell r="D5694" t="str">
            <v>Powergen</v>
          </cell>
          <cell r="E5694">
            <v>2</v>
          </cell>
          <cell r="F5694" t="str">
            <v>Prepayment</v>
          </cell>
          <cell r="G5694" t="str">
            <v>North East</v>
          </cell>
          <cell r="H5694">
            <v>522</v>
          </cell>
        </row>
        <row r="5695">
          <cell r="A5695">
            <v>1999</v>
          </cell>
          <cell r="B5695">
            <v>4</v>
          </cell>
          <cell r="C5695" t="str">
            <v>Eastern Electricity</v>
          </cell>
          <cell r="D5695" t="str">
            <v>Powergen</v>
          </cell>
          <cell r="E5695">
            <v>2</v>
          </cell>
          <cell r="F5695" t="str">
            <v>All</v>
          </cell>
          <cell r="G5695" t="str">
            <v>North Scotland</v>
          </cell>
          <cell r="H5695">
            <v>640</v>
          </cell>
        </row>
        <row r="5696">
          <cell r="A5696">
            <v>1999</v>
          </cell>
          <cell r="B5696">
            <v>4</v>
          </cell>
          <cell r="C5696" t="str">
            <v>Eastern Electricity</v>
          </cell>
          <cell r="D5696" t="str">
            <v>Powergen</v>
          </cell>
          <cell r="E5696">
            <v>2</v>
          </cell>
          <cell r="F5696" t="str">
            <v>Credit</v>
          </cell>
          <cell r="G5696" t="str">
            <v>North Scotland</v>
          </cell>
          <cell r="H5696">
            <v>135</v>
          </cell>
        </row>
        <row r="5697">
          <cell r="A5697">
            <v>1999</v>
          </cell>
          <cell r="B5697">
            <v>4</v>
          </cell>
          <cell r="C5697" t="str">
            <v>Eastern Electricity</v>
          </cell>
          <cell r="D5697" t="str">
            <v>Powergen</v>
          </cell>
          <cell r="E5697">
            <v>2</v>
          </cell>
          <cell r="F5697" t="str">
            <v>Credit</v>
          </cell>
          <cell r="G5697" t="str">
            <v>North Scotland</v>
          </cell>
          <cell r="H5697">
            <v>0</v>
          </cell>
        </row>
        <row r="5698">
          <cell r="A5698">
            <v>1999</v>
          </cell>
          <cell r="B5698">
            <v>4</v>
          </cell>
          <cell r="C5698" t="str">
            <v>Eastern Electricity</v>
          </cell>
          <cell r="D5698" t="str">
            <v>Powergen</v>
          </cell>
          <cell r="E5698">
            <v>2</v>
          </cell>
          <cell r="F5698" t="str">
            <v>Direct Debit</v>
          </cell>
          <cell r="G5698" t="str">
            <v>North Scotland</v>
          </cell>
          <cell r="H5698">
            <v>428</v>
          </cell>
        </row>
        <row r="5699">
          <cell r="A5699">
            <v>1999</v>
          </cell>
          <cell r="B5699">
            <v>4</v>
          </cell>
          <cell r="C5699" t="str">
            <v>Eastern Electricity</v>
          </cell>
          <cell r="D5699" t="str">
            <v>Powergen</v>
          </cell>
          <cell r="E5699">
            <v>2</v>
          </cell>
          <cell r="F5699" t="str">
            <v>Prepayment</v>
          </cell>
          <cell r="G5699" t="str">
            <v>North Scotland</v>
          </cell>
          <cell r="H5699">
            <v>77</v>
          </cell>
        </row>
        <row r="5700">
          <cell r="A5700">
            <v>1999</v>
          </cell>
          <cell r="B5700">
            <v>4</v>
          </cell>
          <cell r="C5700" t="str">
            <v>Eastern Electricity</v>
          </cell>
          <cell r="D5700" t="str">
            <v>Powergen</v>
          </cell>
          <cell r="E5700">
            <v>2</v>
          </cell>
          <cell r="F5700" t="str">
            <v>All</v>
          </cell>
          <cell r="G5700" t="str">
            <v>North Wales &amp; Merseyside</v>
          </cell>
          <cell r="H5700">
            <v>8167</v>
          </cell>
        </row>
        <row r="5701">
          <cell r="A5701">
            <v>1999</v>
          </cell>
          <cell r="B5701">
            <v>4</v>
          </cell>
          <cell r="C5701" t="str">
            <v>Eastern Electricity</v>
          </cell>
          <cell r="D5701" t="str">
            <v>Powergen</v>
          </cell>
          <cell r="E5701">
            <v>2</v>
          </cell>
          <cell r="F5701" t="str">
            <v>Credit</v>
          </cell>
          <cell r="G5701" t="str">
            <v>North Wales &amp; Merseyside</v>
          </cell>
          <cell r="H5701">
            <v>3528</v>
          </cell>
        </row>
        <row r="5702">
          <cell r="A5702">
            <v>1999</v>
          </cell>
          <cell r="B5702">
            <v>4</v>
          </cell>
          <cell r="C5702" t="str">
            <v>Eastern Electricity</v>
          </cell>
          <cell r="D5702" t="str">
            <v>Powergen</v>
          </cell>
          <cell r="E5702">
            <v>2</v>
          </cell>
          <cell r="F5702" t="str">
            <v>Credit</v>
          </cell>
          <cell r="G5702" t="str">
            <v>North Wales &amp; Merseyside</v>
          </cell>
          <cell r="H5702">
            <v>0</v>
          </cell>
        </row>
        <row r="5703">
          <cell r="A5703">
            <v>1999</v>
          </cell>
          <cell r="B5703">
            <v>4</v>
          </cell>
          <cell r="C5703" t="str">
            <v>Eastern Electricity</v>
          </cell>
          <cell r="D5703" t="str">
            <v>Powergen</v>
          </cell>
          <cell r="E5703">
            <v>2</v>
          </cell>
          <cell r="F5703" t="str">
            <v>Direct Debit</v>
          </cell>
          <cell r="G5703" t="str">
            <v>North Wales &amp; Merseyside</v>
          </cell>
          <cell r="H5703">
            <v>3506</v>
          </cell>
        </row>
        <row r="5704">
          <cell r="A5704">
            <v>1999</v>
          </cell>
          <cell r="B5704">
            <v>4</v>
          </cell>
          <cell r="C5704" t="str">
            <v>Eastern Electricity</v>
          </cell>
          <cell r="D5704" t="str">
            <v>Powergen</v>
          </cell>
          <cell r="E5704">
            <v>2</v>
          </cell>
          <cell r="F5704" t="str">
            <v>Prepayment</v>
          </cell>
          <cell r="G5704" t="str">
            <v>North Wales &amp; Merseyside</v>
          </cell>
          <cell r="H5704">
            <v>1133</v>
          </cell>
        </row>
        <row r="5705">
          <cell r="A5705">
            <v>1999</v>
          </cell>
          <cell r="B5705">
            <v>4</v>
          </cell>
          <cell r="C5705" t="str">
            <v>Eastern Electricity</v>
          </cell>
          <cell r="D5705" t="str">
            <v>Powergen</v>
          </cell>
          <cell r="E5705">
            <v>2</v>
          </cell>
          <cell r="F5705" t="str">
            <v>All</v>
          </cell>
          <cell r="G5705" t="str">
            <v>North West</v>
          </cell>
          <cell r="H5705">
            <v>11460</v>
          </cell>
        </row>
        <row r="5706">
          <cell r="A5706">
            <v>1999</v>
          </cell>
          <cell r="B5706">
            <v>4</v>
          </cell>
          <cell r="C5706" t="str">
            <v>Eastern Electricity</v>
          </cell>
          <cell r="D5706" t="str">
            <v>Powergen</v>
          </cell>
          <cell r="E5706">
            <v>2</v>
          </cell>
          <cell r="F5706" t="str">
            <v>Credit</v>
          </cell>
          <cell r="G5706" t="str">
            <v>North West</v>
          </cell>
          <cell r="H5706">
            <v>6045</v>
          </cell>
        </row>
        <row r="5707">
          <cell r="A5707">
            <v>1999</v>
          </cell>
          <cell r="B5707">
            <v>4</v>
          </cell>
          <cell r="C5707" t="str">
            <v>Eastern Electricity</v>
          </cell>
          <cell r="D5707" t="str">
            <v>Powergen</v>
          </cell>
          <cell r="E5707">
            <v>2</v>
          </cell>
          <cell r="F5707" t="str">
            <v>Credit</v>
          </cell>
          <cell r="G5707" t="str">
            <v>North West</v>
          </cell>
          <cell r="H5707">
            <v>0</v>
          </cell>
        </row>
        <row r="5708">
          <cell r="A5708">
            <v>1999</v>
          </cell>
          <cell r="B5708">
            <v>4</v>
          </cell>
          <cell r="C5708" t="str">
            <v>Eastern Electricity</v>
          </cell>
          <cell r="D5708" t="str">
            <v>Powergen</v>
          </cell>
          <cell r="E5708">
            <v>2</v>
          </cell>
          <cell r="F5708" t="str">
            <v>Direct Debit</v>
          </cell>
          <cell r="G5708" t="str">
            <v>North West</v>
          </cell>
          <cell r="H5708">
            <v>4452</v>
          </cell>
        </row>
        <row r="5709">
          <cell r="A5709">
            <v>1999</v>
          </cell>
          <cell r="B5709">
            <v>4</v>
          </cell>
          <cell r="C5709" t="str">
            <v>Eastern Electricity</v>
          </cell>
          <cell r="D5709" t="str">
            <v>Powergen</v>
          </cell>
          <cell r="E5709">
            <v>2</v>
          </cell>
          <cell r="F5709" t="str">
            <v>Prepayment</v>
          </cell>
          <cell r="G5709" t="str">
            <v>North West</v>
          </cell>
          <cell r="H5709">
            <v>963</v>
          </cell>
        </row>
        <row r="5710">
          <cell r="A5710">
            <v>1999</v>
          </cell>
          <cell r="B5710">
            <v>4</v>
          </cell>
          <cell r="C5710" t="str">
            <v>Eastern Electricity</v>
          </cell>
          <cell r="D5710" t="str">
            <v>Powergen</v>
          </cell>
          <cell r="E5710">
            <v>2</v>
          </cell>
          <cell r="F5710" t="str">
            <v>All</v>
          </cell>
          <cell r="G5710" t="str">
            <v>South East</v>
          </cell>
          <cell r="H5710">
            <v>9752</v>
          </cell>
        </row>
        <row r="5711">
          <cell r="A5711">
            <v>1999</v>
          </cell>
          <cell r="B5711">
            <v>4</v>
          </cell>
          <cell r="C5711" t="str">
            <v>Eastern Electricity</v>
          </cell>
          <cell r="D5711" t="str">
            <v>Powergen</v>
          </cell>
          <cell r="E5711">
            <v>2</v>
          </cell>
          <cell r="F5711" t="str">
            <v>Credit</v>
          </cell>
          <cell r="G5711" t="str">
            <v>South East</v>
          </cell>
          <cell r="H5711">
            <v>4839</v>
          </cell>
        </row>
        <row r="5712">
          <cell r="A5712">
            <v>1999</v>
          </cell>
          <cell r="B5712">
            <v>4</v>
          </cell>
          <cell r="C5712" t="str">
            <v>Eastern Electricity</v>
          </cell>
          <cell r="D5712" t="str">
            <v>Powergen</v>
          </cell>
          <cell r="E5712">
            <v>2</v>
          </cell>
          <cell r="F5712" t="str">
            <v>Credit</v>
          </cell>
          <cell r="G5712" t="str">
            <v>South East</v>
          </cell>
          <cell r="H5712">
            <v>0</v>
          </cell>
        </row>
        <row r="5713">
          <cell r="A5713">
            <v>1999</v>
          </cell>
          <cell r="B5713">
            <v>4</v>
          </cell>
          <cell r="C5713" t="str">
            <v>Eastern Electricity</v>
          </cell>
          <cell r="D5713" t="str">
            <v>Powergen</v>
          </cell>
          <cell r="E5713">
            <v>2</v>
          </cell>
          <cell r="F5713" t="str">
            <v>Direct Debit</v>
          </cell>
          <cell r="G5713" t="str">
            <v>South East</v>
          </cell>
          <cell r="H5713">
            <v>4634</v>
          </cell>
        </row>
        <row r="5714">
          <cell r="A5714">
            <v>1999</v>
          </cell>
          <cell r="B5714">
            <v>4</v>
          </cell>
          <cell r="C5714" t="str">
            <v>Eastern Electricity</v>
          </cell>
          <cell r="D5714" t="str">
            <v>Powergen</v>
          </cell>
          <cell r="E5714">
            <v>2</v>
          </cell>
          <cell r="F5714" t="str">
            <v>Prepayment</v>
          </cell>
          <cell r="G5714" t="str">
            <v>South East</v>
          </cell>
          <cell r="H5714">
            <v>279</v>
          </cell>
        </row>
        <row r="5715">
          <cell r="A5715">
            <v>1999</v>
          </cell>
          <cell r="B5715">
            <v>4</v>
          </cell>
          <cell r="C5715" t="str">
            <v>Eastern Electricity</v>
          </cell>
          <cell r="D5715" t="str">
            <v>Powergen</v>
          </cell>
          <cell r="E5715">
            <v>2</v>
          </cell>
          <cell r="F5715" t="str">
            <v>All</v>
          </cell>
          <cell r="G5715" t="str">
            <v>South Scotland</v>
          </cell>
          <cell r="H5715">
            <v>1075</v>
          </cell>
        </row>
        <row r="5716">
          <cell r="A5716">
            <v>1999</v>
          </cell>
          <cell r="B5716">
            <v>4</v>
          </cell>
          <cell r="C5716" t="str">
            <v>Eastern Electricity</v>
          </cell>
          <cell r="D5716" t="str">
            <v>Powergen</v>
          </cell>
          <cell r="E5716">
            <v>2</v>
          </cell>
          <cell r="F5716" t="str">
            <v>Credit</v>
          </cell>
          <cell r="G5716" t="str">
            <v>South Scotland</v>
          </cell>
          <cell r="H5716">
            <v>262</v>
          </cell>
        </row>
        <row r="5717">
          <cell r="A5717">
            <v>1999</v>
          </cell>
          <cell r="B5717">
            <v>4</v>
          </cell>
          <cell r="C5717" t="str">
            <v>Eastern Electricity</v>
          </cell>
          <cell r="D5717" t="str">
            <v>Powergen</v>
          </cell>
          <cell r="E5717">
            <v>2</v>
          </cell>
          <cell r="F5717" t="str">
            <v>Credit</v>
          </cell>
          <cell r="G5717" t="str">
            <v>South Scotland</v>
          </cell>
          <cell r="H5717">
            <v>0</v>
          </cell>
        </row>
        <row r="5718">
          <cell r="A5718">
            <v>1999</v>
          </cell>
          <cell r="B5718">
            <v>4</v>
          </cell>
          <cell r="C5718" t="str">
            <v>Eastern Electricity</v>
          </cell>
          <cell r="D5718" t="str">
            <v>Powergen</v>
          </cell>
          <cell r="E5718">
            <v>2</v>
          </cell>
          <cell r="F5718" t="str">
            <v>Direct Debit</v>
          </cell>
          <cell r="G5718" t="str">
            <v>South Scotland</v>
          </cell>
          <cell r="H5718">
            <v>573</v>
          </cell>
        </row>
        <row r="5719">
          <cell r="A5719">
            <v>1999</v>
          </cell>
          <cell r="B5719">
            <v>4</v>
          </cell>
          <cell r="C5719" t="str">
            <v>Eastern Electricity</v>
          </cell>
          <cell r="D5719" t="str">
            <v>Powergen</v>
          </cell>
          <cell r="E5719">
            <v>2</v>
          </cell>
          <cell r="F5719" t="str">
            <v>Prepayment</v>
          </cell>
          <cell r="G5719" t="str">
            <v>South Scotland</v>
          </cell>
          <cell r="H5719">
            <v>240</v>
          </cell>
        </row>
        <row r="5720">
          <cell r="A5720">
            <v>1999</v>
          </cell>
          <cell r="B5720">
            <v>4</v>
          </cell>
          <cell r="C5720" t="str">
            <v>Eastern Electricity</v>
          </cell>
          <cell r="D5720" t="str">
            <v>Powergen</v>
          </cell>
          <cell r="E5720">
            <v>2</v>
          </cell>
          <cell r="F5720" t="str">
            <v>All</v>
          </cell>
          <cell r="G5720" t="str">
            <v>South Wales</v>
          </cell>
          <cell r="H5720">
            <v>4995</v>
          </cell>
        </row>
        <row r="5721">
          <cell r="A5721">
            <v>1999</v>
          </cell>
          <cell r="B5721">
            <v>4</v>
          </cell>
          <cell r="C5721" t="str">
            <v>Eastern Electricity</v>
          </cell>
          <cell r="D5721" t="str">
            <v>Powergen</v>
          </cell>
          <cell r="E5721">
            <v>2</v>
          </cell>
          <cell r="F5721" t="str">
            <v>Credit</v>
          </cell>
          <cell r="G5721" t="str">
            <v>South Wales</v>
          </cell>
          <cell r="H5721">
            <v>2133</v>
          </cell>
        </row>
        <row r="5722">
          <cell r="A5722">
            <v>1999</v>
          </cell>
          <cell r="B5722">
            <v>4</v>
          </cell>
          <cell r="C5722" t="str">
            <v>Eastern Electricity</v>
          </cell>
          <cell r="D5722" t="str">
            <v>Powergen</v>
          </cell>
          <cell r="E5722">
            <v>2</v>
          </cell>
          <cell r="F5722" t="str">
            <v>Credit</v>
          </cell>
          <cell r="G5722" t="str">
            <v>South Wales</v>
          </cell>
          <cell r="H5722">
            <v>0</v>
          </cell>
        </row>
        <row r="5723">
          <cell r="A5723">
            <v>1999</v>
          </cell>
          <cell r="B5723">
            <v>4</v>
          </cell>
          <cell r="C5723" t="str">
            <v>Eastern Electricity</v>
          </cell>
          <cell r="D5723" t="str">
            <v>Powergen</v>
          </cell>
          <cell r="E5723">
            <v>2</v>
          </cell>
          <cell r="F5723" t="str">
            <v>Direct Debit</v>
          </cell>
          <cell r="G5723" t="str">
            <v>South Wales</v>
          </cell>
          <cell r="H5723">
            <v>2695</v>
          </cell>
        </row>
        <row r="5724">
          <cell r="A5724">
            <v>1999</v>
          </cell>
          <cell r="B5724">
            <v>4</v>
          </cell>
          <cell r="C5724" t="str">
            <v>Eastern Electricity</v>
          </cell>
          <cell r="D5724" t="str">
            <v>Powergen</v>
          </cell>
          <cell r="E5724">
            <v>2</v>
          </cell>
          <cell r="F5724" t="str">
            <v>Prepayment</v>
          </cell>
          <cell r="G5724" t="str">
            <v>South Wales</v>
          </cell>
          <cell r="H5724">
            <v>167</v>
          </cell>
        </row>
        <row r="5725">
          <cell r="A5725">
            <v>1999</v>
          </cell>
          <cell r="B5725">
            <v>4</v>
          </cell>
          <cell r="C5725" t="str">
            <v>Eastern Electricity</v>
          </cell>
          <cell r="D5725" t="str">
            <v>Powergen</v>
          </cell>
          <cell r="E5725">
            <v>2</v>
          </cell>
          <cell r="F5725" t="str">
            <v>All</v>
          </cell>
          <cell r="G5725" t="str">
            <v>South West</v>
          </cell>
          <cell r="H5725">
            <v>2908</v>
          </cell>
        </row>
        <row r="5726">
          <cell r="A5726">
            <v>1999</v>
          </cell>
          <cell r="B5726">
            <v>4</v>
          </cell>
          <cell r="C5726" t="str">
            <v>Eastern Electricity</v>
          </cell>
          <cell r="D5726" t="str">
            <v>Powergen</v>
          </cell>
          <cell r="E5726">
            <v>2</v>
          </cell>
          <cell r="F5726" t="str">
            <v>Credit</v>
          </cell>
          <cell r="G5726" t="str">
            <v>South West</v>
          </cell>
          <cell r="H5726">
            <v>838</v>
          </cell>
        </row>
        <row r="5727">
          <cell r="A5727">
            <v>1999</v>
          </cell>
          <cell r="B5727">
            <v>4</v>
          </cell>
          <cell r="C5727" t="str">
            <v>Eastern Electricity</v>
          </cell>
          <cell r="D5727" t="str">
            <v>Powergen</v>
          </cell>
          <cell r="E5727">
            <v>2</v>
          </cell>
          <cell r="F5727" t="str">
            <v>Credit</v>
          </cell>
          <cell r="G5727" t="str">
            <v>South West</v>
          </cell>
          <cell r="H5727">
            <v>0</v>
          </cell>
        </row>
        <row r="5728">
          <cell r="A5728">
            <v>1999</v>
          </cell>
          <cell r="B5728">
            <v>4</v>
          </cell>
          <cell r="C5728" t="str">
            <v>Eastern Electricity</v>
          </cell>
          <cell r="D5728" t="str">
            <v>Powergen</v>
          </cell>
          <cell r="E5728">
            <v>2</v>
          </cell>
          <cell r="F5728" t="str">
            <v>Direct Debit</v>
          </cell>
          <cell r="G5728" t="str">
            <v>South West</v>
          </cell>
          <cell r="H5728">
            <v>1928</v>
          </cell>
        </row>
        <row r="5729">
          <cell r="A5729">
            <v>1999</v>
          </cell>
          <cell r="B5729">
            <v>4</v>
          </cell>
          <cell r="C5729" t="str">
            <v>Eastern Electricity</v>
          </cell>
          <cell r="D5729" t="str">
            <v>Powergen</v>
          </cell>
          <cell r="E5729">
            <v>2</v>
          </cell>
          <cell r="F5729" t="str">
            <v>Prepayment</v>
          </cell>
          <cell r="G5729" t="str">
            <v>South West</v>
          </cell>
          <cell r="H5729">
            <v>142</v>
          </cell>
        </row>
        <row r="5730">
          <cell r="A5730">
            <v>1999</v>
          </cell>
          <cell r="B5730">
            <v>4</v>
          </cell>
          <cell r="C5730" t="str">
            <v>Eastern Electricity</v>
          </cell>
          <cell r="D5730" t="str">
            <v>Powergen</v>
          </cell>
          <cell r="E5730">
            <v>2</v>
          </cell>
          <cell r="F5730" t="str">
            <v>All</v>
          </cell>
          <cell r="G5730" t="str">
            <v>Southern</v>
          </cell>
          <cell r="H5730">
            <v>19213</v>
          </cell>
        </row>
        <row r="5731">
          <cell r="A5731">
            <v>1999</v>
          </cell>
          <cell r="B5731">
            <v>4</v>
          </cell>
          <cell r="C5731" t="str">
            <v>Eastern Electricity</v>
          </cell>
          <cell r="D5731" t="str">
            <v>Powergen</v>
          </cell>
          <cell r="E5731">
            <v>2</v>
          </cell>
          <cell r="F5731" t="str">
            <v>Credit</v>
          </cell>
          <cell r="G5731" t="str">
            <v>Southern</v>
          </cell>
          <cell r="H5731">
            <v>8276</v>
          </cell>
        </row>
        <row r="5732">
          <cell r="A5732">
            <v>1999</v>
          </cell>
          <cell r="B5732">
            <v>4</v>
          </cell>
          <cell r="C5732" t="str">
            <v>Eastern Electricity</v>
          </cell>
          <cell r="D5732" t="str">
            <v>Powergen</v>
          </cell>
          <cell r="E5732">
            <v>2</v>
          </cell>
          <cell r="F5732" t="str">
            <v>Credit</v>
          </cell>
          <cell r="G5732" t="str">
            <v>Southern</v>
          </cell>
          <cell r="H5732">
            <v>0</v>
          </cell>
        </row>
        <row r="5733">
          <cell r="A5733">
            <v>1999</v>
          </cell>
          <cell r="B5733">
            <v>4</v>
          </cell>
          <cell r="C5733" t="str">
            <v>Eastern Electricity</v>
          </cell>
          <cell r="D5733" t="str">
            <v>Powergen</v>
          </cell>
          <cell r="E5733">
            <v>2</v>
          </cell>
          <cell r="F5733" t="str">
            <v>Direct Debit</v>
          </cell>
          <cell r="G5733" t="str">
            <v>Southern</v>
          </cell>
          <cell r="H5733">
            <v>9264</v>
          </cell>
        </row>
        <row r="5734">
          <cell r="A5734">
            <v>1999</v>
          </cell>
          <cell r="B5734">
            <v>4</v>
          </cell>
          <cell r="C5734" t="str">
            <v>Eastern Electricity</v>
          </cell>
          <cell r="D5734" t="str">
            <v>Powergen</v>
          </cell>
          <cell r="E5734">
            <v>2</v>
          </cell>
          <cell r="F5734" t="str">
            <v>Prepayment</v>
          </cell>
          <cell r="G5734" t="str">
            <v>Southern</v>
          </cell>
          <cell r="H5734">
            <v>1673</v>
          </cell>
        </row>
        <row r="5735">
          <cell r="A5735">
            <v>1999</v>
          </cell>
          <cell r="B5735">
            <v>4</v>
          </cell>
          <cell r="C5735" t="str">
            <v>Eastern Electricity</v>
          </cell>
          <cell r="D5735" t="str">
            <v>Powergen</v>
          </cell>
          <cell r="E5735">
            <v>2</v>
          </cell>
          <cell r="F5735" t="str">
            <v>All</v>
          </cell>
          <cell r="G5735" t="str">
            <v>Yorkshire</v>
          </cell>
          <cell r="H5735">
            <v>19159</v>
          </cell>
        </row>
        <row r="5736">
          <cell r="A5736">
            <v>1999</v>
          </cell>
          <cell r="B5736">
            <v>4</v>
          </cell>
          <cell r="C5736" t="str">
            <v>Eastern Electricity</v>
          </cell>
          <cell r="D5736" t="str">
            <v>Powergen</v>
          </cell>
          <cell r="E5736">
            <v>2</v>
          </cell>
          <cell r="F5736" t="str">
            <v>Credit</v>
          </cell>
          <cell r="G5736" t="str">
            <v>Yorkshire</v>
          </cell>
          <cell r="H5736">
            <v>9878</v>
          </cell>
        </row>
        <row r="5737">
          <cell r="A5737">
            <v>1999</v>
          </cell>
          <cell r="B5737">
            <v>4</v>
          </cell>
          <cell r="C5737" t="str">
            <v>Eastern Electricity</v>
          </cell>
          <cell r="D5737" t="str">
            <v>Powergen</v>
          </cell>
          <cell r="E5737">
            <v>2</v>
          </cell>
          <cell r="F5737" t="str">
            <v>Credit</v>
          </cell>
          <cell r="G5737" t="str">
            <v>Yorkshire</v>
          </cell>
          <cell r="H5737">
            <v>0</v>
          </cell>
        </row>
        <row r="5738">
          <cell r="A5738">
            <v>1999</v>
          </cell>
          <cell r="B5738">
            <v>4</v>
          </cell>
          <cell r="C5738" t="str">
            <v>Eastern Electricity</v>
          </cell>
          <cell r="D5738" t="str">
            <v>Powergen</v>
          </cell>
          <cell r="E5738">
            <v>2</v>
          </cell>
          <cell r="F5738" t="str">
            <v>Direct Debit</v>
          </cell>
          <cell r="G5738" t="str">
            <v>Yorkshire</v>
          </cell>
          <cell r="H5738">
            <v>8269</v>
          </cell>
        </row>
        <row r="5739">
          <cell r="A5739">
            <v>1999</v>
          </cell>
          <cell r="B5739">
            <v>4</v>
          </cell>
          <cell r="C5739" t="str">
            <v>Eastern Electricity</v>
          </cell>
          <cell r="D5739" t="str">
            <v>Powergen</v>
          </cell>
          <cell r="E5739">
            <v>2</v>
          </cell>
          <cell r="F5739" t="str">
            <v>Prepayment</v>
          </cell>
          <cell r="G5739" t="str">
            <v>Yorkshire</v>
          </cell>
          <cell r="H5739">
            <v>1012</v>
          </cell>
        </row>
        <row r="5740">
          <cell r="A5740">
            <v>1999</v>
          </cell>
          <cell r="B5740">
            <v>4</v>
          </cell>
          <cell r="C5740" t="str">
            <v>Independent Energy</v>
          </cell>
          <cell r="D5740" t="str">
            <v>nPower</v>
          </cell>
          <cell r="E5740">
            <v>2</v>
          </cell>
          <cell r="F5740" t="str">
            <v>All</v>
          </cell>
          <cell r="G5740" t="str">
            <v>East Anglia</v>
          </cell>
          <cell r="H5740">
            <v>10752</v>
          </cell>
        </row>
        <row r="5741">
          <cell r="A5741">
            <v>1999</v>
          </cell>
          <cell r="B5741">
            <v>4</v>
          </cell>
          <cell r="C5741" t="str">
            <v>Independent Energy</v>
          </cell>
          <cell r="D5741" t="str">
            <v>nPower</v>
          </cell>
          <cell r="E5741">
            <v>2</v>
          </cell>
          <cell r="F5741" t="str">
            <v>Credit</v>
          </cell>
          <cell r="G5741" t="str">
            <v>East Anglia</v>
          </cell>
          <cell r="H5741">
            <v>5729</v>
          </cell>
        </row>
        <row r="5742">
          <cell r="A5742">
            <v>1999</v>
          </cell>
          <cell r="B5742">
            <v>4</v>
          </cell>
          <cell r="C5742" t="str">
            <v>Independent Energy</v>
          </cell>
          <cell r="D5742" t="str">
            <v>nPower</v>
          </cell>
          <cell r="E5742">
            <v>2</v>
          </cell>
          <cell r="F5742" t="str">
            <v>Credit</v>
          </cell>
          <cell r="G5742" t="str">
            <v>East Anglia</v>
          </cell>
          <cell r="H5742">
            <v>0</v>
          </cell>
        </row>
        <row r="5743">
          <cell r="A5743">
            <v>1999</v>
          </cell>
          <cell r="B5743">
            <v>4</v>
          </cell>
          <cell r="C5743" t="str">
            <v>Independent Energy</v>
          </cell>
          <cell r="D5743" t="str">
            <v>nPower</v>
          </cell>
          <cell r="E5743">
            <v>2</v>
          </cell>
          <cell r="F5743" t="str">
            <v>Direct Debit</v>
          </cell>
          <cell r="G5743" t="str">
            <v>East Anglia</v>
          </cell>
          <cell r="H5743">
            <v>5022</v>
          </cell>
        </row>
        <row r="5744">
          <cell r="A5744">
            <v>1999</v>
          </cell>
          <cell r="B5744">
            <v>4</v>
          </cell>
          <cell r="C5744" t="str">
            <v>Independent Energy</v>
          </cell>
          <cell r="D5744" t="str">
            <v>nPower</v>
          </cell>
          <cell r="E5744">
            <v>2</v>
          </cell>
          <cell r="F5744" t="str">
            <v>Prepayment</v>
          </cell>
          <cell r="G5744" t="str">
            <v>East Anglia</v>
          </cell>
          <cell r="H5744">
            <v>1</v>
          </cell>
        </row>
        <row r="5745">
          <cell r="A5745">
            <v>1999</v>
          </cell>
          <cell r="B5745">
            <v>4</v>
          </cell>
          <cell r="C5745" t="str">
            <v>Independent Energy</v>
          </cell>
          <cell r="D5745" t="str">
            <v>nPower</v>
          </cell>
          <cell r="E5745">
            <v>2</v>
          </cell>
          <cell r="F5745" t="str">
            <v>All</v>
          </cell>
          <cell r="G5745" t="str">
            <v>East Midlands</v>
          </cell>
          <cell r="H5745">
            <v>13020</v>
          </cell>
        </row>
        <row r="5746">
          <cell r="A5746">
            <v>1999</v>
          </cell>
          <cell r="B5746">
            <v>4</v>
          </cell>
          <cell r="C5746" t="str">
            <v>Independent Energy</v>
          </cell>
          <cell r="D5746" t="str">
            <v>nPower</v>
          </cell>
          <cell r="E5746">
            <v>2</v>
          </cell>
          <cell r="F5746" t="str">
            <v>Credit</v>
          </cell>
          <cell r="G5746" t="str">
            <v>East Midlands</v>
          </cell>
          <cell r="H5746">
            <v>10703</v>
          </cell>
        </row>
        <row r="5747">
          <cell r="A5747">
            <v>1999</v>
          </cell>
          <cell r="B5747">
            <v>4</v>
          </cell>
          <cell r="C5747" t="str">
            <v>Independent Energy</v>
          </cell>
          <cell r="D5747" t="str">
            <v>nPower</v>
          </cell>
          <cell r="E5747">
            <v>2</v>
          </cell>
          <cell r="F5747" t="str">
            <v>Credit</v>
          </cell>
          <cell r="G5747" t="str">
            <v>East Midlands</v>
          </cell>
          <cell r="H5747">
            <v>0</v>
          </cell>
        </row>
        <row r="5748">
          <cell r="A5748">
            <v>1999</v>
          </cell>
          <cell r="B5748">
            <v>4</v>
          </cell>
          <cell r="C5748" t="str">
            <v>Independent Energy</v>
          </cell>
          <cell r="D5748" t="str">
            <v>nPower</v>
          </cell>
          <cell r="E5748">
            <v>2</v>
          </cell>
          <cell r="F5748" t="str">
            <v>Direct Debit</v>
          </cell>
          <cell r="G5748" t="str">
            <v>East Midlands</v>
          </cell>
          <cell r="H5748">
            <v>2286</v>
          </cell>
        </row>
        <row r="5749">
          <cell r="A5749">
            <v>1999</v>
          </cell>
          <cell r="B5749">
            <v>4</v>
          </cell>
          <cell r="C5749" t="str">
            <v>Independent Energy</v>
          </cell>
          <cell r="D5749" t="str">
            <v>nPower</v>
          </cell>
          <cell r="E5749">
            <v>2</v>
          </cell>
          <cell r="F5749" t="str">
            <v>Prepayment</v>
          </cell>
          <cell r="G5749" t="str">
            <v>East Midlands</v>
          </cell>
          <cell r="H5749">
            <v>31</v>
          </cell>
        </row>
        <row r="5750">
          <cell r="A5750">
            <v>1999</v>
          </cell>
          <cell r="B5750">
            <v>4</v>
          </cell>
          <cell r="C5750" t="str">
            <v>Independent Energy</v>
          </cell>
          <cell r="D5750" t="str">
            <v>nPower</v>
          </cell>
          <cell r="E5750">
            <v>2</v>
          </cell>
          <cell r="F5750" t="str">
            <v>All</v>
          </cell>
          <cell r="G5750" t="str">
            <v>London</v>
          </cell>
          <cell r="H5750">
            <v>4089</v>
          </cell>
        </row>
        <row r="5751">
          <cell r="A5751">
            <v>1999</v>
          </cell>
          <cell r="B5751">
            <v>4</v>
          </cell>
          <cell r="C5751" t="str">
            <v>Independent Energy</v>
          </cell>
          <cell r="D5751" t="str">
            <v>nPower</v>
          </cell>
          <cell r="E5751">
            <v>2</v>
          </cell>
          <cell r="F5751" t="str">
            <v>Credit</v>
          </cell>
          <cell r="G5751" t="str">
            <v>London</v>
          </cell>
          <cell r="H5751">
            <v>3074</v>
          </cell>
        </row>
        <row r="5752">
          <cell r="A5752">
            <v>1999</v>
          </cell>
          <cell r="B5752">
            <v>4</v>
          </cell>
          <cell r="C5752" t="str">
            <v>Independent Energy</v>
          </cell>
          <cell r="D5752" t="str">
            <v>nPower</v>
          </cell>
          <cell r="E5752">
            <v>2</v>
          </cell>
          <cell r="F5752" t="str">
            <v>Credit</v>
          </cell>
          <cell r="G5752" t="str">
            <v>London</v>
          </cell>
          <cell r="H5752">
            <v>0</v>
          </cell>
        </row>
        <row r="5753">
          <cell r="A5753">
            <v>1999</v>
          </cell>
          <cell r="B5753">
            <v>4</v>
          </cell>
          <cell r="C5753" t="str">
            <v>Independent Energy</v>
          </cell>
          <cell r="D5753" t="str">
            <v>nPower</v>
          </cell>
          <cell r="E5753">
            <v>2</v>
          </cell>
          <cell r="F5753" t="str">
            <v>Direct Debit</v>
          </cell>
          <cell r="G5753" t="str">
            <v>London</v>
          </cell>
          <cell r="H5753">
            <v>1014</v>
          </cell>
        </row>
        <row r="5754">
          <cell r="A5754">
            <v>1999</v>
          </cell>
          <cell r="B5754">
            <v>4</v>
          </cell>
          <cell r="C5754" t="str">
            <v>Independent Energy</v>
          </cell>
          <cell r="D5754" t="str">
            <v>nPower</v>
          </cell>
          <cell r="E5754">
            <v>2</v>
          </cell>
          <cell r="F5754" t="str">
            <v>Prepayment</v>
          </cell>
          <cell r="G5754" t="str">
            <v>London</v>
          </cell>
          <cell r="H5754">
            <v>1</v>
          </cell>
        </row>
        <row r="5755">
          <cell r="A5755">
            <v>1999</v>
          </cell>
          <cell r="B5755">
            <v>4</v>
          </cell>
          <cell r="C5755" t="str">
            <v>Independent Energy</v>
          </cell>
          <cell r="D5755" t="str">
            <v>nPower</v>
          </cell>
          <cell r="E5755">
            <v>2</v>
          </cell>
          <cell r="F5755" t="str">
            <v>All</v>
          </cell>
          <cell r="G5755" t="str">
            <v>Midlands</v>
          </cell>
          <cell r="H5755">
            <v>11019</v>
          </cell>
        </row>
        <row r="5756">
          <cell r="A5756">
            <v>1999</v>
          </cell>
          <cell r="B5756">
            <v>4</v>
          </cell>
          <cell r="C5756" t="str">
            <v>Independent Energy</v>
          </cell>
          <cell r="D5756" t="str">
            <v>nPower</v>
          </cell>
          <cell r="E5756">
            <v>2</v>
          </cell>
          <cell r="F5756" t="str">
            <v>Credit</v>
          </cell>
          <cell r="G5756" t="str">
            <v>Midlands</v>
          </cell>
          <cell r="H5756">
            <v>8531</v>
          </cell>
        </row>
        <row r="5757">
          <cell r="A5757">
            <v>1999</v>
          </cell>
          <cell r="B5757">
            <v>4</v>
          </cell>
          <cell r="C5757" t="str">
            <v>Independent Energy</v>
          </cell>
          <cell r="D5757" t="str">
            <v>nPower</v>
          </cell>
          <cell r="E5757">
            <v>2</v>
          </cell>
          <cell r="F5757" t="str">
            <v>Credit</v>
          </cell>
          <cell r="G5757" t="str">
            <v>Midlands</v>
          </cell>
          <cell r="H5757">
            <v>0</v>
          </cell>
        </row>
        <row r="5758">
          <cell r="A5758">
            <v>1999</v>
          </cell>
          <cell r="B5758">
            <v>4</v>
          </cell>
          <cell r="C5758" t="str">
            <v>Independent Energy</v>
          </cell>
          <cell r="D5758" t="str">
            <v>nPower</v>
          </cell>
          <cell r="E5758">
            <v>2</v>
          </cell>
          <cell r="F5758" t="str">
            <v>Direct Debit</v>
          </cell>
          <cell r="G5758" t="str">
            <v>Midlands</v>
          </cell>
          <cell r="H5758">
            <v>2474</v>
          </cell>
        </row>
        <row r="5759">
          <cell r="A5759">
            <v>1999</v>
          </cell>
          <cell r="B5759">
            <v>4</v>
          </cell>
          <cell r="C5759" t="str">
            <v>Independent Energy</v>
          </cell>
          <cell r="D5759" t="str">
            <v>nPower</v>
          </cell>
          <cell r="E5759">
            <v>2</v>
          </cell>
          <cell r="F5759" t="str">
            <v>Prepayment</v>
          </cell>
          <cell r="G5759" t="str">
            <v>Midlands</v>
          </cell>
          <cell r="H5759">
            <v>14</v>
          </cell>
        </row>
        <row r="5760">
          <cell r="A5760">
            <v>1999</v>
          </cell>
          <cell r="B5760">
            <v>4</v>
          </cell>
          <cell r="C5760" t="str">
            <v>Independent Energy</v>
          </cell>
          <cell r="D5760" t="str">
            <v>nPower</v>
          </cell>
          <cell r="E5760">
            <v>2</v>
          </cell>
          <cell r="F5760" t="str">
            <v>All</v>
          </cell>
          <cell r="G5760" t="str">
            <v>North East</v>
          </cell>
          <cell r="H5760">
            <v>3733</v>
          </cell>
        </row>
        <row r="5761">
          <cell r="A5761">
            <v>1999</v>
          </cell>
          <cell r="B5761">
            <v>4</v>
          </cell>
          <cell r="C5761" t="str">
            <v>Independent Energy</v>
          </cell>
          <cell r="D5761" t="str">
            <v>nPower</v>
          </cell>
          <cell r="E5761">
            <v>2</v>
          </cell>
          <cell r="F5761" t="str">
            <v>Credit</v>
          </cell>
          <cell r="G5761" t="str">
            <v>North East</v>
          </cell>
          <cell r="H5761">
            <v>2225</v>
          </cell>
        </row>
        <row r="5762">
          <cell r="A5762">
            <v>1999</v>
          </cell>
          <cell r="B5762">
            <v>4</v>
          </cell>
          <cell r="C5762" t="str">
            <v>Independent Energy</v>
          </cell>
          <cell r="D5762" t="str">
            <v>nPower</v>
          </cell>
          <cell r="E5762">
            <v>2</v>
          </cell>
          <cell r="F5762" t="str">
            <v>Credit</v>
          </cell>
          <cell r="G5762" t="str">
            <v>North East</v>
          </cell>
          <cell r="H5762">
            <v>0</v>
          </cell>
        </row>
        <row r="5763">
          <cell r="A5763">
            <v>1999</v>
          </cell>
          <cell r="B5763">
            <v>4</v>
          </cell>
          <cell r="C5763" t="str">
            <v>Independent Energy</v>
          </cell>
          <cell r="D5763" t="str">
            <v>nPower</v>
          </cell>
          <cell r="E5763">
            <v>2</v>
          </cell>
          <cell r="F5763" t="str">
            <v>Direct Debit</v>
          </cell>
          <cell r="G5763" t="str">
            <v>North East</v>
          </cell>
          <cell r="H5763">
            <v>1503</v>
          </cell>
        </row>
        <row r="5764">
          <cell r="A5764">
            <v>1999</v>
          </cell>
          <cell r="B5764">
            <v>4</v>
          </cell>
          <cell r="C5764" t="str">
            <v>Independent Energy</v>
          </cell>
          <cell r="D5764" t="str">
            <v>nPower</v>
          </cell>
          <cell r="E5764">
            <v>2</v>
          </cell>
          <cell r="F5764" t="str">
            <v>Prepayment</v>
          </cell>
          <cell r="G5764" t="str">
            <v>North East</v>
          </cell>
          <cell r="H5764">
            <v>5</v>
          </cell>
        </row>
        <row r="5765">
          <cell r="A5765">
            <v>1999</v>
          </cell>
          <cell r="B5765">
            <v>4</v>
          </cell>
          <cell r="C5765" t="str">
            <v>Independent Energy</v>
          </cell>
          <cell r="D5765" t="str">
            <v>nPower</v>
          </cell>
          <cell r="E5765">
            <v>2</v>
          </cell>
          <cell r="F5765" t="str">
            <v>All</v>
          </cell>
          <cell r="G5765" t="str">
            <v>North Scotland</v>
          </cell>
          <cell r="H5765">
            <v>629</v>
          </cell>
        </row>
        <row r="5766">
          <cell r="A5766">
            <v>1999</v>
          </cell>
          <cell r="B5766">
            <v>4</v>
          </cell>
          <cell r="C5766" t="str">
            <v>Independent Energy</v>
          </cell>
          <cell r="D5766" t="str">
            <v>nPower</v>
          </cell>
          <cell r="E5766">
            <v>2</v>
          </cell>
          <cell r="F5766" t="str">
            <v>Credit</v>
          </cell>
          <cell r="G5766" t="str">
            <v>North Scotland</v>
          </cell>
          <cell r="H5766">
            <v>363</v>
          </cell>
        </row>
        <row r="5767">
          <cell r="A5767">
            <v>1999</v>
          </cell>
          <cell r="B5767">
            <v>4</v>
          </cell>
          <cell r="C5767" t="str">
            <v>Independent Energy</v>
          </cell>
          <cell r="D5767" t="str">
            <v>nPower</v>
          </cell>
          <cell r="E5767">
            <v>2</v>
          </cell>
          <cell r="F5767" t="str">
            <v>Credit</v>
          </cell>
          <cell r="G5767" t="str">
            <v>North Scotland</v>
          </cell>
          <cell r="H5767">
            <v>0</v>
          </cell>
        </row>
        <row r="5768">
          <cell r="A5768">
            <v>1999</v>
          </cell>
          <cell r="B5768">
            <v>4</v>
          </cell>
          <cell r="C5768" t="str">
            <v>Independent Energy</v>
          </cell>
          <cell r="D5768" t="str">
            <v>nPower</v>
          </cell>
          <cell r="E5768">
            <v>2</v>
          </cell>
          <cell r="F5768" t="str">
            <v>Direct Debit</v>
          </cell>
          <cell r="G5768" t="str">
            <v>North Scotland</v>
          </cell>
          <cell r="H5768">
            <v>266</v>
          </cell>
        </row>
        <row r="5769">
          <cell r="A5769">
            <v>1999</v>
          </cell>
          <cell r="B5769">
            <v>4</v>
          </cell>
          <cell r="C5769" t="str">
            <v>Independent Energy</v>
          </cell>
          <cell r="D5769" t="str">
            <v>nPower</v>
          </cell>
          <cell r="E5769">
            <v>2</v>
          </cell>
          <cell r="F5769" t="str">
            <v>Prepayment</v>
          </cell>
          <cell r="G5769" t="str">
            <v>North Scotland</v>
          </cell>
          <cell r="H5769">
            <v>0</v>
          </cell>
        </row>
        <row r="5770">
          <cell r="A5770">
            <v>1999</v>
          </cell>
          <cell r="B5770">
            <v>4</v>
          </cell>
          <cell r="C5770" t="str">
            <v>Independent Energy</v>
          </cell>
          <cell r="D5770" t="str">
            <v>nPower</v>
          </cell>
          <cell r="E5770">
            <v>2</v>
          </cell>
          <cell r="F5770" t="str">
            <v>All</v>
          </cell>
          <cell r="G5770" t="str">
            <v>North Wales &amp; Merseyside</v>
          </cell>
          <cell r="H5770">
            <v>2226</v>
          </cell>
        </row>
        <row r="5771">
          <cell r="A5771">
            <v>1999</v>
          </cell>
          <cell r="B5771">
            <v>4</v>
          </cell>
          <cell r="C5771" t="str">
            <v>Independent Energy</v>
          </cell>
          <cell r="D5771" t="str">
            <v>nPower</v>
          </cell>
          <cell r="E5771">
            <v>2</v>
          </cell>
          <cell r="F5771" t="str">
            <v>Credit</v>
          </cell>
          <cell r="G5771" t="str">
            <v>North Wales &amp; Merseyside</v>
          </cell>
          <cell r="H5771">
            <v>1225</v>
          </cell>
        </row>
        <row r="5772">
          <cell r="A5772">
            <v>1999</v>
          </cell>
          <cell r="B5772">
            <v>4</v>
          </cell>
          <cell r="C5772" t="str">
            <v>Independent Energy</v>
          </cell>
          <cell r="D5772" t="str">
            <v>nPower</v>
          </cell>
          <cell r="E5772">
            <v>2</v>
          </cell>
          <cell r="F5772" t="str">
            <v>Credit</v>
          </cell>
          <cell r="G5772" t="str">
            <v>North Wales &amp; Merseyside</v>
          </cell>
          <cell r="H5772">
            <v>0</v>
          </cell>
        </row>
        <row r="5773">
          <cell r="A5773">
            <v>1999</v>
          </cell>
          <cell r="B5773">
            <v>4</v>
          </cell>
          <cell r="C5773" t="str">
            <v>Independent Energy</v>
          </cell>
          <cell r="D5773" t="str">
            <v>nPower</v>
          </cell>
          <cell r="E5773">
            <v>2</v>
          </cell>
          <cell r="F5773" t="str">
            <v>Direct Debit</v>
          </cell>
          <cell r="G5773" t="str">
            <v>North Wales &amp; Merseyside</v>
          </cell>
          <cell r="H5773">
            <v>1000</v>
          </cell>
        </row>
        <row r="5774">
          <cell r="A5774">
            <v>1999</v>
          </cell>
          <cell r="B5774">
            <v>4</v>
          </cell>
          <cell r="C5774" t="str">
            <v>Independent Energy</v>
          </cell>
          <cell r="D5774" t="str">
            <v>nPower</v>
          </cell>
          <cell r="E5774">
            <v>2</v>
          </cell>
          <cell r="F5774" t="str">
            <v>Prepayment</v>
          </cell>
          <cell r="G5774" t="str">
            <v>North Wales &amp; Merseyside</v>
          </cell>
          <cell r="H5774">
            <v>1</v>
          </cell>
        </row>
        <row r="5775">
          <cell r="A5775">
            <v>1999</v>
          </cell>
          <cell r="B5775">
            <v>4</v>
          </cell>
          <cell r="C5775" t="str">
            <v>Independent Energy</v>
          </cell>
          <cell r="D5775" t="str">
            <v>nPower</v>
          </cell>
          <cell r="E5775">
            <v>2</v>
          </cell>
          <cell r="F5775" t="str">
            <v>All</v>
          </cell>
          <cell r="G5775" t="str">
            <v>North West</v>
          </cell>
          <cell r="H5775">
            <v>1983</v>
          </cell>
        </row>
        <row r="5776">
          <cell r="A5776">
            <v>1999</v>
          </cell>
          <cell r="B5776">
            <v>4</v>
          </cell>
          <cell r="C5776" t="str">
            <v>Independent Energy</v>
          </cell>
          <cell r="D5776" t="str">
            <v>nPower</v>
          </cell>
          <cell r="E5776">
            <v>2</v>
          </cell>
          <cell r="F5776" t="str">
            <v>Credit</v>
          </cell>
          <cell r="G5776" t="str">
            <v>North West</v>
          </cell>
          <cell r="H5776">
            <v>1164</v>
          </cell>
        </row>
        <row r="5777">
          <cell r="A5777">
            <v>1999</v>
          </cell>
          <cell r="B5777">
            <v>4</v>
          </cell>
          <cell r="C5777" t="str">
            <v>Independent Energy</v>
          </cell>
          <cell r="D5777" t="str">
            <v>nPower</v>
          </cell>
          <cell r="E5777">
            <v>2</v>
          </cell>
          <cell r="F5777" t="str">
            <v>Credit</v>
          </cell>
          <cell r="G5777" t="str">
            <v>North West</v>
          </cell>
          <cell r="H5777">
            <v>0</v>
          </cell>
        </row>
        <row r="5778">
          <cell r="A5778">
            <v>1999</v>
          </cell>
          <cell r="B5778">
            <v>4</v>
          </cell>
          <cell r="C5778" t="str">
            <v>Independent Energy</v>
          </cell>
          <cell r="D5778" t="str">
            <v>nPower</v>
          </cell>
          <cell r="E5778">
            <v>2</v>
          </cell>
          <cell r="F5778" t="str">
            <v>Direct Debit</v>
          </cell>
          <cell r="G5778" t="str">
            <v>North West</v>
          </cell>
          <cell r="H5778">
            <v>818</v>
          </cell>
        </row>
        <row r="5779">
          <cell r="A5779">
            <v>1999</v>
          </cell>
          <cell r="B5779">
            <v>4</v>
          </cell>
          <cell r="C5779" t="str">
            <v>Independent Energy</v>
          </cell>
          <cell r="D5779" t="str">
            <v>nPower</v>
          </cell>
          <cell r="E5779">
            <v>2</v>
          </cell>
          <cell r="F5779" t="str">
            <v>Prepayment</v>
          </cell>
          <cell r="G5779" t="str">
            <v>North West</v>
          </cell>
          <cell r="H5779">
            <v>1</v>
          </cell>
        </row>
        <row r="5780">
          <cell r="A5780">
            <v>1999</v>
          </cell>
          <cell r="B5780">
            <v>4</v>
          </cell>
          <cell r="C5780" t="str">
            <v>Independent Energy</v>
          </cell>
          <cell r="D5780" t="str">
            <v>nPower</v>
          </cell>
          <cell r="E5780">
            <v>2</v>
          </cell>
          <cell r="F5780" t="str">
            <v>All</v>
          </cell>
          <cell r="G5780" t="str">
            <v>South East</v>
          </cell>
          <cell r="H5780">
            <v>4549</v>
          </cell>
        </row>
        <row r="5781">
          <cell r="A5781">
            <v>1999</v>
          </cell>
          <cell r="B5781">
            <v>4</v>
          </cell>
          <cell r="C5781" t="str">
            <v>Independent Energy</v>
          </cell>
          <cell r="D5781" t="str">
            <v>nPower</v>
          </cell>
          <cell r="E5781">
            <v>2</v>
          </cell>
          <cell r="F5781" t="str">
            <v>Credit</v>
          </cell>
          <cell r="G5781" t="str">
            <v>South East</v>
          </cell>
          <cell r="H5781">
            <v>2790</v>
          </cell>
        </row>
        <row r="5782">
          <cell r="A5782">
            <v>1999</v>
          </cell>
          <cell r="B5782">
            <v>4</v>
          </cell>
          <cell r="C5782" t="str">
            <v>Independent Energy</v>
          </cell>
          <cell r="D5782" t="str">
            <v>nPower</v>
          </cell>
          <cell r="E5782">
            <v>2</v>
          </cell>
          <cell r="F5782" t="str">
            <v>Credit</v>
          </cell>
          <cell r="G5782" t="str">
            <v>South East</v>
          </cell>
          <cell r="H5782">
            <v>0</v>
          </cell>
        </row>
        <row r="5783">
          <cell r="A5783">
            <v>1999</v>
          </cell>
          <cell r="B5783">
            <v>4</v>
          </cell>
          <cell r="C5783" t="str">
            <v>Independent Energy</v>
          </cell>
          <cell r="D5783" t="str">
            <v>nPower</v>
          </cell>
          <cell r="E5783">
            <v>2</v>
          </cell>
          <cell r="F5783" t="str">
            <v>Direct Debit</v>
          </cell>
          <cell r="G5783" t="str">
            <v>South East</v>
          </cell>
          <cell r="H5783">
            <v>1756</v>
          </cell>
        </row>
        <row r="5784">
          <cell r="A5784">
            <v>1999</v>
          </cell>
          <cell r="B5784">
            <v>4</v>
          </cell>
          <cell r="C5784" t="str">
            <v>Independent Energy</v>
          </cell>
          <cell r="D5784" t="str">
            <v>nPower</v>
          </cell>
          <cell r="E5784">
            <v>2</v>
          </cell>
          <cell r="F5784" t="str">
            <v>Prepayment</v>
          </cell>
          <cell r="G5784" t="str">
            <v>South East</v>
          </cell>
          <cell r="H5784">
            <v>3</v>
          </cell>
        </row>
        <row r="5785">
          <cell r="A5785">
            <v>1999</v>
          </cell>
          <cell r="B5785">
            <v>4</v>
          </cell>
          <cell r="C5785" t="str">
            <v>Independent Energy</v>
          </cell>
          <cell r="D5785" t="str">
            <v>nPower</v>
          </cell>
          <cell r="E5785">
            <v>2</v>
          </cell>
          <cell r="F5785" t="str">
            <v>All</v>
          </cell>
          <cell r="G5785" t="str">
            <v>South Scotland</v>
          </cell>
          <cell r="H5785">
            <v>1629</v>
          </cell>
        </row>
        <row r="5786">
          <cell r="A5786">
            <v>1999</v>
          </cell>
          <cell r="B5786">
            <v>4</v>
          </cell>
          <cell r="C5786" t="str">
            <v>Independent Energy</v>
          </cell>
          <cell r="D5786" t="str">
            <v>nPower</v>
          </cell>
          <cell r="E5786">
            <v>2</v>
          </cell>
          <cell r="F5786" t="str">
            <v>Credit</v>
          </cell>
          <cell r="G5786" t="str">
            <v>South Scotland</v>
          </cell>
          <cell r="H5786">
            <v>1078</v>
          </cell>
        </row>
        <row r="5787">
          <cell r="A5787">
            <v>1999</v>
          </cell>
          <cell r="B5787">
            <v>4</v>
          </cell>
          <cell r="C5787" t="str">
            <v>Independent Energy</v>
          </cell>
          <cell r="D5787" t="str">
            <v>nPower</v>
          </cell>
          <cell r="E5787">
            <v>2</v>
          </cell>
          <cell r="F5787" t="str">
            <v>Credit</v>
          </cell>
          <cell r="G5787" t="str">
            <v>South Scotland</v>
          </cell>
          <cell r="H5787">
            <v>0</v>
          </cell>
        </row>
        <row r="5788">
          <cell r="A5788">
            <v>1999</v>
          </cell>
          <cell r="B5788">
            <v>4</v>
          </cell>
          <cell r="C5788" t="str">
            <v>Independent Energy</v>
          </cell>
          <cell r="D5788" t="str">
            <v>nPower</v>
          </cell>
          <cell r="E5788">
            <v>2</v>
          </cell>
          <cell r="F5788" t="str">
            <v>Direct Debit</v>
          </cell>
          <cell r="G5788" t="str">
            <v>South Scotland</v>
          </cell>
          <cell r="H5788">
            <v>551</v>
          </cell>
        </row>
        <row r="5789">
          <cell r="A5789">
            <v>1999</v>
          </cell>
          <cell r="B5789">
            <v>4</v>
          </cell>
          <cell r="C5789" t="str">
            <v>Independent Energy</v>
          </cell>
          <cell r="D5789" t="str">
            <v>nPower</v>
          </cell>
          <cell r="E5789">
            <v>2</v>
          </cell>
          <cell r="F5789" t="str">
            <v>Prepayment</v>
          </cell>
          <cell r="G5789" t="str">
            <v>South Scotland</v>
          </cell>
          <cell r="H5789">
            <v>0</v>
          </cell>
        </row>
        <row r="5790">
          <cell r="A5790">
            <v>1999</v>
          </cell>
          <cell r="B5790">
            <v>4</v>
          </cell>
          <cell r="C5790" t="str">
            <v>Independent Energy</v>
          </cell>
          <cell r="D5790" t="str">
            <v>nPower</v>
          </cell>
          <cell r="E5790">
            <v>2</v>
          </cell>
          <cell r="F5790" t="str">
            <v>All</v>
          </cell>
          <cell r="G5790" t="str">
            <v>South Wales</v>
          </cell>
          <cell r="H5790">
            <v>1762</v>
          </cell>
        </row>
        <row r="5791">
          <cell r="A5791">
            <v>1999</v>
          </cell>
          <cell r="B5791">
            <v>4</v>
          </cell>
          <cell r="C5791" t="str">
            <v>Independent Energy</v>
          </cell>
          <cell r="D5791" t="str">
            <v>nPower</v>
          </cell>
          <cell r="E5791">
            <v>2</v>
          </cell>
          <cell r="F5791" t="str">
            <v>Credit</v>
          </cell>
          <cell r="G5791" t="str">
            <v>South Wales</v>
          </cell>
          <cell r="H5791">
            <v>1315</v>
          </cell>
        </row>
        <row r="5792">
          <cell r="A5792">
            <v>1999</v>
          </cell>
          <cell r="B5792">
            <v>4</v>
          </cell>
          <cell r="C5792" t="str">
            <v>Independent Energy</v>
          </cell>
          <cell r="D5792" t="str">
            <v>nPower</v>
          </cell>
          <cell r="E5792">
            <v>2</v>
          </cell>
          <cell r="F5792" t="str">
            <v>Credit</v>
          </cell>
          <cell r="G5792" t="str">
            <v>South Wales</v>
          </cell>
          <cell r="H5792">
            <v>0</v>
          </cell>
        </row>
        <row r="5793">
          <cell r="A5793">
            <v>1999</v>
          </cell>
          <cell r="B5793">
            <v>4</v>
          </cell>
          <cell r="C5793" t="str">
            <v>Independent Energy</v>
          </cell>
          <cell r="D5793" t="str">
            <v>nPower</v>
          </cell>
          <cell r="E5793">
            <v>2</v>
          </cell>
          <cell r="F5793" t="str">
            <v>Direct Debit</v>
          </cell>
          <cell r="G5793" t="str">
            <v>South Wales</v>
          </cell>
          <cell r="H5793">
            <v>447</v>
          </cell>
        </row>
        <row r="5794">
          <cell r="A5794">
            <v>1999</v>
          </cell>
          <cell r="B5794">
            <v>4</v>
          </cell>
          <cell r="C5794" t="str">
            <v>Independent Energy</v>
          </cell>
          <cell r="D5794" t="str">
            <v>nPower</v>
          </cell>
          <cell r="E5794">
            <v>2</v>
          </cell>
          <cell r="F5794" t="str">
            <v>Prepayment</v>
          </cell>
          <cell r="G5794" t="str">
            <v>South Wales</v>
          </cell>
          <cell r="H5794">
            <v>0</v>
          </cell>
        </row>
        <row r="5795">
          <cell r="A5795">
            <v>1999</v>
          </cell>
          <cell r="B5795">
            <v>4</v>
          </cell>
          <cell r="C5795" t="str">
            <v>Independent Energy</v>
          </cell>
          <cell r="D5795" t="str">
            <v>nPower</v>
          </cell>
          <cell r="E5795">
            <v>2</v>
          </cell>
          <cell r="F5795" t="str">
            <v>All</v>
          </cell>
          <cell r="G5795" t="str">
            <v>South West</v>
          </cell>
          <cell r="H5795">
            <v>2760</v>
          </cell>
        </row>
        <row r="5796">
          <cell r="A5796">
            <v>1999</v>
          </cell>
          <cell r="B5796">
            <v>4</v>
          </cell>
          <cell r="C5796" t="str">
            <v>Independent Energy</v>
          </cell>
          <cell r="D5796" t="str">
            <v>nPower</v>
          </cell>
          <cell r="E5796">
            <v>2</v>
          </cell>
          <cell r="F5796" t="str">
            <v>Credit</v>
          </cell>
          <cell r="G5796" t="str">
            <v>South West</v>
          </cell>
          <cell r="H5796">
            <v>1277</v>
          </cell>
        </row>
        <row r="5797">
          <cell r="A5797">
            <v>1999</v>
          </cell>
          <cell r="B5797">
            <v>4</v>
          </cell>
          <cell r="C5797" t="str">
            <v>Independent Energy</v>
          </cell>
          <cell r="D5797" t="str">
            <v>nPower</v>
          </cell>
          <cell r="E5797">
            <v>2</v>
          </cell>
          <cell r="F5797" t="str">
            <v>Credit</v>
          </cell>
          <cell r="G5797" t="str">
            <v>South West</v>
          </cell>
          <cell r="H5797">
            <v>0</v>
          </cell>
        </row>
        <row r="5798">
          <cell r="A5798">
            <v>1999</v>
          </cell>
          <cell r="B5798">
            <v>4</v>
          </cell>
          <cell r="C5798" t="str">
            <v>Independent Energy</v>
          </cell>
          <cell r="D5798" t="str">
            <v>nPower</v>
          </cell>
          <cell r="E5798">
            <v>2</v>
          </cell>
          <cell r="F5798" t="str">
            <v>Direct Debit</v>
          </cell>
          <cell r="G5798" t="str">
            <v>South West</v>
          </cell>
          <cell r="H5798">
            <v>1482</v>
          </cell>
        </row>
        <row r="5799">
          <cell r="A5799">
            <v>1999</v>
          </cell>
          <cell r="B5799">
            <v>4</v>
          </cell>
          <cell r="C5799" t="str">
            <v>Independent Energy</v>
          </cell>
          <cell r="D5799" t="str">
            <v>nPower</v>
          </cell>
          <cell r="E5799">
            <v>2</v>
          </cell>
          <cell r="F5799" t="str">
            <v>Prepayment</v>
          </cell>
          <cell r="G5799" t="str">
            <v>South West</v>
          </cell>
          <cell r="H5799">
            <v>1</v>
          </cell>
        </row>
        <row r="5800">
          <cell r="A5800">
            <v>1999</v>
          </cell>
          <cell r="B5800">
            <v>4</v>
          </cell>
          <cell r="C5800" t="str">
            <v>Independent Energy</v>
          </cell>
          <cell r="D5800" t="str">
            <v>nPower</v>
          </cell>
          <cell r="E5800">
            <v>2</v>
          </cell>
          <cell r="F5800" t="str">
            <v>All</v>
          </cell>
          <cell r="G5800" t="str">
            <v>Southern</v>
          </cell>
          <cell r="H5800">
            <v>17172</v>
          </cell>
        </row>
        <row r="5801">
          <cell r="A5801">
            <v>1999</v>
          </cell>
          <cell r="B5801">
            <v>4</v>
          </cell>
          <cell r="C5801" t="str">
            <v>Independent Energy</v>
          </cell>
          <cell r="D5801" t="str">
            <v>nPower</v>
          </cell>
          <cell r="E5801">
            <v>2</v>
          </cell>
          <cell r="F5801" t="str">
            <v>Credit</v>
          </cell>
          <cell r="G5801" t="str">
            <v>Southern</v>
          </cell>
          <cell r="H5801">
            <v>10290</v>
          </cell>
        </row>
        <row r="5802">
          <cell r="A5802">
            <v>1999</v>
          </cell>
          <cell r="B5802">
            <v>4</v>
          </cell>
          <cell r="C5802" t="str">
            <v>Independent Energy</v>
          </cell>
          <cell r="D5802" t="str">
            <v>nPower</v>
          </cell>
          <cell r="E5802">
            <v>2</v>
          </cell>
          <cell r="F5802" t="str">
            <v>Credit</v>
          </cell>
          <cell r="G5802" t="str">
            <v>Southern</v>
          </cell>
          <cell r="H5802">
            <v>0</v>
          </cell>
        </row>
        <row r="5803">
          <cell r="A5803">
            <v>1999</v>
          </cell>
          <cell r="B5803">
            <v>4</v>
          </cell>
          <cell r="C5803" t="str">
            <v>Independent Energy</v>
          </cell>
          <cell r="D5803" t="str">
            <v>nPower</v>
          </cell>
          <cell r="E5803">
            <v>2</v>
          </cell>
          <cell r="F5803" t="str">
            <v>Direct Debit</v>
          </cell>
          <cell r="G5803" t="str">
            <v>Southern</v>
          </cell>
          <cell r="H5803">
            <v>6879</v>
          </cell>
        </row>
        <row r="5804">
          <cell r="A5804">
            <v>1999</v>
          </cell>
          <cell r="B5804">
            <v>4</v>
          </cell>
          <cell r="C5804" t="str">
            <v>Independent Energy</v>
          </cell>
          <cell r="D5804" t="str">
            <v>nPower</v>
          </cell>
          <cell r="E5804">
            <v>2</v>
          </cell>
          <cell r="F5804" t="str">
            <v>Prepayment</v>
          </cell>
          <cell r="G5804" t="str">
            <v>Southern</v>
          </cell>
          <cell r="H5804">
            <v>3</v>
          </cell>
        </row>
        <row r="5805">
          <cell r="A5805">
            <v>1999</v>
          </cell>
          <cell r="B5805">
            <v>4</v>
          </cell>
          <cell r="C5805" t="str">
            <v>Independent Energy</v>
          </cell>
          <cell r="D5805" t="str">
            <v>nPower</v>
          </cell>
          <cell r="E5805">
            <v>2</v>
          </cell>
          <cell r="F5805" t="str">
            <v>All</v>
          </cell>
          <cell r="G5805" t="str">
            <v>Yorkshire</v>
          </cell>
          <cell r="H5805">
            <v>13601</v>
          </cell>
        </row>
        <row r="5806">
          <cell r="A5806">
            <v>1999</v>
          </cell>
          <cell r="B5806">
            <v>4</v>
          </cell>
          <cell r="C5806" t="str">
            <v>Independent Energy</v>
          </cell>
          <cell r="D5806" t="str">
            <v>nPower</v>
          </cell>
          <cell r="E5806">
            <v>2</v>
          </cell>
          <cell r="F5806" t="str">
            <v>Credit</v>
          </cell>
          <cell r="G5806" t="str">
            <v>Yorkshire</v>
          </cell>
          <cell r="H5806">
            <v>9252</v>
          </cell>
        </row>
        <row r="5807">
          <cell r="A5807">
            <v>1999</v>
          </cell>
          <cell r="B5807">
            <v>4</v>
          </cell>
          <cell r="C5807" t="str">
            <v>Independent Energy</v>
          </cell>
          <cell r="D5807" t="str">
            <v>nPower</v>
          </cell>
          <cell r="E5807">
            <v>2</v>
          </cell>
          <cell r="F5807" t="str">
            <v>Credit</v>
          </cell>
          <cell r="G5807" t="str">
            <v>Yorkshire</v>
          </cell>
          <cell r="H5807">
            <v>0</v>
          </cell>
        </row>
        <row r="5808">
          <cell r="A5808">
            <v>1999</v>
          </cell>
          <cell r="B5808">
            <v>4</v>
          </cell>
          <cell r="C5808" t="str">
            <v>Independent Energy</v>
          </cell>
          <cell r="D5808" t="str">
            <v>nPower</v>
          </cell>
          <cell r="E5808">
            <v>2</v>
          </cell>
          <cell r="F5808" t="str">
            <v>Direct Debit</v>
          </cell>
          <cell r="G5808" t="str">
            <v>Yorkshire</v>
          </cell>
          <cell r="H5808">
            <v>4343</v>
          </cell>
        </row>
        <row r="5809">
          <cell r="A5809">
            <v>1999</v>
          </cell>
          <cell r="B5809">
            <v>4</v>
          </cell>
          <cell r="C5809" t="str">
            <v>Independent Energy</v>
          </cell>
          <cell r="D5809" t="str">
            <v>nPower</v>
          </cell>
          <cell r="E5809">
            <v>2</v>
          </cell>
          <cell r="F5809" t="str">
            <v>Prepayment</v>
          </cell>
          <cell r="G5809" t="str">
            <v>Yorkshire</v>
          </cell>
          <cell r="H5809">
            <v>6</v>
          </cell>
        </row>
        <row r="5810">
          <cell r="A5810">
            <v>1999</v>
          </cell>
          <cell r="B5810">
            <v>4</v>
          </cell>
          <cell r="C5810" t="str">
            <v>London Electricity plc</v>
          </cell>
          <cell r="D5810" t="str">
            <v>EDF</v>
          </cell>
          <cell r="E5810">
            <v>2</v>
          </cell>
          <cell r="F5810" t="str">
            <v>All</v>
          </cell>
          <cell r="G5810" t="str">
            <v>East Anglia</v>
          </cell>
          <cell r="H5810">
            <v>5567</v>
          </cell>
        </row>
        <row r="5811">
          <cell r="A5811">
            <v>1999</v>
          </cell>
          <cell r="B5811">
            <v>4</v>
          </cell>
          <cell r="C5811" t="str">
            <v>London Electricity plc</v>
          </cell>
          <cell r="D5811" t="str">
            <v>EDF</v>
          </cell>
          <cell r="E5811">
            <v>2</v>
          </cell>
          <cell r="F5811" t="str">
            <v>Credit</v>
          </cell>
          <cell r="G5811" t="str">
            <v>East Anglia</v>
          </cell>
          <cell r="H5811">
            <v>4209</v>
          </cell>
        </row>
        <row r="5812">
          <cell r="A5812">
            <v>1999</v>
          </cell>
          <cell r="B5812">
            <v>4</v>
          </cell>
          <cell r="C5812" t="str">
            <v>London Electricity plc</v>
          </cell>
          <cell r="D5812" t="str">
            <v>EDF</v>
          </cell>
          <cell r="E5812">
            <v>2</v>
          </cell>
          <cell r="F5812" t="str">
            <v>Credit</v>
          </cell>
          <cell r="G5812" t="str">
            <v>East Anglia</v>
          </cell>
          <cell r="H5812">
            <v>0</v>
          </cell>
        </row>
        <row r="5813">
          <cell r="A5813">
            <v>1999</v>
          </cell>
          <cell r="B5813">
            <v>4</v>
          </cell>
          <cell r="C5813" t="str">
            <v>London Electricity plc</v>
          </cell>
          <cell r="D5813" t="str">
            <v>EDF</v>
          </cell>
          <cell r="E5813">
            <v>2</v>
          </cell>
          <cell r="F5813" t="str">
            <v>Direct Debit</v>
          </cell>
          <cell r="G5813" t="str">
            <v>East Anglia</v>
          </cell>
          <cell r="H5813">
            <v>1358</v>
          </cell>
        </row>
        <row r="5814">
          <cell r="A5814">
            <v>1999</v>
          </cell>
          <cell r="B5814">
            <v>4</v>
          </cell>
          <cell r="C5814" t="str">
            <v>London Electricity plc</v>
          </cell>
          <cell r="D5814" t="str">
            <v>EDF</v>
          </cell>
          <cell r="E5814">
            <v>2</v>
          </cell>
          <cell r="F5814" t="str">
            <v>Prepayment</v>
          </cell>
          <cell r="G5814" t="str">
            <v>East Anglia</v>
          </cell>
          <cell r="H5814">
            <v>0</v>
          </cell>
        </row>
        <row r="5815">
          <cell r="A5815">
            <v>1999</v>
          </cell>
          <cell r="B5815">
            <v>4</v>
          </cell>
          <cell r="C5815" t="str">
            <v>London Electricity plc</v>
          </cell>
          <cell r="D5815" t="str">
            <v>EDF</v>
          </cell>
          <cell r="E5815">
            <v>2</v>
          </cell>
          <cell r="F5815" t="str">
            <v>All</v>
          </cell>
          <cell r="G5815" t="str">
            <v>East Midlands</v>
          </cell>
          <cell r="H5815">
            <v>50</v>
          </cell>
        </row>
        <row r="5816">
          <cell r="A5816">
            <v>1999</v>
          </cell>
          <cell r="B5816">
            <v>4</v>
          </cell>
          <cell r="C5816" t="str">
            <v>London Electricity plc</v>
          </cell>
          <cell r="D5816" t="str">
            <v>EDF</v>
          </cell>
          <cell r="E5816">
            <v>2</v>
          </cell>
          <cell r="F5816" t="str">
            <v>Credit</v>
          </cell>
          <cell r="G5816" t="str">
            <v>East Midlands</v>
          </cell>
          <cell r="H5816">
            <v>37</v>
          </cell>
        </row>
        <row r="5817">
          <cell r="A5817">
            <v>1999</v>
          </cell>
          <cell r="B5817">
            <v>4</v>
          </cell>
          <cell r="C5817" t="str">
            <v>London Electricity plc</v>
          </cell>
          <cell r="D5817" t="str">
            <v>EDF</v>
          </cell>
          <cell r="E5817">
            <v>2</v>
          </cell>
          <cell r="F5817" t="str">
            <v>Credit</v>
          </cell>
          <cell r="G5817" t="str">
            <v>East Midlands</v>
          </cell>
          <cell r="H5817">
            <v>0</v>
          </cell>
        </row>
        <row r="5818">
          <cell r="A5818">
            <v>1999</v>
          </cell>
          <cell r="B5818">
            <v>4</v>
          </cell>
          <cell r="C5818" t="str">
            <v>London Electricity plc</v>
          </cell>
          <cell r="D5818" t="str">
            <v>EDF</v>
          </cell>
          <cell r="E5818">
            <v>2</v>
          </cell>
          <cell r="F5818" t="str">
            <v>Direct Debit</v>
          </cell>
          <cell r="G5818" t="str">
            <v>East Midlands</v>
          </cell>
          <cell r="H5818">
            <v>13</v>
          </cell>
        </row>
        <row r="5819">
          <cell r="A5819">
            <v>1999</v>
          </cell>
          <cell r="B5819">
            <v>4</v>
          </cell>
          <cell r="C5819" t="str">
            <v>London Electricity plc</v>
          </cell>
          <cell r="D5819" t="str">
            <v>EDF</v>
          </cell>
          <cell r="E5819">
            <v>2</v>
          </cell>
          <cell r="F5819" t="str">
            <v>Prepayment</v>
          </cell>
          <cell r="G5819" t="str">
            <v>East Midlands</v>
          </cell>
          <cell r="H5819">
            <v>0</v>
          </cell>
        </row>
        <row r="5820">
          <cell r="A5820">
            <v>1999</v>
          </cell>
          <cell r="B5820">
            <v>4</v>
          </cell>
          <cell r="C5820" t="str">
            <v>London Electricity plc</v>
          </cell>
          <cell r="D5820" t="str">
            <v>EDF</v>
          </cell>
          <cell r="E5820">
            <v>1</v>
          </cell>
          <cell r="F5820" t="str">
            <v>All</v>
          </cell>
          <cell r="G5820" t="str">
            <v>London</v>
          </cell>
          <cell r="H5820">
            <v>1589657</v>
          </cell>
        </row>
        <row r="5821">
          <cell r="A5821">
            <v>1999</v>
          </cell>
          <cell r="B5821">
            <v>4</v>
          </cell>
          <cell r="C5821" t="str">
            <v>London Electricity plc</v>
          </cell>
          <cell r="D5821" t="str">
            <v>EDF</v>
          </cell>
          <cell r="E5821">
            <v>1</v>
          </cell>
          <cell r="F5821" t="str">
            <v>Credit</v>
          </cell>
          <cell r="G5821" t="str">
            <v>London</v>
          </cell>
          <cell r="H5821">
            <v>853687</v>
          </cell>
        </row>
        <row r="5822">
          <cell r="A5822">
            <v>1999</v>
          </cell>
          <cell r="B5822">
            <v>4</v>
          </cell>
          <cell r="C5822" t="str">
            <v>London Electricity plc</v>
          </cell>
          <cell r="D5822" t="str">
            <v>EDF</v>
          </cell>
          <cell r="E5822">
            <v>1</v>
          </cell>
          <cell r="F5822" t="str">
            <v>Credit</v>
          </cell>
          <cell r="G5822" t="str">
            <v>London</v>
          </cell>
          <cell r="H5822">
            <v>3084</v>
          </cell>
        </row>
        <row r="5823">
          <cell r="A5823">
            <v>1999</v>
          </cell>
          <cell r="B5823">
            <v>4</v>
          </cell>
          <cell r="C5823" t="str">
            <v>London Electricity plc</v>
          </cell>
          <cell r="D5823" t="str">
            <v>EDF</v>
          </cell>
          <cell r="E5823">
            <v>1</v>
          </cell>
          <cell r="F5823" t="str">
            <v>Direct Debit</v>
          </cell>
          <cell r="G5823" t="str">
            <v>London</v>
          </cell>
          <cell r="H5823">
            <v>361192</v>
          </cell>
        </row>
        <row r="5824">
          <cell r="A5824">
            <v>1999</v>
          </cell>
          <cell r="B5824">
            <v>4</v>
          </cell>
          <cell r="C5824" t="str">
            <v>London Electricity plc</v>
          </cell>
          <cell r="D5824" t="str">
            <v>EDF</v>
          </cell>
          <cell r="E5824">
            <v>1</v>
          </cell>
          <cell r="F5824" t="str">
            <v>Prepayment</v>
          </cell>
          <cell r="G5824" t="str">
            <v>London</v>
          </cell>
          <cell r="H5824">
            <v>371694</v>
          </cell>
        </row>
        <row r="5825">
          <cell r="A5825">
            <v>1999</v>
          </cell>
          <cell r="B5825">
            <v>4</v>
          </cell>
          <cell r="C5825" t="str">
            <v>London Electricity plc</v>
          </cell>
          <cell r="D5825" t="str">
            <v>EDF</v>
          </cell>
          <cell r="E5825">
            <v>2</v>
          </cell>
          <cell r="F5825" t="str">
            <v>All</v>
          </cell>
          <cell r="G5825" t="str">
            <v>Midlands</v>
          </cell>
          <cell r="H5825">
            <v>9</v>
          </cell>
        </row>
        <row r="5826">
          <cell r="A5826">
            <v>1999</v>
          </cell>
          <cell r="B5826">
            <v>4</v>
          </cell>
          <cell r="C5826" t="str">
            <v>London Electricity plc</v>
          </cell>
          <cell r="D5826" t="str">
            <v>EDF</v>
          </cell>
          <cell r="E5826">
            <v>2</v>
          </cell>
          <cell r="F5826" t="str">
            <v>Credit</v>
          </cell>
          <cell r="G5826" t="str">
            <v>Midlands</v>
          </cell>
          <cell r="H5826">
            <v>3</v>
          </cell>
        </row>
        <row r="5827">
          <cell r="A5827">
            <v>1999</v>
          </cell>
          <cell r="B5827">
            <v>4</v>
          </cell>
          <cell r="C5827" t="str">
            <v>London Electricity plc</v>
          </cell>
          <cell r="D5827" t="str">
            <v>EDF</v>
          </cell>
          <cell r="E5827">
            <v>2</v>
          </cell>
          <cell r="F5827" t="str">
            <v>Credit</v>
          </cell>
          <cell r="G5827" t="str">
            <v>Midlands</v>
          </cell>
          <cell r="H5827">
            <v>0</v>
          </cell>
        </row>
        <row r="5828">
          <cell r="A5828">
            <v>1999</v>
          </cell>
          <cell r="B5828">
            <v>4</v>
          </cell>
          <cell r="C5828" t="str">
            <v>London Electricity plc</v>
          </cell>
          <cell r="D5828" t="str">
            <v>EDF</v>
          </cell>
          <cell r="E5828">
            <v>2</v>
          </cell>
          <cell r="F5828" t="str">
            <v>Direct Debit</v>
          </cell>
          <cell r="G5828" t="str">
            <v>Midlands</v>
          </cell>
          <cell r="H5828">
            <v>6</v>
          </cell>
        </row>
        <row r="5829">
          <cell r="A5829">
            <v>1999</v>
          </cell>
          <cell r="B5829">
            <v>4</v>
          </cell>
          <cell r="C5829" t="str">
            <v>London Electricity plc</v>
          </cell>
          <cell r="D5829" t="str">
            <v>EDF</v>
          </cell>
          <cell r="E5829">
            <v>2</v>
          </cell>
          <cell r="F5829" t="str">
            <v>Prepayment</v>
          </cell>
          <cell r="G5829" t="str">
            <v>Midlands</v>
          </cell>
          <cell r="H5829">
            <v>0</v>
          </cell>
        </row>
        <row r="5830">
          <cell r="A5830">
            <v>1999</v>
          </cell>
          <cell r="B5830">
            <v>4</v>
          </cell>
          <cell r="C5830" t="str">
            <v>London Electricity plc</v>
          </cell>
          <cell r="D5830" t="str">
            <v>EDF</v>
          </cell>
          <cell r="E5830">
            <v>2</v>
          </cell>
          <cell r="F5830" t="str">
            <v>All</v>
          </cell>
          <cell r="G5830" t="str">
            <v>North East</v>
          </cell>
          <cell r="H5830">
            <v>35</v>
          </cell>
        </row>
        <row r="5831">
          <cell r="A5831">
            <v>1999</v>
          </cell>
          <cell r="B5831">
            <v>4</v>
          </cell>
          <cell r="C5831" t="str">
            <v>London Electricity plc</v>
          </cell>
          <cell r="D5831" t="str">
            <v>EDF</v>
          </cell>
          <cell r="E5831">
            <v>2</v>
          </cell>
          <cell r="F5831" t="str">
            <v>Credit</v>
          </cell>
          <cell r="G5831" t="str">
            <v>North East</v>
          </cell>
          <cell r="H5831">
            <v>8</v>
          </cell>
        </row>
        <row r="5832">
          <cell r="A5832">
            <v>1999</v>
          </cell>
          <cell r="B5832">
            <v>4</v>
          </cell>
          <cell r="C5832" t="str">
            <v>London Electricity plc</v>
          </cell>
          <cell r="D5832" t="str">
            <v>EDF</v>
          </cell>
          <cell r="E5832">
            <v>2</v>
          </cell>
          <cell r="F5832" t="str">
            <v>Credit</v>
          </cell>
          <cell r="G5832" t="str">
            <v>North East</v>
          </cell>
          <cell r="H5832">
            <v>0</v>
          </cell>
        </row>
        <row r="5833">
          <cell r="A5833">
            <v>1999</v>
          </cell>
          <cell r="B5833">
            <v>4</v>
          </cell>
          <cell r="C5833" t="str">
            <v>London Electricity plc</v>
          </cell>
          <cell r="D5833" t="str">
            <v>EDF</v>
          </cell>
          <cell r="E5833">
            <v>2</v>
          </cell>
          <cell r="F5833" t="str">
            <v>Direct Debit</v>
          </cell>
          <cell r="G5833" t="str">
            <v>North East</v>
          </cell>
          <cell r="H5833">
            <v>27</v>
          </cell>
        </row>
        <row r="5834">
          <cell r="A5834">
            <v>1999</v>
          </cell>
          <cell r="B5834">
            <v>4</v>
          </cell>
          <cell r="C5834" t="str">
            <v>London Electricity plc</v>
          </cell>
          <cell r="D5834" t="str">
            <v>EDF</v>
          </cell>
          <cell r="E5834">
            <v>2</v>
          </cell>
          <cell r="F5834" t="str">
            <v>Prepayment</v>
          </cell>
          <cell r="G5834" t="str">
            <v>North East</v>
          </cell>
          <cell r="H5834">
            <v>0</v>
          </cell>
        </row>
        <row r="5835">
          <cell r="A5835">
            <v>1999</v>
          </cell>
          <cell r="B5835">
            <v>4</v>
          </cell>
          <cell r="C5835" t="str">
            <v>London Electricity plc</v>
          </cell>
          <cell r="D5835" t="str">
            <v>EDF</v>
          </cell>
          <cell r="E5835">
            <v>2</v>
          </cell>
          <cell r="F5835" t="str">
            <v>All</v>
          </cell>
          <cell r="G5835" t="str">
            <v>North Scotland</v>
          </cell>
          <cell r="H5835">
            <v>0</v>
          </cell>
        </row>
        <row r="5836">
          <cell r="A5836">
            <v>1999</v>
          </cell>
          <cell r="B5836">
            <v>4</v>
          </cell>
          <cell r="C5836" t="str">
            <v>London Electricity plc</v>
          </cell>
          <cell r="D5836" t="str">
            <v>EDF</v>
          </cell>
          <cell r="E5836">
            <v>2</v>
          </cell>
          <cell r="F5836" t="str">
            <v>Credit</v>
          </cell>
          <cell r="G5836" t="str">
            <v>North Scotland</v>
          </cell>
          <cell r="H5836">
            <v>0</v>
          </cell>
        </row>
        <row r="5837">
          <cell r="A5837">
            <v>1999</v>
          </cell>
          <cell r="B5837">
            <v>4</v>
          </cell>
          <cell r="C5837" t="str">
            <v>London Electricity plc</v>
          </cell>
          <cell r="D5837" t="str">
            <v>EDF</v>
          </cell>
          <cell r="E5837">
            <v>2</v>
          </cell>
          <cell r="F5837" t="str">
            <v>Credit</v>
          </cell>
          <cell r="G5837" t="str">
            <v>North Scotland</v>
          </cell>
          <cell r="H5837">
            <v>0</v>
          </cell>
        </row>
        <row r="5838">
          <cell r="A5838">
            <v>1999</v>
          </cell>
          <cell r="B5838">
            <v>4</v>
          </cell>
          <cell r="C5838" t="str">
            <v>London Electricity plc</v>
          </cell>
          <cell r="D5838" t="str">
            <v>EDF</v>
          </cell>
          <cell r="E5838">
            <v>2</v>
          </cell>
          <cell r="F5838" t="str">
            <v>Direct Debit</v>
          </cell>
          <cell r="G5838" t="str">
            <v>North Scotland</v>
          </cell>
          <cell r="H5838">
            <v>0</v>
          </cell>
        </row>
        <row r="5839">
          <cell r="A5839">
            <v>1999</v>
          </cell>
          <cell r="B5839">
            <v>4</v>
          </cell>
          <cell r="C5839" t="str">
            <v>London Electricity plc</v>
          </cell>
          <cell r="D5839" t="str">
            <v>EDF</v>
          </cell>
          <cell r="E5839">
            <v>2</v>
          </cell>
          <cell r="F5839" t="str">
            <v>Prepayment</v>
          </cell>
          <cell r="G5839" t="str">
            <v>North Scotland</v>
          </cell>
          <cell r="H5839">
            <v>0</v>
          </cell>
        </row>
        <row r="5840">
          <cell r="A5840">
            <v>1999</v>
          </cell>
          <cell r="B5840">
            <v>4</v>
          </cell>
          <cell r="C5840" t="str">
            <v>London Electricity plc</v>
          </cell>
          <cell r="D5840" t="str">
            <v>EDF</v>
          </cell>
          <cell r="E5840">
            <v>2</v>
          </cell>
          <cell r="F5840" t="str">
            <v>All</v>
          </cell>
          <cell r="G5840" t="str">
            <v>North Wales &amp; Merseyside</v>
          </cell>
          <cell r="H5840">
            <v>0</v>
          </cell>
        </row>
        <row r="5841">
          <cell r="A5841">
            <v>1999</v>
          </cell>
          <cell r="B5841">
            <v>4</v>
          </cell>
          <cell r="C5841" t="str">
            <v>London Electricity plc</v>
          </cell>
          <cell r="D5841" t="str">
            <v>EDF</v>
          </cell>
          <cell r="E5841">
            <v>2</v>
          </cell>
          <cell r="F5841" t="str">
            <v>Credit</v>
          </cell>
          <cell r="G5841" t="str">
            <v>North Wales &amp; Merseyside</v>
          </cell>
          <cell r="H5841">
            <v>0</v>
          </cell>
        </row>
        <row r="5842">
          <cell r="A5842">
            <v>1999</v>
          </cell>
          <cell r="B5842">
            <v>4</v>
          </cell>
          <cell r="C5842" t="str">
            <v>London Electricity plc</v>
          </cell>
          <cell r="D5842" t="str">
            <v>EDF</v>
          </cell>
          <cell r="E5842">
            <v>2</v>
          </cell>
          <cell r="F5842" t="str">
            <v>Credit</v>
          </cell>
          <cell r="G5842" t="str">
            <v>North Wales &amp; Merseyside</v>
          </cell>
          <cell r="H5842">
            <v>0</v>
          </cell>
        </row>
        <row r="5843">
          <cell r="A5843">
            <v>1999</v>
          </cell>
          <cell r="B5843">
            <v>4</v>
          </cell>
          <cell r="C5843" t="str">
            <v>London Electricity plc</v>
          </cell>
          <cell r="D5843" t="str">
            <v>EDF</v>
          </cell>
          <cell r="E5843">
            <v>2</v>
          </cell>
          <cell r="F5843" t="str">
            <v>Direct Debit</v>
          </cell>
          <cell r="G5843" t="str">
            <v>North Wales &amp; Merseyside</v>
          </cell>
          <cell r="H5843">
            <v>0</v>
          </cell>
        </row>
        <row r="5844">
          <cell r="A5844">
            <v>1999</v>
          </cell>
          <cell r="B5844">
            <v>4</v>
          </cell>
          <cell r="C5844" t="str">
            <v>London Electricity plc</v>
          </cell>
          <cell r="D5844" t="str">
            <v>EDF</v>
          </cell>
          <cell r="E5844">
            <v>2</v>
          </cell>
          <cell r="F5844" t="str">
            <v>Prepayment</v>
          </cell>
          <cell r="G5844" t="str">
            <v>North Wales &amp; Merseyside</v>
          </cell>
          <cell r="H5844">
            <v>0</v>
          </cell>
        </row>
        <row r="5845">
          <cell r="A5845">
            <v>1999</v>
          </cell>
          <cell r="B5845">
            <v>4</v>
          </cell>
          <cell r="C5845" t="str">
            <v>London Electricity plc</v>
          </cell>
          <cell r="D5845" t="str">
            <v>EDF</v>
          </cell>
          <cell r="E5845">
            <v>2</v>
          </cell>
          <cell r="F5845" t="str">
            <v>All</v>
          </cell>
          <cell r="G5845" t="str">
            <v>North West</v>
          </cell>
          <cell r="H5845">
            <v>16</v>
          </cell>
        </row>
        <row r="5846">
          <cell r="A5846">
            <v>1999</v>
          </cell>
          <cell r="B5846">
            <v>4</v>
          </cell>
          <cell r="C5846" t="str">
            <v>London Electricity plc</v>
          </cell>
          <cell r="D5846" t="str">
            <v>EDF</v>
          </cell>
          <cell r="E5846">
            <v>2</v>
          </cell>
          <cell r="F5846" t="str">
            <v>Credit</v>
          </cell>
          <cell r="G5846" t="str">
            <v>North West</v>
          </cell>
          <cell r="H5846">
            <v>8</v>
          </cell>
        </row>
        <row r="5847">
          <cell r="A5847">
            <v>1999</v>
          </cell>
          <cell r="B5847">
            <v>4</v>
          </cell>
          <cell r="C5847" t="str">
            <v>London Electricity plc</v>
          </cell>
          <cell r="D5847" t="str">
            <v>EDF</v>
          </cell>
          <cell r="E5847">
            <v>2</v>
          </cell>
          <cell r="F5847" t="str">
            <v>Credit</v>
          </cell>
          <cell r="G5847" t="str">
            <v>North West</v>
          </cell>
          <cell r="H5847">
            <v>0</v>
          </cell>
        </row>
        <row r="5848">
          <cell r="A5848">
            <v>1999</v>
          </cell>
          <cell r="B5848">
            <v>4</v>
          </cell>
          <cell r="C5848" t="str">
            <v>London Electricity plc</v>
          </cell>
          <cell r="D5848" t="str">
            <v>EDF</v>
          </cell>
          <cell r="E5848">
            <v>2</v>
          </cell>
          <cell r="F5848" t="str">
            <v>Direct Debit</v>
          </cell>
          <cell r="G5848" t="str">
            <v>North West</v>
          </cell>
          <cell r="H5848">
            <v>8</v>
          </cell>
        </row>
        <row r="5849">
          <cell r="A5849">
            <v>1999</v>
          </cell>
          <cell r="B5849">
            <v>4</v>
          </cell>
          <cell r="C5849" t="str">
            <v>London Electricity plc</v>
          </cell>
          <cell r="D5849" t="str">
            <v>EDF</v>
          </cell>
          <cell r="E5849">
            <v>2</v>
          </cell>
          <cell r="F5849" t="str">
            <v>Prepayment</v>
          </cell>
          <cell r="G5849" t="str">
            <v>North West</v>
          </cell>
          <cell r="H5849">
            <v>0</v>
          </cell>
        </row>
        <row r="5850">
          <cell r="A5850">
            <v>1999</v>
          </cell>
          <cell r="B5850">
            <v>4</v>
          </cell>
          <cell r="C5850" t="str">
            <v>London Electricity plc</v>
          </cell>
          <cell r="D5850" t="str">
            <v>EDF</v>
          </cell>
          <cell r="E5850">
            <v>2</v>
          </cell>
          <cell r="F5850" t="str">
            <v>All</v>
          </cell>
          <cell r="G5850" t="str">
            <v>South East</v>
          </cell>
          <cell r="H5850">
            <v>2251</v>
          </cell>
        </row>
        <row r="5851">
          <cell r="A5851">
            <v>1999</v>
          </cell>
          <cell r="B5851">
            <v>4</v>
          </cell>
          <cell r="C5851" t="str">
            <v>London Electricity plc</v>
          </cell>
          <cell r="D5851" t="str">
            <v>EDF</v>
          </cell>
          <cell r="E5851">
            <v>2</v>
          </cell>
          <cell r="F5851" t="str">
            <v>Credit</v>
          </cell>
          <cell r="G5851" t="str">
            <v>South East</v>
          </cell>
          <cell r="H5851">
            <v>1186</v>
          </cell>
        </row>
        <row r="5852">
          <cell r="A5852">
            <v>1999</v>
          </cell>
          <cell r="B5852">
            <v>4</v>
          </cell>
          <cell r="C5852" t="str">
            <v>London Electricity plc</v>
          </cell>
          <cell r="D5852" t="str">
            <v>EDF</v>
          </cell>
          <cell r="E5852">
            <v>2</v>
          </cell>
          <cell r="F5852" t="str">
            <v>Credit</v>
          </cell>
          <cell r="G5852" t="str">
            <v>South East</v>
          </cell>
          <cell r="H5852">
            <v>0</v>
          </cell>
        </row>
        <row r="5853">
          <cell r="A5853">
            <v>1999</v>
          </cell>
          <cell r="B5853">
            <v>4</v>
          </cell>
          <cell r="C5853" t="str">
            <v>London Electricity plc</v>
          </cell>
          <cell r="D5853" t="str">
            <v>EDF</v>
          </cell>
          <cell r="E5853">
            <v>2</v>
          </cell>
          <cell r="F5853" t="str">
            <v>Direct Debit</v>
          </cell>
          <cell r="G5853" t="str">
            <v>South East</v>
          </cell>
          <cell r="H5853">
            <v>1065</v>
          </cell>
        </row>
        <row r="5854">
          <cell r="A5854">
            <v>1999</v>
          </cell>
          <cell r="B5854">
            <v>4</v>
          </cell>
          <cell r="C5854" t="str">
            <v>London Electricity plc</v>
          </cell>
          <cell r="D5854" t="str">
            <v>EDF</v>
          </cell>
          <cell r="E5854">
            <v>2</v>
          </cell>
          <cell r="F5854" t="str">
            <v>Prepayment</v>
          </cell>
          <cell r="G5854" t="str">
            <v>South East</v>
          </cell>
          <cell r="H5854">
            <v>0</v>
          </cell>
        </row>
        <row r="5855">
          <cell r="A5855">
            <v>1999</v>
          </cell>
          <cell r="B5855">
            <v>4</v>
          </cell>
          <cell r="C5855" t="str">
            <v>London Electricity plc</v>
          </cell>
          <cell r="D5855" t="str">
            <v>EDF</v>
          </cell>
          <cell r="E5855">
            <v>2</v>
          </cell>
          <cell r="F5855" t="str">
            <v>All</v>
          </cell>
          <cell r="G5855" t="str">
            <v>South Scotland</v>
          </cell>
          <cell r="H5855">
            <v>2</v>
          </cell>
        </row>
        <row r="5856">
          <cell r="A5856">
            <v>1999</v>
          </cell>
          <cell r="B5856">
            <v>4</v>
          </cell>
          <cell r="C5856" t="str">
            <v>London Electricity plc</v>
          </cell>
          <cell r="D5856" t="str">
            <v>EDF</v>
          </cell>
          <cell r="E5856">
            <v>2</v>
          </cell>
          <cell r="F5856" t="str">
            <v>Credit</v>
          </cell>
          <cell r="G5856" t="str">
            <v>South Scotland</v>
          </cell>
          <cell r="H5856">
            <v>0</v>
          </cell>
        </row>
        <row r="5857">
          <cell r="A5857">
            <v>1999</v>
          </cell>
          <cell r="B5857">
            <v>4</v>
          </cell>
          <cell r="C5857" t="str">
            <v>London Electricity plc</v>
          </cell>
          <cell r="D5857" t="str">
            <v>EDF</v>
          </cell>
          <cell r="E5857">
            <v>2</v>
          </cell>
          <cell r="F5857" t="str">
            <v>Credit</v>
          </cell>
          <cell r="G5857" t="str">
            <v>South Scotland</v>
          </cell>
          <cell r="H5857">
            <v>0</v>
          </cell>
        </row>
        <row r="5858">
          <cell r="A5858">
            <v>1999</v>
          </cell>
          <cell r="B5858">
            <v>4</v>
          </cell>
          <cell r="C5858" t="str">
            <v>London Electricity plc</v>
          </cell>
          <cell r="D5858" t="str">
            <v>EDF</v>
          </cell>
          <cell r="E5858">
            <v>2</v>
          </cell>
          <cell r="F5858" t="str">
            <v>Direct Debit</v>
          </cell>
          <cell r="G5858" t="str">
            <v>South Scotland</v>
          </cell>
          <cell r="H5858">
            <v>2</v>
          </cell>
        </row>
        <row r="5859">
          <cell r="A5859">
            <v>1999</v>
          </cell>
          <cell r="B5859">
            <v>4</v>
          </cell>
          <cell r="C5859" t="str">
            <v>London Electricity plc</v>
          </cell>
          <cell r="D5859" t="str">
            <v>EDF</v>
          </cell>
          <cell r="E5859">
            <v>2</v>
          </cell>
          <cell r="F5859" t="str">
            <v>Prepayment</v>
          </cell>
          <cell r="G5859" t="str">
            <v>South Scotland</v>
          </cell>
          <cell r="H5859">
            <v>0</v>
          </cell>
        </row>
        <row r="5860">
          <cell r="A5860">
            <v>1999</v>
          </cell>
          <cell r="B5860">
            <v>4</v>
          </cell>
          <cell r="C5860" t="str">
            <v>London Electricity plc</v>
          </cell>
          <cell r="D5860" t="str">
            <v>EDF</v>
          </cell>
          <cell r="E5860">
            <v>2</v>
          </cell>
          <cell r="F5860" t="str">
            <v>All</v>
          </cell>
          <cell r="G5860" t="str">
            <v>South Wales</v>
          </cell>
          <cell r="H5860">
            <v>18</v>
          </cell>
        </row>
        <row r="5861">
          <cell r="A5861">
            <v>1999</v>
          </cell>
          <cell r="B5861">
            <v>4</v>
          </cell>
          <cell r="C5861" t="str">
            <v>London Electricity plc</v>
          </cell>
          <cell r="D5861" t="str">
            <v>EDF</v>
          </cell>
          <cell r="E5861">
            <v>2</v>
          </cell>
          <cell r="F5861" t="str">
            <v>Credit</v>
          </cell>
          <cell r="G5861" t="str">
            <v>South Wales</v>
          </cell>
          <cell r="H5861">
            <v>10</v>
          </cell>
        </row>
        <row r="5862">
          <cell r="A5862">
            <v>1999</v>
          </cell>
          <cell r="B5862">
            <v>4</v>
          </cell>
          <cell r="C5862" t="str">
            <v>London Electricity plc</v>
          </cell>
          <cell r="D5862" t="str">
            <v>EDF</v>
          </cell>
          <cell r="E5862">
            <v>2</v>
          </cell>
          <cell r="F5862" t="str">
            <v>Credit</v>
          </cell>
          <cell r="G5862" t="str">
            <v>South Wales</v>
          </cell>
          <cell r="H5862">
            <v>0</v>
          </cell>
        </row>
        <row r="5863">
          <cell r="A5863">
            <v>1999</v>
          </cell>
          <cell r="B5863">
            <v>4</v>
          </cell>
          <cell r="C5863" t="str">
            <v>London Electricity plc</v>
          </cell>
          <cell r="D5863" t="str">
            <v>EDF</v>
          </cell>
          <cell r="E5863">
            <v>2</v>
          </cell>
          <cell r="F5863" t="str">
            <v>Direct Debit</v>
          </cell>
          <cell r="G5863" t="str">
            <v>South Wales</v>
          </cell>
          <cell r="H5863">
            <v>8</v>
          </cell>
        </row>
        <row r="5864">
          <cell r="A5864">
            <v>1999</v>
          </cell>
          <cell r="B5864">
            <v>4</v>
          </cell>
          <cell r="C5864" t="str">
            <v>London Electricity plc</v>
          </cell>
          <cell r="D5864" t="str">
            <v>EDF</v>
          </cell>
          <cell r="E5864">
            <v>2</v>
          </cell>
          <cell r="F5864" t="str">
            <v>Prepayment</v>
          </cell>
          <cell r="G5864" t="str">
            <v>South Wales</v>
          </cell>
          <cell r="H5864">
            <v>0</v>
          </cell>
        </row>
        <row r="5865">
          <cell r="A5865">
            <v>1999</v>
          </cell>
          <cell r="B5865">
            <v>4</v>
          </cell>
          <cell r="C5865" t="str">
            <v>London Electricity plc</v>
          </cell>
          <cell r="D5865" t="str">
            <v>EDF</v>
          </cell>
          <cell r="E5865">
            <v>2</v>
          </cell>
          <cell r="F5865" t="str">
            <v>All</v>
          </cell>
          <cell r="G5865" t="str">
            <v>South West</v>
          </cell>
          <cell r="H5865">
            <v>23</v>
          </cell>
        </row>
        <row r="5866">
          <cell r="A5866">
            <v>1999</v>
          </cell>
          <cell r="B5866">
            <v>4</v>
          </cell>
          <cell r="C5866" t="str">
            <v>London Electricity plc</v>
          </cell>
          <cell r="D5866" t="str">
            <v>EDF</v>
          </cell>
          <cell r="E5866">
            <v>2</v>
          </cell>
          <cell r="F5866" t="str">
            <v>Credit</v>
          </cell>
          <cell r="G5866" t="str">
            <v>South West</v>
          </cell>
          <cell r="H5866">
            <v>16</v>
          </cell>
        </row>
        <row r="5867">
          <cell r="A5867">
            <v>1999</v>
          </cell>
          <cell r="B5867">
            <v>4</v>
          </cell>
          <cell r="C5867" t="str">
            <v>London Electricity plc</v>
          </cell>
          <cell r="D5867" t="str">
            <v>EDF</v>
          </cell>
          <cell r="E5867">
            <v>2</v>
          </cell>
          <cell r="F5867" t="str">
            <v>Credit</v>
          </cell>
          <cell r="G5867" t="str">
            <v>South West</v>
          </cell>
          <cell r="H5867">
            <v>0</v>
          </cell>
        </row>
        <row r="5868">
          <cell r="A5868">
            <v>1999</v>
          </cell>
          <cell r="B5868">
            <v>4</v>
          </cell>
          <cell r="C5868" t="str">
            <v>London Electricity plc</v>
          </cell>
          <cell r="D5868" t="str">
            <v>EDF</v>
          </cell>
          <cell r="E5868">
            <v>2</v>
          </cell>
          <cell r="F5868" t="str">
            <v>Direct Debit</v>
          </cell>
          <cell r="G5868" t="str">
            <v>South West</v>
          </cell>
          <cell r="H5868">
            <v>7</v>
          </cell>
        </row>
        <row r="5869">
          <cell r="A5869">
            <v>1999</v>
          </cell>
          <cell r="B5869">
            <v>4</v>
          </cell>
          <cell r="C5869" t="str">
            <v>London Electricity plc</v>
          </cell>
          <cell r="D5869" t="str">
            <v>EDF</v>
          </cell>
          <cell r="E5869">
            <v>2</v>
          </cell>
          <cell r="F5869" t="str">
            <v>Prepayment</v>
          </cell>
          <cell r="G5869" t="str">
            <v>South West</v>
          </cell>
          <cell r="H5869">
            <v>0</v>
          </cell>
        </row>
        <row r="5870">
          <cell r="A5870">
            <v>1999</v>
          </cell>
          <cell r="B5870">
            <v>4</v>
          </cell>
          <cell r="C5870" t="str">
            <v>London Electricity plc</v>
          </cell>
          <cell r="D5870" t="str">
            <v>EDF</v>
          </cell>
          <cell r="E5870">
            <v>2</v>
          </cell>
          <cell r="F5870" t="str">
            <v>All</v>
          </cell>
          <cell r="G5870" t="str">
            <v>Southern</v>
          </cell>
          <cell r="H5870">
            <v>2424</v>
          </cell>
        </row>
        <row r="5871">
          <cell r="A5871">
            <v>1999</v>
          </cell>
          <cell r="B5871">
            <v>4</v>
          </cell>
          <cell r="C5871" t="str">
            <v>London Electricity plc</v>
          </cell>
          <cell r="D5871" t="str">
            <v>EDF</v>
          </cell>
          <cell r="E5871">
            <v>2</v>
          </cell>
          <cell r="F5871" t="str">
            <v>Credit</v>
          </cell>
          <cell r="G5871" t="str">
            <v>Southern</v>
          </cell>
          <cell r="H5871">
            <v>1679</v>
          </cell>
        </row>
        <row r="5872">
          <cell r="A5872">
            <v>1999</v>
          </cell>
          <cell r="B5872">
            <v>4</v>
          </cell>
          <cell r="C5872" t="str">
            <v>London Electricity plc</v>
          </cell>
          <cell r="D5872" t="str">
            <v>EDF</v>
          </cell>
          <cell r="E5872">
            <v>2</v>
          </cell>
          <cell r="F5872" t="str">
            <v>Credit</v>
          </cell>
          <cell r="G5872" t="str">
            <v>Southern</v>
          </cell>
          <cell r="H5872">
            <v>0</v>
          </cell>
        </row>
        <row r="5873">
          <cell r="A5873">
            <v>1999</v>
          </cell>
          <cell r="B5873">
            <v>4</v>
          </cell>
          <cell r="C5873" t="str">
            <v>London Electricity plc</v>
          </cell>
          <cell r="D5873" t="str">
            <v>EDF</v>
          </cell>
          <cell r="E5873">
            <v>2</v>
          </cell>
          <cell r="F5873" t="str">
            <v>Direct Debit</v>
          </cell>
          <cell r="G5873" t="str">
            <v>Southern</v>
          </cell>
          <cell r="H5873">
            <v>745</v>
          </cell>
        </row>
        <row r="5874">
          <cell r="A5874">
            <v>1999</v>
          </cell>
          <cell r="B5874">
            <v>4</v>
          </cell>
          <cell r="C5874" t="str">
            <v>London Electricity plc</v>
          </cell>
          <cell r="D5874" t="str">
            <v>EDF</v>
          </cell>
          <cell r="E5874">
            <v>2</v>
          </cell>
          <cell r="F5874" t="str">
            <v>Prepayment</v>
          </cell>
          <cell r="G5874" t="str">
            <v>Southern</v>
          </cell>
          <cell r="H5874">
            <v>0</v>
          </cell>
        </row>
        <row r="5875">
          <cell r="A5875">
            <v>1999</v>
          </cell>
          <cell r="B5875">
            <v>4</v>
          </cell>
          <cell r="C5875" t="str">
            <v>London Electricity plc</v>
          </cell>
          <cell r="D5875" t="str">
            <v>EDF</v>
          </cell>
          <cell r="E5875">
            <v>2</v>
          </cell>
          <cell r="F5875" t="str">
            <v>All</v>
          </cell>
          <cell r="G5875" t="str">
            <v>Yorkshire</v>
          </cell>
          <cell r="H5875">
            <v>303</v>
          </cell>
        </row>
        <row r="5876">
          <cell r="A5876">
            <v>1999</v>
          </cell>
          <cell r="B5876">
            <v>4</v>
          </cell>
          <cell r="C5876" t="str">
            <v>London Electricity plc</v>
          </cell>
          <cell r="D5876" t="str">
            <v>EDF</v>
          </cell>
          <cell r="E5876">
            <v>2</v>
          </cell>
          <cell r="F5876" t="str">
            <v>Credit</v>
          </cell>
          <cell r="G5876" t="str">
            <v>Yorkshire</v>
          </cell>
          <cell r="H5876">
            <v>10</v>
          </cell>
        </row>
        <row r="5877">
          <cell r="A5877">
            <v>1999</v>
          </cell>
          <cell r="B5877">
            <v>4</v>
          </cell>
          <cell r="C5877" t="str">
            <v>London Electricity plc</v>
          </cell>
          <cell r="D5877" t="str">
            <v>EDF</v>
          </cell>
          <cell r="E5877">
            <v>2</v>
          </cell>
          <cell r="F5877" t="str">
            <v>Credit</v>
          </cell>
          <cell r="G5877" t="str">
            <v>Yorkshire</v>
          </cell>
          <cell r="H5877">
            <v>0</v>
          </cell>
        </row>
        <row r="5878">
          <cell r="A5878">
            <v>1999</v>
          </cell>
          <cell r="B5878">
            <v>4</v>
          </cell>
          <cell r="C5878" t="str">
            <v>London Electricity plc</v>
          </cell>
          <cell r="D5878" t="str">
            <v>EDF</v>
          </cell>
          <cell r="E5878">
            <v>2</v>
          </cell>
          <cell r="F5878" t="str">
            <v>Direct Debit</v>
          </cell>
          <cell r="G5878" t="str">
            <v>Yorkshire</v>
          </cell>
          <cell r="H5878">
            <v>293</v>
          </cell>
        </row>
        <row r="5879">
          <cell r="A5879">
            <v>1999</v>
          </cell>
          <cell r="B5879">
            <v>4</v>
          </cell>
          <cell r="C5879" t="str">
            <v>London Electricity plc</v>
          </cell>
          <cell r="D5879" t="str">
            <v>EDF</v>
          </cell>
          <cell r="E5879">
            <v>2</v>
          </cell>
          <cell r="F5879" t="str">
            <v>Prepayment</v>
          </cell>
          <cell r="G5879" t="str">
            <v>Yorkshire</v>
          </cell>
          <cell r="H5879">
            <v>0</v>
          </cell>
        </row>
        <row r="5880">
          <cell r="A5880">
            <v>1999</v>
          </cell>
          <cell r="B5880">
            <v>4</v>
          </cell>
          <cell r="C5880" t="str">
            <v>Manweb</v>
          </cell>
          <cell r="D5880" t="str">
            <v>Scottish Power</v>
          </cell>
          <cell r="E5880">
            <v>2</v>
          </cell>
          <cell r="F5880" t="str">
            <v>All</v>
          </cell>
          <cell r="G5880" t="str">
            <v>East Anglia</v>
          </cell>
          <cell r="H5880">
            <v>195</v>
          </cell>
        </row>
        <row r="5881">
          <cell r="A5881">
            <v>1999</v>
          </cell>
          <cell r="B5881">
            <v>4</v>
          </cell>
          <cell r="C5881" t="str">
            <v>Manweb</v>
          </cell>
          <cell r="D5881" t="str">
            <v>Scottish Power</v>
          </cell>
          <cell r="E5881">
            <v>2</v>
          </cell>
          <cell r="F5881" t="str">
            <v>Credit</v>
          </cell>
          <cell r="G5881" t="str">
            <v>East Anglia</v>
          </cell>
          <cell r="H5881">
            <v>58</v>
          </cell>
        </row>
        <row r="5882">
          <cell r="A5882">
            <v>1999</v>
          </cell>
          <cell r="B5882">
            <v>4</v>
          </cell>
          <cell r="C5882" t="str">
            <v>Manweb</v>
          </cell>
          <cell r="D5882" t="str">
            <v>Scottish Power</v>
          </cell>
          <cell r="E5882">
            <v>2</v>
          </cell>
          <cell r="F5882" t="str">
            <v>Credit</v>
          </cell>
          <cell r="G5882" t="str">
            <v>East Anglia</v>
          </cell>
          <cell r="H5882">
            <v>0</v>
          </cell>
        </row>
        <row r="5883">
          <cell r="A5883">
            <v>1999</v>
          </cell>
          <cell r="B5883">
            <v>4</v>
          </cell>
          <cell r="C5883" t="str">
            <v>Manweb</v>
          </cell>
          <cell r="D5883" t="str">
            <v>Scottish Power</v>
          </cell>
          <cell r="E5883">
            <v>2</v>
          </cell>
          <cell r="F5883" t="str">
            <v>Direct Debit</v>
          </cell>
          <cell r="G5883" t="str">
            <v>East Anglia</v>
          </cell>
          <cell r="H5883">
            <v>38</v>
          </cell>
        </row>
        <row r="5884">
          <cell r="A5884">
            <v>1999</v>
          </cell>
          <cell r="B5884">
            <v>4</v>
          </cell>
          <cell r="C5884" t="str">
            <v>Manweb</v>
          </cell>
          <cell r="D5884" t="str">
            <v>Scottish Power</v>
          </cell>
          <cell r="E5884">
            <v>2</v>
          </cell>
          <cell r="F5884" t="str">
            <v>Prepayment</v>
          </cell>
          <cell r="G5884" t="str">
            <v>East Anglia</v>
          </cell>
          <cell r="H5884">
            <v>99</v>
          </cell>
        </row>
        <row r="5885">
          <cell r="A5885">
            <v>1999</v>
          </cell>
          <cell r="B5885">
            <v>4</v>
          </cell>
          <cell r="C5885" t="str">
            <v>Manweb</v>
          </cell>
          <cell r="D5885" t="str">
            <v>Scottish Power</v>
          </cell>
          <cell r="E5885">
            <v>2</v>
          </cell>
          <cell r="F5885" t="str">
            <v>All</v>
          </cell>
          <cell r="G5885" t="str">
            <v>East Midlands</v>
          </cell>
          <cell r="H5885">
            <v>79</v>
          </cell>
        </row>
        <row r="5886">
          <cell r="A5886">
            <v>1999</v>
          </cell>
          <cell r="B5886">
            <v>4</v>
          </cell>
          <cell r="C5886" t="str">
            <v>Manweb</v>
          </cell>
          <cell r="D5886" t="str">
            <v>Scottish Power</v>
          </cell>
          <cell r="E5886">
            <v>2</v>
          </cell>
          <cell r="F5886" t="str">
            <v>Credit</v>
          </cell>
          <cell r="G5886" t="str">
            <v>East Midlands</v>
          </cell>
          <cell r="H5886">
            <v>43</v>
          </cell>
        </row>
        <row r="5887">
          <cell r="A5887">
            <v>1999</v>
          </cell>
          <cell r="B5887">
            <v>4</v>
          </cell>
          <cell r="C5887" t="str">
            <v>Manweb</v>
          </cell>
          <cell r="D5887" t="str">
            <v>Scottish Power</v>
          </cell>
          <cell r="E5887">
            <v>2</v>
          </cell>
          <cell r="F5887" t="str">
            <v>Credit</v>
          </cell>
          <cell r="G5887" t="str">
            <v>East Midlands</v>
          </cell>
          <cell r="H5887">
            <v>0</v>
          </cell>
        </row>
        <row r="5888">
          <cell r="A5888">
            <v>1999</v>
          </cell>
          <cell r="B5888">
            <v>4</v>
          </cell>
          <cell r="C5888" t="str">
            <v>Manweb</v>
          </cell>
          <cell r="D5888" t="str">
            <v>Scottish Power</v>
          </cell>
          <cell r="E5888">
            <v>2</v>
          </cell>
          <cell r="F5888" t="str">
            <v>Direct Debit</v>
          </cell>
          <cell r="G5888" t="str">
            <v>East Midlands</v>
          </cell>
          <cell r="H5888">
            <v>30</v>
          </cell>
        </row>
        <row r="5889">
          <cell r="A5889">
            <v>1999</v>
          </cell>
          <cell r="B5889">
            <v>4</v>
          </cell>
          <cell r="C5889" t="str">
            <v>Manweb</v>
          </cell>
          <cell r="D5889" t="str">
            <v>Scottish Power</v>
          </cell>
          <cell r="E5889">
            <v>2</v>
          </cell>
          <cell r="F5889" t="str">
            <v>Prepayment</v>
          </cell>
          <cell r="G5889" t="str">
            <v>East Midlands</v>
          </cell>
          <cell r="H5889">
            <v>6</v>
          </cell>
        </row>
        <row r="5890">
          <cell r="A5890">
            <v>1999</v>
          </cell>
          <cell r="B5890">
            <v>4</v>
          </cell>
          <cell r="C5890" t="str">
            <v>Manweb</v>
          </cell>
          <cell r="D5890" t="str">
            <v>Scottish Power</v>
          </cell>
          <cell r="E5890">
            <v>2</v>
          </cell>
          <cell r="F5890" t="str">
            <v>All</v>
          </cell>
          <cell r="G5890" t="str">
            <v>London</v>
          </cell>
          <cell r="H5890">
            <v>0</v>
          </cell>
        </row>
        <row r="5891">
          <cell r="A5891">
            <v>1999</v>
          </cell>
          <cell r="B5891">
            <v>4</v>
          </cell>
          <cell r="C5891" t="str">
            <v>Manweb</v>
          </cell>
          <cell r="D5891" t="str">
            <v>Scottish Power</v>
          </cell>
          <cell r="E5891">
            <v>2</v>
          </cell>
          <cell r="F5891" t="str">
            <v>Credit</v>
          </cell>
          <cell r="G5891" t="str">
            <v>London</v>
          </cell>
          <cell r="H5891">
            <v>0</v>
          </cell>
        </row>
        <row r="5892">
          <cell r="A5892">
            <v>1999</v>
          </cell>
          <cell r="B5892">
            <v>4</v>
          </cell>
          <cell r="C5892" t="str">
            <v>Manweb</v>
          </cell>
          <cell r="D5892" t="str">
            <v>Scottish Power</v>
          </cell>
          <cell r="E5892">
            <v>2</v>
          </cell>
          <cell r="F5892" t="str">
            <v>Credit</v>
          </cell>
          <cell r="G5892" t="str">
            <v>London</v>
          </cell>
          <cell r="H5892">
            <v>0</v>
          </cell>
        </row>
        <row r="5893">
          <cell r="A5893">
            <v>1999</v>
          </cell>
          <cell r="B5893">
            <v>4</v>
          </cell>
          <cell r="C5893" t="str">
            <v>Manweb</v>
          </cell>
          <cell r="D5893" t="str">
            <v>Scottish Power</v>
          </cell>
          <cell r="E5893">
            <v>2</v>
          </cell>
          <cell r="F5893" t="str">
            <v>Direct Debit</v>
          </cell>
          <cell r="G5893" t="str">
            <v>London</v>
          </cell>
          <cell r="H5893">
            <v>0</v>
          </cell>
        </row>
        <row r="5894">
          <cell r="A5894">
            <v>1999</v>
          </cell>
          <cell r="B5894">
            <v>4</v>
          </cell>
          <cell r="C5894" t="str">
            <v>Manweb</v>
          </cell>
          <cell r="D5894" t="str">
            <v>Scottish Power</v>
          </cell>
          <cell r="E5894">
            <v>2</v>
          </cell>
          <cell r="F5894" t="str">
            <v>Prepayment</v>
          </cell>
          <cell r="G5894" t="str">
            <v>London</v>
          </cell>
          <cell r="H5894">
            <v>0</v>
          </cell>
        </row>
        <row r="5895">
          <cell r="A5895">
            <v>1999</v>
          </cell>
          <cell r="B5895">
            <v>4</v>
          </cell>
          <cell r="C5895" t="str">
            <v>Manweb</v>
          </cell>
          <cell r="D5895" t="str">
            <v>Scottish Power</v>
          </cell>
          <cell r="E5895">
            <v>2</v>
          </cell>
          <cell r="F5895" t="str">
            <v>All</v>
          </cell>
          <cell r="G5895" t="str">
            <v>Midlands</v>
          </cell>
          <cell r="H5895">
            <v>31</v>
          </cell>
        </row>
        <row r="5896">
          <cell r="A5896">
            <v>1999</v>
          </cell>
          <cell r="B5896">
            <v>4</v>
          </cell>
          <cell r="C5896" t="str">
            <v>Manweb</v>
          </cell>
          <cell r="D5896" t="str">
            <v>Scottish Power</v>
          </cell>
          <cell r="E5896">
            <v>2</v>
          </cell>
          <cell r="F5896" t="str">
            <v>Credit</v>
          </cell>
          <cell r="G5896" t="str">
            <v>Midlands</v>
          </cell>
          <cell r="H5896">
            <v>20</v>
          </cell>
        </row>
        <row r="5897">
          <cell r="A5897">
            <v>1999</v>
          </cell>
          <cell r="B5897">
            <v>4</v>
          </cell>
          <cell r="C5897" t="str">
            <v>Manweb</v>
          </cell>
          <cell r="D5897" t="str">
            <v>Scottish Power</v>
          </cell>
          <cell r="E5897">
            <v>2</v>
          </cell>
          <cell r="F5897" t="str">
            <v>Credit</v>
          </cell>
          <cell r="G5897" t="str">
            <v>Midlands</v>
          </cell>
          <cell r="H5897">
            <v>0</v>
          </cell>
        </row>
        <row r="5898">
          <cell r="A5898">
            <v>1999</v>
          </cell>
          <cell r="B5898">
            <v>4</v>
          </cell>
          <cell r="C5898" t="str">
            <v>Manweb</v>
          </cell>
          <cell r="D5898" t="str">
            <v>Scottish Power</v>
          </cell>
          <cell r="E5898">
            <v>2</v>
          </cell>
          <cell r="F5898" t="str">
            <v>Direct Debit</v>
          </cell>
          <cell r="G5898" t="str">
            <v>Midlands</v>
          </cell>
          <cell r="H5898">
            <v>3</v>
          </cell>
        </row>
        <row r="5899">
          <cell r="A5899">
            <v>1999</v>
          </cell>
          <cell r="B5899">
            <v>4</v>
          </cell>
          <cell r="C5899" t="str">
            <v>Manweb</v>
          </cell>
          <cell r="D5899" t="str">
            <v>Scottish Power</v>
          </cell>
          <cell r="E5899">
            <v>2</v>
          </cell>
          <cell r="F5899" t="str">
            <v>Prepayment</v>
          </cell>
          <cell r="G5899" t="str">
            <v>Midlands</v>
          </cell>
          <cell r="H5899">
            <v>8</v>
          </cell>
        </row>
        <row r="5900">
          <cell r="A5900">
            <v>1999</v>
          </cell>
          <cell r="B5900">
            <v>4</v>
          </cell>
          <cell r="C5900" t="str">
            <v>Manweb</v>
          </cell>
          <cell r="D5900" t="str">
            <v>Scottish Power</v>
          </cell>
          <cell r="E5900">
            <v>2</v>
          </cell>
          <cell r="F5900" t="str">
            <v>All</v>
          </cell>
          <cell r="G5900" t="str">
            <v>North East</v>
          </cell>
          <cell r="H5900">
            <v>1</v>
          </cell>
        </row>
        <row r="5901">
          <cell r="A5901">
            <v>1999</v>
          </cell>
          <cell r="B5901">
            <v>4</v>
          </cell>
          <cell r="C5901" t="str">
            <v>Manweb</v>
          </cell>
          <cell r="D5901" t="str">
            <v>Scottish Power</v>
          </cell>
          <cell r="E5901">
            <v>2</v>
          </cell>
          <cell r="F5901" t="str">
            <v>Credit</v>
          </cell>
          <cell r="G5901" t="str">
            <v>North East</v>
          </cell>
          <cell r="H5901">
            <v>1</v>
          </cell>
        </row>
        <row r="5902">
          <cell r="A5902">
            <v>1999</v>
          </cell>
          <cell r="B5902">
            <v>4</v>
          </cell>
          <cell r="C5902" t="str">
            <v>Manweb</v>
          </cell>
          <cell r="D5902" t="str">
            <v>Scottish Power</v>
          </cell>
          <cell r="E5902">
            <v>2</v>
          </cell>
          <cell r="F5902" t="str">
            <v>Credit</v>
          </cell>
          <cell r="G5902" t="str">
            <v>North East</v>
          </cell>
          <cell r="H5902">
            <v>0</v>
          </cell>
        </row>
        <row r="5903">
          <cell r="A5903">
            <v>1999</v>
          </cell>
          <cell r="B5903">
            <v>4</v>
          </cell>
          <cell r="C5903" t="str">
            <v>Manweb</v>
          </cell>
          <cell r="D5903" t="str">
            <v>Scottish Power</v>
          </cell>
          <cell r="E5903">
            <v>2</v>
          </cell>
          <cell r="F5903" t="str">
            <v>Direct Debit</v>
          </cell>
          <cell r="G5903" t="str">
            <v>North East</v>
          </cell>
          <cell r="H5903">
            <v>0</v>
          </cell>
        </row>
        <row r="5904">
          <cell r="A5904">
            <v>1999</v>
          </cell>
          <cell r="B5904">
            <v>4</v>
          </cell>
          <cell r="C5904" t="str">
            <v>Manweb</v>
          </cell>
          <cell r="D5904" t="str">
            <v>Scottish Power</v>
          </cell>
          <cell r="E5904">
            <v>2</v>
          </cell>
          <cell r="F5904" t="str">
            <v>Prepayment</v>
          </cell>
          <cell r="G5904" t="str">
            <v>North East</v>
          </cell>
          <cell r="H5904">
            <v>0</v>
          </cell>
        </row>
        <row r="5905">
          <cell r="A5905">
            <v>1999</v>
          </cell>
          <cell r="B5905">
            <v>4</v>
          </cell>
          <cell r="C5905" t="str">
            <v>Manweb</v>
          </cell>
          <cell r="D5905" t="str">
            <v>Scottish Power</v>
          </cell>
          <cell r="E5905">
            <v>2</v>
          </cell>
          <cell r="F5905" t="str">
            <v>All</v>
          </cell>
          <cell r="G5905" t="str">
            <v>North Scotland</v>
          </cell>
          <cell r="H5905">
            <v>0</v>
          </cell>
        </row>
        <row r="5906">
          <cell r="A5906">
            <v>1999</v>
          </cell>
          <cell r="B5906">
            <v>4</v>
          </cell>
          <cell r="C5906" t="str">
            <v>Manweb</v>
          </cell>
          <cell r="D5906" t="str">
            <v>Scottish Power</v>
          </cell>
          <cell r="E5906">
            <v>2</v>
          </cell>
          <cell r="F5906" t="str">
            <v>Credit</v>
          </cell>
          <cell r="G5906" t="str">
            <v>North Scotland</v>
          </cell>
          <cell r="H5906">
            <v>0</v>
          </cell>
        </row>
        <row r="5907">
          <cell r="A5907">
            <v>1999</v>
          </cell>
          <cell r="B5907">
            <v>4</v>
          </cell>
          <cell r="C5907" t="str">
            <v>Manweb</v>
          </cell>
          <cell r="D5907" t="str">
            <v>Scottish Power</v>
          </cell>
          <cell r="E5907">
            <v>2</v>
          </cell>
          <cell r="F5907" t="str">
            <v>Credit</v>
          </cell>
          <cell r="G5907" t="str">
            <v>North Scotland</v>
          </cell>
          <cell r="H5907">
            <v>0</v>
          </cell>
        </row>
        <row r="5908">
          <cell r="A5908">
            <v>1999</v>
          </cell>
          <cell r="B5908">
            <v>4</v>
          </cell>
          <cell r="C5908" t="str">
            <v>Manweb</v>
          </cell>
          <cell r="D5908" t="str">
            <v>Scottish Power</v>
          </cell>
          <cell r="E5908">
            <v>2</v>
          </cell>
          <cell r="F5908" t="str">
            <v>Direct Debit</v>
          </cell>
          <cell r="G5908" t="str">
            <v>North Scotland</v>
          </cell>
          <cell r="H5908">
            <v>0</v>
          </cell>
        </row>
        <row r="5909">
          <cell r="A5909">
            <v>1999</v>
          </cell>
          <cell r="B5909">
            <v>4</v>
          </cell>
          <cell r="C5909" t="str">
            <v>Manweb</v>
          </cell>
          <cell r="D5909" t="str">
            <v>Scottish Power</v>
          </cell>
          <cell r="E5909">
            <v>2</v>
          </cell>
          <cell r="F5909" t="str">
            <v>Prepayment</v>
          </cell>
          <cell r="G5909" t="str">
            <v>North Scotland</v>
          </cell>
          <cell r="H5909">
            <v>0</v>
          </cell>
        </row>
        <row r="5910">
          <cell r="A5910">
            <v>1999</v>
          </cell>
          <cell r="B5910">
            <v>4</v>
          </cell>
          <cell r="C5910" t="str">
            <v>Manweb</v>
          </cell>
          <cell r="D5910" t="str">
            <v>Scottish Power</v>
          </cell>
          <cell r="E5910">
            <v>1</v>
          </cell>
          <cell r="F5910" t="str">
            <v>All</v>
          </cell>
          <cell r="G5910" t="str">
            <v>North Wales &amp; Merseyside</v>
          </cell>
          <cell r="H5910">
            <v>1045489</v>
          </cell>
        </row>
        <row r="5911">
          <cell r="A5911">
            <v>1999</v>
          </cell>
          <cell r="B5911">
            <v>4</v>
          </cell>
          <cell r="C5911" t="str">
            <v>Manweb</v>
          </cell>
          <cell r="D5911" t="str">
            <v>Scottish Power</v>
          </cell>
          <cell r="E5911">
            <v>1</v>
          </cell>
          <cell r="F5911" t="str">
            <v>Credit</v>
          </cell>
          <cell r="G5911" t="str">
            <v>North Wales &amp; Merseyside</v>
          </cell>
          <cell r="H5911">
            <v>464906</v>
          </cell>
        </row>
        <row r="5912">
          <cell r="A5912">
            <v>1999</v>
          </cell>
          <cell r="B5912">
            <v>4</v>
          </cell>
          <cell r="C5912" t="str">
            <v>Manweb</v>
          </cell>
          <cell r="D5912" t="str">
            <v>Scottish Power</v>
          </cell>
          <cell r="E5912">
            <v>1</v>
          </cell>
          <cell r="F5912" t="str">
            <v>Credit</v>
          </cell>
          <cell r="G5912" t="str">
            <v>North Wales &amp; Merseyside</v>
          </cell>
          <cell r="H5912">
            <v>11743</v>
          </cell>
        </row>
        <row r="5913">
          <cell r="A5913">
            <v>1999</v>
          </cell>
          <cell r="B5913">
            <v>4</v>
          </cell>
          <cell r="C5913" t="str">
            <v>Manweb</v>
          </cell>
          <cell r="D5913" t="str">
            <v>Scottish Power</v>
          </cell>
          <cell r="E5913">
            <v>1</v>
          </cell>
          <cell r="F5913" t="str">
            <v>Direct Debit</v>
          </cell>
          <cell r="G5913" t="str">
            <v>North Wales &amp; Merseyside</v>
          </cell>
          <cell r="H5913">
            <v>291097</v>
          </cell>
        </row>
        <row r="5914">
          <cell r="A5914">
            <v>1999</v>
          </cell>
          <cell r="B5914">
            <v>4</v>
          </cell>
          <cell r="C5914" t="str">
            <v>Manweb</v>
          </cell>
          <cell r="D5914" t="str">
            <v>Scottish Power</v>
          </cell>
          <cell r="E5914">
            <v>1</v>
          </cell>
          <cell r="F5914" t="str">
            <v>Prepayment</v>
          </cell>
          <cell r="G5914" t="str">
            <v>North Wales &amp; Merseyside</v>
          </cell>
          <cell r="H5914">
            <v>277743</v>
          </cell>
        </row>
        <row r="5915">
          <cell r="A5915">
            <v>1999</v>
          </cell>
          <cell r="B5915">
            <v>4</v>
          </cell>
          <cell r="C5915" t="str">
            <v>Manweb</v>
          </cell>
          <cell r="D5915" t="str">
            <v>Scottish Power</v>
          </cell>
          <cell r="E5915">
            <v>2</v>
          </cell>
          <cell r="F5915" t="str">
            <v>All</v>
          </cell>
          <cell r="G5915" t="str">
            <v>North West</v>
          </cell>
          <cell r="H5915">
            <v>4186</v>
          </cell>
        </row>
        <row r="5916">
          <cell r="A5916">
            <v>1999</v>
          </cell>
          <cell r="B5916">
            <v>4</v>
          </cell>
          <cell r="C5916" t="str">
            <v>Manweb</v>
          </cell>
          <cell r="D5916" t="str">
            <v>Scottish Power</v>
          </cell>
          <cell r="E5916">
            <v>2</v>
          </cell>
          <cell r="F5916" t="str">
            <v>Credit</v>
          </cell>
          <cell r="G5916" t="str">
            <v>North West</v>
          </cell>
          <cell r="H5916">
            <v>2784</v>
          </cell>
        </row>
        <row r="5917">
          <cell r="A5917">
            <v>1999</v>
          </cell>
          <cell r="B5917">
            <v>4</v>
          </cell>
          <cell r="C5917" t="str">
            <v>Manweb</v>
          </cell>
          <cell r="D5917" t="str">
            <v>Scottish Power</v>
          </cell>
          <cell r="E5917">
            <v>2</v>
          </cell>
          <cell r="F5917" t="str">
            <v>Credit</v>
          </cell>
          <cell r="G5917" t="str">
            <v>North West</v>
          </cell>
          <cell r="H5917">
            <v>0</v>
          </cell>
        </row>
        <row r="5918">
          <cell r="A5918">
            <v>1999</v>
          </cell>
          <cell r="B5918">
            <v>4</v>
          </cell>
          <cell r="C5918" t="str">
            <v>Manweb</v>
          </cell>
          <cell r="D5918" t="str">
            <v>Scottish Power</v>
          </cell>
          <cell r="E5918">
            <v>2</v>
          </cell>
          <cell r="F5918" t="str">
            <v>Direct Debit</v>
          </cell>
          <cell r="G5918" t="str">
            <v>North West</v>
          </cell>
          <cell r="H5918">
            <v>1224</v>
          </cell>
        </row>
        <row r="5919">
          <cell r="A5919">
            <v>1999</v>
          </cell>
          <cell r="B5919">
            <v>4</v>
          </cell>
          <cell r="C5919" t="str">
            <v>Manweb</v>
          </cell>
          <cell r="D5919" t="str">
            <v>Scottish Power</v>
          </cell>
          <cell r="E5919">
            <v>2</v>
          </cell>
          <cell r="F5919" t="str">
            <v>Prepayment</v>
          </cell>
          <cell r="G5919" t="str">
            <v>North West</v>
          </cell>
          <cell r="H5919">
            <v>178</v>
          </cell>
        </row>
        <row r="5920">
          <cell r="A5920">
            <v>1999</v>
          </cell>
          <cell r="B5920">
            <v>4</v>
          </cell>
          <cell r="C5920" t="str">
            <v>Manweb</v>
          </cell>
          <cell r="D5920" t="str">
            <v>Scottish Power</v>
          </cell>
          <cell r="E5920">
            <v>2</v>
          </cell>
          <cell r="F5920" t="str">
            <v>All</v>
          </cell>
          <cell r="G5920" t="str">
            <v>South East</v>
          </cell>
          <cell r="H5920">
            <v>7</v>
          </cell>
        </row>
        <row r="5921">
          <cell r="A5921">
            <v>1999</v>
          </cell>
          <cell r="B5921">
            <v>4</v>
          </cell>
          <cell r="C5921" t="str">
            <v>Manweb</v>
          </cell>
          <cell r="D5921" t="str">
            <v>Scottish Power</v>
          </cell>
          <cell r="E5921">
            <v>2</v>
          </cell>
          <cell r="F5921" t="str">
            <v>Credit</v>
          </cell>
          <cell r="G5921" t="str">
            <v>South East</v>
          </cell>
          <cell r="H5921">
            <v>3</v>
          </cell>
        </row>
        <row r="5922">
          <cell r="A5922">
            <v>1999</v>
          </cell>
          <cell r="B5922">
            <v>4</v>
          </cell>
          <cell r="C5922" t="str">
            <v>Manweb</v>
          </cell>
          <cell r="D5922" t="str">
            <v>Scottish Power</v>
          </cell>
          <cell r="E5922">
            <v>2</v>
          </cell>
          <cell r="F5922" t="str">
            <v>Credit</v>
          </cell>
          <cell r="G5922" t="str">
            <v>South East</v>
          </cell>
          <cell r="H5922">
            <v>0</v>
          </cell>
        </row>
        <row r="5923">
          <cell r="A5923">
            <v>1999</v>
          </cell>
          <cell r="B5923">
            <v>4</v>
          </cell>
          <cell r="C5923" t="str">
            <v>Manweb</v>
          </cell>
          <cell r="D5923" t="str">
            <v>Scottish Power</v>
          </cell>
          <cell r="E5923">
            <v>2</v>
          </cell>
          <cell r="F5923" t="str">
            <v>Direct Debit</v>
          </cell>
          <cell r="G5923" t="str">
            <v>South East</v>
          </cell>
          <cell r="H5923">
            <v>4</v>
          </cell>
        </row>
        <row r="5924">
          <cell r="A5924">
            <v>1999</v>
          </cell>
          <cell r="B5924">
            <v>4</v>
          </cell>
          <cell r="C5924" t="str">
            <v>Manweb</v>
          </cell>
          <cell r="D5924" t="str">
            <v>Scottish Power</v>
          </cell>
          <cell r="E5924">
            <v>2</v>
          </cell>
          <cell r="F5924" t="str">
            <v>Prepayment</v>
          </cell>
          <cell r="G5924" t="str">
            <v>South East</v>
          </cell>
          <cell r="H5924">
            <v>0</v>
          </cell>
        </row>
        <row r="5925">
          <cell r="A5925">
            <v>1999</v>
          </cell>
          <cell r="B5925">
            <v>4</v>
          </cell>
          <cell r="C5925" t="str">
            <v>Manweb</v>
          </cell>
          <cell r="D5925" t="str">
            <v>Scottish Power</v>
          </cell>
          <cell r="E5925">
            <v>2</v>
          </cell>
          <cell r="F5925" t="str">
            <v>All</v>
          </cell>
          <cell r="G5925" t="str">
            <v>South Scotland</v>
          </cell>
          <cell r="H5925">
            <v>0</v>
          </cell>
        </row>
        <row r="5926">
          <cell r="A5926">
            <v>1999</v>
          </cell>
          <cell r="B5926">
            <v>4</v>
          </cell>
          <cell r="C5926" t="str">
            <v>Manweb</v>
          </cell>
          <cell r="D5926" t="str">
            <v>Scottish Power</v>
          </cell>
          <cell r="E5926">
            <v>2</v>
          </cell>
          <cell r="F5926" t="str">
            <v>Credit</v>
          </cell>
          <cell r="G5926" t="str">
            <v>South Scotland</v>
          </cell>
          <cell r="H5926">
            <v>0</v>
          </cell>
        </row>
        <row r="5927">
          <cell r="A5927">
            <v>1999</v>
          </cell>
          <cell r="B5927">
            <v>4</v>
          </cell>
          <cell r="C5927" t="str">
            <v>Manweb</v>
          </cell>
          <cell r="D5927" t="str">
            <v>Scottish Power</v>
          </cell>
          <cell r="E5927">
            <v>2</v>
          </cell>
          <cell r="F5927" t="str">
            <v>Credit</v>
          </cell>
          <cell r="G5927" t="str">
            <v>South Scotland</v>
          </cell>
          <cell r="H5927">
            <v>0</v>
          </cell>
        </row>
        <row r="5928">
          <cell r="A5928">
            <v>1999</v>
          </cell>
          <cell r="B5928">
            <v>4</v>
          </cell>
          <cell r="C5928" t="str">
            <v>Manweb</v>
          </cell>
          <cell r="D5928" t="str">
            <v>Scottish Power</v>
          </cell>
          <cell r="E5928">
            <v>2</v>
          </cell>
          <cell r="F5928" t="str">
            <v>Direct Debit</v>
          </cell>
          <cell r="G5928" t="str">
            <v>South Scotland</v>
          </cell>
          <cell r="H5928">
            <v>0</v>
          </cell>
        </row>
        <row r="5929">
          <cell r="A5929">
            <v>1999</v>
          </cell>
          <cell r="B5929">
            <v>4</v>
          </cell>
          <cell r="C5929" t="str">
            <v>Manweb</v>
          </cell>
          <cell r="D5929" t="str">
            <v>Scottish Power</v>
          </cell>
          <cell r="E5929">
            <v>2</v>
          </cell>
          <cell r="F5929" t="str">
            <v>Prepayment</v>
          </cell>
          <cell r="G5929" t="str">
            <v>South Scotland</v>
          </cell>
          <cell r="H5929">
            <v>0</v>
          </cell>
        </row>
        <row r="5930">
          <cell r="A5930">
            <v>1999</v>
          </cell>
          <cell r="B5930">
            <v>4</v>
          </cell>
          <cell r="C5930" t="str">
            <v>Manweb</v>
          </cell>
          <cell r="D5930" t="str">
            <v>Scottish Power</v>
          </cell>
          <cell r="E5930">
            <v>2</v>
          </cell>
          <cell r="F5930" t="str">
            <v>All</v>
          </cell>
          <cell r="G5930" t="str">
            <v>South Wales</v>
          </cell>
          <cell r="H5930">
            <v>234</v>
          </cell>
        </row>
        <row r="5931">
          <cell r="A5931">
            <v>1999</v>
          </cell>
          <cell r="B5931">
            <v>4</v>
          </cell>
          <cell r="C5931" t="str">
            <v>Manweb</v>
          </cell>
          <cell r="D5931" t="str">
            <v>Scottish Power</v>
          </cell>
          <cell r="E5931">
            <v>2</v>
          </cell>
          <cell r="F5931" t="str">
            <v>Credit</v>
          </cell>
          <cell r="G5931" t="str">
            <v>South Wales</v>
          </cell>
          <cell r="H5931">
            <v>194</v>
          </cell>
        </row>
        <row r="5932">
          <cell r="A5932">
            <v>1999</v>
          </cell>
          <cell r="B5932">
            <v>4</v>
          </cell>
          <cell r="C5932" t="str">
            <v>Manweb</v>
          </cell>
          <cell r="D5932" t="str">
            <v>Scottish Power</v>
          </cell>
          <cell r="E5932">
            <v>2</v>
          </cell>
          <cell r="F5932" t="str">
            <v>Credit</v>
          </cell>
          <cell r="G5932" t="str">
            <v>South Wales</v>
          </cell>
          <cell r="H5932">
            <v>0</v>
          </cell>
        </row>
        <row r="5933">
          <cell r="A5933">
            <v>1999</v>
          </cell>
          <cell r="B5933">
            <v>4</v>
          </cell>
          <cell r="C5933" t="str">
            <v>Manweb</v>
          </cell>
          <cell r="D5933" t="str">
            <v>Scottish Power</v>
          </cell>
          <cell r="E5933">
            <v>2</v>
          </cell>
          <cell r="F5933" t="str">
            <v>Direct Debit</v>
          </cell>
          <cell r="G5933" t="str">
            <v>South Wales</v>
          </cell>
          <cell r="H5933">
            <v>26</v>
          </cell>
        </row>
        <row r="5934">
          <cell r="A5934">
            <v>1999</v>
          </cell>
          <cell r="B5934">
            <v>4</v>
          </cell>
          <cell r="C5934" t="str">
            <v>Manweb</v>
          </cell>
          <cell r="D5934" t="str">
            <v>Scottish Power</v>
          </cell>
          <cell r="E5934">
            <v>2</v>
          </cell>
          <cell r="F5934" t="str">
            <v>Prepayment</v>
          </cell>
          <cell r="G5934" t="str">
            <v>South Wales</v>
          </cell>
          <cell r="H5934">
            <v>14</v>
          </cell>
        </row>
        <row r="5935">
          <cell r="A5935">
            <v>1999</v>
          </cell>
          <cell r="B5935">
            <v>4</v>
          </cell>
          <cell r="C5935" t="str">
            <v>Manweb</v>
          </cell>
          <cell r="D5935" t="str">
            <v>Scottish Power</v>
          </cell>
          <cell r="E5935">
            <v>2</v>
          </cell>
          <cell r="F5935" t="str">
            <v>All</v>
          </cell>
          <cell r="G5935" t="str">
            <v>South West</v>
          </cell>
          <cell r="H5935">
            <v>1</v>
          </cell>
        </row>
        <row r="5936">
          <cell r="A5936">
            <v>1999</v>
          </cell>
          <cell r="B5936">
            <v>4</v>
          </cell>
          <cell r="C5936" t="str">
            <v>Manweb</v>
          </cell>
          <cell r="D5936" t="str">
            <v>Scottish Power</v>
          </cell>
          <cell r="E5936">
            <v>2</v>
          </cell>
          <cell r="F5936" t="str">
            <v>Credit</v>
          </cell>
          <cell r="G5936" t="str">
            <v>South West</v>
          </cell>
          <cell r="H5936">
            <v>1</v>
          </cell>
        </row>
        <row r="5937">
          <cell r="A5937">
            <v>1999</v>
          </cell>
          <cell r="B5937">
            <v>4</v>
          </cell>
          <cell r="C5937" t="str">
            <v>Manweb</v>
          </cell>
          <cell r="D5937" t="str">
            <v>Scottish Power</v>
          </cell>
          <cell r="E5937">
            <v>2</v>
          </cell>
          <cell r="F5937" t="str">
            <v>Credit</v>
          </cell>
          <cell r="G5937" t="str">
            <v>South West</v>
          </cell>
          <cell r="H5937">
            <v>0</v>
          </cell>
        </row>
        <row r="5938">
          <cell r="A5938">
            <v>1999</v>
          </cell>
          <cell r="B5938">
            <v>4</v>
          </cell>
          <cell r="C5938" t="str">
            <v>Manweb</v>
          </cell>
          <cell r="D5938" t="str">
            <v>Scottish Power</v>
          </cell>
          <cell r="E5938">
            <v>2</v>
          </cell>
          <cell r="F5938" t="str">
            <v>Direct Debit</v>
          </cell>
          <cell r="G5938" t="str">
            <v>South West</v>
          </cell>
          <cell r="H5938">
            <v>0</v>
          </cell>
        </row>
        <row r="5939">
          <cell r="A5939">
            <v>1999</v>
          </cell>
          <cell r="B5939">
            <v>4</v>
          </cell>
          <cell r="C5939" t="str">
            <v>Manweb</v>
          </cell>
          <cell r="D5939" t="str">
            <v>Scottish Power</v>
          </cell>
          <cell r="E5939">
            <v>2</v>
          </cell>
          <cell r="F5939" t="str">
            <v>Prepayment</v>
          </cell>
          <cell r="G5939" t="str">
            <v>South West</v>
          </cell>
          <cell r="H5939">
            <v>0</v>
          </cell>
        </row>
        <row r="5940">
          <cell r="A5940">
            <v>1999</v>
          </cell>
          <cell r="B5940">
            <v>4</v>
          </cell>
          <cell r="C5940" t="str">
            <v>Manweb</v>
          </cell>
          <cell r="D5940" t="str">
            <v>Scottish Power</v>
          </cell>
          <cell r="E5940">
            <v>2</v>
          </cell>
          <cell r="F5940" t="str">
            <v>All</v>
          </cell>
          <cell r="G5940" t="str">
            <v>Southern</v>
          </cell>
          <cell r="H5940">
            <v>11</v>
          </cell>
        </row>
        <row r="5941">
          <cell r="A5941">
            <v>1999</v>
          </cell>
          <cell r="B5941">
            <v>4</v>
          </cell>
          <cell r="C5941" t="str">
            <v>Manweb</v>
          </cell>
          <cell r="D5941" t="str">
            <v>Scottish Power</v>
          </cell>
          <cell r="E5941">
            <v>2</v>
          </cell>
          <cell r="F5941" t="str">
            <v>Credit</v>
          </cell>
          <cell r="G5941" t="str">
            <v>Southern</v>
          </cell>
          <cell r="H5941">
            <v>5</v>
          </cell>
        </row>
        <row r="5942">
          <cell r="A5942">
            <v>1999</v>
          </cell>
          <cell r="B5942">
            <v>4</v>
          </cell>
          <cell r="C5942" t="str">
            <v>Manweb</v>
          </cell>
          <cell r="D5942" t="str">
            <v>Scottish Power</v>
          </cell>
          <cell r="E5942">
            <v>2</v>
          </cell>
          <cell r="F5942" t="str">
            <v>Credit</v>
          </cell>
          <cell r="G5942" t="str">
            <v>Southern</v>
          </cell>
          <cell r="H5942">
            <v>0</v>
          </cell>
        </row>
        <row r="5943">
          <cell r="A5943">
            <v>1999</v>
          </cell>
          <cell r="B5943">
            <v>4</v>
          </cell>
          <cell r="C5943" t="str">
            <v>Manweb</v>
          </cell>
          <cell r="D5943" t="str">
            <v>Scottish Power</v>
          </cell>
          <cell r="E5943">
            <v>2</v>
          </cell>
          <cell r="F5943" t="str">
            <v>Direct Debit</v>
          </cell>
          <cell r="G5943" t="str">
            <v>Southern</v>
          </cell>
          <cell r="H5943">
            <v>5</v>
          </cell>
        </row>
        <row r="5944">
          <cell r="A5944">
            <v>1999</v>
          </cell>
          <cell r="B5944">
            <v>4</v>
          </cell>
          <cell r="C5944" t="str">
            <v>Manweb</v>
          </cell>
          <cell r="D5944" t="str">
            <v>Scottish Power</v>
          </cell>
          <cell r="E5944">
            <v>2</v>
          </cell>
          <cell r="F5944" t="str">
            <v>Prepayment</v>
          </cell>
          <cell r="G5944" t="str">
            <v>Southern</v>
          </cell>
          <cell r="H5944">
            <v>1</v>
          </cell>
        </row>
        <row r="5945">
          <cell r="A5945">
            <v>1999</v>
          </cell>
          <cell r="B5945">
            <v>4</v>
          </cell>
          <cell r="C5945" t="str">
            <v>Manweb</v>
          </cell>
          <cell r="D5945" t="str">
            <v>Scottish Power</v>
          </cell>
          <cell r="E5945">
            <v>2</v>
          </cell>
          <cell r="F5945" t="str">
            <v>All</v>
          </cell>
          <cell r="G5945" t="str">
            <v>Yorkshire</v>
          </cell>
          <cell r="H5945">
            <v>50</v>
          </cell>
        </row>
        <row r="5946">
          <cell r="A5946">
            <v>1999</v>
          </cell>
          <cell r="B5946">
            <v>4</v>
          </cell>
          <cell r="C5946" t="str">
            <v>Manweb</v>
          </cell>
          <cell r="D5946" t="str">
            <v>Scottish Power</v>
          </cell>
          <cell r="E5946">
            <v>2</v>
          </cell>
          <cell r="F5946" t="str">
            <v>Credit</v>
          </cell>
          <cell r="G5946" t="str">
            <v>Yorkshire</v>
          </cell>
          <cell r="H5946">
            <v>36</v>
          </cell>
        </row>
        <row r="5947">
          <cell r="A5947">
            <v>1999</v>
          </cell>
          <cell r="B5947">
            <v>4</v>
          </cell>
          <cell r="C5947" t="str">
            <v>Manweb</v>
          </cell>
          <cell r="D5947" t="str">
            <v>Scottish Power</v>
          </cell>
          <cell r="E5947">
            <v>2</v>
          </cell>
          <cell r="F5947" t="str">
            <v>Credit</v>
          </cell>
          <cell r="G5947" t="str">
            <v>Yorkshire</v>
          </cell>
          <cell r="H5947">
            <v>0</v>
          </cell>
        </row>
        <row r="5948">
          <cell r="A5948">
            <v>1999</v>
          </cell>
          <cell r="B5948">
            <v>4</v>
          </cell>
          <cell r="C5948" t="str">
            <v>Manweb</v>
          </cell>
          <cell r="D5948" t="str">
            <v>Scottish Power</v>
          </cell>
          <cell r="E5948">
            <v>2</v>
          </cell>
          <cell r="F5948" t="str">
            <v>Direct Debit</v>
          </cell>
          <cell r="G5948" t="str">
            <v>Yorkshire</v>
          </cell>
          <cell r="H5948">
            <v>14</v>
          </cell>
        </row>
        <row r="5949">
          <cell r="A5949">
            <v>1999</v>
          </cell>
          <cell r="B5949">
            <v>4</v>
          </cell>
          <cell r="C5949" t="str">
            <v>Manweb</v>
          </cell>
          <cell r="D5949" t="str">
            <v>Scottish Power</v>
          </cell>
          <cell r="E5949">
            <v>2</v>
          </cell>
          <cell r="F5949" t="str">
            <v>Prepayment</v>
          </cell>
          <cell r="G5949" t="str">
            <v>Yorkshire</v>
          </cell>
          <cell r="H5949">
            <v>0</v>
          </cell>
        </row>
        <row r="5950">
          <cell r="A5950">
            <v>1999</v>
          </cell>
          <cell r="B5950">
            <v>4</v>
          </cell>
          <cell r="C5950" t="str">
            <v>Northern Electric plc</v>
          </cell>
          <cell r="D5950" t="str">
            <v>nPower</v>
          </cell>
          <cell r="E5950">
            <v>2</v>
          </cell>
          <cell r="F5950" t="str">
            <v>All</v>
          </cell>
          <cell r="G5950" t="str">
            <v>East Anglia</v>
          </cell>
          <cell r="H5950">
            <v>22261</v>
          </cell>
        </row>
        <row r="5951">
          <cell r="A5951">
            <v>1999</v>
          </cell>
          <cell r="B5951">
            <v>4</v>
          </cell>
          <cell r="C5951" t="str">
            <v>Northern Electric plc</v>
          </cell>
          <cell r="D5951" t="str">
            <v>nPower</v>
          </cell>
          <cell r="E5951">
            <v>2</v>
          </cell>
          <cell r="F5951" t="str">
            <v>Credit</v>
          </cell>
          <cell r="G5951" t="str">
            <v>East Anglia</v>
          </cell>
          <cell r="H5951">
            <v>9135</v>
          </cell>
        </row>
        <row r="5952">
          <cell r="A5952">
            <v>1999</v>
          </cell>
          <cell r="B5952">
            <v>4</v>
          </cell>
          <cell r="C5952" t="str">
            <v>Northern Electric plc</v>
          </cell>
          <cell r="D5952" t="str">
            <v>nPower</v>
          </cell>
          <cell r="E5952">
            <v>2</v>
          </cell>
          <cell r="F5952" t="str">
            <v>Credit</v>
          </cell>
          <cell r="G5952" t="str">
            <v>East Anglia</v>
          </cell>
          <cell r="H5952">
            <v>0</v>
          </cell>
        </row>
        <row r="5953">
          <cell r="A5953">
            <v>1999</v>
          </cell>
          <cell r="B5953">
            <v>4</v>
          </cell>
          <cell r="C5953" t="str">
            <v>Northern Electric plc</v>
          </cell>
          <cell r="D5953" t="str">
            <v>nPower</v>
          </cell>
          <cell r="E5953">
            <v>2</v>
          </cell>
          <cell r="F5953" t="str">
            <v>Direct Debit</v>
          </cell>
          <cell r="G5953" t="str">
            <v>East Anglia</v>
          </cell>
          <cell r="H5953">
            <v>12746</v>
          </cell>
        </row>
        <row r="5954">
          <cell r="A5954">
            <v>1999</v>
          </cell>
          <cell r="B5954">
            <v>4</v>
          </cell>
          <cell r="C5954" t="str">
            <v>Northern Electric plc</v>
          </cell>
          <cell r="D5954" t="str">
            <v>nPower</v>
          </cell>
          <cell r="E5954">
            <v>2</v>
          </cell>
          <cell r="F5954" t="str">
            <v>Prepayment</v>
          </cell>
          <cell r="G5954" t="str">
            <v>East Anglia</v>
          </cell>
          <cell r="H5954">
            <v>380</v>
          </cell>
        </row>
        <row r="5955">
          <cell r="A5955">
            <v>1999</v>
          </cell>
          <cell r="B5955">
            <v>4</v>
          </cell>
          <cell r="C5955" t="str">
            <v>Northern Electric plc</v>
          </cell>
          <cell r="D5955" t="str">
            <v>nPower</v>
          </cell>
          <cell r="E5955">
            <v>2</v>
          </cell>
          <cell r="F5955" t="str">
            <v>All</v>
          </cell>
          <cell r="G5955" t="str">
            <v>East Midlands</v>
          </cell>
          <cell r="H5955">
            <v>13668</v>
          </cell>
        </row>
        <row r="5956">
          <cell r="A5956">
            <v>1999</v>
          </cell>
          <cell r="B5956">
            <v>4</v>
          </cell>
          <cell r="C5956" t="str">
            <v>Northern Electric plc</v>
          </cell>
          <cell r="D5956" t="str">
            <v>nPower</v>
          </cell>
          <cell r="E5956">
            <v>2</v>
          </cell>
          <cell r="F5956" t="str">
            <v>Credit</v>
          </cell>
          <cell r="G5956" t="str">
            <v>East Midlands</v>
          </cell>
          <cell r="H5956">
            <v>5380</v>
          </cell>
        </row>
        <row r="5957">
          <cell r="A5957">
            <v>1999</v>
          </cell>
          <cell r="B5957">
            <v>4</v>
          </cell>
          <cell r="C5957" t="str">
            <v>Northern Electric plc</v>
          </cell>
          <cell r="D5957" t="str">
            <v>nPower</v>
          </cell>
          <cell r="E5957">
            <v>2</v>
          </cell>
          <cell r="F5957" t="str">
            <v>Credit</v>
          </cell>
          <cell r="G5957" t="str">
            <v>East Midlands</v>
          </cell>
          <cell r="H5957">
            <v>0</v>
          </cell>
        </row>
        <row r="5958">
          <cell r="A5958">
            <v>1999</v>
          </cell>
          <cell r="B5958">
            <v>4</v>
          </cell>
          <cell r="C5958" t="str">
            <v>Northern Electric plc</v>
          </cell>
          <cell r="D5958" t="str">
            <v>nPower</v>
          </cell>
          <cell r="E5958">
            <v>2</v>
          </cell>
          <cell r="F5958" t="str">
            <v>Direct Debit</v>
          </cell>
          <cell r="G5958" t="str">
            <v>East Midlands</v>
          </cell>
          <cell r="H5958">
            <v>6928</v>
          </cell>
        </row>
        <row r="5959">
          <cell r="A5959">
            <v>1999</v>
          </cell>
          <cell r="B5959">
            <v>4</v>
          </cell>
          <cell r="C5959" t="str">
            <v>Northern Electric plc</v>
          </cell>
          <cell r="D5959" t="str">
            <v>nPower</v>
          </cell>
          <cell r="E5959">
            <v>2</v>
          </cell>
          <cell r="F5959" t="str">
            <v>Prepayment</v>
          </cell>
          <cell r="G5959" t="str">
            <v>East Midlands</v>
          </cell>
          <cell r="H5959">
            <v>1360</v>
          </cell>
        </row>
        <row r="5960">
          <cell r="A5960">
            <v>1999</v>
          </cell>
          <cell r="B5960">
            <v>4</v>
          </cell>
          <cell r="C5960" t="str">
            <v>Northern Electric plc</v>
          </cell>
          <cell r="D5960" t="str">
            <v>nPower</v>
          </cell>
          <cell r="E5960">
            <v>2</v>
          </cell>
          <cell r="F5960" t="str">
            <v>All</v>
          </cell>
          <cell r="G5960" t="str">
            <v>London</v>
          </cell>
          <cell r="H5960">
            <v>7396</v>
          </cell>
        </row>
        <row r="5961">
          <cell r="A5961">
            <v>1999</v>
          </cell>
          <cell r="B5961">
            <v>4</v>
          </cell>
          <cell r="C5961" t="str">
            <v>Northern Electric plc</v>
          </cell>
          <cell r="D5961" t="str">
            <v>nPower</v>
          </cell>
          <cell r="E5961">
            <v>2</v>
          </cell>
          <cell r="F5961" t="str">
            <v>Credit</v>
          </cell>
          <cell r="G5961" t="str">
            <v>London</v>
          </cell>
          <cell r="H5961">
            <v>4018</v>
          </cell>
        </row>
        <row r="5962">
          <cell r="A5962">
            <v>1999</v>
          </cell>
          <cell r="B5962">
            <v>4</v>
          </cell>
          <cell r="C5962" t="str">
            <v>Northern Electric plc</v>
          </cell>
          <cell r="D5962" t="str">
            <v>nPower</v>
          </cell>
          <cell r="E5962">
            <v>2</v>
          </cell>
          <cell r="F5962" t="str">
            <v>Credit</v>
          </cell>
          <cell r="G5962" t="str">
            <v>London</v>
          </cell>
          <cell r="H5962">
            <v>0</v>
          </cell>
        </row>
        <row r="5963">
          <cell r="A5963">
            <v>1999</v>
          </cell>
          <cell r="B5963">
            <v>4</v>
          </cell>
          <cell r="C5963" t="str">
            <v>Northern Electric plc</v>
          </cell>
          <cell r="D5963" t="str">
            <v>nPower</v>
          </cell>
          <cell r="E5963">
            <v>2</v>
          </cell>
          <cell r="F5963" t="str">
            <v>Direct Debit</v>
          </cell>
          <cell r="G5963" t="str">
            <v>London</v>
          </cell>
          <cell r="H5963">
            <v>3222</v>
          </cell>
        </row>
        <row r="5964">
          <cell r="A5964">
            <v>1999</v>
          </cell>
          <cell r="B5964">
            <v>4</v>
          </cell>
          <cell r="C5964" t="str">
            <v>Northern Electric plc</v>
          </cell>
          <cell r="D5964" t="str">
            <v>nPower</v>
          </cell>
          <cell r="E5964">
            <v>2</v>
          </cell>
          <cell r="F5964" t="str">
            <v>Prepayment</v>
          </cell>
          <cell r="G5964" t="str">
            <v>London</v>
          </cell>
          <cell r="H5964">
            <v>156</v>
          </cell>
        </row>
        <row r="5965">
          <cell r="A5965">
            <v>1999</v>
          </cell>
          <cell r="B5965">
            <v>4</v>
          </cell>
          <cell r="C5965" t="str">
            <v>Northern Electric plc</v>
          </cell>
          <cell r="D5965" t="str">
            <v>nPower</v>
          </cell>
          <cell r="E5965">
            <v>2</v>
          </cell>
          <cell r="F5965" t="str">
            <v>All</v>
          </cell>
          <cell r="G5965" t="str">
            <v>Midlands</v>
          </cell>
          <cell r="H5965">
            <v>8942</v>
          </cell>
        </row>
        <row r="5966">
          <cell r="A5966">
            <v>1999</v>
          </cell>
          <cell r="B5966">
            <v>4</v>
          </cell>
          <cell r="C5966" t="str">
            <v>Northern Electric plc</v>
          </cell>
          <cell r="D5966" t="str">
            <v>nPower</v>
          </cell>
          <cell r="E5966">
            <v>2</v>
          </cell>
          <cell r="F5966" t="str">
            <v>Credit</v>
          </cell>
          <cell r="G5966" t="str">
            <v>Midlands</v>
          </cell>
          <cell r="H5966">
            <v>4282</v>
          </cell>
        </row>
        <row r="5967">
          <cell r="A5967">
            <v>1999</v>
          </cell>
          <cell r="B5967">
            <v>4</v>
          </cell>
          <cell r="C5967" t="str">
            <v>Northern Electric plc</v>
          </cell>
          <cell r="D5967" t="str">
            <v>nPower</v>
          </cell>
          <cell r="E5967">
            <v>2</v>
          </cell>
          <cell r="F5967" t="str">
            <v>Credit</v>
          </cell>
          <cell r="G5967" t="str">
            <v>Midlands</v>
          </cell>
          <cell r="H5967">
            <v>0</v>
          </cell>
        </row>
        <row r="5968">
          <cell r="A5968">
            <v>1999</v>
          </cell>
          <cell r="B5968">
            <v>4</v>
          </cell>
          <cell r="C5968" t="str">
            <v>Northern Electric plc</v>
          </cell>
          <cell r="D5968" t="str">
            <v>nPower</v>
          </cell>
          <cell r="E5968">
            <v>2</v>
          </cell>
          <cell r="F5968" t="str">
            <v>Direct Debit</v>
          </cell>
          <cell r="G5968" t="str">
            <v>Midlands</v>
          </cell>
          <cell r="H5968">
            <v>4369</v>
          </cell>
        </row>
        <row r="5969">
          <cell r="A5969">
            <v>1999</v>
          </cell>
          <cell r="B5969">
            <v>4</v>
          </cell>
          <cell r="C5969" t="str">
            <v>Northern Electric plc</v>
          </cell>
          <cell r="D5969" t="str">
            <v>nPower</v>
          </cell>
          <cell r="E5969">
            <v>2</v>
          </cell>
          <cell r="F5969" t="str">
            <v>Prepayment</v>
          </cell>
          <cell r="G5969" t="str">
            <v>Midlands</v>
          </cell>
          <cell r="H5969">
            <v>291</v>
          </cell>
        </row>
        <row r="5970">
          <cell r="A5970">
            <v>1999</v>
          </cell>
          <cell r="B5970">
            <v>4</v>
          </cell>
          <cell r="C5970" t="str">
            <v>Northern Electric plc</v>
          </cell>
          <cell r="D5970" t="str">
            <v>nPower</v>
          </cell>
          <cell r="E5970">
            <v>1</v>
          </cell>
          <cell r="F5970" t="str">
            <v>All</v>
          </cell>
          <cell r="G5970" t="str">
            <v>North East</v>
          </cell>
          <cell r="H5970">
            <v>1175869</v>
          </cell>
        </row>
        <row r="5971">
          <cell r="A5971">
            <v>1999</v>
          </cell>
          <cell r="B5971">
            <v>4</v>
          </cell>
          <cell r="C5971" t="str">
            <v>Northern Electric plc</v>
          </cell>
          <cell r="D5971" t="str">
            <v>nPower</v>
          </cell>
          <cell r="E5971">
            <v>1</v>
          </cell>
          <cell r="F5971" t="str">
            <v>Credit</v>
          </cell>
          <cell r="G5971" t="str">
            <v>North East</v>
          </cell>
          <cell r="H5971">
            <v>703896</v>
          </cell>
        </row>
        <row r="5972">
          <cell r="A5972">
            <v>1999</v>
          </cell>
          <cell r="B5972">
            <v>4</v>
          </cell>
          <cell r="C5972" t="str">
            <v>Northern Electric plc</v>
          </cell>
          <cell r="D5972" t="str">
            <v>nPower</v>
          </cell>
          <cell r="E5972">
            <v>1</v>
          </cell>
          <cell r="F5972" t="str">
            <v>Credit</v>
          </cell>
          <cell r="G5972" t="str">
            <v>North East</v>
          </cell>
          <cell r="H5972">
            <v>35561</v>
          </cell>
        </row>
        <row r="5973">
          <cell r="A5973">
            <v>1999</v>
          </cell>
          <cell r="B5973">
            <v>4</v>
          </cell>
          <cell r="C5973" t="str">
            <v>Northern Electric plc</v>
          </cell>
          <cell r="D5973" t="str">
            <v>nPower</v>
          </cell>
          <cell r="E5973">
            <v>1</v>
          </cell>
          <cell r="F5973" t="str">
            <v>Direct Debit</v>
          </cell>
          <cell r="G5973" t="str">
            <v>North East</v>
          </cell>
          <cell r="H5973">
            <v>287123</v>
          </cell>
        </row>
        <row r="5974">
          <cell r="A5974">
            <v>1999</v>
          </cell>
          <cell r="B5974">
            <v>4</v>
          </cell>
          <cell r="C5974" t="str">
            <v>Northern Electric plc</v>
          </cell>
          <cell r="D5974" t="str">
            <v>nPower</v>
          </cell>
          <cell r="E5974">
            <v>1</v>
          </cell>
          <cell r="F5974" t="str">
            <v>Prepayment</v>
          </cell>
          <cell r="G5974" t="str">
            <v>North East</v>
          </cell>
          <cell r="H5974">
            <v>149289</v>
          </cell>
        </row>
        <row r="5975">
          <cell r="A5975">
            <v>1999</v>
          </cell>
          <cell r="B5975">
            <v>4</v>
          </cell>
          <cell r="C5975" t="str">
            <v>Northern Electric plc</v>
          </cell>
          <cell r="D5975" t="str">
            <v>nPower</v>
          </cell>
          <cell r="E5975">
            <v>2</v>
          </cell>
          <cell r="F5975" t="str">
            <v>All</v>
          </cell>
          <cell r="G5975" t="str">
            <v>North Scotland</v>
          </cell>
          <cell r="H5975">
            <v>542</v>
          </cell>
        </row>
        <row r="5976">
          <cell r="A5976">
            <v>1999</v>
          </cell>
          <cell r="B5976">
            <v>4</v>
          </cell>
          <cell r="C5976" t="str">
            <v>Northern Electric plc</v>
          </cell>
          <cell r="D5976" t="str">
            <v>nPower</v>
          </cell>
          <cell r="E5976">
            <v>2</v>
          </cell>
          <cell r="F5976" t="str">
            <v>Credit</v>
          </cell>
          <cell r="G5976" t="str">
            <v>North Scotland</v>
          </cell>
          <cell r="H5976">
            <v>233</v>
          </cell>
        </row>
        <row r="5977">
          <cell r="A5977">
            <v>1999</v>
          </cell>
          <cell r="B5977">
            <v>4</v>
          </cell>
          <cell r="C5977" t="str">
            <v>Northern Electric plc</v>
          </cell>
          <cell r="D5977" t="str">
            <v>nPower</v>
          </cell>
          <cell r="E5977">
            <v>2</v>
          </cell>
          <cell r="F5977" t="str">
            <v>Credit</v>
          </cell>
          <cell r="G5977" t="str">
            <v>North Scotland</v>
          </cell>
          <cell r="H5977">
            <v>0</v>
          </cell>
        </row>
        <row r="5978">
          <cell r="A5978">
            <v>1999</v>
          </cell>
          <cell r="B5978">
            <v>4</v>
          </cell>
          <cell r="C5978" t="str">
            <v>Northern Electric plc</v>
          </cell>
          <cell r="D5978" t="str">
            <v>nPower</v>
          </cell>
          <cell r="E5978">
            <v>2</v>
          </cell>
          <cell r="F5978" t="str">
            <v>Direct Debit</v>
          </cell>
          <cell r="G5978" t="str">
            <v>North Scotland</v>
          </cell>
          <cell r="H5978">
            <v>304</v>
          </cell>
        </row>
        <row r="5979">
          <cell r="A5979">
            <v>1999</v>
          </cell>
          <cell r="B5979">
            <v>4</v>
          </cell>
          <cell r="C5979" t="str">
            <v>Northern Electric plc</v>
          </cell>
          <cell r="D5979" t="str">
            <v>nPower</v>
          </cell>
          <cell r="E5979">
            <v>2</v>
          </cell>
          <cell r="F5979" t="str">
            <v>Prepayment</v>
          </cell>
          <cell r="G5979" t="str">
            <v>North Scotland</v>
          </cell>
          <cell r="H5979">
            <v>5</v>
          </cell>
        </row>
        <row r="5980">
          <cell r="A5980">
            <v>1999</v>
          </cell>
          <cell r="B5980">
            <v>4</v>
          </cell>
          <cell r="C5980" t="str">
            <v>Northern Electric plc</v>
          </cell>
          <cell r="D5980" t="str">
            <v>nPower</v>
          </cell>
          <cell r="E5980">
            <v>2</v>
          </cell>
          <cell r="F5980" t="str">
            <v>All</v>
          </cell>
          <cell r="G5980" t="str">
            <v>North Wales &amp; Merseyside</v>
          </cell>
          <cell r="H5980">
            <v>9893</v>
          </cell>
        </row>
        <row r="5981">
          <cell r="A5981">
            <v>1999</v>
          </cell>
          <cell r="B5981">
            <v>4</v>
          </cell>
          <cell r="C5981" t="str">
            <v>Northern Electric plc</v>
          </cell>
          <cell r="D5981" t="str">
            <v>nPower</v>
          </cell>
          <cell r="E5981">
            <v>2</v>
          </cell>
          <cell r="F5981" t="str">
            <v>Credit</v>
          </cell>
          <cell r="G5981" t="str">
            <v>North Wales &amp; Merseyside</v>
          </cell>
          <cell r="H5981">
            <v>5069</v>
          </cell>
        </row>
        <row r="5982">
          <cell r="A5982">
            <v>1999</v>
          </cell>
          <cell r="B5982">
            <v>4</v>
          </cell>
          <cell r="C5982" t="str">
            <v>Northern Electric plc</v>
          </cell>
          <cell r="D5982" t="str">
            <v>nPower</v>
          </cell>
          <cell r="E5982">
            <v>2</v>
          </cell>
          <cell r="F5982" t="str">
            <v>Credit</v>
          </cell>
          <cell r="G5982" t="str">
            <v>North Wales &amp; Merseyside</v>
          </cell>
          <cell r="H5982">
            <v>0</v>
          </cell>
        </row>
        <row r="5983">
          <cell r="A5983">
            <v>1999</v>
          </cell>
          <cell r="B5983">
            <v>4</v>
          </cell>
          <cell r="C5983" t="str">
            <v>Northern Electric plc</v>
          </cell>
          <cell r="D5983" t="str">
            <v>nPower</v>
          </cell>
          <cell r="E5983">
            <v>2</v>
          </cell>
          <cell r="F5983" t="str">
            <v>Direct Debit</v>
          </cell>
          <cell r="G5983" t="str">
            <v>North Wales &amp; Merseyside</v>
          </cell>
          <cell r="H5983">
            <v>3475</v>
          </cell>
        </row>
        <row r="5984">
          <cell r="A5984">
            <v>1999</v>
          </cell>
          <cell r="B5984">
            <v>4</v>
          </cell>
          <cell r="C5984" t="str">
            <v>Northern Electric plc</v>
          </cell>
          <cell r="D5984" t="str">
            <v>nPower</v>
          </cell>
          <cell r="E5984">
            <v>2</v>
          </cell>
          <cell r="F5984" t="str">
            <v>Prepayment</v>
          </cell>
          <cell r="G5984" t="str">
            <v>North Wales &amp; Merseyside</v>
          </cell>
          <cell r="H5984">
            <v>1349</v>
          </cell>
        </row>
        <row r="5985">
          <cell r="A5985">
            <v>1999</v>
          </cell>
          <cell r="B5985">
            <v>4</v>
          </cell>
          <cell r="C5985" t="str">
            <v>Northern Electric plc</v>
          </cell>
          <cell r="D5985" t="str">
            <v>nPower</v>
          </cell>
          <cell r="E5985">
            <v>2</v>
          </cell>
          <cell r="F5985" t="str">
            <v>All</v>
          </cell>
          <cell r="G5985" t="str">
            <v>North West</v>
          </cell>
          <cell r="H5985">
            <v>21621</v>
          </cell>
        </row>
        <row r="5986">
          <cell r="A5986">
            <v>1999</v>
          </cell>
          <cell r="B5986">
            <v>4</v>
          </cell>
          <cell r="C5986" t="str">
            <v>Northern Electric plc</v>
          </cell>
          <cell r="D5986" t="str">
            <v>nPower</v>
          </cell>
          <cell r="E5986">
            <v>2</v>
          </cell>
          <cell r="F5986" t="str">
            <v>Credit</v>
          </cell>
          <cell r="G5986" t="str">
            <v>North West</v>
          </cell>
          <cell r="H5986">
            <v>10996</v>
          </cell>
        </row>
        <row r="5987">
          <cell r="A5987">
            <v>1999</v>
          </cell>
          <cell r="B5987">
            <v>4</v>
          </cell>
          <cell r="C5987" t="str">
            <v>Northern Electric plc</v>
          </cell>
          <cell r="D5987" t="str">
            <v>nPower</v>
          </cell>
          <cell r="E5987">
            <v>2</v>
          </cell>
          <cell r="F5987" t="str">
            <v>Credit</v>
          </cell>
          <cell r="G5987" t="str">
            <v>North West</v>
          </cell>
          <cell r="H5987">
            <v>0</v>
          </cell>
        </row>
        <row r="5988">
          <cell r="A5988">
            <v>1999</v>
          </cell>
          <cell r="B5988">
            <v>4</v>
          </cell>
          <cell r="C5988" t="str">
            <v>Northern Electric plc</v>
          </cell>
          <cell r="D5988" t="str">
            <v>nPower</v>
          </cell>
          <cell r="E5988">
            <v>2</v>
          </cell>
          <cell r="F5988" t="str">
            <v>Direct Debit</v>
          </cell>
          <cell r="G5988" t="str">
            <v>North West</v>
          </cell>
          <cell r="H5988">
            <v>10048</v>
          </cell>
        </row>
        <row r="5989">
          <cell r="A5989">
            <v>1999</v>
          </cell>
          <cell r="B5989">
            <v>4</v>
          </cell>
          <cell r="C5989" t="str">
            <v>Northern Electric plc</v>
          </cell>
          <cell r="D5989" t="str">
            <v>nPower</v>
          </cell>
          <cell r="E5989">
            <v>2</v>
          </cell>
          <cell r="F5989" t="str">
            <v>Prepayment</v>
          </cell>
          <cell r="G5989" t="str">
            <v>North West</v>
          </cell>
          <cell r="H5989">
            <v>577</v>
          </cell>
        </row>
        <row r="5990">
          <cell r="A5990">
            <v>1999</v>
          </cell>
          <cell r="B5990">
            <v>4</v>
          </cell>
          <cell r="C5990" t="str">
            <v>Northern Electric plc</v>
          </cell>
          <cell r="D5990" t="str">
            <v>nPower</v>
          </cell>
          <cell r="E5990">
            <v>2</v>
          </cell>
          <cell r="F5990" t="str">
            <v>All</v>
          </cell>
          <cell r="G5990" t="str">
            <v>South East</v>
          </cell>
          <cell r="H5990">
            <v>8996</v>
          </cell>
        </row>
        <row r="5991">
          <cell r="A5991">
            <v>1999</v>
          </cell>
          <cell r="B5991">
            <v>4</v>
          </cell>
          <cell r="C5991" t="str">
            <v>Northern Electric plc</v>
          </cell>
          <cell r="D5991" t="str">
            <v>nPower</v>
          </cell>
          <cell r="E5991">
            <v>2</v>
          </cell>
          <cell r="F5991" t="str">
            <v>Credit</v>
          </cell>
          <cell r="G5991" t="str">
            <v>South East</v>
          </cell>
          <cell r="H5991">
            <v>3898</v>
          </cell>
        </row>
        <row r="5992">
          <cell r="A5992">
            <v>1999</v>
          </cell>
          <cell r="B5992">
            <v>4</v>
          </cell>
          <cell r="C5992" t="str">
            <v>Northern Electric plc</v>
          </cell>
          <cell r="D5992" t="str">
            <v>nPower</v>
          </cell>
          <cell r="E5992">
            <v>2</v>
          </cell>
          <cell r="F5992" t="str">
            <v>Credit</v>
          </cell>
          <cell r="G5992" t="str">
            <v>South East</v>
          </cell>
          <cell r="H5992">
            <v>0</v>
          </cell>
        </row>
        <row r="5993">
          <cell r="A5993">
            <v>1999</v>
          </cell>
          <cell r="B5993">
            <v>4</v>
          </cell>
          <cell r="C5993" t="str">
            <v>Northern Electric plc</v>
          </cell>
          <cell r="D5993" t="str">
            <v>nPower</v>
          </cell>
          <cell r="E5993">
            <v>2</v>
          </cell>
          <cell r="F5993" t="str">
            <v>Direct Debit</v>
          </cell>
          <cell r="G5993" t="str">
            <v>South East</v>
          </cell>
          <cell r="H5993">
            <v>5054</v>
          </cell>
        </row>
        <row r="5994">
          <cell r="A5994">
            <v>1999</v>
          </cell>
          <cell r="B5994">
            <v>4</v>
          </cell>
          <cell r="C5994" t="str">
            <v>Northern Electric plc</v>
          </cell>
          <cell r="D5994" t="str">
            <v>nPower</v>
          </cell>
          <cell r="E5994">
            <v>2</v>
          </cell>
          <cell r="F5994" t="str">
            <v>Prepayment</v>
          </cell>
          <cell r="G5994" t="str">
            <v>South East</v>
          </cell>
          <cell r="H5994">
            <v>44</v>
          </cell>
        </row>
        <row r="5995">
          <cell r="A5995">
            <v>1999</v>
          </cell>
          <cell r="B5995">
            <v>4</v>
          </cell>
          <cell r="C5995" t="str">
            <v>Northern Electric plc</v>
          </cell>
          <cell r="D5995" t="str">
            <v>nPower</v>
          </cell>
          <cell r="E5995">
            <v>2</v>
          </cell>
          <cell r="F5995" t="str">
            <v>All</v>
          </cell>
          <cell r="G5995" t="str">
            <v>South Scotland</v>
          </cell>
          <cell r="H5995">
            <v>4061</v>
          </cell>
        </row>
        <row r="5996">
          <cell r="A5996">
            <v>1999</v>
          </cell>
          <cell r="B5996">
            <v>4</v>
          </cell>
          <cell r="C5996" t="str">
            <v>Northern Electric plc</v>
          </cell>
          <cell r="D5996" t="str">
            <v>nPower</v>
          </cell>
          <cell r="E5996">
            <v>2</v>
          </cell>
          <cell r="F5996" t="str">
            <v>Credit</v>
          </cell>
          <cell r="G5996" t="str">
            <v>South Scotland</v>
          </cell>
          <cell r="H5996">
            <v>2149</v>
          </cell>
        </row>
        <row r="5997">
          <cell r="A5997">
            <v>1999</v>
          </cell>
          <cell r="B5997">
            <v>4</v>
          </cell>
          <cell r="C5997" t="str">
            <v>Northern Electric plc</v>
          </cell>
          <cell r="D5997" t="str">
            <v>nPower</v>
          </cell>
          <cell r="E5997">
            <v>2</v>
          </cell>
          <cell r="F5997" t="str">
            <v>Credit</v>
          </cell>
          <cell r="G5997" t="str">
            <v>South Scotland</v>
          </cell>
          <cell r="H5997">
            <v>0</v>
          </cell>
        </row>
        <row r="5998">
          <cell r="A5998">
            <v>1999</v>
          </cell>
          <cell r="B5998">
            <v>4</v>
          </cell>
          <cell r="C5998" t="str">
            <v>Northern Electric plc</v>
          </cell>
          <cell r="D5998" t="str">
            <v>nPower</v>
          </cell>
          <cell r="E5998">
            <v>2</v>
          </cell>
          <cell r="F5998" t="str">
            <v>Direct Debit</v>
          </cell>
          <cell r="G5998" t="str">
            <v>South Scotland</v>
          </cell>
          <cell r="H5998">
            <v>1613</v>
          </cell>
        </row>
        <row r="5999">
          <cell r="A5999">
            <v>1999</v>
          </cell>
          <cell r="B5999">
            <v>4</v>
          </cell>
          <cell r="C5999" t="str">
            <v>Northern Electric plc</v>
          </cell>
          <cell r="D5999" t="str">
            <v>nPower</v>
          </cell>
          <cell r="E5999">
            <v>2</v>
          </cell>
          <cell r="F5999" t="str">
            <v>Prepayment</v>
          </cell>
          <cell r="G5999" t="str">
            <v>South Scotland</v>
          </cell>
          <cell r="H5999">
            <v>299</v>
          </cell>
        </row>
        <row r="6000">
          <cell r="A6000">
            <v>1999</v>
          </cell>
          <cell r="B6000">
            <v>4</v>
          </cell>
          <cell r="C6000" t="str">
            <v>Northern Electric plc</v>
          </cell>
          <cell r="D6000" t="str">
            <v>nPower</v>
          </cell>
          <cell r="E6000">
            <v>2</v>
          </cell>
          <cell r="F6000" t="str">
            <v>All</v>
          </cell>
          <cell r="G6000" t="str">
            <v>South Wales</v>
          </cell>
          <cell r="H6000">
            <v>3076</v>
          </cell>
        </row>
        <row r="6001">
          <cell r="A6001">
            <v>1999</v>
          </cell>
          <cell r="B6001">
            <v>4</v>
          </cell>
          <cell r="C6001" t="str">
            <v>Northern Electric plc</v>
          </cell>
          <cell r="D6001" t="str">
            <v>nPower</v>
          </cell>
          <cell r="E6001">
            <v>2</v>
          </cell>
          <cell r="F6001" t="str">
            <v>Credit</v>
          </cell>
          <cell r="G6001" t="str">
            <v>South Wales</v>
          </cell>
          <cell r="H6001">
            <v>1443</v>
          </cell>
        </row>
        <row r="6002">
          <cell r="A6002">
            <v>1999</v>
          </cell>
          <cell r="B6002">
            <v>4</v>
          </cell>
          <cell r="C6002" t="str">
            <v>Northern Electric plc</v>
          </cell>
          <cell r="D6002" t="str">
            <v>nPower</v>
          </cell>
          <cell r="E6002">
            <v>2</v>
          </cell>
          <cell r="F6002" t="str">
            <v>Credit</v>
          </cell>
          <cell r="G6002" t="str">
            <v>South Wales</v>
          </cell>
          <cell r="H6002">
            <v>0</v>
          </cell>
        </row>
        <row r="6003">
          <cell r="A6003">
            <v>1999</v>
          </cell>
          <cell r="B6003">
            <v>4</v>
          </cell>
          <cell r="C6003" t="str">
            <v>Northern Electric plc</v>
          </cell>
          <cell r="D6003" t="str">
            <v>nPower</v>
          </cell>
          <cell r="E6003">
            <v>2</v>
          </cell>
          <cell r="F6003" t="str">
            <v>Direct Debit</v>
          </cell>
          <cell r="G6003" t="str">
            <v>South Wales</v>
          </cell>
          <cell r="H6003">
            <v>1531</v>
          </cell>
        </row>
        <row r="6004">
          <cell r="A6004">
            <v>1999</v>
          </cell>
          <cell r="B6004">
            <v>4</v>
          </cell>
          <cell r="C6004" t="str">
            <v>Northern Electric plc</v>
          </cell>
          <cell r="D6004" t="str">
            <v>nPower</v>
          </cell>
          <cell r="E6004">
            <v>2</v>
          </cell>
          <cell r="F6004" t="str">
            <v>Prepayment</v>
          </cell>
          <cell r="G6004" t="str">
            <v>South Wales</v>
          </cell>
          <cell r="H6004">
            <v>102</v>
          </cell>
        </row>
        <row r="6005">
          <cell r="A6005">
            <v>1999</v>
          </cell>
          <cell r="B6005">
            <v>4</v>
          </cell>
          <cell r="C6005" t="str">
            <v>Northern Electric plc</v>
          </cell>
          <cell r="D6005" t="str">
            <v>nPower</v>
          </cell>
          <cell r="E6005">
            <v>2</v>
          </cell>
          <cell r="F6005" t="str">
            <v>All</v>
          </cell>
          <cell r="G6005" t="str">
            <v>South West</v>
          </cell>
          <cell r="H6005">
            <v>2249</v>
          </cell>
        </row>
        <row r="6006">
          <cell r="A6006">
            <v>1999</v>
          </cell>
          <cell r="B6006">
            <v>4</v>
          </cell>
          <cell r="C6006" t="str">
            <v>Northern Electric plc</v>
          </cell>
          <cell r="D6006" t="str">
            <v>nPower</v>
          </cell>
          <cell r="E6006">
            <v>2</v>
          </cell>
          <cell r="F6006" t="str">
            <v>Credit</v>
          </cell>
          <cell r="G6006" t="str">
            <v>South West</v>
          </cell>
          <cell r="H6006">
            <v>919</v>
          </cell>
        </row>
        <row r="6007">
          <cell r="A6007">
            <v>1999</v>
          </cell>
          <cell r="B6007">
            <v>4</v>
          </cell>
          <cell r="C6007" t="str">
            <v>Northern Electric plc</v>
          </cell>
          <cell r="D6007" t="str">
            <v>nPower</v>
          </cell>
          <cell r="E6007">
            <v>2</v>
          </cell>
          <cell r="F6007" t="str">
            <v>Credit</v>
          </cell>
          <cell r="G6007" t="str">
            <v>South West</v>
          </cell>
          <cell r="H6007">
            <v>0</v>
          </cell>
        </row>
        <row r="6008">
          <cell r="A6008">
            <v>1999</v>
          </cell>
          <cell r="B6008">
            <v>4</v>
          </cell>
          <cell r="C6008" t="str">
            <v>Northern Electric plc</v>
          </cell>
          <cell r="D6008" t="str">
            <v>nPower</v>
          </cell>
          <cell r="E6008">
            <v>2</v>
          </cell>
          <cell r="F6008" t="str">
            <v>Direct Debit</v>
          </cell>
          <cell r="G6008" t="str">
            <v>South West</v>
          </cell>
          <cell r="H6008">
            <v>1186</v>
          </cell>
        </row>
        <row r="6009">
          <cell r="A6009">
            <v>1999</v>
          </cell>
          <cell r="B6009">
            <v>4</v>
          </cell>
          <cell r="C6009" t="str">
            <v>Northern Electric plc</v>
          </cell>
          <cell r="D6009" t="str">
            <v>nPower</v>
          </cell>
          <cell r="E6009">
            <v>2</v>
          </cell>
          <cell r="F6009" t="str">
            <v>Prepayment</v>
          </cell>
          <cell r="G6009" t="str">
            <v>South West</v>
          </cell>
          <cell r="H6009">
            <v>144</v>
          </cell>
        </row>
        <row r="6010">
          <cell r="A6010">
            <v>1999</v>
          </cell>
          <cell r="B6010">
            <v>4</v>
          </cell>
          <cell r="C6010" t="str">
            <v>Northern Electric plc</v>
          </cell>
          <cell r="D6010" t="str">
            <v>nPower</v>
          </cell>
          <cell r="E6010">
            <v>2</v>
          </cell>
          <cell r="F6010" t="str">
            <v>All</v>
          </cell>
          <cell r="G6010" t="str">
            <v>Southern</v>
          </cell>
          <cell r="H6010">
            <v>11714</v>
          </cell>
        </row>
        <row r="6011">
          <cell r="A6011">
            <v>1999</v>
          </cell>
          <cell r="B6011">
            <v>4</v>
          </cell>
          <cell r="C6011" t="str">
            <v>Northern Electric plc</v>
          </cell>
          <cell r="D6011" t="str">
            <v>nPower</v>
          </cell>
          <cell r="E6011">
            <v>2</v>
          </cell>
          <cell r="F6011" t="str">
            <v>Credit</v>
          </cell>
          <cell r="G6011" t="str">
            <v>Southern</v>
          </cell>
          <cell r="H6011">
            <v>4319</v>
          </cell>
        </row>
        <row r="6012">
          <cell r="A6012">
            <v>1999</v>
          </cell>
          <cell r="B6012">
            <v>4</v>
          </cell>
          <cell r="C6012" t="str">
            <v>Northern Electric plc</v>
          </cell>
          <cell r="D6012" t="str">
            <v>nPower</v>
          </cell>
          <cell r="E6012">
            <v>2</v>
          </cell>
          <cell r="F6012" t="str">
            <v>Credit</v>
          </cell>
          <cell r="G6012" t="str">
            <v>Southern</v>
          </cell>
          <cell r="H6012">
            <v>0</v>
          </cell>
        </row>
        <row r="6013">
          <cell r="A6013">
            <v>1999</v>
          </cell>
          <cell r="B6013">
            <v>4</v>
          </cell>
          <cell r="C6013" t="str">
            <v>Northern Electric plc</v>
          </cell>
          <cell r="D6013" t="str">
            <v>nPower</v>
          </cell>
          <cell r="E6013">
            <v>2</v>
          </cell>
          <cell r="F6013" t="str">
            <v>Direct Debit</v>
          </cell>
          <cell r="G6013" t="str">
            <v>Southern</v>
          </cell>
          <cell r="H6013">
            <v>6992</v>
          </cell>
        </row>
        <row r="6014">
          <cell r="A6014">
            <v>1999</v>
          </cell>
          <cell r="B6014">
            <v>4</v>
          </cell>
          <cell r="C6014" t="str">
            <v>Northern Electric plc</v>
          </cell>
          <cell r="D6014" t="str">
            <v>nPower</v>
          </cell>
          <cell r="E6014">
            <v>2</v>
          </cell>
          <cell r="F6014" t="str">
            <v>Prepayment</v>
          </cell>
          <cell r="G6014" t="str">
            <v>Southern</v>
          </cell>
          <cell r="H6014">
            <v>403</v>
          </cell>
        </row>
        <row r="6015">
          <cell r="A6015">
            <v>1999</v>
          </cell>
          <cell r="B6015">
            <v>4</v>
          </cell>
          <cell r="C6015" t="str">
            <v>Northern Electric plc</v>
          </cell>
          <cell r="D6015" t="str">
            <v>nPower</v>
          </cell>
          <cell r="E6015">
            <v>2</v>
          </cell>
          <cell r="F6015" t="str">
            <v>All</v>
          </cell>
          <cell r="G6015" t="str">
            <v>Yorkshire</v>
          </cell>
          <cell r="H6015">
            <v>34852</v>
          </cell>
        </row>
        <row r="6016">
          <cell r="A6016">
            <v>1999</v>
          </cell>
          <cell r="B6016">
            <v>4</v>
          </cell>
          <cell r="C6016" t="str">
            <v>Northern Electric plc</v>
          </cell>
          <cell r="D6016" t="str">
            <v>nPower</v>
          </cell>
          <cell r="E6016">
            <v>2</v>
          </cell>
          <cell r="F6016" t="str">
            <v>Credit</v>
          </cell>
          <cell r="G6016" t="str">
            <v>Yorkshire</v>
          </cell>
          <cell r="H6016">
            <v>23165</v>
          </cell>
        </row>
        <row r="6017">
          <cell r="A6017">
            <v>1999</v>
          </cell>
          <cell r="B6017">
            <v>4</v>
          </cell>
          <cell r="C6017" t="str">
            <v>Northern Electric plc</v>
          </cell>
          <cell r="D6017" t="str">
            <v>nPower</v>
          </cell>
          <cell r="E6017">
            <v>2</v>
          </cell>
          <cell r="F6017" t="str">
            <v>Credit</v>
          </cell>
          <cell r="G6017" t="str">
            <v>Yorkshire</v>
          </cell>
          <cell r="H6017">
            <v>0</v>
          </cell>
        </row>
        <row r="6018">
          <cell r="A6018">
            <v>1999</v>
          </cell>
          <cell r="B6018">
            <v>4</v>
          </cell>
          <cell r="C6018" t="str">
            <v>Northern Electric plc</v>
          </cell>
          <cell r="D6018" t="str">
            <v>nPower</v>
          </cell>
          <cell r="E6018">
            <v>2</v>
          </cell>
          <cell r="F6018" t="str">
            <v>Direct Debit</v>
          </cell>
          <cell r="G6018" t="str">
            <v>Yorkshire</v>
          </cell>
          <cell r="H6018">
            <v>10351</v>
          </cell>
        </row>
        <row r="6019">
          <cell r="A6019">
            <v>1999</v>
          </cell>
          <cell r="B6019">
            <v>4</v>
          </cell>
          <cell r="C6019" t="str">
            <v>Northern Electric plc</v>
          </cell>
          <cell r="D6019" t="str">
            <v>nPower</v>
          </cell>
          <cell r="E6019">
            <v>2</v>
          </cell>
          <cell r="F6019" t="str">
            <v>Prepayment</v>
          </cell>
          <cell r="G6019" t="str">
            <v>Yorkshire</v>
          </cell>
          <cell r="H6019">
            <v>1336</v>
          </cell>
        </row>
        <row r="6020">
          <cell r="A6020">
            <v>1999</v>
          </cell>
          <cell r="B6020">
            <v>4</v>
          </cell>
          <cell r="C6020" t="str">
            <v>NORWEB</v>
          </cell>
          <cell r="D6020" t="str">
            <v>Powergen</v>
          </cell>
          <cell r="E6020">
            <v>2</v>
          </cell>
          <cell r="F6020" t="str">
            <v>All</v>
          </cell>
          <cell r="G6020" t="str">
            <v>East Anglia</v>
          </cell>
          <cell r="H6020">
            <v>14683</v>
          </cell>
        </row>
        <row r="6021">
          <cell r="A6021">
            <v>1999</v>
          </cell>
          <cell r="B6021">
            <v>4</v>
          </cell>
          <cell r="C6021" t="str">
            <v>NORWEB</v>
          </cell>
          <cell r="D6021" t="str">
            <v>Powergen</v>
          </cell>
          <cell r="E6021">
            <v>2</v>
          </cell>
          <cell r="F6021" t="str">
            <v>Credit</v>
          </cell>
          <cell r="G6021" t="str">
            <v>East Anglia</v>
          </cell>
          <cell r="H6021">
            <v>7904</v>
          </cell>
        </row>
        <row r="6022">
          <cell r="A6022">
            <v>1999</v>
          </cell>
          <cell r="B6022">
            <v>4</v>
          </cell>
          <cell r="C6022" t="str">
            <v>NORWEB</v>
          </cell>
          <cell r="D6022" t="str">
            <v>Powergen</v>
          </cell>
          <cell r="E6022">
            <v>2</v>
          </cell>
          <cell r="F6022" t="str">
            <v>Credit</v>
          </cell>
          <cell r="G6022" t="str">
            <v>East Anglia</v>
          </cell>
          <cell r="H6022">
            <v>0</v>
          </cell>
        </row>
        <row r="6023">
          <cell r="A6023">
            <v>1999</v>
          </cell>
          <cell r="B6023">
            <v>4</v>
          </cell>
          <cell r="C6023" t="str">
            <v>NORWEB</v>
          </cell>
          <cell r="D6023" t="str">
            <v>Powergen</v>
          </cell>
          <cell r="E6023">
            <v>2</v>
          </cell>
          <cell r="F6023" t="str">
            <v>Direct Debit</v>
          </cell>
          <cell r="G6023" t="str">
            <v>East Anglia</v>
          </cell>
          <cell r="H6023">
            <v>6500</v>
          </cell>
        </row>
        <row r="6024">
          <cell r="A6024">
            <v>1999</v>
          </cell>
          <cell r="B6024">
            <v>4</v>
          </cell>
          <cell r="C6024" t="str">
            <v>NORWEB</v>
          </cell>
          <cell r="D6024" t="str">
            <v>Powergen</v>
          </cell>
          <cell r="E6024">
            <v>2</v>
          </cell>
          <cell r="F6024" t="str">
            <v>Prepayment</v>
          </cell>
          <cell r="G6024" t="str">
            <v>East Anglia</v>
          </cell>
          <cell r="H6024">
            <v>279</v>
          </cell>
        </row>
        <row r="6025">
          <cell r="A6025">
            <v>1999</v>
          </cell>
          <cell r="B6025">
            <v>4</v>
          </cell>
          <cell r="C6025" t="str">
            <v>NORWEB</v>
          </cell>
          <cell r="D6025" t="str">
            <v>Powergen</v>
          </cell>
          <cell r="E6025">
            <v>2</v>
          </cell>
          <cell r="F6025" t="str">
            <v>All</v>
          </cell>
          <cell r="G6025" t="str">
            <v>East Midlands</v>
          </cell>
          <cell r="H6025">
            <v>5889</v>
          </cell>
        </row>
        <row r="6026">
          <cell r="A6026">
            <v>1999</v>
          </cell>
          <cell r="B6026">
            <v>4</v>
          </cell>
          <cell r="C6026" t="str">
            <v>NORWEB</v>
          </cell>
          <cell r="D6026" t="str">
            <v>Powergen</v>
          </cell>
          <cell r="E6026">
            <v>2</v>
          </cell>
          <cell r="F6026" t="str">
            <v>Credit</v>
          </cell>
          <cell r="G6026" t="str">
            <v>East Midlands</v>
          </cell>
          <cell r="H6026">
            <v>2967</v>
          </cell>
        </row>
        <row r="6027">
          <cell r="A6027">
            <v>1999</v>
          </cell>
          <cell r="B6027">
            <v>4</v>
          </cell>
          <cell r="C6027" t="str">
            <v>NORWEB</v>
          </cell>
          <cell r="D6027" t="str">
            <v>Powergen</v>
          </cell>
          <cell r="E6027">
            <v>2</v>
          </cell>
          <cell r="F6027" t="str">
            <v>Credit</v>
          </cell>
          <cell r="G6027" t="str">
            <v>East Midlands</v>
          </cell>
          <cell r="H6027">
            <v>0</v>
          </cell>
        </row>
        <row r="6028">
          <cell r="A6028">
            <v>1999</v>
          </cell>
          <cell r="B6028">
            <v>4</v>
          </cell>
          <cell r="C6028" t="str">
            <v>NORWEB</v>
          </cell>
          <cell r="D6028" t="str">
            <v>Powergen</v>
          </cell>
          <cell r="E6028">
            <v>2</v>
          </cell>
          <cell r="F6028" t="str">
            <v>Direct Debit</v>
          </cell>
          <cell r="G6028" t="str">
            <v>East Midlands</v>
          </cell>
          <cell r="H6028">
            <v>2691</v>
          </cell>
        </row>
        <row r="6029">
          <cell r="A6029">
            <v>1999</v>
          </cell>
          <cell r="B6029">
            <v>4</v>
          </cell>
          <cell r="C6029" t="str">
            <v>NORWEB</v>
          </cell>
          <cell r="D6029" t="str">
            <v>Powergen</v>
          </cell>
          <cell r="E6029">
            <v>2</v>
          </cell>
          <cell r="F6029" t="str">
            <v>Prepayment</v>
          </cell>
          <cell r="G6029" t="str">
            <v>East Midlands</v>
          </cell>
          <cell r="H6029">
            <v>231</v>
          </cell>
        </row>
        <row r="6030">
          <cell r="A6030">
            <v>1999</v>
          </cell>
          <cell r="B6030">
            <v>4</v>
          </cell>
          <cell r="C6030" t="str">
            <v>NORWEB</v>
          </cell>
          <cell r="D6030" t="str">
            <v>Powergen</v>
          </cell>
          <cell r="E6030">
            <v>2</v>
          </cell>
          <cell r="F6030" t="str">
            <v>All</v>
          </cell>
          <cell r="G6030" t="str">
            <v>London</v>
          </cell>
          <cell r="H6030">
            <v>2834</v>
          </cell>
        </row>
        <row r="6031">
          <cell r="A6031">
            <v>1999</v>
          </cell>
          <cell r="B6031">
            <v>4</v>
          </cell>
          <cell r="C6031" t="str">
            <v>NORWEB</v>
          </cell>
          <cell r="D6031" t="str">
            <v>Powergen</v>
          </cell>
          <cell r="E6031">
            <v>2</v>
          </cell>
          <cell r="F6031" t="str">
            <v>Credit</v>
          </cell>
          <cell r="G6031" t="str">
            <v>London</v>
          </cell>
          <cell r="H6031">
            <v>1978</v>
          </cell>
        </row>
        <row r="6032">
          <cell r="A6032">
            <v>1999</v>
          </cell>
          <cell r="B6032">
            <v>4</v>
          </cell>
          <cell r="C6032" t="str">
            <v>NORWEB</v>
          </cell>
          <cell r="D6032" t="str">
            <v>Powergen</v>
          </cell>
          <cell r="E6032">
            <v>2</v>
          </cell>
          <cell r="F6032" t="str">
            <v>Credit</v>
          </cell>
          <cell r="G6032" t="str">
            <v>London</v>
          </cell>
          <cell r="H6032">
            <v>0</v>
          </cell>
        </row>
        <row r="6033">
          <cell r="A6033">
            <v>1999</v>
          </cell>
          <cell r="B6033">
            <v>4</v>
          </cell>
          <cell r="C6033" t="str">
            <v>NORWEB</v>
          </cell>
          <cell r="D6033" t="str">
            <v>Powergen</v>
          </cell>
          <cell r="E6033">
            <v>2</v>
          </cell>
          <cell r="F6033" t="str">
            <v>Direct Debit</v>
          </cell>
          <cell r="G6033" t="str">
            <v>London</v>
          </cell>
          <cell r="H6033">
            <v>696</v>
          </cell>
        </row>
        <row r="6034">
          <cell r="A6034">
            <v>1999</v>
          </cell>
          <cell r="B6034">
            <v>4</v>
          </cell>
          <cell r="C6034" t="str">
            <v>NORWEB</v>
          </cell>
          <cell r="D6034" t="str">
            <v>Powergen</v>
          </cell>
          <cell r="E6034">
            <v>2</v>
          </cell>
          <cell r="F6034" t="str">
            <v>Prepayment</v>
          </cell>
          <cell r="G6034" t="str">
            <v>London</v>
          </cell>
          <cell r="H6034">
            <v>160</v>
          </cell>
        </row>
        <row r="6035">
          <cell r="A6035">
            <v>1999</v>
          </cell>
          <cell r="B6035">
            <v>4</v>
          </cell>
          <cell r="C6035" t="str">
            <v>NORWEB</v>
          </cell>
          <cell r="D6035" t="str">
            <v>Powergen</v>
          </cell>
          <cell r="E6035">
            <v>2</v>
          </cell>
          <cell r="F6035" t="str">
            <v>All</v>
          </cell>
          <cell r="G6035" t="str">
            <v>Midlands</v>
          </cell>
          <cell r="H6035">
            <v>10847</v>
          </cell>
        </row>
        <row r="6036">
          <cell r="A6036">
            <v>1999</v>
          </cell>
          <cell r="B6036">
            <v>4</v>
          </cell>
          <cell r="C6036" t="str">
            <v>NORWEB</v>
          </cell>
          <cell r="D6036" t="str">
            <v>Powergen</v>
          </cell>
          <cell r="E6036">
            <v>2</v>
          </cell>
          <cell r="F6036" t="str">
            <v>Credit</v>
          </cell>
          <cell r="G6036" t="str">
            <v>Midlands</v>
          </cell>
          <cell r="H6036">
            <v>5657</v>
          </cell>
        </row>
        <row r="6037">
          <cell r="A6037">
            <v>1999</v>
          </cell>
          <cell r="B6037">
            <v>4</v>
          </cell>
          <cell r="C6037" t="str">
            <v>NORWEB</v>
          </cell>
          <cell r="D6037" t="str">
            <v>Powergen</v>
          </cell>
          <cell r="E6037">
            <v>2</v>
          </cell>
          <cell r="F6037" t="str">
            <v>Credit</v>
          </cell>
          <cell r="G6037" t="str">
            <v>Midlands</v>
          </cell>
          <cell r="H6037">
            <v>0</v>
          </cell>
        </row>
        <row r="6038">
          <cell r="A6038">
            <v>1999</v>
          </cell>
          <cell r="B6038">
            <v>4</v>
          </cell>
          <cell r="C6038" t="str">
            <v>NORWEB</v>
          </cell>
          <cell r="D6038" t="str">
            <v>Powergen</v>
          </cell>
          <cell r="E6038">
            <v>2</v>
          </cell>
          <cell r="F6038" t="str">
            <v>Direct Debit</v>
          </cell>
          <cell r="G6038" t="str">
            <v>Midlands</v>
          </cell>
          <cell r="H6038">
            <v>4328</v>
          </cell>
        </row>
        <row r="6039">
          <cell r="A6039">
            <v>1999</v>
          </cell>
          <cell r="B6039">
            <v>4</v>
          </cell>
          <cell r="C6039" t="str">
            <v>NORWEB</v>
          </cell>
          <cell r="D6039" t="str">
            <v>Powergen</v>
          </cell>
          <cell r="E6039">
            <v>2</v>
          </cell>
          <cell r="F6039" t="str">
            <v>Prepayment</v>
          </cell>
          <cell r="G6039" t="str">
            <v>Midlands</v>
          </cell>
          <cell r="H6039">
            <v>862</v>
          </cell>
        </row>
        <row r="6040">
          <cell r="A6040">
            <v>1999</v>
          </cell>
          <cell r="B6040">
            <v>4</v>
          </cell>
          <cell r="C6040" t="str">
            <v>NORWEB</v>
          </cell>
          <cell r="D6040" t="str">
            <v>Powergen</v>
          </cell>
          <cell r="E6040">
            <v>2</v>
          </cell>
          <cell r="F6040" t="str">
            <v>All</v>
          </cell>
          <cell r="G6040" t="str">
            <v>North East</v>
          </cell>
          <cell r="H6040">
            <v>1538</v>
          </cell>
        </row>
        <row r="6041">
          <cell r="A6041">
            <v>1999</v>
          </cell>
          <cell r="B6041">
            <v>4</v>
          </cell>
          <cell r="C6041" t="str">
            <v>NORWEB</v>
          </cell>
          <cell r="D6041" t="str">
            <v>Powergen</v>
          </cell>
          <cell r="E6041">
            <v>2</v>
          </cell>
          <cell r="F6041" t="str">
            <v>Credit</v>
          </cell>
          <cell r="G6041" t="str">
            <v>North East</v>
          </cell>
          <cell r="H6041">
            <v>796</v>
          </cell>
        </row>
        <row r="6042">
          <cell r="A6042">
            <v>1999</v>
          </cell>
          <cell r="B6042">
            <v>4</v>
          </cell>
          <cell r="C6042" t="str">
            <v>NORWEB</v>
          </cell>
          <cell r="D6042" t="str">
            <v>Powergen</v>
          </cell>
          <cell r="E6042">
            <v>2</v>
          </cell>
          <cell r="F6042" t="str">
            <v>Credit</v>
          </cell>
          <cell r="G6042" t="str">
            <v>North East</v>
          </cell>
          <cell r="H6042">
            <v>0</v>
          </cell>
        </row>
        <row r="6043">
          <cell r="A6043">
            <v>1999</v>
          </cell>
          <cell r="B6043">
            <v>4</v>
          </cell>
          <cell r="C6043" t="str">
            <v>NORWEB</v>
          </cell>
          <cell r="D6043" t="str">
            <v>Powergen</v>
          </cell>
          <cell r="E6043">
            <v>2</v>
          </cell>
          <cell r="F6043" t="str">
            <v>Direct Debit</v>
          </cell>
          <cell r="G6043" t="str">
            <v>North East</v>
          </cell>
          <cell r="H6043">
            <v>704</v>
          </cell>
        </row>
        <row r="6044">
          <cell r="A6044">
            <v>1999</v>
          </cell>
          <cell r="B6044">
            <v>4</v>
          </cell>
          <cell r="C6044" t="str">
            <v>NORWEB</v>
          </cell>
          <cell r="D6044" t="str">
            <v>Powergen</v>
          </cell>
          <cell r="E6044">
            <v>2</v>
          </cell>
          <cell r="F6044" t="str">
            <v>Prepayment</v>
          </cell>
          <cell r="G6044" t="str">
            <v>North East</v>
          </cell>
          <cell r="H6044">
            <v>38</v>
          </cell>
        </row>
        <row r="6045">
          <cell r="A6045">
            <v>1999</v>
          </cell>
          <cell r="B6045">
            <v>4</v>
          </cell>
          <cell r="C6045" t="str">
            <v>NORWEB</v>
          </cell>
          <cell r="D6045" t="str">
            <v>Powergen</v>
          </cell>
          <cell r="E6045">
            <v>2</v>
          </cell>
          <cell r="F6045" t="str">
            <v>All</v>
          </cell>
          <cell r="G6045" t="str">
            <v>North Scotland</v>
          </cell>
          <cell r="H6045">
            <v>71</v>
          </cell>
        </row>
        <row r="6046">
          <cell r="A6046">
            <v>1999</v>
          </cell>
          <cell r="B6046">
            <v>4</v>
          </cell>
          <cell r="C6046" t="str">
            <v>NORWEB</v>
          </cell>
          <cell r="D6046" t="str">
            <v>Powergen</v>
          </cell>
          <cell r="E6046">
            <v>2</v>
          </cell>
          <cell r="F6046" t="str">
            <v>Credit</v>
          </cell>
          <cell r="G6046" t="str">
            <v>North Scotland</v>
          </cell>
          <cell r="H6046">
            <v>22</v>
          </cell>
        </row>
        <row r="6047">
          <cell r="A6047">
            <v>1999</v>
          </cell>
          <cell r="B6047">
            <v>4</v>
          </cell>
          <cell r="C6047" t="str">
            <v>NORWEB</v>
          </cell>
          <cell r="D6047" t="str">
            <v>Powergen</v>
          </cell>
          <cell r="E6047">
            <v>2</v>
          </cell>
          <cell r="F6047" t="str">
            <v>Credit</v>
          </cell>
          <cell r="G6047" t="str">
            <v>North Scotland</v>
          </cell>
          <cell r="H6047">
            <v>0</v>
          </cell>
        </row>
        <row r="6048">
          <cell r="A6048">
            <v>1999</v>
          </cell>
          <cell r="B6048">
            <v>4</v>
          </cell>
          <cell r="C6048" t="str">
            <v>NORWEB</v>
          </cell>
          <cell r="D6048" t="str">
            <v>Powergen</v>
          </cell>
          <cell r="E6048">
            <v>2</v>
          </cell>
          <cell r="F6048" t="str">
            <v>Direct Debit</v>
          </cell>
          <cell r="G6048" t="str">
            <v>North Scotland</v>
          </cell>
          <cell r="H6048">
            <v>46</v>
          </cell>
        </row>
        <row r="6049">
          <cell r="A6049">
            <v>1999</v>
          </cell>
          <cell r="B6049">
            <v>4</v>
          </cell>
          <cell r="C6049" t="str">
            <v>NORWEB</v>
          </cell>
          <cell r="D6049" t="str">
            <v>Powergen</v>
          </cell>
          <cell r="E6049">
            <v>2</v>
          </cell>
          <cell r="F6049" t="str">
            <v>Prepayment</v>
          </cell>
          <cell r="G6049" t="str">
            <v>North Scotland</v>
          </cell>
          <cell r="H6049">
            <v>3</v>
          </cell>
        </row>
        <row r="6050">
          <cell r="A6050">
            <v>1999</v>
          </cell>
          <cell r="B6050">
            <v>4</v>
          </cell>
          <cell r="C6050" t="str">
            <v>NORWEB</v>
          </cell>
          <cell r="D6050" t="str">
            <v>Powergen</v>
          </cell>
          <cell r="E6050">
            <v>2</v>
          </cell>
          <cell r="F6050" t="str">
            <v>All</v>
          </cell>
          <cell r="G6050" t="str">
            <v>North Wales &amp; Merseyside</v>
          </cell>
          <cell r="H6050">
            <v>11818</v>
          </cell>
        </row>
        <row r="6051">
          <cell r="A6051">
            <v>1999</v>
          </cell>
          <cell r="B6051">
            <v>4</v>
          </cell>
          <cell r="C6051" t="str">
            <v>NORWEB</v>
          </cell>
          <cell r="D6051" t="str">
            <v>Powergen</v>
          </cell>
          <cell r="E6051">
            <v>2</v>
          </cell>
          <cell r="F6051" t="str">
            <v>Credit</v>
          </cell>
          <cell r="G6051" t="str">
            <v>North Wales &amp; Merseyside</v>
          </cell>
          <cell r="H6051">
            <v>5143</v>
          </cell>
        </row>
        <row r="6052">
          <cell r="A6052">
            <v>1999</v>
          </cell>
          <cell r="B6052">
            <v>4</v>
          </cell>
          <cell r="C6052" t="str">
            <v>NORWEB</v>
          </cell>
          <cell r="D6052" t="str">
            <v>Powergen</v>
          </cell>
          <cell r="E6052">
            <v>2</v>
          </cell>
          <cell r="F6052" t="str">
            <v>Credit</v>
          </cell>
          <cell r="G6052" t="str">
            <v>North Wales &amp; Merseyside</v>
          </cell>
          <cell r="H6052">
            <v>0</v>
          </cell>
        </row>
        <row r="6053">
          <cell r="A6053">
            <v>1999</v>
          </cell>
          <cell r="B6053">
            <v>4</v>
          </cell>
          <cell r="C6053" t="str">
            <v>NORWEB</v>
          </cell>
          <cell r="D6053" t="str">
            <v>Powergen</v>
          </cell>
          <cell r="E6053">
            <v>2</v>
          </cell>
          <cell r="F6053" t="str">
            <v>Direct Debit</v>
          </cell>
          <cell r="G6053" t="str">
            <v>North Wales &amp; Merseyside</v>
          </cell>
          <cell r="H6053">
            <v>6399</v>
          </cell>
        </row>
        <row r="6054">
          <cell r="A6054">
            <v>1999</v>
          </cell>
          <cell r="B6054">
            <v>4</v>
          </cell>
          <cell r="C6054" t="str">
            <v>NORWEB</v>
          </cell>
          <cell r="D6054" t="str">
            <v>Powergen</v>
          </cell>
          <cell r="E6054">
            <v>2</v>
          </cell>
          <cell r="F6054" t="str">
            <v>Prepayment</v>
          </cell>
          <cell r="G6054" t="str">
            <v>North Wales &amp; Merseyside</v>
          </cell>
          <cell r="H6054">
            <v>276</v>
          </cell>
        </row>
        <row r="6055">
          <cell r="A6055">
            <v>1999</v>
          </cell>
          <cell r="B6055">
            <v>4</v>
          </cell>
          <cell r="C6055" t="str">
            <v>NORWEB</v>
          </cell>
          <cell r="D6055" t="str">
            <v>Powergen</v>
          </cell>
          <cell r="E6055">
            <v>1</v>
          </cell>
          <cell r="F6055" t="str">
            <v>All</v>
          </cell>
          <cell r="G6055" t="str">
            <v>North West</v>
          </cell>
          <cell r="H6055">
            <v>1806105</v>
          </cell>
        </row>
        <row r="6056">
          <cell r="A6056">
            <v>1999</v>
          </cell>
          <cell r="B6056">
            <v>4</v>
          </cell>
          <cell r="C6056" t="str">
            <v>NORWEB</v>
          </cell>
          <cell r="D6056" t="str">
            <v>Powergen</v>
          </cell>
          <cell r="E6056">
            <v>1</v>
          </cell>
          <cell r="F6056" t="str">
            <v>Credit</v>
          </cell>
          <cell r="G6056" t="str">
            <v>North West</v>
          </cell>
          <cell r="H6056">
            <v>907741</v>
          </cell>
        </row>
        <row r="6057">
          <cell r="A6057">
            <v>1999</v>
          </cell>
          <cell r="B6057">
            <v>4</v>
          </cell>
          <cell r="C6057" t="str">
            <v>NORWEB</v>
          </cell>
          <cell r="D6057" t="str">
            <v>Powergen</v>
          </cell>
          <cell r="E6057">
            <v>1</v>
          </cell>
          <cell r="F6057" t="str">
            <v>Credit</v>
          </cell>
          <cell r="G6057" t="str">
            <v>North West</v>
          </cell>
          <cell r="H6057">
            <v>22556</v>
          </cell>
        </row>
        <row r="6058">
          <cell r="A6058">
            <v>1999</v>
          </cell>
          <cell r="B6058">
            <v>4</v>
          </cell>
          <cell r="C6058" t="str">
            <v>NORWEB</v>
          </cell>
          <cell r="D6058" t="str">
            <v>Powergen</v>
          </cell>
          <cell r="E6058">
            <v>1</v>
          </cell>
          <cell r="F6058" t="str">
            <v>Direct Debit</v>
          </cell>
          <cell r="G6058" t="str">
            <v>North West</v>
          </cell>
          <cell r="H6058">
            <v>605092</v>
          </cell>
        </row>
        <row r="6059">
          <cell r="A6059">
            <v>1999</v>
          </cell>
          <cell r="B6059">
            <v>4</v>
          </cell>
          <cell r="C6059" t="str">
            <v>NORWEB</v>
          </cell>
          <cell r="D6059" t="str">
            <v>Powergen</v>
          </cell>
          <cell r="E6059">
            <v>1</v>
          </cell>
          <cell r="F6059" t="str">
            <v>Prepayment</v>
          </cell>
          <cell r="G6059" t="str">
            <v>North West</v>
          </cell>
          <cell r="H6059">
            <v>270716</v>
          </cell>
        </row>
        <row r="6060">
          <cell r="A6060">
            <v>1999</v>
          </cell>
          <cell r="B6060">
            <v>4</v>
          </cell>
          <cell r="C6060" t="str">
            <v>NORWEB</v>
          </cell>
          <cell r="D6060" t="str">
            <v>Powergen</v>
          </cell>
          <cell r="E6060">
            <v>2</v>
          </cell>
          <cell r="F6060" t="str">
            <v>All</v>
          </cell>
          <cell r="G6060" t="str">
            <v>South East</v>
          </cell>
          <cell r="H6060">
            <v>3875</v>
          </cell>
        </row>
        <row r="6061">
          <cell r="A6061">
            <v>1999</v>
          </cell>
          <cell r="B6061">
            <v>4</v>
          </cell>
          <cell r="C6061" t="str">
            <v>NORWEB</v>
          </cell>
          <cell r="D6061" t="str">
            <v>Powergen</v>
          </cell>
          <cell r="E6061">
            <v>2</v>
          </cell>
          <cell r="F6061" t="str">
            <v>Credit</v>
          </cell>
          <cell r="G6061" t="str">
            <v>South East</v>
          </cell>
          <cell r="H6061">
            <v>2179</v>
          </cell>
        </row>
        <row r="6062">
          <cell r="A6062">
            <v>1999</v>
          </cell>
          <cell r="B6062">
            <v>4</v>
          </cell>
          <cell r="C6062" t="str">
            <v>NORWEB</v>
          </cell>
          <cell r="D6062" t="str">
            <v>Powergen</v>
          </cell>
          <cell r="E6062">
            <v>2</v>
          </cell>
          <cell r="F6062" t="str">
            <v>Credit</v>
          </cell>
          <cell r="G6062" t="str">
            <v>South East</v>
          </cell>
          <cell r="H6062">
            <v>0</v>
          </cell>
        </row>
        <row r="6063">
          <cell r="A6063">
            <v>1999</v>
          </cell>
          <cell r="B6063">
            <v>4</v>
          </cell>
          <cell r="C6063" t="str">
            <v>NORWEB</v>
          </cell>
          <cell r="D6063" t="str">
            <v>Powergen</v>
          </cell>
          <cell r="E6063">
            <v>2</v>
          </cell>
          <cell r="F6063" t="str">
            <v>Direct Debit</v>
          </cell>
          <cell r="G6063" t="str">
            <v>South East</v>
          </cell>
          <cell r="H6063">
            <v>1634</v>
          </cell>
        </row>
        <row r="6064">
          <cell r="A6064">
            <v>1999</v>
          </cell>
          <cell r="B6064">
            <v>4</v>
          </cell>
          <cell r="C6064" t="str">
            <v>NORWEB</v>
          </cell>
          <cell r="D6064" t="str">
            <v>Powergen</v>
          </cell>
          <cell r="E6064">
            <v>2</v>
          </cell>
          <cell r="F6064" t="str">
            <v>Prepayment</v>
          </cell>
          <cell r="G6064" t="str">
            <v>South East</v>
          </cell>
          <cell r="H6064">
            <v>62</v>
          </cell>
        </row>
        <row r="6065">
          <cell r="A6065">
            <v>1999</v>
          </cell>
          <cell r="B6065">
            <v>4</v>
          </cell>
          <cell r="C6065" t="str">
            <v>NORWEB</v>
          </cell>
          <cell r="D6065" t="str">
            <v>Powergen</v>
          </cell>
          <cell r="E6065">
            <v>2</v>
          </cell>
          <cell r="F6065" t="str">
            <v>All</v>
          </cell>
          <cell r="G6065" t="str">
            <v>South Scotland</v>
          </cell>
          <cell r="H6065">
            <v>126</v>
          </cell>
        </row>
        <row r="6066">
          <cell r="A6066">
            <v>1999</v>
          </cell>
          <cell r="B6066">
            <v>4</v>
          </cell>
          <cell r="C6066" t="str">
            <v>NORWEB</v>
          </cell>
          <cell r="D6066" t="str">
            <v>Powergen</v>
          </cell>
          <cell r="E6066">
            <v>2</v>
          </cell>
          <cell r="F6066" t="str">
            <v>Credit</v>
          </cell>
          <cell r="G6066" t="str">
            <v>South Scotland</v>
          </cell>
          <cell r="H6066">
            <v>45</v>
          </cell>
        </row>
        <row r="6067">
          <cell r="A6067">
            <v>1999</v>
          </cell>
          <cell r="B6067">
            <v>4</v>
          </cell>
          <cell r="C6067" t="str">
            <v>NORWEB</v>
          </cell>
          <cell r="D6067" t="str">
            <v>Powergen</v>
          </cell>
          <cell r="E6067">
            <v>2</v>
          </cell>
          <cell r="F6067" t="str">
            <v>Credit</v>
          </cell>
          <cell r="G6067" t="str">
            <v>South Scotland</v>
          </cell>
          <cell r="H6067">
            <v>0</v>
          </cell>
        </row>
        <row r="6068">
          <cell r="A6068">
            <v>1999</v>
          </cell>
          <cell r="B6068">
            <v>4</v>
          </cell>
          <cell r="C6068" t="str">
            <v>NORWEB</v>
          </cell>
          <cell r="D6068" t="str">
            <v>Powergen</v>
          </cell>
          <cell r="E6068">
            <v>2</v>
          </cell>
          <cell r="F6068" t="str">
            <v>Direct Debit</v>
          </cell>
          <cell r="G6068" t="str">
            <v>South Scotland</v>
          </cell>
          <cell r="H6068">
            <v>74</v>
          </cell>
        </row>
        <row r="6069">
          <cell r="A6069">
            <v>1999</v>
          </cell>
          <cell r="B6069">
            <v>4</v>
          </cell>
          <cell r="C6069" t="str">
            <v>NORWEB</v>
          </cell>
          <cell r="D6069" t="str">
            <v>Powergen</v>
          </cell>
          <cell r="E6069">
            <v>2</v>
          </cell>
          <cell r="F6069" t="str">
            <v>Prepayment</v>
          </cell>
          <cell r="G6069" t="str">
            <v>South Scotland</v>
          </cell>
          <cell r="H6069">
            <v>7</v>
          </cell>
        </row>
        <row r="6070">
          <cell r="A6070">
            <v>1999</v>
          </cell>
          <cell r="B6070">
            <v>4</v>
          </cell>
          <cell r="C6070" t="str">
            <v>NORWEB</v>
          </cell>
          <cell r="D6070" t="str">
            <v>Powergen</v>
          </cell>
          <cell r="E6070">
            <v>2</v>
          </cell>
          <cell r="F6070" t="str">
            <v>All</v>
          </cell>
          <cell r="G6070" t="str">
            <v>South Wales</v>
          </cell>
          <cell r="H6070">
            <v>189</v>
          </cell>
        </row>
        <row r="6071">
          <cell r="A6071">
            <v>1999</v>
          </cell>
          <cell r="B6071">
            <v>4</v>
          </cell>
          <cell r="C6071" t="str">
            <v>NORWEB</v>
          </cell>
          <cell r="D6071" t="str">
            <v>Powergen</v>
          </cell>
          <cell r="E6071">
            <v>2</v>
          </cell>
          <cell r="F6071" t="str">
            <v>Credit</v>
          </cell>
          <cell r="G6071" t="str">
            <v>South Wales</v>
          </cell>
          <cell r="H6071">
            <v>53</v>
          </cell>
        </row>
        <row r="6072">
          <cell r="A6072">
            <v>1999</v>
          </cell>
          <cell r="B6072">
            <v>4</v>
          </cell>
          <cell r="C6072" t="str">
            <v>NORWEB</v>
          </cell>
          <cell r="D6072" t="str">
            <v>Powergen</v>
          </cell>
          <cell r="E6072">
            <v>2</v>
          </cell>
          <cell r="F6072" t="str">
            <v>Credit</v>
          </cell>
          <cell r="G6072" t="str">
            <v>South Wales</v>
          </cell>
          <cell r="H6072">
            <v>0</v>
          </cell>
        </row>
        <row r="6073">
          <cell r="A6073">
            <v>1999</v>
          </cell>
          <cell r="B6073">
            <v>4</v>
          </cell>
          <cell r="C6073" t="str">
            <v>NORWEB</v>
          </cell>
          <cell r="D6073" t="str">
            <v>Powergen</v>
          </cell>
          <cell r="E6073">
            <v>2</v>
          </cell>
          <cell r="F6073" t="str">
            <v>Direct Debit</v>
          </cell>
          <cell r="G6073" t="str">
            <v>South Wales</v>
          </cell>
          <cell r="H6073">
            <v>132</v>
          </cell>
        </row>
        <row r="6074">
          <cell r="A6074">
            <v>1999</v>
          </cell>
          <cell r="B6074">
            <v>4</v>
          </cell>
          <cell r="C6074" t="str">
            <v>NORWEB</v>
          </cell>
          <cell r="D6074" t="str">
            <v>Powergen</v>
          </cell>
          <cell r="E6074">
            <v>2</v>
          </cell>
          <cell r="F6074" t="str">
            <v>Prepayment</v>
          </cell>
          <cell r="G6074" t="str">
            <v>South Wales</v>
          </cell>
          <cell r="H6074">
            <v>4</v>
          </cell>
        </row>
        <row r="6075">
          <cell r="A6075">
            <v>1999</v>
          </cell>
          <cell r="B6075">
            <v>4</v>
          </cell>
          <cell r="C6075" t="str">
            <v>NORWEB</v>
          </cell>
          <cell r="D6075" t="str">
            <v>Powergen</v>
          </cell>
          <cell r="E6075">
            <v>2</v>
          </cell>
          <cell r="F6075" t="str">
            <v>All</v>
          </cell>
          <cell r="G6075" t="str">
            <v>South West</v>
          </cell>
          <cell r="H6075">
            <v>649</v>
          </cell>
        </row>
        <row r="6076">
          <cell r="A6076">
            <v>1999</v>
          </cell>
          <cell r="B6076">
            <v>4</v>
          </cell>
          <cell r="C6076" t="str">
            <v>NORWEB</v>
          </cell>
          <cell r="D6076" t="str">
            <v>Powergen</v>
          </cell>
          <cell r="E6076">
            <v>2</v>
          </cell>
          <cell r="F6076" t="str">
            <v>Credit</v>
          </cell>
          <cell r="G6076" t="str">
            <v>South West</v>
          </cell>
          <cell r="H6076">
            <v>328</v>
          </cell>
        </row>
        <row r="6077">
          <cell r="A6077">
            <v>1999</v>
          </cell>
          <cell r="B6077">
            <v>4</v>
          </cell>
          <cell r="C6077" t="str">
            <v>NORWEB</v>
          </cell>
          <cell r="D6077" t="str">
            <v>Powergen</v>
          </cell>
          <cell r="E6077">
            <v>2</v>
          </cell>
          <cell r="F6077" t="str">
            <v>Credit</v>
          </cell>
          <cell r="G6077" t="str">
            <v>South West</v>
          </cell>
          <cell r="H6077">
            <v>0</v>
          </cell>
        </row>
        <row r="6078">
          <cell r="A6078">
            <v>1999</v>
          </cell>
          <cell r="B6078">
            <v>4</v>
          </cell>
          <cell r="C6078" t="str">
            <v>NORWEB</v>
          </cell>
          <cell r="D6078" t="str">
            <v>Powergen</v>
          </cell>
          <cell r="E6078">
            <v>2</v>
          </cell>
          <cell r="F6078" t="str">
            <v>Direct Debit</v>
          </cell>
          <cell r="G6078" t="str">
            <v>South West</v>
          </cell>
          <cell r="H6078">
            <v>299</v>
          </cell>
        </row>
        <row r="6079">
          <cell r="A6079">
            <v>1999</v>
          </cell>
          <cell r="B6079">
            <v>4</v>
          </cell>
          <cell r="C6079" t="str">
            <v>NORWEB</v>
          </cell>
          <cell r="D6079" t="str">
            <v>Powergen</v>
          </cell>
          <cell r="E6079">
            <v>2</v>
          </cell>
          <cell r="F6079" t="str">
            <v>Prepayment</v>
          </cell>
          <cell r="G6079" t="str">
            <v>South West</v>
          </cell>
          <cell r="H6079">
            <v>22</v>
          </cell>
        </row>
        <row r="6080">
          <cell r="A6080">
            <v>1999</v>
          </cell>
          <cell r="B6080">
            <v>4</v>
          </cell>
          <cell r="C6080" t="str">
            <v>NORWEB</v>
          </cell>
          <cell r="D6080" t="str">
            <v>Powergen</v>
          </cell>
          <cell r="E6080">
            <v>2</v>
          </cell>
          <cell r="F6080" t="str">
            <v>All</v>
          </cell>
          <cell r="G6080" t="str">
            <v>Southern</v>
          </cell>
          <cell r="H6080">
            <v>8756</v>
          </cell>
        </row>
        <row r="6081">
          <cell r="A6081">
            <v>1999</v>
          </cell>
          <cell r="B6081">
            <v>4</v>
          </cell>
          <cell r="C6081" t="str">
            <v>NORWEB</v>
          </cell>
          <cell r="D6081" t="str">
            <v>Powergen</v>
          </cell>
          <cell r="E6081">
            <v>2</v>
          </cell>
          <cell r="F6081" t="str">
            <v>Credit</v>
          </cell>
          <cell r="G6081" t="str">
            <v>Southern</v>
          </cell>
          <cell r="H6081">
            <v>4788</v>
          </cell>
        </row>
        <row r="6082">
          <cell r="A6082">
            <v>1999</v>
          </cell>
          <cell r="B6082">
            <v>4</v>
          </cell>
          <cell r="C6082" t="str">
            <v>NORWEB</v>
          </cell>
          <cell r="D6082" t="str">
            <v>Powergen</v>
          </cell>
          <cell r="E6082">
            <v>2</v>
          </cell>
          <cell r="F6082" t="str">
            <v>Credit</v>
          </cell>
          <cell r="G6082" t="str">
            <v>Southern</v>
          </cell>
          <cell r="H6082">
            <v>0</v>
          </cell>
        </row>
        <row r="6083">
          <cell r="A6083">
            <v>1999</v>
          </cell>
          <cell r="B6083">
            <v>4</v>
          </cell>
          <cell r="C6083" t="str">
            <v>NORWEB</v>
          </cell>
          <cell r="D6083" t="str">
            <v>Powergen</v>
          </cell>
          <cell r="E6083">
            <v>2</v>
          </cell>
          <cell r="F6083" t="str">
            <v>Direct Debit</v>
          </cell>
          <cell r="G6083" t="str">
            <v>Southern</v>
          </cell>
          <cell r="H6083">
            <v>3639</v>
          </cell>
        </row>
        <row r="6084">
          <cell r="A6084">
            <v>1999</v>
          </cell>
          <cell r="B6084">
            <v>4</v>
          </cell>
          <cell r="C6084" t="str">
            <v>NORWEB</v>
          </cell>
          <cell r="D6084" t="str">
            <v>Powergen</v>
          </cell>
          <cell r="E6084">
            <v>2</v>
          </cell>
          <cell r="F6084" t="str">
            <v>Prepayment</v>
          </cell>
          <cell r="G6084" t="str">
            <v>Southern</v>
          </cell>
          <cell r="H6084">
            <v>329</v>
          </cell>
        </row>
        <row r="6085">
          <cell r="A6085">
            <v>1999</v>
          </cell>
          <cell r="B6085">
            <v>4</v>
          </cell>
          <cell r="C6085" t="str">
            <v>NORWEB</v>
          </cell>
          <cell r="D6085" t="str">
            <v>Powergen</v>
          </cell>
          <cell r="E6085">
            <v>2</v>
          </cell>
          <cell r="F6085" t="str">
            <v>All</v>
          </cell>
          <cell r="G6085" t="str">
            <v>Yorkshire</v>
          </cell>
          <cell r="H6085">
            <v>8004</v>
          </cell>
        </row>
        <row r="6086">
          <cell r="A6086">
            <v>1999</v>
          </cell>
          <cell r="B6086">
            <v>4</v>
          </cell>
          <cell r="C6086" t="str">
            <v>NORWEB</v>
          </cell>
          <cell r="D6086" t="str">
            <v>Powergen</v>
          </cell>
          <cell r="E6086">
            <v>2</v>
          </cell>
          <cell r="F6086" t="str">
            <v>Credit</v>
          </cell>
          <cell r="G6086" t="str">
            <v>Yorkshire</v>
          </cell>
          <cell r="H6086">
            <v>4124</v>
          </cell>
        </row>
        <row r="6087">
          <cell r="A6087">
            <v>1999</v>
          </cell>
          <cell r="B6087">
            <v>4</v>
          </cell>
          <cell r="C6087" t="str">
            <v>NORWEB</v>
          </cell>
          <cell r="D6087" t="str">
            <v>Powergen</v>
          </cell>
          <cell r="E6087">
            <v>2</v>
          </cell>
          <cell r="F6087" t="str">
            <v>Credit</v>
          </cell>
          <cell r="G6087" t="str">
            <v>Yorkshire</v>
          </cell>
          <cell r="H6087">
            <v>0</v>
          </cell>
        </row>
        <row r="6088">
          <cell r="A6088">
            <v>1999</v>
          </cell>
          <cell r="B6088">
            <v>4</v>
          </cell>
          <cell r="C6088" t="str">
            <v>NORWEB</v>
          </cell>
          <cell r="D6088" t="str">
            <v>Powergen</v>
          </cell>
          <cell r="E6088">
            <v>2</v>
          </cell>
          <cell r="F6088" t="str">
            <v>Direct Debit</v>
          </cell>
          <cell r="G6088" t="str">
            <v>Yorkshire</v>
          </cell>
          <cell r="H6088">
            <v>3661</v>
          </cell>
        </row>
        <row r="6089">
          <cell r="A6089">
            <v>1999</v>
          </cell>
          <cell r="B6089">
            <v>4</v>
          </cell>
          <cell r="C6089" t="str">
            <v>NORWEB</v>
          </cell>
          <cell r="D6089" t="str">
            <v>Powergen</v>
          </cell>
          <cell r="E6089">
            <v>2</v>
          </cell>
          <cell r="F6089" t="str">
            <v>Prepayment</v>
          </cell>
          <cell r="G6089" t="str">
            <v>Yorkshire</v>
          </cell>
          <cell r="H6089">
            <v>219</v>
          </cell>
        </row>
        <row r="6090">
          <cell r="A6090">
            <v>1999</v>
          </cell>
          <cell r="B6090">
            <v>4</v>
          </cell>
          <cell r="C6090" t="str">
            <v>npower</v>
          </cell>
          <cell r="D6090" t="str">
            <v>nPower</v>
          </cell>
          <cell r="E6090">
            <v>2</v>
          </cell>
          <cell r="F6090" t="str">
            <v>All</v>
          </cell>
          <cell r="G6090" t="str">
            <v>East Anglia</v>
          </cell>
          <cell r="H6090">
            <v>11662</v>
          </cell>
        </row>
        <row r="6091">
          <cell r="A6091">
            <v>1999</v>
          </cell>
          <cell r="B6091">
            <v>4</v>
          </cell>
          <cell r="C6091" t="str">
            <v>npower</v>
          </cell>
          <cell r="D6091" t="str">
            <v>nPower</v>
          </cell>
          <cell r="E6091">
            <v>2</v>
          </cell>
          <cell r="F6091" t="str">
            <v>Credit</v>
          </cell>
          <cell r="G6091" t="str">
            <v>East Anglia</v>
          </cell>
          <cell r="H6091">
            <v>6712</v>
          </cell>
        </row>
        <row r="6092">
          <cell r="A6092">
            <v>1999</v>
          </cell>
          <cell r="B6092">
            <v>4</v>
          </cell>
          <cell r="C6092" t="str">
            <v>npower</v>
          </cell>
          <cell r="D6092" t="str">
            <v>nPower</v>
          </cell>
          <cell r="E6092">
            <v>2</v>
          </cell>
          <cell r="F6092" t="str">
            <v>Credit</v>
          </cell>
          <cell r="G6092" t="str">
            <v>East Anglia</v>
          </cell>
          <cell r="H6092">
            <v>0</v>
          </cell>
        </row>
        <row r="6093">
          <cell r="A6093">
            <v>1999</v>
          </cell>
          <cell r="B6093">
            <v>4</v>
          </cell>
          <cell r="C6093" t="str">
            <v>npower</v>
          </cell>
          <cell r="D6093" t="str">
            <v>nPower</v>
          </cell>
          <cell r="E6093">
            <v>2</v>
          </cell>
          <cell r="F6093" t="str">
            <v>Direct Debit</v>
          </cell>
          <cell r="G6093" t="str">
            <v>East Anglia</v>
          </cell>
          <cell r="H6093">
            <v>3943</v>
          </cell>
        </row>
        <row r="6094">
          <cell r="A6094">
            <v>1999</v>
          </cell>
          <cell r="B6094">
            <v>4</v>
          </cell>
          <cell r="C6094" t="str">
            <v>npower</v>
          </cell>
          <cell r="D6094" t="str">
            <v>nPower</v>
          </cell>
          <cell r="E6094">
            <v>2</v>
          </cell>
          <cell r="F6094" t="str">
            <v>Prepayment</v>
          </cell>
          <cell r="G6094" t="str">
            <v>East Anglia</v>
          </cell>
          <cell r="H6094">
            <v>1007</v>
          </cell>
        </row>
        <row r="6095">
          <cell r="A6095">
            <v>1999</v>
          </cell>
          <cell r="B6095">
            <v>4</v>
          </cell>
          <cell r="C6095" t="str">
            <v>npower</v>
          </cell>
          <cell r="D6095" t="str">
            <v>nPower</v>
          </cell>
          <cell r="E6095">
            <v>2</v>
          </cell>
          <cell r="F6095" t="str">
            <v>All</v>
          </cell>
          <cell r="G6095" t="str">
            <v>East Midlands</v>
          </cell>
          <cell r="H6095">
            <v>13762</v>
          </cell>
        </row>
        <row r="6096">
          <cell r="A6096">
            <v>1999</v>
          </cell>
          <cell r="B6096">
            <v>4</v>
          </cell>
          <cell r="C6096" t="str">
            <v>npower</v>
          </cell>
          <cell r="D6096" t="str">
            <v>nPower</v>
          </cell>
          <cell r="E6096">
            <v>2</v>
          </cell>
          <cell r="F6096" t="str">
            <v>Credit</v>
          </cell>
          <cell r="G6096" t="str">
            <v>East Midlands</v>
          </cell>
          <cell r="H6096">
            <v>6466</v>
          </cell>
        </row>
        <row r="6097">
          <cell r="A6097">
            <v>1999</v>
          </cell>
          <cell r="B6097">
            <v>4</v>
          </cell>
          <cell r="C6097" t="str">
            <v>npower</v>
          </cell>
          <cell r="D6097" t="str">
            <v>nPower</v>
          </cell>
          <cell r="E6097">
            <v>2</v>
          </cell>
          <cell r="F6097" t="str">
            <v>Credit</v>
          </cell>
          <cell r="G6097" t="str">
            <v>East Midlands</v>
          </cell>
          <cell r="H6097">
            <v>0</v>
          </cell>
        </row>
        <row r="6098">
          <cell r="A6098">
            <v>1999</v>
          </cell>
          <cell r="B6098">
            <v>4</v>
          </cell>
          <cell r="C6098" t="str">
            <v>npower</v>
          </cell>
          <cell r="D6098" t="str">
            <v>nPower</v>
          </cell>
          <cell r="E6098">
            <v>2</v>
          </cell>
          <cell r="F6098" t="str">
            <v>Direct Debit</v>
          </cell>
          <cell r="G6098" t="str">
            <v>East Midlands</v>
          </cell>
          <cell r="H6098">
            <v>5327</v>
          </cell>
        </row>
        <row r="6099">
          <cell r="A6099">
            <v>1999</v>
          </cell>
          <cell r="B6099">
            <v>4</v>
          </cell>
          <cell r="C6099" t="str">
            <v>npower</v>
          </cell>
          <cell r="D6099" t="str">
            <v>nPower</v>
          </cell>
          <cell r="E6099">
            <v>2</v>
          </cell>
          <cell r="F6099" t="str">
            <v>Prepayment</v>
          </cell>
          <cell r="G6099" t="str">
            <v>East Midlands</v>
          </cell>
          <cell r="H6099">
            <v>1969</v>
          </cell>
        </row>
        <row r="6100">
          <cell r="A6100">
            <v>1999</v>
          </cell>
          <cell r="B6100">
            <v>4</v>
          </cell>
          <cell r="C6100" t="str">
            <v>npower</v>
          </cell>
          <cell r="D6100" t="str">
            <v>nPower</v>
          </cell>
          <cell r="E6100">
            <v>2</v>
          </cell>
          <cell r="F6100" t="str">
            <v>All</v>
          </cell>
          <cell r="G6100" t="str">
            <v>London</v>
          </cell>
          <cell r="H6100">
            <v>5227</v>
          </cell>
        </row>
        <row r="6101">
          <cell r="A6101">
            <v>1999</v>
          </cell>
          <cell r="B6101">
            <v>4</v>
          </cell>
          <cell r="C6101" t="str">
            <v>npower</v>
          </cell>
          <cell r="D6101" t="str">
            <v>nPower</v>
          </cell>
          <cell r="E6101">
            <v>2</v>
          </cell>
          <cell r="F6101" t="str">
            <v>Credit</v>
          </cell>
          <cell r="G6101" t="str">
            <v>London</v>
          </cell>
          <cell r="H6101">
            <v>3265</v>
          </cell>
        </row>
        <row r="6102">
          <cell r="A6102">
            <v>1999</v>
          </cell>
          <cell r="B6102">
            <v>4</v>
          </cell>
          <cell r="C6102" t="str">
            <v>npower</v>
          </cell>
          <cell r="D6102" t="str">
            <v>nPower</v>
          </cell>
          <cell r="E6102">
            <v>2</v>
          </cell>
          <cell r="F6102" t="str">
            <v>Credit</v>
          </cell>
          <cell r="G6102" t="str">
            <v>London</v>
          </cell>
          <cell r="H6102">
            <v>0</v>
          </cell>
        </row>
        <row r="6103">
          <cell r="A6103">
            <v>1999</v>
          </cell>
          <cell r="B6103">
            <v>4</v>
          </cell>
          <cell r="C6103" t="str">
            <v>npower</v>
          </cell>
          <cell r="D6103" t="str">
            <v>nPower</v>
          </cell>
          <cell r="E6103">
            <v>2</v>
          </cell>
          <cell r="F6103" t="str">
            <v>Direct Debit</v>
          </cell>
          <cell r="G6103" t="str">
            <v>London</v>
          </cell>
          <cell r="H6103">
            <v>1917</v>
          </cell>
        </row>
        <row r="6104">
          <cell r="A6104">
            <v>1999</v>
          </cell>
          <cell r="B6104">
            <v>4</v>
          </cell>
          <cell r="C6104" t="str">
            <v>npower</v>
          </cell>
          <cell r="D6104" t="str">
            <v>nPower</v>
          </cell>
          <cell r="E6104">
            <v>2</v>
          </cell>
          <cell r="F6104" t="str">
            <v>Prepayment</v>
          </cell>
          <cell r="G6104" t="str">
            <v>London</v>
          </cell>
          <cell r="H6104">
            <v>45</v>
          </cell>
        </row>
        <row r="6105">
          <cell r="A6105">
            <v>1999</v>
          </cell>
          <cell r="B6105">
            <v>4</v>
          </cell>
          <cell r="C6105" t="str">
            <v>npower</v>
          </cell>
          <cell r="D6105" t="str">
            <v>nPower</v>
          </cell>
          <cell r="E6105">
            <v>1</v>
          </cell>
          <cell r="F6105" t="str">
            <v>All</v>
          </cell>
          <cell r="G6105" t="str">
            <v>Midlands</v>
          </cell>
          <cell r="H6105">
            <v>1777245</v>
          </cell>
        </row>
        <row r="6106">
          <cell r="A6106">
            <v>1999</v>
          </cell>
          <cell r="B6106">
            <v>4</v>
          </cell>
          <cell r="C6106" t="str">
            <v>npower</v>
          </cell>
          <cell r="D6106" t="str">
            <v>nPower</v>
          </cell>
          <cell r="E6106">
            <v>1</v>
          </cell>
          <cell r="F6106" t="str">
            <v>Credit</v>
          </cell>
          <cell r="G6106" t="str">
            <v>Midlands</v>
          </cell>
          <cell r="H6106">
            <v>932905</v>
          </cell>
        </row>
        <row r="6107">
          <cell r="A6107">
            <v>1999</v>
          </cell>
          <cell r="B6107">
            <v>4</v>
          </cell>
          <cell r="C6107" t="str">
            <v>npower</v>
          </cell>
          <cell r="D6107" t="str">
            <v>nPower</v>
          </cell>
          <cell r="E6107">
            <v>1</v>
          </cell>
          <cell r="F6107" t="str">
            <v>Credit</v>
          </cell>
          <cell r="G6107" t="str">
            <v>Midlands</v>
          </cell>
          <cell r="H6107">
            <v>25094</v>
          </cell>
        </row>
        <row r="6108">
          <cell r="A6108">
            <v>1999</v>
          </cell>
          <cell r="B6108">
            <v>4</v>
          </cell>
          <cell r="C6108" t="str">
            <v>npower</v>
          </cell>
          <cell r="D6108" t="str">
            <v>nPower</v>
          </cell>
          <cell r="E6108">
            <v>1</v>
          </cell>
          <cell r="F6108" t="str">
            <v>Direct Debit</v>
          </cell>
          <cell r="G6108" t="str">
            <v>Midlands</v>
          </cell>
          <cell r="H6108">
            <v>543828</v>
          </cell>
        </row>
        <row r="6109">
          <cell r="A6109">
            <v>1999</v>
          </cell>
          <cell r="B6109">
            <v>4</v>
          </cell>
          <cell r="C6109" t="str">
            <v>npower</v>
          </cell>
          <cell r="D6109" t="str">
            <v>nPower</v>
          </cell>
          <cell r="E6109">
            <v>1</v>
          </cell>
          <cell r="F6109" t="str">
            <v>Prepayment</v>
          </cell>
          <cell r="G6109" t="str">
            <v>Midlands</v>
          </cell>
          <cell r="H6109">
            <v>275418</v>
          </cell>
        </row>
        <row r="6110">
          <cell r="A6110">
            <v>1999</v>
          </cell>
          <cell r="B6110">
            <v>4</v>
          </cell>
          <cell r="C6110" t="str">
            <v>npower</v>
          </cell>
          <cell r="D6110" t="str">
            <v>nPower</v>
          </cell>
          <cell r="E6110">
            <v>2</v>
          </cell>
          <cell r="F6110" t="str">
            <v>All</v>
          </cell>
          <cell r="G6110" t="str">
            <v>North East</v>
          </cell>
          <cell r="H6110">
            <v>2365</v>
          </cell>
        </row>
        <row r="6111">
          <cell r="A6111">
            <v>1999</v>
          </cell>
          <cell r="B6111">
            <v>4</v>
          </cell>
          <cell r="C6111" t="str">
            <v>npower</v>
          </cell>
          <cell r="D6111" t="str">
            <v>nPower</v>
          </cell>
          <cell r="E6111">
            <v>2</v>
          </cell>
          <cell r="F6111" t="str">
            <v>Credit</v>
          </cell>
          <cell r="G6111" t="str">
            <v>North East</v>
          </cell>
          <cell r="H6111">
            <v>1482</v>
          </cell>
        </row>
        <row r="6112">
          <cell r="A6112">
            <v>1999</v>
          </cell>
          <cell r="B6112">
            <v>4</v>
          </cell>
          <cell r="C6112" t="str">
            <v>npower</v>
          </cell>
          <cell r="D6112" t="str">
            <v>nPower</v>
          </cell>
          <cell r="E6112">
            <v>2</v>
          </cell>
          <cell r="F6112" t="str">
            <v>Credit</v>
          </cell>
          <cell r="G6112" t="str">
            <v>North East</v>
          </cell>
          <cell r="H6112">
            <v>0</v>
          </cell>
        </row>
        <row r="6113">
          <cell r="A6113">
            <v>1999</v>
          </cell>
          <cell r="B6113">
            <v>4</v>
          </cell>
          <cell r="C6113" t="str">
            <v>npower</v>
          </cell>
          <cell r="D6113" t="str">
            <v>nPower</v>
          </cell>
          <cell r="E6113">
            <v>2</v>
          </cell>
          <cell r="F6113" t="str">
            <v>Direct Debit</v>
          </cell>
          <cell r="G6113" t="str">
            <v>North East</v>
          </cell>
          <cell r="H6113">
            <v>871</v>
          </cell>
        </row>
        <row r="6114">
          <cell r="A6114">
            <v>1999</v>
          </cell>
          <cell r="B6114">
            <v>4</v>
          </cell>
          <cell r="C6114" t="str">
            <v>npower</v>
          </cell>
          <cell r="D6114" t="str">
            <v>nPower</v>
          </cell>
          <cell r="E6114">
            <v>2</v>
          </cell>
          <cell r="F6114" t="str">
            <v>Prepayment</v>
          </cell>
          <cell r="G6114" t="str">
            <v>North East</v>
          </cell>
          <cell r="H6114">
            <v>12</v>
          </cell>
        </row>
        <row r="6115">
          <cell r="A6115">
            <v>1999</v>
          </cell>
          <cell r="B6115">
            <v>4</v>
          </cell>
          <cell r="C6115" t="str">
            <v>npower</v>
          </cell>
          <cell r="D6115" t="str">
            <v>nPower</v>
          </cell>
          <cell r="E6115">
            <v>2</v>
          </cell>
          <cell r="F6115" t="str">
            <v>All</v>
          </cell>
          <cell r="G6115" t="str">
            <v>North Scotland</v>
          </cell>
          <cell r="H6115">
            <v>72</v>
          </cell>
        </row>
        <row r="6116">
          <cell r="A6116">
            <v>1999</v>
          </cell>
          <cell r="B6116">
            <v>4</v>
          </cell>
          <cell r="C6116" t="str">
            <v>npower</v>
          </cell>
          <cell r="D6116" t="str">
            <v>nPower</v>
          </cell>
          <cell r="E6116">
            <v>2</v>
          </cell>
          <cell r="F6116" t="str">
            <v>Credit</v>
          </cell>
          <cell r="G6116" t="str">
            <v>North Scotland</v>
          </cell>
          <cell r="H6116">
            <v>39</v>
          </cell>
        </row>
        <row r="6117">
          <cell r="A6117">
            <v>1999</v>
          </cell>
          <cell r="B6117">
            <v>4</v>
          </cell>
          <cell r="C6117" t="str">
            <v>npower</v>
          </cell>
          <cell r="D6117" t="str">
            <v>nPower</v>
          </cell>
          <cell r="E6117">
            <v>2</v>
          </cell>
          <cell r="F6117" t="str">
            <v>Credit</v>
          </cell>
          <cell r="G6117" t="str">
            <v>North Scotland</v>
          </cell>
          <cell r="H6117">
            <v>0</v>
          </cell>
        </row>
        <row r="6118">
          <cell r="A6118">
            <v>1999</v>
          </cell>
          <cell r="B6118">
            <v>4</v>
          </cell>
          <cell r="C6118" t="str">
            <v>npower</v>
          </cell>
          <cell r="D6118" t="str">
            <v>nPower</v>
          </cell>
          <cell r="E6118">
            <v>2</v>
          </cell>
          <cell r="F6118" t="str">
            <v>Direct Debit</v>
          </cell>
          <cell r="G6118" t="str">
            <v>North Scotland</v>
          </cell>
          <cell r="H6118">
            <v>33</v>
          </cell>
        </row>
        <row r="6119">
          <cell r="A6119">
            <v>1999</v>
          </cell>
          <cell r="B6119">
            <v>4</v>
          </cell>
          <cell r="C6119" t="str">
            <v>npower</v>
          </cell>
          <cell r="D6119" t="str">
            <v>nPower</v>
          </cell>
          <cell r="E6119">
            <v>2</v>
          </cell>
          <cell r="F6119" t="str">
            <v>Prepayment</v>
          </cell>
          <cell r="G6119" t="str">
            <v>North Scotland</v>
          </cell>
          <cell r="H6119">
            <v>0</v>
          </cell>
        </row>
        <row r="6120">
          <cell r="A6120">
            <v>1999</v>
          </cell>
          <cell r="B6120">
            <v>4</v>
          </cell>
          <cell r="C6120" t="str">
            <v>npower</v>
          </cell>
          <cell r="D6120" t="str">
            <v>nPower</v>
          </cell>
          <cell r="E6120">
            <v>2</v>
          </cell>
          <cell r="F6120" t="str">
            <v>All</v>
          </cell>
          <cell r="G6120" t="str">
            <v>North Wales &amp; Merseyside</v>
          </cell>
          <cell r="H6120">
            <v>3344</v>
          </cell>
        </row>
        <row r="6121">
          <cell r="A6121">
            <v>1999</v>
          </cell>
          <cell r="B6121">
            <v>4</v>
          </cell>
          <cell r="C6121" t="str">
            <v>npower</v>
          </cell>
          <cell r="D6121" t="str">
            <v>nPower</v>
          </cell>
          <cell r="E6121">
            <v>2</v>
          </cell>
          <cell r="F6121" t="str">
            <v>Credit</v>
          </cell>
          <cell r="G6121" t="str">
            <v>North Wales &amp; Merseyside</v>
          </cell>
          <cell r="H6121">
            <v>1985</v>
          </cell>
        </row>
        <row r="6122">
          <cell r="A6122">
            <v>1999</v>
          </cell>
          <cell r="B6122">
            <v>4</v>
          </cell>
          <cell r="C6122" t="str">
            <v>npower</v>
          </cell>
          <cell r="D6122" t="str">
            <v>nPower</v>
          </cell>
          <cell r="E6122">
            <v>2</v>
          </cell>
          <cell r="F6122" t="str">
            <v>Credit</v>
          </cell>
          <cell r="G6122" t="str">
            <v>North Wales &amp; Merseyside</v>
          </cell>
          <cell r="H6122">
            <v>0</v>
          </cell>
        </row>
        <row r="6123">
          <cell r="A6123">
            <v>1999</v>
          </cell>
          <cell r="B6123">
            <v>4</v>
          </cell>
          <cell r="C6123" t="str">
            <v>npower</v>
          </cell>
          <cell r="D6123" t="str">
            <v>nPower</v>
          </cell>
          <cell r="E6123">
            <v>2</v>
          </cell>
          <cell r="F6123" t="str">
            <v>Direct Debit</v>
          </cell>
          <cell r="G6123" t="str">
            <v>North Wales &amp; Merseyside</v>
          </cell>
          <cell r="H6123">
            <v>1166</v>
          </cell>
        </row>
        <row r="6124">
          <cell r="A6124">
            <v>1999</v>
          </cell>
          <cell r="B6124">
            <v>4</v>
          </cell>
          <cell r="C6124" t="str">
            <v>npower</v>
          </cell>
          <cell r="D6124" t="str">
            <v>nPower</v>
          </cell>
          <cell r="E6124">
            <v>2</v>
          </cell>
          <cell r="F6124" t="str">
            <v>Prepayment</v>
          </cell>
          <cell r="G6124" t="str">
            <v>North Wales &amp; Merseyside</v>
          </cell>
          <cell r="H6124">
            <v>193</v>
          </cell>
        </row>
        <row r="6125">
          <cell r="A6125">
            <v>1999</v>
          </cell>
          <cell r="B6125">
            <v>4</v>
          </cell>
          <cell r="C6125" t="str">
            <v>npower</v>
          </cell>
          <cell r="D6125" t="str">
            <v>nPower</v>
          </cell>
          <cell r="E6125">
            <v>2</v>
          </cell>
          <cell r="F6125" t="str">
            <v>All</v>
          </cell>
          <cell r="G6125" t="str">
            <v>North West</v>
          </cell>
          <cell r="H6125">
            <v>3018</v>
          </cell>
        </row>
        <row r="6126">
          <cell r="A6126">
            <v>1999</v>
          </cell>
          <cell r="B6126">
            <v>4</v>
          </cell>
          <cell r="C6126" t="str">
            <v>npower</v>
          </cell>
          <cell r="D6126" t="str">
            <v>nPower</v>
          </cell>
          <cell r="E6126">
            <v>2</v>
          </cell>
          <cell r="F6126" t="str">
            <v>Credit</v>
          </cell>
          <cell r="G6126" t="str">
            <v>North West</v>
          </cell>
          <cell r="H6126">
            <v>1872</v>
          </cell>
        </row>
        <row r="6127">
          <cell r="A6127">
            <v>1999</v>
          </cell>
          <cell r="B6127">
            <v>4</v>
          </cell>
          <cell r="C6127" t="str">
            <v>npower</v>
          </cell>
          <cell r="D6127" t="str">
            <v>nPower</v>
          </cell>
          <cell r="E6127">
            <v>2</v>
          </cell>
          <cell r="F6127" t="str">
            <v>Credit</v>
          </cell>
          <cell r="G6127" t="str">
            <v>North West</v>
          </cell>
          <cell r="H6127">
            <v>0</v>
          </cell>
        </row>
        <row r="6128">
          <cell r="A6128">
            <v>1999</v>
          </cell>
          <cell r="B6128">
            <v>4</v>
          </cell>
          <cell r="C6128" t="str">
            <v>npower</v>
          </cell>
          <cell r="D6128" t="str">
            <v>nPower</v>
          </cell>
          <cell r="E6128">
            <v>2</v>
          </cell>
          <cell r="F6128" t="str">
            <v>Direct Debit</v>
          </cell>
          <cell r="G6128" t="str">
            <v>North West</v>
          </cell>
          <cell r="H6128">
            <v>1100</v>
          </cell>
        </row>
        <row r="6129">
          <cell r="A6129">
            <v>1999</v>
          </cell>
          <cell r="B6129">
            <v>4</v>
          </cell>
          <cell r="C6129" t="str">
            <v>npower</v>
          </cell>
          <cell r="D6129" t="str">
            <v>nPower</v>
          </cell>
          <cell r="E6129">
            <v>2</v>
          </cell>
          <cell r="F6129" t="str">
            <v>Prepayment</v>
          </cell>
          <cell r="G6129" t="str">
            <v>North West</v>
          </cell>
          <cell r="H6129">
            <v>46</v>
          </cell>
        </row>
        <row r="6130">
          <cell r="A6130">
            <v>1999</v>
          </cell>
          <cell r="B6130">
            <v>4</v>
          </cell>
          <cell r="C6130" t="str">
            <v>npower</v>
          </cell>
          <cell r="D6130" t="str">
            <v>nPower</v>
          </cell>
          <cell r="E6130">
            <v>2</v>
          </cell>
          <cell r="F6130" t="str">
            <v>All</v>
          </cell>
          <cell r="G6130" t="str">
            <v>South East</v>
          </cell>
          <cell r="H6130">
            <v>2197</v>
          </cell>
        </row>
        <row r="6131">
          <cell r="A6131">
            <v>1999</v>
          </cell>
          <cell r="B6131">
            <v>4</v>
          </cell>
          <cell r="C6131" t="str">
            <v>npower</v>
          </cell>
          <cell r="D6131" t="str">
            <v>nPower</v>
          </cell>
          <cell r="E6131">
            <v>2</v>
          </cell>
          <cell r="F6131" t="str">
            <v>Credit</v>
          </cell>
          <cell r="G6131" t="str">
            <v>South East</v>
          </cell>
          <cell r="H6131">
            <v>1384</v>
          </cell>
        </row>
        <row r="6132">
          <cell r="A6132">
            <v>1999</v>
          </cell>
          <cell r="B6132">
            <v>4</v>
          </cell>
          <cell r="C6132" t="str">
            <v>npower</v>
          </cell>
          <cell r="D6132" t="str">
            <v>nPower</v>
          </cell>
          <cell r="E6132">
            <v>2</v>
          </cell>
          <cell r="F6132" t="str">
            <v>Credit</v>
          </cell>
          <cell r="G6132" t="str">
            <v>South East</v>
          </cell>
          <cell r="H6132">
            <v>0</v>
          </cell>
        </row>
        <row r="6133">
          <cell r="A6133">
            <v>1999</v>
          </cell>
          <cell r="B6133">
            <v>4</v>
          </cell>
          <cell r="C6133" t="str">
            <v>npower</v>
          </cell>
          <cell r="D6133" t="str">
            <v>nPower</v>
          </cell>
          <cell r="E6133">
            <v>2</v>
          </cell>
          <cell r="F6133" t="str">
            <v>Direct Debit</v>
          </cell>
          <cell r="G6133" t="str">
            <v>South East</v>
          </cell>
          <cell r="H6133">
            <v>812</v>
          </cell>
        </row>
        <row r="6134">
          <cell r="A6134">
            <v>1999</v>
          </cell>
          <cell r="B6134">
            <v>4</v>
          </cell>
          <cell r="C6134" t="str">
            <v>npower</v>
          </cell>
          <cell r="D6134" t="str">
            <v>nPower</v>
          </cell>
          <cell r="E6134">
            <v>2</v>
          </cell>
          <cell r="F6134" t="str">
            <v>Prepayment</v>
          </cell>
          <cell r="G6134" t="str">
            <v>South East</v>
          </cell>
          <cell r="H6134">
            <v>1</v>
          </cell>
        </row>
        <row r="6135">
          <cell r="A6135">
            <v>1999</v>
          </cell>
          <cell r="B6135">
            <v>4</v>
          </cell>
          <cell r="C6135" t="str">
            <v>npower</v>
          </cell>
          <cell r="D6135" t="str">
            <v>nPower</v>
          </cell>
          <cell r="E6135">
            <v>2</v>
          </cell>
          <cell r="F6135" t="str">
            <v>All</v>
          </cell>
          <cell r="G6135" t="str">
            <v>South Scotland</v>
          </cell>
          <cell r="H6135">
            <v>1583</v>
          </cell>
        </row>
        <row r="6136">
          <cell r="A6136">
            <v>1999</v>
          </cell>
          <cell r="B6136">
            <v>4</v>
          </cell>
          <cell r="C6136" t="str">
            <v>npower</v>
          </cell>
          <cell r="D6136" t="str">
            <v>nPower</v>
          </cell>
          <cell r="E6136">
            <v>2</v>
          </cell>
          <cell r="F6136" t="str">
            <v>Credit</v>
          </cell>
          <cell r="G6136" t="str">
            <v>South Scotland</v>
          </cell>
          <cell r="H6136">
            <v>995</v>
          </cell>
        </row>
        <row r="6137">
          <cell r="A6137">
            <v>1999</v>
          </cell>
          <cell r="B6137">
            <v>4</v>
          </cell>
          <cell r="C6137" t="str">
            <v>npower</v>
          </cell>
          <cell r="D6137" t="str">
            <v>nPower</v>
          </cell>
          <cell r="E6137">
            <v>2</v>
          </cell>
          <cell r="F6137" t="str">
            <v>Credit</v>
          </cell>
          <cell r="G6137" t="str">
            <v>South Scotland</v>
          </cell>
          <cell r="H6137">
            <v>0</v>
          </cell>
        </row>
        <row r="6138">
          <cell r="A6138">
            <v>1999</v>
          </cell>
          <cell r="B6138">
            <v>4</v>
          </cell>
          <cell r="C6138" t="str">
            <v>npower</v>
          </cell>
          <cell r="D6138" t="str">
            <v>nPower</v>
          </cell>
          <cell r="E6138">
            <v>2</v>
          </cell>
          <cell r="F6138" t="str">
            <v>Direct Debit</v>
          </cell>
          <cell r="G6138" t="str">
            <v>South Scotland</v>
          </cell>
          <cell r="H6138">
            <v>584</v>
          </cell>
        </row>
        <row r="6139">
          <cell r="A6139">
            <v>1999</v>
          </cell>
          <cell r="B6139">
            <v>4</v>
          </cell>
          <cell r="C6139" t="str">
            <v>npower</v>
          </cell>
          <cell r="D6139" t="str">
            <v>nPower</v>
          </cell>
          <cell r="E6139">
            <v>2</v>
          </cell>
          <cell r="F6139" t="str">
            <v>Prepayment</v>
          </cell>
          <cell r="G6139" t="str">
            <v>South Scotland</v>
          </cell>
          <cell r="H6139">
            <v>4</v>
          </cell>
        </row>
        <row r="6140">
          <cell r="A6140">
            <v>1999</v>
          </cell>
          <cell r="B6140">
            <v>4</v>
          </cell>
          <cell r="C6140" t="str">
            <v>npower</v>
          </cell>
          <cell r="D6140" t="str">
            <v>nPower</v>
          </cell>
          <cell r="E6140">
            <v>2</v>
          </cell>
          <cell r="F6140" t="str">
            <v>All</v>
          </cell>
          <cell r="G6140" t="str">
            <v>South Wales</v>
          </cell>
          <cell r="H6140">
            <v>1768</v>
          </cell>
        </row>
        <row r="6141">
          <cell r="A6141">
            <v>1999</v>
          </cell>
          <cell r="B6141">
            <v>4</v>
          </cell>
          <cell r="C6141" t="str">
            <v>npower</v>
          </cell>
          <cell r="D6141" t="str">
            <v>nPower</v>
          </cell>
          <cell r="E6141">
            <v>2</v>
          </cell>
          <cell r="F6141" t="str">
            <v>Credit</v>
          </cell>
          <cell r="G6141" t="str">
            <v>South Wales</v>
          </cell>
          <cell r="H6141">
            <v>1114</v>
          </cell>
        </row>
        <row r="6142">
          <cell r="A6142">
            <v>1999</v>
          </cell>
          <cell r="B6142">
            <v>4</v>
          </cell>
          <cell r="C6142" t="str">
            <v>npower</v>
          </cell>
          <cell r="D6142" t="str">
            <v>nPower</v>
          </cell>
          <cell r="E6142">
            <v>2</v>
          </cell>
          <cell r="F6142" t="str">
            <v>Credit</v>
          </cell>
          <cell r="G6142" t="str">
            <v>South Wales</v>
          </cell>
          <cell r="H6142">
            <v>0</v>
          </cell>
        </row>
        <row r="6143">
          <cell r="A6143">
            <v>1999</v>
          </cell>
          <cell r="B6143">
            <v>4</v>
          </cell>
          <cell r="C6143" t="str">
            <v>npower</v>
          </cell>
          <cell r="D6143" t="str">
            <v>nPower</v>
          </cell>
          <cell r="E6143">
            <v>2</v>
          </cell>
          <cell r="F6143" t="str">
            <v>Direct Debit</v>
          </cell>
          <cell r="G6143" t="str">
            <v>South Wales</v>
          </cell>
          <cell r="H6143">
            <v>654</v>
          </cell>
        </row>
        <row r="6144">
          <cell r="A6144">
            <v>1999</v>
          </cell>
          <cell r="B6144">
            <v>4</v>
          </cell>
          <cell r="C6144" t="str">
            <v>npower</v>
          </cell>
          <cell r="D6144" t="str">
            <v>nPower</v>
          </cell>
          <cell r="E6144">
            <v>2</v>
          </cell>
          <cell r="F6144" t="str">
            <v>Prepayment</v>
          </cell>
          <cell r="G6144" t="str">
            <v>South Wales</v>
          </cell>
          <cell r="H6144">
            <v>0</v>
          </cell>
        </row>
        <row r="6145">
          <cell r="A6145">
            <v>1999</v>
          </cell>
          <cell r="B6145">
            <v>4</v>
          </cell>
          <cell r="C6145" t="str">
            <v>npower</v>
          </cell>
          <cell r="D6145" t="str">
            <v>nPower</v>
          </cell>
          <cell r="E6145">
            <v>2</v>
          </cell>
          <cell r="F6145" t="str">
            <v>All</v>
          </cell>
          <cell r="G6145" t="str">
            <v>South West</v>
          </cell>
          <cell r="H6145">
            <v>2803</v>
          </cell>
        </row>
        <row r="6146">
          <cell r="A6146">
            <v>1999</v>
          </cell>
          <cell r="B6146">
            <v>4</v>
          </cell>
          <cell r="C6146" t="str">
            <v>npower</v>
          </cell>
          <cell r="D6146" t="str">
            <v>nPower</v>
          </cell>
          <cell r="E6146">
            <v>2</v>
          </cell>
          <cell r="F6146" t="str">
            <v>Credit</v>
          </cell>
          <cell r="G6146" t="str">
            <v>South West</v>
          </cell>
          <cell r="H6146">
            <v>1765</v>
          </cell>
        </row>
        <row r="6147">
          <cell r="A6147">
            <v>1999</v>
          </cell>
          <cell r="B6147">
            <v>4</v>
          </cell>
          <cell r="C6147" t="str">
            <v>npower</v>
          </cell>
          <cell r="D6147" t="str">
            <v>nPower</v>
          </cell>
          <cell r="E6147">
            <v>2</v>
          </cell>
          <cell r="F6147" t="str">
            <v>Credit</v>
          </cell>
          <cell r="G6147" t="str">
            <v>South West</v>
          </cell>
          <cell r="H6147">
            <v>0</v>
          </cell>
        </row>
        <row r="6148">
          <cell r="A6148">
            <v>1999</v>
          </cell>
          <cell r="B6148">
            <v>4</v>
          </cell>
          <cell r="C6148" t="str">
            <v>npower</v>
          </cell>
          <cell r="D6148" t="str">
            <v>nPower</v>
          </cell>
          <cell r="E6148">
            <v>2</v>
          </cell>
          <cell r="F6148" t="str">
            <v>Direct Debit</v>
          </cell>
          <cell r="G6148" t="str">
            <v>South West</v>
          </cell>
          <cell r="H6148">
            <v>1037</v>
          </cell>
        </row>
        <row r="6149">
          <cell r="A6149">
            <v>1999</v>
          </cell>
          <cell r="B6149">
            <v>4</v>
          </cell>
          <cell r="C6149" t="str">
            <v>npower</v>
          </cell>
          <cell r="D6149" t="str">
            <v>nPower</v>
          </cell>
          <cell r="E6149">
            <v>2</v>
          </cell>
          <cell r="F6149" t="str">
            <v>Prepayment</v>
          </cell>
          <cell r="G6149" t="str">
            <v>South West</v>
          </cell>
          <cell r="H6149">
            <v>1</v>
          </cell>
        </row>
        <row r="6150">
          <cell r="A6150">
            <v>1999</v>
          </cell>
          <cell r="B6150">
            <v>4</v>
          </cell>
          <cell r="C6150" t="str">
            <v>npower</v>
          </cell>
          <cell r="D6150" t="str">
            <v>nPower</v>
          </cell>
          <cell r="E6150">
            <v>2</v>
          </cell>
          <cell r="F6150" t="str">
            <v>All</v>
          </cell>
          <cell r="G6150" t="str">
            <v>Southern</v>
          </cell>
          <cell r="H6150">
            <v>4233</v>
          </cell>
        </row>
        <row r="6151">
          <cell r="A6151">
            <v>1999</v>
          </cell>
          <cell r="B6151">
            <v>4</v>
          </cell>
          <cell r="C6151" t="str">
            <v>npower</v>
          </cell>
          <cell r="D6151" t="str">
            <v>nPower</v>
          </cell>
          <cell r="E6151">
            <v>2</v>
          </cell>
          <cell r="F6151" t="str">
            <v>Credit</v>
          </cell>
          <cell r="G6151" t="str">
            <v>Southern</v>
          </cell>
          <cell r="H6151">
            <v>2664</v>
          </cell>
        </row>
        <row r="6152">
          <cell r="A6152">
            <v>1999</v>
          </cell>
          <cell r="B6152">
            <v>4</v>
          </cell>
          <cell r="C6152" t="str">
            <v>npower</v>
          </cell>
          <cell r="D6152" t="str">
            <v>nPower</v>
          </cell>
          <cell r="E6152">
            <v>2</v>
          </cell>
          <cell r="F6152" t="str">
            <v>Credit</v>
          </cell>
          <cell r="G6152" t="str">
            <v>Southern</v>
          </cell>
          <cell r="H6152">
            <v>0</v>
          </cell>
        </row>
        <row r="6153">
          <cell r="A6153">
            <v>1999</v>
          </cell>
          <cell r="B6153">
            <v>4</v>
          </cell>
          <cell r="C6153" t="str">
            <v>npower</v>
          </cell>
          <cell r="D6153" t="str">
            <v>nPower</v>
          </cell>
          <cell r="E6153">
            <v>2</v>
          </cell>
          <cell r="F6153" t="str">
            <v>Direct Debit</v>
          </cell>
          <cell r="G6153" t="str">
            <v>Southern</v>
          </cell>
          <cell r="H6153">
            <v>1564</v>
          </cell>
        </row>
        <row r="6154">
          <cell r="A6154">
            <v>1999</v>
          </cell>
          <cell r="B6154">
            <v>4</v>
          </cell>
          <cell r="C6154" t="str">
            <v>npower</v>
          </cell>
          <cell r="D6154" t="str">
            <v>nPower</v>
          </cell>
          <cell r="E6154">
            <v>2</v>
          </cell>
          <cell r="F6154" t="str">
            <v>Prepayment</v>
          </cell>
          <cell r="G6154" t="str">
            <v>Southern</v>
          </cell>
          <cell r="H6154">
            <v>5</v>
          </cell>
        </row>
        <row r="6155">
          <cell r="A6155">
            <v>1999</v>
          </cell>
          <cell r="B6155">
            <v>4</v>
          </cell>
          <cell r="C6155" t="str">
            <v>npower</v>
          </cell>
          <cell r="D6155" t="str">
            <v>nPower</v>
          </cell>
          <cell r="E6155">
            <v>2</v>
          </cell>
          <cell r="F6155" t="str">
            <v>All</v>
          </cell>
          <cell r="G6155" t="str">
            <v>Yorkshire</v>
          </cell>
          <cell r="H6155">
            <v>2471</v>
          </cell>
        </row>
        <row r="6156">
          <cell r="A6156">
            <v>1999</v>
          </cell>
          <cell r="B6156">
            <v>4</v>
          </cell>
          <cell r="C6156" t="str">
            <v>npower</v>
          </cell>
          <cell r="D6156" t="str">
            <v>nPower</v>
          </cell>
          <cell r="E6156">
            <v>2</v>
          </cell>
          <cell r="F6156" t="str">
            <v>Credit</v>
          </cell>
          <cell r="G6156" t="str">
            <v>Yorkshire</v>
          </cell>
          <cell r="H6156">
            <v>1508</v>
          </cell>
        </row>
        <row r="6157">
          <cell r="A6157">
            <v>1999</v>
          </cell>
          <cell r="B6157">
            <v>4</v>
          </cell>
          <cell r="C6157" t="str">
            <v>npower</v>
          </cell>
          <cell r="D6157" t="str">
            <v>nPower</v>
          </cell>
          <cell r="E6157">
            <v>2</v>
          </cell>
          <cell r="F6157" t="str">
            <v>Credit</v>
          </cell>
          <cell r="G6157" t="str">
            <v>Yorkshire</v>
          </cell>
          <cell r="H6157">
            <v>0</v>
          </cell>
        </row>
        <row r="6158">
          <cell r="A6158">
            <v>1999</v>
          </cell>
          <cell r="B6158">
            <v>4</v>
          </cell>
          <cell r="C6158" t="str">
            <v>npower</v>
          </cell>
          <cell r="D6158" t="str">
            <v>nPower</v>
          </cell>
          <cell r="E6158">
            <v>2</v>
          </cell>
          <cell r="F6158" t="str">
            <v>Direct Debit</v>
          </cell>
          <cell r="G6158" t="str">
            <v>Yorkshire</v>
          </cell>
          <cell r="H6158">
            <v>919</v>
          </cell>
        </row>
        <row r="6159">
          <cell r="A6159">
            <v>1999</v>
          </cell>
          <cell r="B6159">
            <v>4</v>
          </cell>
          <cell r="C6159" t="str">
            <v>npower</v>
          </cell>
          <cell r="D6159" t="str">
            <v>nPower</v>
          </cell>
          <cell r="E6159">
            <v>2</v>
          </cell>
          <cell r="F6159" t="str">
            <v>Prepayment</v>
          </cell>
          <cell r="G6159" t="str">
            <v>Yorkshire</v>
          </cell>
          <cell r="H6159">
            <v>44</v>
          </cell>
        </row>
        <row r="6160">
          <cell r="A6160">
            <v>1999</v>
          </cell>
          <cell r="B6160">
            <v>4</v>
          </cell>
          <cell r="C6160" t="str">
            <v>Powergen</v>
          </cell>
          <cell r="D6160" t="str">
            <v>Powergen</v>
          </cell>
          <cell r="E6160">
            <v>2</v>
          </cell>
          <cell r="F6160" t="str">
            <v>All</v>
          </cell>
          <cell r="G6160" t="str">
            <v>East Anglia</v>
          </cell>
          <cell r="H6160">
            <v>24507</v>
          </cell>
        </row>
        <row r="6161">
          <cell r="A6161">
            <v>1999</v>
          </cell>
          <cell r="B6161">
            <v>4</v>
          </cell>
          <cell r="C6161" t="str">
            <v>Powergen</v>
          </cell>
          <cell r="D6161" t="str">
            <v>Powergen</v>
          </cell>
          <cell r="E6161">
            <v>2</v>
          </cell>
          <cell r="F6161" t="str">
            <v>Credit</v>
          </cell>
          <cell r="G6161" t="str">
            <v>East Anglia</v>
          </cell>
          <cell r="H6161">
            <v>14554</v>
          </cell>
        </row>
        <row r="6162">
          <cell r="A6162">
            <v>1999</v>
          </cell>
          <cell r="B6162">
            <v>4</v>
          </cell>
          <cell r="C6162" t="str">
            <v>Powergen</v>
          </cell>
          <cell r="D6162" t="str">
            <v>Powergen</v>
          </cell>
          <cell r="E6162">
            <v>2</v>
          </cell>
          <cell r="F6162" t="str">
            <v>Credit</v>
          </cell>
          <cell r="G6162" t="str">
            <v>East Anglia</v>
          </cell>
          <cell r="H6162">
            <v>642</v>
          </cell>
        </row>
        <row r="6163">
          <cell r="A6163">
            <v>1999</v>
          </cell>
          <cell r="B6163">
            <v>4</v>
          </cell>
          <cell r="C6163" t="str">
            <v>Powergen</v>
          </cell>
          <cell r="D6163" t="str">
            <v>Powergen</v>
          </cell>
          <cell r="E6163">
            <v>2</v>
          </cell>
          <cell r="F6163" t="str">
            <v>Direct Debit</v>
          </cell>
          <cell r="G6163" t="str">
            <v>East Anglia</v>
          </cell>
          <cell r="H6163">
            <v>8359</v>
          </cell>
        </row>
        <row r="6164">
          <cell r="A6164">
            <v>1999</v>
          </cell>
          <cell r="B6164">
            <v>4</v>
          </cell>
          <cell r="C6164" t="str">
            <v>Powergen</v>
          </cell>
          <cell r="D6164" t="str">
            <v>Powergen</v>
          </cell>
          <cell r="E6164">
            <v>2</v>
          </cell>
          <cell r="F6164" t="str">
            <v>Prepayment</v>
          </cell>
          <cell r="G6164" t="str">
            <v>East Anglia</v>
          </cell>
          <cell r="H6164">
            <v>952</v>
          </cell>
        </row>
        <row r="6165">
          <cell r="A6165">
            <v>1999</v>
          </cell>
          <cell r="B6165">
            <v>4</v>
          </cell>
          <cell r="C6165" t="str">
            <v>Powergen</v>
          </cell>
          <cell r="D6165" t="str">
            <v>Powergen</v>
          </cell>
          <cell r="E6165">
            <v>1</v>
          </cell>
          <cell r="F6165" t="str">
            <v>All</v>
          </cell>
          <cell r="G6165" t="str">
            <v>East Midlands</v>
          </cell>
          <cell r="H6165">
            <v>1823754</v>
          </cell>
        </row>
        <row r="6166">
          <cell r="A6166">
            <v>1999</v>
          </cell>
          <cell r="B6166">
            <v>4</v>
          </cell>
          <cell r="C6166" t="str">
            <v>Powergen</v>
          </cell>
          <cell r="D6166" t="str">
            <v>Powergen</v>
          </cell>
          <cell r="E6166">
            <v>1</v>
          </cell>
          <cell r="F6166" t="str">
            <v>Credit</v>
          </cell>
          <cell r="G6166" t="str">
            <v>East Midlands</v>
          </cell>
          <cell r="H6166">
            <v>882853</v>
          </cell>
        </row>
        <row r="6167">
          <cell r="A6167">
            <v>1999</v>
          </cell>
          <cell r="B6167">
            <v>4</v>
          </cell>
          <cell r="C6167" t="str">
            <v>Powergen</v>
          </cell>
          <cell r="D6167" t="str">
            <v>Powergen</v>
          </cell>
          <cell r="E6167">
            <v>1</v>
          </cell>
          <cell r="F6167" t="str">
            <v>Credit</v>
          </cell>
          <cell r="G6167" t="str">
            <v>East Midlands</v>
          </cell>
          <cell r="H6167">
            <v>5545</v>
          </cell>
        </row>
        <row r="6168">
          <cell r="A6168">
            <v>1999</v>
          </cell>
          <cell r="B6168">
            <v>4</v>
          </cell>
          <cell r="C6168" t="str">
            <v>Powergen</v>
          </cell>
          <cell r="D6168" t="str">
            <v>Powergen</v>
          </cell>
          <cell r="E6168">
            <v>1</v>
          </cell>
          <cell r="F6168" t="str">
            <v>Direct Debit</v>
          </cell>
          <cell r="G6168" t="str">
            <v>East Midlands</v>
          </cell>
          <cell r="H6168">
            <v>676981</v>
          </cell>
        </row>
        <row r="6169">
          <cell r="A6169">
            <v>1999</v>
          </cell>
          <cell r="B6169">
            <v>4</v>
          </cell>
          <cell r="C6169" t="str">
            <v>Powergen</v>
          </cell>
          <cell r="D6169" t="str">
            <v>Powergen</v>
          </cell>
          <cell r="E6169">
            <v>1</v>
          </cell>
          <cell r="F6169" t="str">
            <v>Prepayment</v>
          </cell>
          <cell r="G6169" t="str">
            <v>East Midlands</v>
          </cell>
          <cell r="H6169">
            <v>258375</v>
          </cell>
        </row>
        <row r="6170">
          <cell r="A6170">
            <v>1999</v>
          </cell>
          <cell r="B6170">
            <v>4</v>
          </cell>
          <cell r="C6170" t="str">
            <v>Powergen</v>
          </cell>
          <cell r="D6170" t="str">
            <v>Powergen</v>
          </cell>
          <cell r="E6170">
            <v>2</v>
          </cell>
          <cell r="F6170" t="str">
            <v>All</v>
          </cell>
          <cell r="G6170" t="str">
            <v>London</v>
          </cell>
          <cell r="H6170">
            <v>283</v>
          </cell>
        </row>
        <row r="6171">
          <cell r="A6171">
            <v>1999</v>
          </cell>
          <cell r="B6171">
            <v>4</v>
          </cell>
          <cell r="C6171" t="str">
            <v>Powergen</v>
          </cell>
          <cell r="D6171" t="str">
            <v>Powergen</v>
          </cell>
          <cell r="E6171">
            <v>2</v>
          </cell>
          <cell r="F6171" t="str">
            <v>Credit</v>
          </cell>
          <cell r="G6171" t="str">
            <v>London</v>
          </cell>
          <cell r="H6171">
            <v>168</v>
          </cell>
        </row>
        <row r="6172">
          <cell r="A6172">
            <v>1999</v>
          </cell>
          <cell r="B6172">
            <v>4</v>
          </cell>
          <cell r="C6172" t="str">
            <v>Powergen</v>
          </cell>
          <cell r="D6172" t="str">
            <v>Powergen</v>
          </cell>
          <cell r="E6172">
            <v>2</v>
          </cell>
          <cell r="F6172" t="str">
            <v>Credit</v>
          </cell>
          <cell r="G6172" t="str">
            <v>London</v>
          </cell>
          <cell r="H6172">
            <v>6</v>
          </cell>
        </row>
        <row r="6173">
          <cell r="A6173">
            <v>1999</v>
          </cell>
          <cell r="B6173">
            <v>4</v>
          </cell>
          <cell r="C6173" t="str">
            <v>Powergen</v>
          </cell>
          <cell r="D6173" t="str">
            <v>Powergen</v>
          </cell>
          <cell r="E6173">
            <v>2</v>
          </cell>
          <cell r="F6173" t="str">
            <v>Direct Debit</v>
          </cell>
          <cell r="G6173" t="str">
            <v>London</v>
          </cell>
          <cell r="H6173">
            <v>95</v>
          </cell>
        </row>
        <row r="6174">
          <cell r="A6174">
            <v>1999</v>
          </cell>
          <cell r="B6174">
            <v>4</v>
          </cell>
          <cell r="C6174" t="str">
            <v>Powergen</v>
          </cell>
          <cell r="D6174" t="str">
            <v>Powergen</v>
          </cell>
          <cell r="E6174">
            <v>2</v>
          </cell>
          <cell r="F6174" t="str">
            <v>Prepayment</v>
          </cell>
          <cell r="G6174" t="str">
            <v>London</v>
          </cell>
          <cell r="H6174">
            <v>14</v>
          </cell>
        </row>
        <row r="6175">
          <cell r="A6175">
            <v>1999</v>
          </cell>
          <cell r="B6175">
            <v>4</v>
          </cell>
          <cell r="C6175" t="str">
            <v>Powergen</v>
          </cell>
          <cell r="D6175" t="str">
            <v>Powergen</v>
          </cell>
          <cell r="E6175">
            <v>2</v>
          </cell>
          <cell r="F6175" t="str">
            <v>All</v>
          </cell>
          <cell r="G6175" t="str">
            <v>Midlands</v>
          </cell>
          <cell r="H6175">
            <v>15872</v>
          </cell>
        </row>
        <row r="6176">
          <cell r="A6176">
            <v>1999</v>
          </cell>
          <cell r="B6176">
            <v>4</v>
          </cell>
          <cell r="C6176" t="str">
            <v>Powergen</v>
          </cell>
          <cell r="D6176" t="str">
            <v>Powergen</v>
          </cell>
          <cell r="E6176">
            <v>2</v>
          </cell>
          <cell r="F6176" t="str">
            <v>Credit</v>
          </cell>
          <cell r="G6176" t="str">
            <v>Midlands</v>
          </cell>
          <cell r="H6176">
            <v>9566</v>
          </cell>
        </row>
        <row r="6177">
          <cell r="A6177">
            <v>1999</v>
          </cell>
          <cell r="B6177">
            <v>4</v>
          </cell>
          <cell r="C6177" t="str">
            <v>Powergen</v>
          </cell>
          <cell r="D6177" t="str">
            <v>Powergen</v>
          </cell>
          <cell r="E6177">
            <v>2</v>
          </cell>
          <cell r="F6177" t="str">
            <v>Credit</v>
          </cell>
          <cell r="G6177" t="str">
            <v>Midlands</v>
          </cell>
          <cell r="H6177">
            <v>416</v>
          </cell>
        </row>
        <row r="6178">
          <cell r="A6178">
            <v>1999</v>
          </cell>
          <cell r="B6178">
            <v>4</v>
          </cell>
          <cell r="C6178" t="str">
            <v>Powergen</v>
          </cell>
          <cell r="D6178" t="str">
            <v>Powergen</v>
          </cell>
          <cell r="E6178">
            <v>2</v>
          </cell>
          <cell r="F6178" t="str">
            <v>Direct Debit</v>
          </cell>
          <cell r="G6178" t="str">
            <v>Midlands</v>
          </cell>
          <cell r="H6178">
            <v>5492</v>
          </cell>
        </row>
        <row r="6179">
          <cell r="A6179">
            <v>1999</v>
          </cell>
          <cell r="B6179">
            <v>4</v>
          </cell>
          <cell r="C6179" t="str">
            <v>Powergen</v>
          </cell>
          <cell r="D6179" t="str">
            <v>Powergen</v>
          </cell>
          <cell r="E6179">
            <v>2</v>
          </cell>
          <cell r="F6179" t="str">
            <v>Prepayment</v>
          </cell>
          <cell r="G6179" t="str">
            <v>Midlands</v>
          </cell>
          <cell r="H6179">
            <v>398</v>
          </cell>
        </row>
        <row r="6180">
          <cell r="A6180">
            <v>1999</v>
          </cell>
          <cell r="B6180">
            <v>4</v>
          </cell>
          <cell r="C6180" t="str">
            <v>Powergen</v>
          </cell>
          <cell r="D6180" t="str">
            <v>Powergen</v>
          </cell>
          <cell r="E6180">
            <v>2</v>
          </cell>
          <cell r="F6180" t="str">
            <v>All</v>
          </cell>
          <cell r="G6180" t="str">
            <v>North East</v>
          </cell>
          <cell r="H6180">
            <v>8037</v>
          </cell>
        </row>
        <row r="6181">
          <cell r="A6181">
            <v>1999</v>
          </cell>
          <cell r="B6181">
            <v>4</v>
          </cell>
          <cell r="C6181" t="str">
            <v>Powergen</v>
          </cell>
          <cell r="D6181" t="str">
            <v>Powergen</v>
          </cell>
          <cell r="E6181">
            <v>2</v>
          </cell>
          <cell r="F6181" t="str">
            <v>Credit</v>
          </cell>
          <cell r="G6181" t="str">
            <v>North East</v>
          </cell>
          <cell r="H6181">
            <v>4708</v>
          </cell>
        </row>
        <row r="6182">
          <cell r="A6182">
            <v>1999</v>
          </cell>
          <cell r="B6182">
            <v>4</v>
          </cell>
          <cell r="C6182" t="str">
            <v>Powergen</v>
          </cell>
          <cell r="D6182" t="str">
            <v>Powergen</v>
          </cell>
          <cell r="E6182">
            <v>2</v>
          </cell>
          <cell r="F6182" t="str">
            <v>Credit</v>
          </cell>
          <cell r="G6182" t="str">
            <v>North East</v>
          </cell>
          <cell r="H6182">
            <v>205</v>
          </cell>
        </row>
        <row r="6183">
          <cell r="A6183">
            <v>1999</v>
          </cell>
          <cell r="B6183">
            <v>4</v>
          </cell>
          <cell r="C6183" t="str">
            <v>Powergen</v>
          </cell>
          <cell r="D6183" t="str">
            <v>Powergen</v>
          </cell>
          <cell r="E6183">
            <v>2</v>
          </cell>
          <cell r="F6183" t="str">
            <v>Direct Debit</v>
          </cell>
          <cell r="G6183" t="str">
            <v>North East</v>
          </cell>
          <cell r="H6183">
            <v>2702</v>
          </cell>
        </row>
        <row r="6184">
          <cell r="A6184">
            <v>1999</v>
          </cell>
          <cell r="B6184">
            <v>4</v>
          </cell>
          <cell r="C6184" t="str">
            <v>Powergen</v>
          </cell>
          <cell r="D6184" t="str">
            <v>Powergen</v>
          </cell>
          <cell r="E6184">
            <v>2</v>
          </cell>
          <cell r="F6184" t="str">
            <v>Prepayment</v>
          </cell>
          <cell r="G6184" t="str">
            <v>North East</v>
          </cell>
          <cell r="H6184">
            <v>422</v>
          </cell>
        </row>
        <row r="6185">
          <cell r="A6185">
            <v>1999</v>
          </cell>
          <cell r="B6185">
            <v>4</v>
          </cell>
          <cell r="C6185" t="str">
            <v>Powergen</v>
          </cell>
          <cell r="D6185" t="str">
            <v>Powergen</v>
          </cell>
          <cell r="E6185">
            <v>2</v>
          </cell>
          <cell r="F6185" t="str">
            <v>All</v>
          </cell>
          <cell r="G6185" t="str">
            <v>North Scotland</v>
          </cell>
          <cell r="H6185">
            <v>35</v>
          </cell>
        </row>
        <row r="6186">
          <cell r="A6186">
            <v>1999</v>
          </cell>
          <cell r="B6186">
            <v>4</v>
          </cell>
          <cell r="C6186" t="str">
            <v>Powergen</v>
          </cell>
          <cell r="D6186" t="str">
            <v>Powergen</v>
          </cell>
          <cell r="E6186">
            <v>2</v>
          </cell>
          <cell r="F6186" t="str">
            <v>Credit</v>
          </cell>
          <cell r="G6186" t="str">
            <v>North Scotland</v>
          </cell>
          <cell r="H6186">
            <v>21</v>
          </cell>
        </row>
        <row r="6187">
          <cell r="A6187">
            <v>1999</v>
          </cell>
          <cell r="B6187">
            <v>4</v>
          </cell>
          <cell r="C6187" t="str">
            <v>Powergen</v>
          </cell>
          <cell r="D6187" t="str">
            <v>Powergen</v>
          </cell>
          <cell r="E6187">
            <v>2</v>
          </cell>
          <cell r="F6187" t="str">
            <v>Credit</v>
          </cell>
          <cell r="G6187" t="str">
            <v>North Scotland</v>
          </cell>
          <cell r="H6187">
            <v>1</v>
          </cell>
        </row>
        <row r="6188">
          <cell r="A6188">
            <v>1999</v>
          </cell>
          <cell r="B6188">
            <v>4</v>
          </cell>
          <cell r="C6188" t="str">
            <v>Powergen</v>
          </cell>
          <cell r="D6188" t="str">
            <v>Powergen</v>
          </cell>
          <cell r="E6188">
            <v>2</v>
          </cell>
          <cell r="F6188" t="str">
            <v>Direct Debit</v>
          </cell>
          <cell r="G6188" t="str">
            <v>North Scotland</v>
          </cell>
          <cell r="H6188">
            <v>12</v>
          </cell>
        </row>
        <row r="6189">
          <cell r="A6189">
            <v>1999</v>
          </cell>
          <cell r="B6189">
            <v>4</v>
          </cell>
          <cell r="C6189" t="str">
            <v>Powergen</v>
          </cell>
          <cell r="D6189" t="str">
            <v>Powergen</v>
          </cell>
          <cell r="E6189">
            <v>2</v>
          </cell>
          <cell r="F6189" t="str">
            <v>Prepayment</v>
          </cell>
          <cell r="G6189" t="str">
            <v>North Scotland</v>
          </cell>
          <cell r="H6189">
            <v>1</v>
          </cell>
        </row>
        <row r="6190">
          <cell r="A6190">
            <v>1999</v>
          </cell>
          <cell r="B6190">
            <v>4</v>
          </cell>
          <cell r="C6190" t="str">
            <v>Powergen</v>
          </cell>
          <cell r="D6190" t="str">
            <v>Powergen</v>
          </cell>
          <cell r="E6190">
            <v>2</v>
          </cell>
          <cell r="F6190" t="str">
            <v>All</v>
          </cell>
          <cell r="G6190" t="str">
            <v>North Wales &amp; Merseyside</v>
          </cell>
          <cell r="H6190">
            <v>669</v>
          </cell>
        </row>
        <row r="6191">
          <cell r="A6191">
            <v>1999</v>
          </cell>
          <cell r="B6191">
            <v>4</v>
          </cell>
          <cell r="C6191" t="str">
            <v>Powergen</v>
          </cell>
          <cell r="D6191" t="str">
            <v>Powergen</v>
          </cell>
          <cell r="E6191">
            <v>2</v>
          </cell>
          <cell r="F6191" t="str">
            <v>Credit</v>
          </cell>
          <cell r="G6191" t="str">
            <v>North Wales &amp; Merseyside</v>
          </cell>
          <cell r="H6191">
            <v>396</v>
          </cell>
        </row>
        <row r="6192">
          <cell r="A6192">
            <v>1999</v>
          </cell>
          <cell r="B6192">
            <v>4</v>
          </cell>
          <cell r="C6192" t="str">
            <v>Powergen</v>
          </cell>
          <cell r="D6192" t="str">
            <v>Powergen</v>
          </cell>
          <cell r="E6192">
            <v>2</v>
          </cell>
          <cell r="F6192" t="str">
            <v>Credit</v>
          </cell>
          <cell r="G6192" t="str">
            <v>North Wales &amp; Merseyside</v>
          </cell>
          <cell r="H6192">
            <v>18</v>
          </cell>
        </row>
        <row r="6193">
          <cell r="A6193">
            <v>1999</v>
          </cell>
          <cell r="B6193">
            <v>4</v>
          </cell>
          <cell r="C6193" t="str">
            <v>Powergen</v>
          </cell>
          <cell r="D6193" t="str">
            <v>Powergen</v>
          </cell>
          <cell r="E6193">
            <v>2</v>
          </cell>
          <cell r="F6193" t="str">
            <v>Direct Debit</v>
          </cell>
          <cell r="G6193" t="str">
            <v>North Wales &amp; Merseyside</v>
          </cell>
          <cell r="H6193">
            <v>228</v>
          </cell>
        </row>
        <row r="6194">
          <cell r="A6194">
            <v>1999</v>
          </cell>
          <cell r="B6194">
            <v>4</v>
          </cell>
          <cell r="C6194" t="str">
            <v>Powergen</v>
          </cell>
          <cell r="D6194" t="str">
            <v>Powergen</v>
          </cell>
          <cell r="E6194">
            <v>2</v>
          </cell>
          <cell r="F6194" t="str">
            <v>Prepayment</v>
          </cell>
          <cell r="G6194" t="str">
            <v>North Wales &amp; Merseyside</v>
          </cell>
          <cell r="H6194">
            <v>27</v>
          </cell>
        </row>
        <row r="6195">
          <cell r="A6195">
            <v>1999</v>
          </cell>
          <cell r="B6195">
            <v>4</v>
          </cell>
          <cell r="C6195" t="str">
            <v>Powergen</v>
          </cell>
          <cell r="D6195" t="str">
            <v>Powergen</v>
          </cell>
          <cell r="E6195">
            <v>2</v>
          </cell>
          <cell r="F6195" t="str">
            <v>All</v>
          </cell>
          <cell r="G6195" t="str">
            <v>North West</v>
          </cell>
          <cell r="H6195">
            <v>590</v>
          </cell>
        </row>
        <row r="6196">
          <cell r="A6196">
            <v>1999</v>
          </cell>
          <cell r="B6196">
            <v>4</v>
          </cell>
          <cell r="C6196" t="str">
            <v>Powergen</v>
          </cell>
          <cell r="D6196" t="str">
            <v>Powergen</v>
          </cell>
          <cell r="E6196">
            <v>2</v>
          </cell>
          <cell r="F6196" t="str">
            <v>Credit</v>
          </cell>
          <cell r="G6196" t="str">
            <v>North West</v>
          </cell>
          <cell r="H6196">
            <v>349</v>
          </cell>
        </row>
        <row r="6197">
          <cell r="A6197">
            <v>1999</v>
          </cell>
          <cell r="B6197">
            <v>4</v>
          </cell>
          <cell r="C6197" t="str">
            <v>Powergen</v>
          </cell>
          <cell r="D6197" t="str">
            <v>Powergen</v>
          </cell>
          <cell r="E6197">
            <v>2</v>
          </cell>
          <cell r="F6197" t="str">
            <v>Credit</v>
          </cell>
          <cell r="G6197" t="str">
            <v>North West</v>
          </cell>
          <cell r="H6197">
            <v>16</v>
          </cell>
        </row>
        <row r="6198">
          <cell r="A6198">
            <v>1999</v>
          </cell>
          <cell r="B6198">
            <v>4</v>
          </cell>
          <cell r="C6198" t="str">
            <v>Powergen</v>
          </cell>
          <cell r="D6198" t="str">
            <v>Powergen</v>
          </cell>
          <cell r="E6198">
            <v>2</v>
          </cell>
          <cell r="F6198" t="str">
            <v>Direct Debit</v>
          </cell>
          <cell r="G6198" t="str">
            <v>North West</v>
          </cell>
          <cell r="H6198">
            <v>215</v>
          </cell>
        </row>
        <row r="6199">
          <cell r="A6199">
            <v>1999</v>
          </cell>
          <cell r="B6199">
            <v>4</v>
          </cell>
          <cell r="C6199" t="str">
            <v>Powergen</v>
          </cell>
          <cell r="D6199" t="str">
            <v>Powergen</v>
          </cell>
          <cell r="E6199">
            <v>2</v>
          </cell>
          <cell r="F6199" t="str">
            <v>Prepayment</v>
          </cell>
          <cell r="G6199" t="str">
            <v>North West</v>
          </cell>
          <cell r="H6199">
            <v>10</v>
          </cell>
        </row>
        <row r="6200">
          <cell r="A6200">
            <v>1999</v>
          </cell>
          <cell r="B6200">
            <v>4</v>
          </cell>
          <cell r="C6200" t="str">
            <v>Powergen</v>
          </cell>
          <cell r="D6200" t="str">
            <v>Powergen</v>
          </cell>
          <cell r="E6200">
            <v>2</v>
          </cell>
          <cell r="F6200" t="str">
            <v>All</v>
          </cell>
          <cell r="G6200" t="str">
            <v>South East</v>
          </cell>
          <cell r="H6200">
            <v>1161</v>
          </cell>
        </row>
        <row r="6201">
          <cell r="A6201">
            <v>1999</v>
          </cell>
          <cell r="B6201">
            <v>4</v>
          </cell>
          <cell r="C6201" t="str">
            <v>Powergen</v>
          </cell>
          <cell r="D6201" t="str">
            <v>Powergen</v>
          </cell>
          <cell r="E6201">
            <v>2</v>
          </cell>
          <cell r="F6201" t="str">
            <v>Credit</v>
          </cell>
          <cell r="G6201" t="str">
            <v>South East</v>
          </cell>
          <cell r="H6201">
            <v>708</v>
          </cell>
        </row>
        <row r="6202">
          <cell r="A6202">
            <v>1999</v>
          </cell>
          <cell r="B6202">
            <v>4</v>
          </cell>
          <cell r="C6202" t="str">
            <v>Powergen</v>
          </cell>
          <cell r="D6202" t="str">
            <v>Powergen</v>
          </cell>
          <cell r="E6202">
            <v>2</v>
          </cell>
          <cell r="F6202" t="str">
            <v>Credit</v>
          </cell>
          <cell r="G6202" t="str">
            <v>South East</v>
          </cell>
          <cell r="H6202">
            <v>30</v>
          </cell>
        </row>
        <row r="6203">
          <cell r="A6203">
            <v>1999</v>
          </cell>
          <cell r="B6203">
            <v>4</v>
          </cell>
          <cell r="C6203" t="str">
            <v>Powergen</v>
          </cell>
          <cell r="D6203" t="str">
            <v>Powergen</v>
          </cell>
          <cell r="E6203">
            <v>2</v>
          </cell>
          <cell r="F6203" t="str">
            <v>Direct Debit</v>
          </cell>
          <cell r="G6203" t="str">
            <v>South East</v>
          </cell>
          <cell r="H6203">
            <v>407</v>
          </cell>
        </row>
        <row r="6204">
          <cell r="A6204">
            <v>1999</v>
          </cell>
          <cell r="B6204">
            <v>4</v>
          </cell>
          <cell r="C6204" t="str">
            <v>Powergen</v>
          </cell>
          <cell r="D6204" t="str">
            <v>Powergen</v>
          </cell>
          <cell r="E6204">
            <v>2</v>
          </cell>
          <cell r="F6204" t="str">
            <v>Prepayment</v>
          </cell>
          <cell r="G6204" t="str">
            <v>South East</v>
          </cell>
          <cell r="H6204">
            <v>16</v>
          </cell>
        </row>
        <row r="6205">
          <cell r="A6205">
            <v>1999</v>
          </cell>
          <cell r="B6205">
            <v>4</v>
          </cell>
          <cell r="C6205" t="str">
            <v>Powergen</v>
          </cell>
          <cell r="D6205" t="str">
            <v>Powergen</v>
          </cell>
          <cell r="E6205">
            <v>2</v>
          </cell>
          <cell r="F6205" t="str">
            <v>All</v>
          </cell>
          <cell r="G6205" t="str">
            <v>South Scotland</v>
          </cell>
          <cell r="H6205">
            <v>71</v>
          </cell>
        </row>
        <row r="6206">
          <cell r="A6206">
            <v>1999</v>
          </cell>
          <cell r="B6206">
            <v>4</v>
          </cell>
          <cell r="C6206" t="str">
            <v>Powergen</v>
          </cell>
          <cell r="D6206" t="str">
            <v>Powergen</v>
          </cell>
          <cell r="E6206">
            <v>2</v>
          </cell>
          <cell r="F6206" t="str">
            <v>Credit</v>
          </cell>
          <cell r="G6206" t="str">
            <v>South Scotland</v>
          </cell>
          <cell r="H6206">
            <v>43</v>
          </cell>
        </row>
        <row r="6207">
          <cell r="A6207">
            <v>1999</v>
          </cell>
          <cell r="B6207">
            <v>4</v>
          </cell>
          <cell r="C6207" t="str">
            <v>Powergen</v>
          </cell>
          <cell r="D6207" t="str">
            <v>Powergen</v>
          </cell>
          <cell r="E6207">
            <v>2</v>
          </cell>
          <cell r="F6207" t="str">
            <v>Credit</v>
          </cell>
          <cell r="G6207" t="str">
            <v>South Scotland</v>
          </cell>
          <cell r="H6207">
            <v>2</v>
          </cell>
        </row>
        <row r="6208">
          <cell r="A6208">
            <v>1999</v>
          </cell>
          <cell r="B6208">
            <v>4</v>
          </cell>
          <cell r="C6208" t="str">
            <v>Powergen</v>
          </cell>
          <cell r="D6208" t="str">
            <v>Powergen</v>
          </cell>
          <cell r="E6208">
            <v>2</v>
          </cell>
          <cell r="F6208" t="str">
            <v>Direct Debit</v>
          </cell>
          <cell r="G6208" t="str">
            <v>South Scotland</v>
          </cell>
          <cell r="H6208">
            <v>24</v>
          </cell>
        </row>
        <row r="6209">
          <cell r="A6209">
            <v>1999</v>
          </cell>
          <cell r="B6209">
            <v>4</v>
          </cell>
          <cell r="C6209" t="str">
            <v>Powergen</v>
          </cell>
          <cell r="D6209" t="str">
            <v>Powergen</v>
          </cell>
          <cell r="E6209">
            <v>2</v>
          </cell>
          <cell r="F6209" t="str">
            <v>Prepayment</v>
          </cell>
          <cell r="G6209" t="str">
            <v>South Scotland</v>
          </cell>
          <cell r="H6209">
            <v>2</v>
          </cell>
        </row>
        <row r="6210">
          <cell r="A6210">
            <v>1999</v>
          </cell>
          <cell r="B6210">
            <v>4</v>
          </cell>
          <cell r="C6210" t="str">
            <v>Powergen</v>
          </cell>
          <cell r="D6210" t="str">
            <v>Powergen</v>
          </cell>
          <cell r="E6210">
            <v>2</v>
          </cell>
          <cell r="F6210" t="str">
            <v>All</v>
          </cell>
          <cell r="G6210" t="str">
            <v>South Wales</v>
          </cell>
          <cell r="H6210">
            <v>246</v>
          </cell>
        </row>
        <row r="6211">
          <cell r="A6211">
            <v>1999</v>
          </cell>
          <cell r="B6211">
            <v>4</v>
          </cell>
          <cell r="C6211" t="str">
            <v>Powergen</v>
          </cell>
          <cell r="D6211" t="str">
            <v>Powergen</v>
          </cell>
          <cell r="E6211">
            <v>2</v>
          </cell>
          <cell r="F6211" t="str">
            <v>Credit</v>
          </cell>
          <cell r="G6211" t="str">
            <v>South Wales</v>
          </cell>
          <cell r="H6211">
            <v>152</v>
          </cell>
        </row>
        <row r="6212">
          <cell r="A6212">
            <v>1999</v>
          </cell>
          <cell r="B6212">
            <v>4</v>
          </cell>
          <cell r="C6212" t="str">
            <v>Powergen</v>
          </cell>
          <cell r="D6212" t="str">
            <v>Powergen</v>
          </cell>
          <cell r="E6212">
            <v>2</v>
          </cell>
          <cell r="F6212" t="str">
            <v>Credit</v>
          </cell>
          <cell r="G6212" t="str">
            <v>South Wales</v>
          </cell>
          <cell r="H6212">
            <v>6</v>
          </cell>
        </row>
        <row r="6213">
          <cell r="A6213">
            <v>1999</v>
          </cell>
          <cell r="B6213">
            <v>4</v>
          </cell>
          <cell r="C6213" t="str">
            <v>Powergen</v>
          </cell>
          <cell r="D6213" t="str">
            <v>Powergen</v>
          </cell>
          <cell r="E6213">
            <v>2</v>
          </cell>
          <cell r="F6213" t="str">
            <v>Direct Debit</v>
          </cell>
          <cell r="G6213" t="str">
            <v>South Wales</v>
          </cell>
          <cell r="H6213">
            <v>87</v>
          </cell>
        </row>
        <row r="6214">
          <cell r="A6214">
            <v>1999</v>
          </cell>
          <cell r="B6214">
            <v>4</v>
          </cell>
          <cell r="C6214" t="str">
            <v>Powergen</v>
          </cell>
          <cell r="D6214" t="str">
            <v>Powergen</v>
          </cell>
          <cell r="E6214">
            <v>2</v>
          </cell>
          <cell r="F6214" t="str">
            <v>Prepayment</v>
          </cell>
          <cell r="G6214" t="str">
            <v>South Wales</v>
          </cell>
          <cell r="H6214">
            <v>1</v>
          </cell>
        </row>
        <row r="6215">
          <cell r="A6215">
            <v>1999</v>
          </cell>
          <cell r="B6215">
            <v>4</v>
          </cell>
          <cell r="C6215" t="str">
            <v>Powergen</v>
          </cell>
          <cell r="D6215" t="str">
            <v>Powergen</v>
          </cell>
          <cell r="E6215">
            <v>2</v>
          </cell>
          <cell r="F6215" t="str">
            <v>All</v>
          </cell>
          <cell r="G6215" t="str">
            <v>South West</v>
          </cell>
          <cell r="H6215">
            <v>183</v>
          </cell>
        </row>
        <row r="6216">
          <cell r="A6216">
            <v>1999</v>
          </cell>
          <cell r="B6216">
            <v>4</v>
          </cell>
          <cell r="C6216" t="str">
            <v>Powergen</v>
          </cell>
          <cell r="D6216" t="str">
            <v>Powergen</v>
          </cell>
          <cell r="E6216">
            <v>2</v>
          </cell>
          <cell r="F6216" t="str">
            <v>Credit</v>
          </cell>
          <cell r="G6216" t="str">
            <v>South West</v>
          </cell>
          <cell r="H6216">
            <v>110</v>
          </cell>
        </row>
        <row r="6217">
          <cell r="A6217">
            <v>1999</v>
          </cell>
          <cell r="B6217">
            <v>4</v>
          </cell>
          <cell r="C6217" t="str">
            <v>Powergen</v>
          </cell>
          <cell r="D6217" t="str">
            <v>Powergen</v>
          </cell>
          <cell r="E6217">
            <v>2</v>
          </cell>
          <cell r="F6217" t="str">
            <v>Credit</v>
          </cell>
          <cell r="G6217" t="str">
            <v>South West</v>
          </cell>
          <cell r="H6217">
            <v>5</v>
          </cell>
        </row>
        <row r="6218">
          <cell r="A6218">
            <v>1999</v>
          </cell>
          <cell r="B6218">
            <v>4</v>
          </cell>
          <cell r="C6218" t="str">
            <v>Powergen</v>
          </cell>
          <cell r="D6218" t="str">
            <v>Powergen</v>
          </cell>
          <cell r="E6218">
            <v>2</v>
          </cell>
          <cell r="F6218" t="str">
            <v>Direct Debit</v>
          </cell>
          <cell r="G6218" t="str">
            <v>South West</v>
          </cell>
          <cell r="H6218">
            <v>63</v>
          </cell>
        </row>
        <row r="6219">
          <cell r="A6219">
            <v>1999</v>
          </cell>
          <cell r="B6219">
            <v>4</v>
          </cell>
          <cell r="C6219" t="str">
            <v>Powergen</v>
          </cell>
          <cell r="D6219" t="str">
            <v>Powergen</v>
          </cell>
          <cell r="E6219">
            <v>2</v>
          </cell>
          <cell r="F6219" t="str">
            <v>Prepayment</v>
          </cell>
          <cell r="G6219" t="str">
            <v>South West</v>
          </cell>
          <cell r="H6219">
            <v>5</v>
          </cell>
        </row>
        <row r="6220">
          <cell r="A6220">
            <v>1999</v>
          </cell>
          <cell r="B6220">
            <v>4</v>
          </cell>
          <cell r="C6220" t="str">
            <v>Powergen</v>
          </cell>
          <cell r="D6220" t="str">
            <v>Powergen</v>
          </cell>
          <cell r="E6220">
            <v>2</v>
          </cell>
          <cell r="F6220" t="str">
            <v>All</v>
          </cell>
          <cell r="G6220" t="str">
            <v>Southern</v>
          </cell>
          <cell r="H6220">
            <v>551</v>
          </cell>
        </row>
        <row r="6221">
          <cell r="A6221">
            <v>1999</v>
          </cell>
          <cell r="B6221">
            <v>4</v>
          </cell>
          <cell r="C6221" t="str">
            <v>Powergen</v>
          </cell>
          <cell r="D6221" t="str">
            <v>Powergen</v>
          </cell>
          <cell r="E6221">
            <v>2</v>
          </cell>
          <cell r="F6221" t="str">
            <v>Credit</v>
          </cell>
          <cell r="G6221" t="str">
            <v>Southern</v>
          </cell>
          <cell r="H6221">
            <v>333</v>
          </cell>
        </row>
        <row r="6222">
          <cell r="A6222">
            <v>1999</v>
          </cell>
          <cell r="B6222">
            <v>4</v>
          </cell>
          <cell r="C6222" t="str">
            <v>Powergen</v>
          </cell>
          <cell r="D6222" t="str">
            <v>Powergen</v>
          </cell>
          <cell r="E6222">
            <v>2</v>
          </cell>
          <cell r="F6222" t="str">
            <v>Credit</v>
          </cell>
          <cell r="G6222" t="str">
            <v>Southern</v>
          </cell>
          <cell r="H6222">
            <v>14</v>
          </cell>
        </row>
        <row r="6223">
          <cell r="A6223">
            <v>1999</v>
          </cell>
          <cell r="B6223">
            <v>4</v>
          </cell>
          <cell r="C6223" t="str">
            <v>Powergen</v>
          </cell>
          <cell r="D6223" t="str">
            <v>Powergen</v>
          </cell>
          <cell r="E6223">
            <v>2</v>
          </cell>
          <cell r="F6223" t="str">
            <v>Direct Debit</v>
          </cell>
          <cell r="G6223" t="str">
            <v>Southern</v>
          </cell>
          <cell r="H6223">
            <v>192</v>
          </cell>
        </row>
        <row r="6224">
          <cell r="A6224">
            <v>1999</v>
          </cell>
          <cell r="B6224">
            <v>4</v>
          </cell>
          <cell r="C6224" t="str">
            <v>Powergen</v>
          </cell>
          <cell r="D6224" t="str">
            <v>Powergen</v>
          </cell>
          <cell r="E6224">
            <v>2</v>
          </cell>
          <cell r="F6224" t="str">
            <v>Prepayment</v>
          </cell>
          <cell r="G6224" t="str">
            <v>Southern</v>
          </cell>
          <cell r="H6224">
            <v>12</v>
          </cell>
        </row>
        <row r="6225">
          <cell r="A6225">
            <v>1999</v>
          </cell>
          <cell r="B6225">
            <v>4</v>
          </cell>
          <cell r="C6225" t="str">
            <v>Powergen</v>
          </cell>
          <cell r="D6225" t="str">
            <v>Powergen</v>
          </cell>
          <cell r="E6225">
            <v>2</v>
          </cell>
          <cell r="F6225" t="str">
            <v>All</v>
          </cell>
          <cell r="G6225" t="str">
            <v>Yorkshire</v>
          </cell>
          <cell r="H6225">
            <v>21402</v>
          </cell>
        </row>
        <row r="6226">
          <cell r="A6226">
            <v>1999</v>
          </cell>
          <cell r="B6226">
            <v>4</v>
          </cell>
          <cell r="C6226" t="str">
            <v>Powergen</v>
          </cell>
          <cell r="D6226" t="str">
            <v>Powergen</v>
          </cell>
          <cell r="E6226">
            <v>2</v>
          </cell>
          <cell r="F6226" t="str">
            <v>Credit</v>
          </cell>
          <cell r="G6226" t="str">
            <v>Yorkshire</v>
          </cell>
          <cell r="H6226">
            <v>12991</v>
          </cell>
        </row>
        <row r="6227">
          <cell r="A6227">
            <v>1999</v>
          </cell>
          <cell r="B6227">
            <v>4</v>
          </cell>
          <cell r="C6227" t="str">
            <v>Powergen</v>
          </cell>
          <cell r="D6227" t="str">
            <v>Powergen</v>
          </cell>
          <cell r="E6227">
            <v>2</v>
          </cell>
          <cell r="F6227" t="str">
            <v>Credit</v>
          </cell>
          <cell r="G6227" t="str">
            <v>Yorkshire</v>
          </cell>
          <cell r="H6227">
            <v>561</v>
          </cell>
        </row>
        <row r="6228">
          <cell r="A6228">
            <v>1999</v>
          </cell>
          <cell r="B6228">
            <v>4</v>
          </cell>
          <cell r="C6228" t="str">
            <v>Powergen</v>
          </cell>
          <cell r="D6228" t="str">
            <v>Powergen</v>
          </cell>
          <cell r="E6228">
            <v>2</v>
          </cell>
          <cell r="F6228" t="str">
            <v>Direct Debit</v>
          </cell>
          <cell r="G6228" t="str">
            <v>Yorkshire</v>
          </cell>
          <cell r="H6228">
            <v>7455</v>
          </cell>
        </row>
        <row r="6229">
          <cell r="A6229">
            <v>1999</v>
          </cell>
          <cell r="B6229">
            <v>4</v>
          </cell>
          <cell r="C6229" t="str">
            <v>Powergen</v>
          </cell>
          <cell r="D6229" t="str">
            <v>Powergen</v>
          </cell>
          <cell r="E6229">
            <v>2</v>
          </cell>
          <cell r="F6229" t="str">
            <v>Prepayment</v>
          </cell>
          <cell r="G6229" t="str">
            <v>Yorkshire</v>
          </cell>
          <cell r="H6229">
            <v>395</v>
          </cell>
        </row>
        <row r="6230">
          <cell r="A6230">
            <v>1999</v>
          </cell>
          <cell r="B6230">
            <v>4</v>
          </cell>
          <cell r="C6230" t="str">
            <v>Scottish Hydro</v>
          </cell>
          <cell r="D6230" t="str">
            <v>Scottish and Southern</v>
          </cell>
          <cell r="E6230">
            <v>2</v>
          </cell>
          <cell r="F6230" t="str">
            <v>All</v>
          </cell>
          <cell r="G6230" t="str">
            <v>East Anglia</v>
          </cell>
          <cell r="H6230">
            <v>398</v>
          </cell>
        </row>
        <row r="6231">
          <cell r="A6231">
            <v>1999</v>
          </cell>
          <cell r="B6231">
            <v>4</v>
          </cell>
          <cell r="C6231" t="str">
            <v>Scottish Hydro</v>
          </cell>
          <cell r="D6231" t="str">
            <v>Scottish and Southern</v>
          </cell>
          <cell r="E6231">
            <v>2</v>
          </cell>
          <cell r="F6231" t="str">
            <v>Credit</v>
          </cell>
          <cell r="G6231" t="str">
            <v>East Anglia</v>
          </cell>
          <cell r="H6231">
            <v>80</v>
          </cell>
        </row>
        <row r="6232">
          <cell r="A6232">
            <v>1999</v>
          </cell>
          <cell r="B6232">
            <v>4</v>
          </cell>
          <cell r="C6232" t="str">
            <v>Scottish Hydro</v>
          </cell>
          <cell r="D6232" t="str">
            <v>Scottish and Southern</v>
          </cell>
          <cell r="E6232">
            <v>2</v>
          </cell>
          <cell r="F6232" t="str">
            <v>Credit</v>
          </cell>
          <cell r="G6232" t="str">
            <v>East Anglia</v>
          </cell>
          <cell r="H6232">
            <v>0</v>
          </cell>
        </row>
        <row r="6233">
          <cell r="A6233">
            <v>1999</v>
          </cell>
          <cell r="B6233">
            <v>4</v>
          </cell>
          <cell r="C6233" t="str">
            <v>Scottish Hydro</v>
          </cell>
          <cell r="D6233" t="str">
            <v>Scottish and Southern</v>
          </cell>
          <cell r="E6233">
            <v>2</v>
          </cell>
          <cell r="F6233" t="str">
            <v>Direct Debit</v>
          </cell>
          <cell r="G6233" t="str">
            <v>East Anglia</v>
          </cell>
          <cell r="H6233">
            <v>318</v>
          </cell>
        </row>
        <row r="6234">
          <cell r="A6234">
            <v>1999</v>
          </cell>
          <cell r="B6234">
            <v>4</v>
          </cell>
          <cell r="C6234" t="str">
            <v>Scottish Hydro</v>
          </cell>
          <cell r="D6234" t="str">
            <v>Scottish and Southern</v>
          </cell>
          <cell r="E6234">
            <v>2</v>
          </cell>
          <cell r="F6234" t="str">
            <v>Prepayment</v>
          </cell>
          <cell r="G6234" t="str">
            <v>East Anglia</v>
          </cell>
          <cell r="H6234">
            <v>0</v>
          </cell>
        </row>
        <row r="6235">
          <cell r="A6235">
            <v>1999</v>
          </cell>
          <cell r="B6235">
            <v>4</v>
          </cell>
          <cell r="C6235" t="str">
            <v>Scottish Hydro</v>
          </cell>
          <cell r="D6235" t="str">
            <v>Scottish and Southern</v>
          </cell>
          <cell r="E6235">
            <v>2</v>
          </cell>
          <cell r="F6235" t="str">
            <v>All</v>
          </cell>
          <cell r="G6235" t="str">
            <v>East Midlands</v>
          </cell>
          <cell r="H6235">
            <v>193</v>
          </cell>
        </row>
        <row r="6236">
          <cell r="A6236">
            <v>1999</v>
          </cell>
          <cell r="B6236">
            <v>4</v>
          </cell>
          <cell r="C6236" t="str">
            <v>Scottish Hydro</v>
          </cell>
          <cell r="D6236" t="str">
            <v>Scottish and Southern</v>
          </cell>
          <cell r="E6236">
            <v>2</v>
          </cell>
          <cell r="F6236" t="str">
            <v>Credit</v>
          </cell>
          <cell r="G6236" t="str">
            <v>East Midlands</v>
          </cell>
          <cell r="H6236">
            <v>27</v>
          </cell>
        </row>
        <row r="6237">
          <cell r="A6237">
            <v>1999</v>
          </cell>
          <cell r="B6237">
            <v>4</v>
          </cell>
          <cell r="C6237" t="str">
            <v>Scottish Hydro</v>
          </cell>
          <cell r="D6237" t="str">
            <v>Scottish and Southern</v>
          </cell>
          <cell r="E6237">
            <v>2</v>
          </cell>
          <cell r="F6237" t="str">
            <v>Credit</v>
          </cell>
          <cell r="G6237" t="str">
            <v>East Midlands</v>
          </cell>
          <cell r="H6237">
            <v>0</v>
          </cell>
        </row>
        <row r="6238">
          <cell r="A6238">
            <v>1999</v>
          </cell>
          <cell r="B6238">
            <v>4</v>
          </cell>
          <cell r="C6238" t="str">
            <v>Scottish Hydro</v>
          </cell>
          <cell r="D6238" t="str">
            <v>Scottish and Southern</v>
          </cell>
          <cell r="E6238">
            <v>2</v>
          </cell>
          <cell r="F6238" t="str">
            <v>Direct Debit</v>
          </cell>
          <cell r="G6238" t="str">
            <v>East Midlands</v>
          </cell>
          <cell r="H6238">
            <v>166</v>
          </cell>
        </row>
        <row r="6239">
          <cell r="A6239">
            <v>1999</v>
          </cell>
          <cell r="B6239">
            <v>4</v>
          </cell>
          <cell r="C6239" t="str">
            <v>Scottish Hydro</v>
          </cell>
          <cell r="D6239" t="str">
            <v>Scottish and Southern</v>
          </cell>
          <cell r="E6239">
            <v>2</v>
          </cell>
          <cell r="F6239" t="str">
            <v>Prepayment</v>
          </cell>
          <cell r="G6239" t="str">
            <v>East Midlands</v>
          </cell>
          <cell r="H6239">
            <v>0</v>
          </cell>
        </row>
        <row r="6240">
          <cell r="A6240">
            <v>1999</v>
          </cell>
          <cell r="B6240">
            <v>4</v>
          </cell>
          <cell r="C6240" t="str">
            <v>Scottish Hydro</v>
          </cell>
          <cell r="D6240" t="str">
            <v>Scottish and Southern</v>
          </cell>
          <cell r="E6240">
            <v>2</v>
          </cell>
          <cell r="F6240" t="str">
            <v>All</v>
          </cell>
          <cell r="G6240" t="str">
            <v>London</v>
          </cell>
          <cell r="H6240">
            <v>268</v>
          </cell>
        </row>
        <row r="6241">
          <cell r="A6241">
            <v>1999</v>
          </cell>
          <cell r="B6241">
            <v>4</v>
          </cell>
          <cell r="C6241" t="str">
            <v>Scottish Hydro</v>
          </cell>
          <cell r="D6241" t="str">
            <v>Scottish and Southern</v>
          </cell>
          <cell r="E6241">
            <v>2</v>
          </cell>
          <cell r="F6241" t="str">
            <v>Credit</v>
          </cell>
          <cell r="G6241" t="str">
            <v>London</v>
          </cell>
          <cell r="H6241">
            <v>72</v>
          </cell>
        </row>
        <row r="6242">
          <cell r="A6242">
            <v>1999</v>
          </cell>
          <cell r="B6242">
            <v>4</v>
          </cell>
          <cell r="C6242" t="str">
            <v>Scottish Hydro</v>
          </cell>
          <cell r="D6242" t="str">
            <v>Scottish and Southern</v>
          </cell>
          <cell r="E6242">
            <v>2</v>
          </cell>
          <cell r="F6242" t="str">
            <v>Credit</v>
          </cell>
          <cell r="G6242" t="str">
            <v>London</v>
          </cell>
          <cell r="H6242">
            <v>0</v>
          </cell>
        </row>
        <row r="6243">
          <cell r="A6243">
            <v>1999</v>
          </cell>
          <cell r="B6243">
            <v>4</v>
          </cell>
          <cell r="C6243" t="str">
            <v>Scottish Hydro</v>
          </cell>
          <cell r="D6243" t="str">
            <v>Scottish and Southern</v>
          </cell>
          <cell r="E6243">
            <v>2</v>
          </cell>
          <cell r="F6243" t="str">
            <v>Direct Debit</v>
          </cell>
          <cell r="G6243" t="str">
            <v>London</v>
          </cell>
          <cell r="H6243">
            <v>196</v>
          </cell>
        </row>
        <row r="6244">
          <cell r="A6244">
            <v>1999</v>
          </cell>
          <cell r="B6244">
            <v>4</v>
          </cell>
          <cell r="C6244" t="str">
            <v>Scottish Hydro</v>
          </cell>
          <cell r="D6244" t="str">
            <v>Scottish and Southern</v>
          </cell>
          <cell r="E6244">
            <v>2</v>
          </cell>
          <cell r="F6244" t="str">
            <v>Prepayment</v>
          </cell>
          <cell r="G6244" t="str">
            <v>London</v>
          </cell>
          <cell r="H6244">
            <v>0</v>
          </cell>
        </row>
        <row r="6245">
          <cell r="A6245">
            <v>1999</v>
          </cell>
          <cell r="B6245">
            <v>4</v>
          </cell>
          <cell r="C6245" t="str">
            <v>Scottish Hydro</v>
          </cell>
          <cell r="D6245" t="str">
            <v>Scottish and Southern</v>
          </cell>
          <cell r="E6245">
            <v>2</v>
          </cell>
          <cell r="F6245" t="str">
            <v>All</v>
          </cell>
          <cell r="G6245" t="str">
            <v>Midlands</v>
          </cell>
          <cell r="H6245">
            <v>248</v>
          </cell>
        </row>
        <row r="6246">
          <cell r="A6246">
            <v>1999</v>
          </cell>
          <cell r="B6246">
            <v>4</v>
          </cell>
          <cell r="C6246" t="str">
            <v>Scottish Hydro</v>
          </cell>
          <cell r="D6246" t="str">
            <v>Scottish and Southern</v>
          </cell>
          <cell r="E6246">
            <v>2</v>
          </cell>
          <cell r="F6246" t="str">
            <v>Credit</v>
          </cell>
          <cell r="G6246" t="str">
            <v>Midlands</v>
          </cell>
          <cell r="H6246">
            <v>43</v>
          </cell>
        </row>
        <row r="6247">
          <cell r="A6247">
            <v>1999</v>
          </cell>
          <cell r="B6247">
            <v>4</v>
          </cell>
          <cell r="C6247" t="str">
            <v>Scottish Hydro</v>
          </cell>
          <cell r="D6247" t="str">
            <v>Scottish and Southern</v>
          </cell>
          <cell r="E6247">
            <v>2</v>
          </cell>
          <cell r="F6247" t="str">
            <v>Credit</v>
          </cell>
          <cell r="G6247" t="str">
            <v>Midlands</v>
          </cell>
          <cell r="H6247">
            <v>0</v>
          </cell>
        </row>
        <row r="6248">
          <cell r="A6248">
            <v>1999</v>
          </cell>
          <cell r="B6248">
            <v>4</v>
          </cell>
          <cell r="C6248" t="str">
            <v>Scottish Hydro</v>
          </cell>
          <cell r="D6248" t="str">
            <v>Scottish and Southern</v>
          </cell>
          <cell r="E6248">
            <v>2</v>
          </cell>
          <cell r="F6248" t="str">
            <v>Direct Debit</v>
          </cell>
          <cell r="G6248" t="str">
            <v>Midlands</v>
          </cell>
          <cell r="H6248">
            <v>205</v>
          </cell>
        </row>
        <row r="6249">
          <cell r="A6249">
            <v>1999</v>
          </cell>
          <cell r="B6249">
            <v>4</v>
          </cell>
          <cell r="C6249" t="str">
            <v>Scottish Hydro</v>
          </cell>
          <cell r="D6249" t="str">
            <v>Scottish and Southern</v>
          </cell>
          <cell r="E6249">
            <v>2</v>
          </cell>
          <cell r="F6249" t="str">
            <v>Prepayment</v>
          </cell>
          <cell r="G6249" t="str">
            <v>Midlands</v>
          </cell>
          <cell r="H6249">
            <v>0</v>
          </cell>
        </row>
        <row r="6250">
          <cell r="A6250">
            <v>1999</v>
          </cell>
          <cell r="B6250">
            <v>4</v>
          </cell>
          <cell r="C6250" t="str">
            <v>Scottish Hydro</v>
          </cell>
          <cell r="D6250" t="str">
            <v>Scottish and Southern</v>
          </cell>
          <cell r="E6250">
            <v>2</v>
          </cell>
          <cell r="F6250" t="str">
            <v>All</v>
          </cell>
          <cell r="G6250" t="str">
            <v>North East</v>
          </cell>
          <cell r="H6250">
            <v>123</v>
          </cell>
        </row>
        <row r="6251">
          <cell r="A6251">
            <v>1999</v>
          </cell>
          <cell r="B6251">
            <v>4</v>
          </cell>
          <cell r="C6251" t="str">
            <v>Scottish Hydro</v>
          </cell>
          <cell r="D6251" t="str">
            <v>Scottish and Southern</v>
          </cell>
          <cell r="E6251">
            <v>2</v>
          </cell>
          <cell r="F6251" t="str">
            <v>Credit</v>
          </cell>
          <cell r="G6251" t="str">
            <v>North East</v>
          </cell>
          <cell r="H6251">
            <v>25</v>
          </cell>
        </row>
        <row r="6252">
          <cell r="A6252">
            <v>1999</v>
          </cell>
          <cell r="B6252">
            <v>4</v>
          </cell>
          <cell r="C6252" t="str">
            <v>Scottish Hydro</v>
          </cell>
          <cell r="D6252" t="str">
            <v>Scottish and Southern</v>
          </cell>
          <cell r="E6252">
            <v>2</v>
          </cell>
          <cell r="F6252" t="str">
            <v>Credit</v>
          </cell>
          <cell r="G6252" t="str">
            <v>North East</v>
          </cell>
          <cell r="H6252">
            <v>0</v>
          </cell>
        </row>
        <row r="6253">
          <cell r="A6253">
            <v>1999</v>
          </cell>
          <cell r="B6253">
            <v>4</v>
          </cell>
          <cell r="C6253" t="str">
            <v>Scottish Hydro</v>
          </cell>
          <cell r="D6253" t="str">
            <v>Scottish and Southern</v>
          </cell>
          <cell r="E6253">
            <v>2</v>
          </cell>
          <cell r="F6253" t="str">
            <v>Direct Debit</v>
          </cell>
          <cell r="G6253" t="str">
            <v>North East</v>
          </cell>
          <cell r="H6253">
            <v>98</v>
          </cell>
        </row>
        <row r="6254">
          <cell r="A6254">
            <v>1999</v>
          </cell>
          <cell r="B6254">
            <v>4</v>
          </cell>
          <cell r="C6254" t="str">
            <v>Scottish Hydro</v>
          </cell>
          <cell r="D6254" t="str">
            <v>Scottish and Southern</v>
          </cell>
          <cell r="E6254">
            <v>2</v>
          </cell>
          <cell r="F6254" t="str">
            <v>Prepayment</v>
          </cell>
          <cell r="G6254" t="str">
            <v>North East</v>
          </cell>
          <cell r="H6254">
            <v>0</v>
          </cell>
        </row>
        <row r="6255">
          <cell r="A6255">
            <v>1999</v>
          </cell>
          <cell r="B6255">
            <v>4</v>
          </cell>
          <cell r="C6255" t="str">
            <v>Scottish Hydro</v>
          </cell>
          <cell r="D6255" t="str">
            <v>Scottish and Southern</v>
          </cell>
          <cell r="E6255">
            <v>1</v>
          </cell>
          <cell r="F6255" t="str">
            <v>All</v>
          </cell>
          <cell r="G6255" t="str">
            <v>North Scotland</v>
          </cell>
          <cell r="H6255">
            <v>534760</v>
          </cell>
        </row>
        <row r="6256">
          <cell r="A6256">
            <v>1999</v>
          </cell>
          <cell r="B6256">
            <v>4</v>
          </cell>
          <cell r="C6256" t="str">
            <v>Scottish Hydro</v>
          </cell>
          <cell r="D6256" t="str">
            <v>Scottish and Southern</v>
          </cell>
          <cell r="E6256">
            <v>1</v>
          </cell>
          <cell r="F6256" t="str">
            <v>Credit</v>
          </cell>
          <cell r="G6256" t="str">
            <v>North Scotland</v>
          </cell>
          <cell r="H6256">
            <v>251421</v>
          </cell>
        </row>
        <row r="6257">
          <cell r="A6257">
            <v>1999</v>
          </cell>
          <cell r="B6257">
            <v>4</v>
          </cell>
          <cell r="C6257" t="str">
            <v>Scottish Hydro</v>
          </cell>
          <cell r="D6257" t="str">
            <v>Scottish and Southern</v>
          </cell>
          <cell r="E6257">
            <v>1</v>
          </cell>
          <cell r="F6257" t="str">
            <v>Credit</v>
          </cell>
          <cell r="G6257" t="str">
            <v>North Scotland</v>
          </cell>
          <cell r="H6257">
            <v>0</v>
          </cell>
        </row>
        <row r="6258">
          <cell r="A6258">
            <v>1999</v>
          </cell>
          <cell r="B6258">
            <v>4</v>
          </cell>
          <cell r="C6258" t="str">
            <v>Scottish Hydro</v>
          </cell>
          <cell r="D6258" t="str">
            <v>Scottish and Southern</v>
          </cell>
          <cell r="E6258">
            <v>1</v>
          </cell>
          <cell r="F6258" t="str">
            <v>Direct Debit</v>
          </cell>
          <cell r="G6258" t="str">
            <v>North Scotland</v>
          </cell>
          <cell r="H6258">
            <v>139376</v>
          </cell>
        </row>
        <row r="6259">
          <cell r="A6259">
            <v>1999</v>
          </cell>
          <cell r="B6259">
            <v>4</v>
          </cell>
          <cell r="C6259" t="str">
            <v>Scottish Hydro</v>
          </cell>
          <cell r="D6259" t="str">
            <v>Scottish and Southern</v>
          </cell>
          <cell r="E6259">
            <v>1</v>
          </cell>
          <cell r="F6259" t="str">
            <v>Prepayment</v>
          </cell>
          <cell r="G6259" t="str">
            <v>North Scotland</v>
          </cell>
          <cell r="H6259">
            <v>143963</v>
          </cell>
        </row>
        <row r="6260">
          <cell r="A6260">
            <v>1999</v>
          </cell>
          <cell r="B6260">
            <v>4</v>
          </cell>
          <cell r="C6260" t="str">
            <v>Scottish Hydro</v>
          </cell>
          <cell r="D6260" t="str">
            <v>Scottish and Southern</v>
          </cell>
          <cell r="E6260">
            <v>2</v>
          </cell>
          <cell r="F6260" t="str">
            <v>All</v>
          </cell>
          <cell r="G6260" t="str">
            <v>North Wales &amp; Merseyside</v>
          </cell>
          <cell r="H6260">
            <v>156</v>
          </cell>
        </row>
        <row r="6261">
          <cell r="A6261">
            <v>1999</v>
          </cell>
          <cell r="B6261">
            <v>4</v>
          </cell>
          <cell r="C6261" t="str">
            <v>Scottish Hydro</v>
          </cell>
          <cell r="D6261" t="str">
            <v>Scottish and Southern</v>
          </cell>
          <cell r="E6261">
            <v>2</v>
          </cell>
          <cell r="F6261" t="str">
            <v>Credit</v>
          </cell>
          <cell r="G6261" t="str">
            <v>North Wales &amp; Merseyside</v>
          </cell>
          <cell r="H6261">
            <v>30</v>
          </cell>
        </row>
        <row r="6262">
          <cell r="A6262">
            <v>1999</v>
          </cell>
          <cell r="B6262">
            <v>4</v>
          </cell>
          <cell r="C6262" t="str">
            <v>Scottish Hydro</v>
          </cell>
          <cell r="D6262" t="str">
            <v>Scottish and Southern</v>
          </cell>
          <cell r="E6262">
            <v>2</v>
          </cell>
          <cell r="F6262" t="str">
            <v>Credit</v>
          </cell>
          <cell r="G6262" t="str">
            <v>North Wales &amp; Merseyside</v>
          </cell>
          <cell r="H6262">
            <v>0</v>
          </cell>
        </row>
        <row r="6263">
          <cell r="A6263">
            <v>1999</v>
          </cell>
          <cell r="B6263">
            <v>4</v>
          </cell>
          <cell r="C6263" t="str">
            <v>Scottish Hydro</v>
          </cell>
          <cell r="D6263" t="str">
            <v>Scottish and Southern</v>
          </cell>
          <cell r="E6263">
            <v>2</v>
          </cell>
          <cell r="F6263" t="str">
            <v>Direct Debit</v>
          </cell>
          <cell r="G6263" t="str">
            <v>North Wales &amp; Merseyside</v>
          </cell>
          <cell r="H6263">
            <v>126</v>
          </cell>
        </row>
        <row r="6264">
          <cell r="A6264">
            <v>1999</v>
          </cell>
          <cell r="B6264">
            <v>4</v>
          </cell>
          <cell r="C6264" t="str">
            <v>Scottish Hydro</v>
          </cell>
          <cell r="D6264" t="str">
            <v>Scottish and Southern</v>
          </cell>
          <cell r="E6264">
            <v>2</v>
          </cell>
          <cell r="F6264" t="str">
            <v>Prepayment</v>
          </cell>
          <cell r="G6264" t="str">
            <v>North Wales &amp; Merseyside</v>
          </cell>
          <cell r="H6264">
            <v>0</v>
          </cell>
        </row>
        <row r="6265">
          <cell r="A6265">
            <v>1999</v>
          </cell>
          <cell r="B6265">
            <v>4</v>
          </cell>
          <cell r="C6265" t="str">
            <v>Scottish Hydro</v>
          </cell>
          <cell r="D6265" t="str">
            <v>Scottish and Southern</v>
          </cell>
          <cell r="E6265">
            <v>2</v>
          </cell>
          <cell r="F6265" t="str">
            <v>All</v>
          </cell>
          <cell r="G6265" t="str">
            <v>North West</v>
          </cell>
          <cell r="H6265">
            <v>237</v>
          </cell>
        </row>
        <row r="6266">
          <cell r="A6266">
            <v>1999</v>
          </cell>
          <cell r="B6266">
            <v>4</v>
          </cell>
          <cell r="C6266" t="str">
            <v>Scottish Hydro</v>
          </cell>
          <cell r="D6266" t="str">
            <v>Scottish and Southern</v>
          </cell>
          <cell r="E6266">
            <v>2</v>
          </cell>
          <cell r="F6266" t="str">
            <v>Credit</v>
          </cell>
          <cell r="G6266" t="str">
            <v>North West</v>
          </cell>
          <cell r="H6266">
            <v>43</v>
          </cell>
        </row>
        <row r="6267">
          <cell r="A6267">
            <v>1999</v>
          </cell>
          <cell r="B6267">
            <v>4</v>
          </cell>
          <cell r="C6267" t="str">
            <v>Scottish Hydro</v>
          </cell>
          <cell r="D6267" t="str">
            <v>Scottish and Southern</v>
          </cell>
          <cell r="E6267">
            <v>2</v>
          </cell>
          <cell r="F6267" t="str">
            <v>Credit</v>
          </cell>
          <cell r="G6267" t="str">
            <v>North West</v>
          </cell>
          <cell r="H6267">
            <v>0</v>
          </cell>
        </row>
        <row r="6268">
          <cell r="A6268">
            <v>1999</v>
          </cell>
          <cell r="B6268">
            <v>4</v>
          </cell>
          <cell r="C6268" t="str">
            <v>Scottish Hydro</v>
          </cell>
          <cell r="D6268" t="str">
            <v>Scottish and Southern</v>
          </cell>
          <cell r="E6268">
            <v>2</v>
          </cell>
          <cell r="F6268" t="str">
            <v>Direct Debit</v>
          </cell>
          <cell r="G6268" t="str">
            <v>North West</v>
          </cell>
          <cell r="H6268">
            <v>194</v>
          </cell>
        </row>
        <row r="6269">
          <cell r="A6269">
            <v>1999</v>
          </cell>
          <cell r="B6269">
            <v>4</v>
          </cell>
          <cell r="C6269" t="str">
            <v>Scottish Hydro</v>
          </cell>
          <cell r="D6269" t="str">
            <v>Scottish and Southern</v>
          </cell>
          <cell r="E6269">
            <v>2</v>
          </cell>
          <cell r="F6269" t="str">
            <v>Prepayment</v>
          </cell>
          <cell r="G6269" t="str">
            <v>North West</v>
          </cell>
          <cell r="H6269">
            <v>0</v>
          </cell>
        </row>
        <row r="6270">
          <cell r="A6270">
            <v>1999</v>
          </cell>
          <cell r="B6270">
            <v>4</v>
          </cell>
          <cell r="C6270" t="str">
            <v>Scottish Hydro</v>
          </cell>
          <cell r="D6270" t="str">
            <v>Scottish and Southern</v>
          </cell>
          <cell r="E6270">
            <v>2</v>
          </cell>
          <cell r="F6270" t="str">
            <v>All</v>
          </cell>
          <cell r="G6270" t="str">
            <v>South East</v>
          </cell>
          <cell r="H6270">
            <v>155</v>
          </cell>
        </row>
        <row r="6271">
          <cell r="A6271">
            <v>1999</v>
          </cell>
          <cell r="B6271">
            <v>4</v>
          </cell>
          <cell r="C6271" t="str">
            <v>Scottish Hydro</v>
          </cell>
          <cell r="D6271" t="str">
            <v>Scottish and Southern</v>
          </cell>
          <cell r="E6271">
            <v>2</v>
          </cell>
          <cell r="F6271" t="str">
            <v>Credit</v>
          </cell>
          <cell r="G6271" t="str">
            <v>South East</v>
          </cell>
          <cell r="H6271">
            <v>47</v>
          </cell>
        </row>
        <row r="6272">
          <cell r="A6272">
            <v>1999</v>
          </cell>
          <cell r="B6272">
            <v>4</v>
          </cell>
          <cell r="C6272" t="str">
            <v>Scottish Hydro</v>
          </cell>
          <cell r="D6272" t="str">
            <v>Scottish and Southern</v>
          </cell>
          <cell r="E6272">
            <v>2</v>
          </cell>
          <cell r="F6272" t="str">
            <v>Credit</v>
          </cell>
          <cell r="G6272" t="str">
            <v>South East</v>
          </cell>
          <cell r="H6272">
            <v>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4BD1EE-7512-40BA-9D1E-38C1BD141843}" name="Typical_retail_prices_of_petroleum_products_and_a_crude_oil_price_index_monthly" displayName="Typical_retail_prices_of_petroleum_products_and_a_crude_oil_price_index_monthly" ref="A10:N424" totalsRowShown="0" headerRowDxfId="81" dataDxfId="80">
  <autoFilter ref="A10:N424" xr:uid="{014BD1EE-7512-40BA-9D1E-38C1BD1418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CB3D408-0BEE-42AF-8CB2-3DDA0F7D38D6}" name="Year" dataDxfId="79"/>
    <tableColumn id="2" xr3:uid="{38C84CBA-CD17-4921-B524-E6AC0DA2B128}" name="Month" dataDxfId="78"/>
    <tableColumn id="3" xr3:uid="{F5874443-3DE7-4EC8-8A15-4D0C23959052}" name="Motor spirit:_x000a_4 star / LRP_x000a_(Pence per litre)_x000a_[Note 1]" dataDxfId="77"/>
    <tableColumn id="4" xr3:uid="{AD1E29CD-855B-4E47-841C-BECA89F0A3A4}" name="Motor spirit: Super unleaded _x000a_(Pence per litre)_x000a_[Note 1]" dataDxfId="76"/>
    <tableColumn id="5" xr3:uid="{01E387AA-5D53-43BB-92B7-AFF736E06B46}" name="Motor spirit: Premium unleaded / ULSP_x000a_(Pence per litre)_x000a_[Note 1, 2]" dataDxfId="75"/>
    <tableColumn id="6" xr3:uid="{191FD330-1110-43C2-913B-1B27F0FFC56B}" name="Derv: Diesel / ULSD_x000a_(Pence per litre)_x000a_[Note 1, 2]" dataDxfId="74"/>
    <tableColumn id="7" xr3:uid="{88995EC5-F817-4638-B5F0-4E9D21BCE769}" name="Standard grade burning oil_x000a_(Pence per litre)_x000a_[Note 1]" dataDxfId="73"/>
    <tableColumn id="8" xr3:uid="{D4B0BF3C-8A32-4574-AF25-2E54AD972FB7}" name="Gas oil_x000a_(Pence per litre)_x000a_[Note 1, 3]" dataDxfId="72"/>
    <tableColumn id="9" xr3:uid="{DDBE8109-E290-49E4-9412-66B0E34426D5}" name="Crude oil acquired by refineries_x000a_2010 = 100_x000a_[Note 4]" dataDxfId="71"/>
    <tableColumn id="10" xr3:uid="{0A895A73-2EFE-4617-8995-CAC7E6FA9CD0}" name="ULSP to ULSD Differential (Pence per litre)" dataDxfId="70">
      <calculatedColumnFormula>F11-E11</calculatedColumnFormula>
    </tableColumn>
    <tableColumn id="11" xr3:uid="{42FAEF85-5C96-49FA-9039-7184C8C39857}" name="Historic Indices: Crude oil acquired by refineries_x000a_2005 = 100" dataDxfId="69"/>
    <tableColumn id="12" xr3:uid="{43FAEA59-61B6-42B8-A827-1C0E4B2475C6}" name="Historic Indices: Crude oil acquired by refineries_x000a_2000 = 100" dataDxfId="68"/>
    <tableColumn id="13" xr3:uid="{ABEE0EE5-3EF1-45D6-827D-9DF8DE9910D3}" name="Historic Indices: Crude oil acquired by refineries_x000a_1995 = 100" dataDxfId="67"/>
    <tableColumn id="14" xr3:uid="{E97C61F1-26BC-408E-B5A0-40FB05F6653E}" name="Month / Year" dataDxfId="66">
      <calculatedColumnFormula>(Typical_retail_prices_of_petroleum_products_and_a_crude_oil_price_index_monthly[[#This Row],[Month]]&amp;" "&amp;Typical_retail_prices_of_petroleum_products_and_a_crude_oil_price_index_monthly[[#This Row],[Year]])*1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412C55-F7BA-4C31-8D61-7DD2883112E6}" name="Typical_retail_prices_of_petroleum_products_and_a_crude_oil_price_index_quarterly" displayName="Typical_retail_prices_of_petroleum_products_and_a_crude_oil_price_index_quarterly" ref="A9:M147" totalsRowShown="0" headerRowDxfId="65" dataDxfId="64">
  <autoFilter ref="A9:M147" xr:uid="{E0412C55-F7BA-4C31-8D61-7DD2883112E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132E26D-014D-4932-8E5D-04F76C88F478}" name="Year" dataDxfId="63"/>
    <tableColumn id="2" xr3:uid="{10B69FD3-8447-4E96-97DA-79C5CB76FFD0}" name="Quarter" dataDxfId="62"/>
    <tableColumn id="3" xr3:uid="{B2BFC644-E3BC-4921-9C83-D310AA96A6D4}" name="Motor spirit:_x000a_4 star / LRP_x000a_(Pence per litre_x000a_[Note 1]" dataDxfId="61"/>
    <tableColumn id="4" xr3:uid="{3FFDF9BA-76F4-46C2-AE0A-E991D0EC6B73}" name="Motor spirit: Super unleaded_x000a_(Pence per litre)_x000a_[Note 1]" dataDxfId="60"/>
    <tableColumn id="5" xr3:uid="{4CC145C7-D65F-4006-94E2-0CE515F3E93B}" name="Motor spirit: Premium unleaded / ULSP_x000a_(Pence per litre)_x000a_[Note 1, 2]" dataDxfId="59"/>
    <tableColumn id="6" xr3:uid="{12858F72-6437-47C0-87CD-70C5BEC4F766}" name="Derv: Diesel / ULSD_x000a_(Pence per litre)_x000a_[Note 1, 2]" dataDxfId="58"/>
    <tableColumn id="7" xr3:uid="{BED295F4-F51C-454C-9EE4-4F6C51E43257}" name="Standard grade burning oil_x000a_(Pence per litre)_x000a_[Note 1]" dataDxfId="57"/>
    <tableColumn id="8" xr3:uid="{D9F41278-1D90-47EF-9E48-AAF591AE06E5}" name="Gas oil_x000a_(Pence per litre)_x000a_[Note 1, 3]" dataDxfId="56"/>
    <tableColumn id="9" xr3:uid="{A3D162F0-B98D-49E6-8F80-244221A50DF7}" name="Crude oil acquired by refineries _x000a_2010 = 100_x000a_[Note 4]" dataDxfId="55"/>
    <tableColumn id="10" xr3:uid="{E5FCB88F-BA37-4E39-BB21-610B6443C048}" name="ULSP to ULSD Differential (Pence per litre)" dataDxfId="54">
      <calculatedColumnFormula>F10-E10</calculatedColumnFormula>
    </tableColumn>
    <tableColumn id="11" xr3:uid="{3CD51A42-3833-48F1-BA93-8835ECBBCC48}" name="Historic Indices: Crude oil acquired by refineries_x000a_2005 = 100" dataDxfId="53"/>
    <tableColumn id="12" xr3:uid="{BCF28430-D2CC-4657-9303-8D80CF630CB7}" name="Historic Indices: Crude oil acquired by refineries_x000a_2000 = 100" dataDxfId="52"/>
    <tableColumn id="13" xr3:uid="{3E95D94C-122C-46D4-B8CD-6335580B15AF}" name="Historic Indices: Crude oil acquired by refineries_x000a_1995 = 100" dataDxfId="5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019C41-AD27-485B-842E-C24DEB4A1EAE}" name="Typical_retail_prices_of_petroleum_products_and_a_crude_oil_price_index_annual" displayName="Typical_retail_prices_of_petroleum_products_and_a_crude_oil_price_index_annual" ref="A13:L59" totalsRowShown="0" headerRowDxfId="50" dataDxfId="49">
  <autoFilter ref="A13:L59" xr:uid="{86019C41-AD27-485B-842E-C24DEB4A1EA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CF322260-40AF-4A4F-9B5F-23C41E949B60}" name="Year" dataDxfId="48"/>
    <tableColumn id="2" xr3:uid="{BBC213B9-1593-4E22-91E3-18508857A490}" name="Motor spirit:_x000a_4 star / LRP_x000a_(Pence per litre)_x000a_[Note 1, 2, 3]" dataDxfId="47"/>
    <tableColumn id="3" xr3:uid="{2048FCE9-A073-4B4C-9EC3-C3BCE43D5D69}" name="Motor spirit:_x000a_Super unleaded_x000a_(Pence per litre)_x000a_[Note 1]" dataDxfId="46"/>
    <tableColumn id="4" xr3:uid="{3BCC646D-C595-4681-A4E1-AA25BBDBAFCA}" name="Motor spirit:_x000a_Premium unleaded / ULSP_x000a_(Pence per litre)_x000a_[Note 1, 4]" dataDxfId="45"/>
    <tableColumn id="5" xr3:uid="{71B38490-EDF7-4DED-AA46-9E74BEA27E43}" name="Derv: Diesel / ULSD_x000a_(Pence per litre)_x000a_[Note 1, 5]" dataDxfId="44"/>
    <tableColumn id="6" xr3:uid="{E3992A98-0C82-4EBF-AADF-37721C66AE06}" name="Standard grade burning oil_x000a_(Pence per litre)_x000a_[Note 1, 6]" dataDxfId="43"/>
    <tableColumn id="7" xr3:uid="{C41E356B-FB34-4084-919A-8DFBC891D9E7}" name="Gas oil_x000a_(Pence per litre)_x000a_[Note 1, 7]" dataDxfId="42"/>
    <tableColumn id="8" xr3:uid="{B4F383A3-880E-4DA5-951B-DA91C05239F1}" name="Crude oil acquired by refineries _x000a_2010 = 100_x000a_[Note 8]" dataDxfId="41"/>
    <tableColumn id="9" xr3:uid="{AD1D03E4-4886-4976-A307-B3258AACAD08}" name="ULSP to ULSD Differential (Pence per litre)" dataDxfId="40">
      <calculatedColumnFormula>E14-D14</calculatedColumnFormula>
    </tableColumn>
    <tableColumn id="10" xr3:uid="{B4156E5E-F275-420B-A277-C7B75A87E778}" name="Historic Indices: Crude oil acquired by refineries_x000a_2005 = 100" dataDxfId="39"/>
    <tableColumn id="11" xr3:uid="{03CFEE26-0D97-461B-AEC5-0D6DA0ACF1F7}" name="Historic Indices: Crude oil acquired by refineries_x000a_2000 = 100" dataDxfId="38"/>
    <tableColumn id="12" xr3:uid="{83877978-A773-4EFF-A899-956BD5655A92}" name="Historic Indices: Crude oil acquired by refineries_x000a_1995 = 100" dataDxfId="37"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37CBB4-63DD-4DCA-8D2C-2C751911354E}" name="Typical_retail_prices_of_petroleum_products_excluding_VAT_and_duty" displayName="Typical_retail_prices_of_petroleum_products_excluding_VAT_and_duty" ref="A6:W408" totalsRowShown="0" headerRowDxfId="36" dataDxfId="35">
  <autoFilter ref="A6:W408" xr:uid="{1137CBB4-63DD-4DCA-8D2C-2C751911354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3F8ACB72-9667-47C2-83B3-F569DA7F587B}" name="Year" dataDxfId="34"/>
    <tableColumn id="2" xr3:uid="{CC977744-292C-4FDF-9BD0-FD4E6319E4EE}" name="Month" dataDxfId="33"/>
    <tableColumn id="3" xr3:uid="{CF553339-18AA-4C27-94EC-1D6EB0E4564A}" name="VAT or duty change note " dataDxfId="32"/>
    <tableColumn id="4" xr3:uid="{7F2BA142-FE2C-481C-8D76-710A3CC1D002}" name="4 Star/LRP: Ex VAT_x000a_(Monthly)_x000a_(Pence per litre)" dataDxfId="31"/>
    <tableColumn id="5" xr3:uid="{DA844E95-CC03-4BBA-8319-838843049FC2}" name="4 Star/LRP:_x000a_Ex VAT &amp; Duty_x000a_(Monthly)_x000a_(Pence per litre)" dataDxfId="30"/>
    <tableColumn id="6" xr3:uid="{08383D8D-2A93-4FF1-800F-14FE23C336DE}" name="4 Star/LRP:_x000a_Ex VAT &amp; Duty_x000a_(Quarterly Average)_x000a_(Pence per litre)" dataDxfId="29"/>
    <tableColumn id="7" xr3:uid="{DAF82EAA-E5E8-4857-BBE6-DD08BA52E6BF}" name="Derv (Diesel / ULSD): Diesel / ULSD Ex VAT_x000a_(Monthly)_x000a_(Pence per litre)" dataDxfId="28">
      <calculatedColumnFormula>'4.1.1'!F23/1.2</calculatedColumnFormula>
    </tableColumn>
    <tableColumn id="8" xr3:uid="{F3774F89-8FE9-4C16-AE62-609F0467FF5D}" name="Derv (Diesel / ULSD): Ex VAT &amp; Duty_x000a_(Monthly)_x000a_(Pence per litre)" dataDxfId="27">
      <calculatedColumnFormula>G7-57.95</calculatedColumnFormula>
    </tableColumn>
    <tableColumn id="9" xr3:uid="{9017FA21-EA61-4B6F-A4C6-936CA7544F84}" name="Derv (Diesel / ULSD): Ex VAT &amp; Duty_x000a_(Quarterly Average)_x000a_(Pence per litre)" dataDxfId="26"/>
    <tableColumn id="10" xr3:uid="{1B37EF10-72E5-4151-9A2B-72B43E7D7F0D}" name="ULSP (Premium Unleaded): Ex VAT_x000a_(Monthly)_x000a_(Pence per litre)" dataDxfId="25">
      <calculatedColumnFormula>'4.1.1'!E23/1.2</calculatedColumnFormula>
    </tableColumn>
    <tableColumn id="11" xr3:uid="{B766B339-A3D7-4EA8-9A39-8A47542B2AF2}" name="ULSP (Premium Unleaded): Ex VAT &amp; Duty_x000a_(Monthly)_x000a_(Pence per litre)" dataDxfId="24">
      <calculatedColumnFormula>J7-57.95</calculatedColumnFormula>
    </tableColumn>
    <tableColumn id="12" xr3:uid="{A88C8725-FEA2-4A37-8EB3-75055C4B669A}" name="ULSP (Premium Unleaded): Ex VAT &amp; Duty_x000a_(Quarterly Average)_x000a_(Pence per litre)" dataDxfId="23"/>
    <tableColumn id="13" xr3:uid="{C2D5287F-29EB-448C-8AD1-12A988A2BB0F}" name="Standard grade burning oil (kerosene): Ex VAT_x000a_(Monthly)_x000a_(Pence per litre)" dataDxfId="22"/>
    <tableColumn id="14" xr3:uid="{64904E7A-80EA-4727-A608-18D716F73CE2}" name="Standard grade burning oil (kerosene): Ex VAT &amp; Duty _x000a_(Monthly)_x000a_(Pence per litre)" dataDxfId="21"/>
    <tableColumn id="15" xr3:uid="{93D22472-DFC7-4CBA-9D59-7629AA85710E}" name="Standard grade burning oil (kerosene): Ex VAT &amp; Duty _x000a_(Quarterly Average)_x000a_(Pence per litre)" dataDxfId="20"/>
    <tableColumn id="16" xr3:uid="{66014A76-D456-47A7-8E8C-5631E8EEDCA2}" name="Gas oil: Ex VAT _x000a_(Monthly)_x000a_(Pence per litre)" dataDxfId="19"/>
    <tableColumn id="17" xr3:uid="{3FF1A942-550F-42EB-9AD7-AECF0EEEBBB8}" name="Gas oil: Ex VAT &amp; Duty_x000a_(Monthly)_x000a_(Pence per litre)" dataDxfId="18"/>
    <tableColumn id="18" xr3:uid="{2AEAF3D3-34AC-421C-A8D6-3B467CD6B516}" name="Gas oil: Ex VAT &amp; Duty_x000a_(Quarterly Average)_x000a_(Pence per litre)" dataDxfId="17"/>
    <tableColumn id="19" xr3:uid="{8A69F00B-320B-49E3-951D-AD23E7690D18}" name="ULSP to ULSD Differential (Pence per litre)" dataDxfId="16" dataCellStyle="Comma"/>
    <tableColumn id="20" xr3:uid="{12C5F933-B3AE-4185-ADBE-420B111ABB0F}" name="Annual Average Derv: Ex VAT_x000a_(Pence per litre)" dataDxfId="15"/>
    <tableColumn id="21" xr3:uid="{FA6A7938-1631-4F07-8B72-39226DA1EE2D}" name="Annual Average Derv: Ex VAT &amp; Duty_x000a_(Pence per litre)" dataDxfId="14"/>
    <tableColumn id="22" xr3:uid="{D723543E-0DD1-42C4-83B0-9877300B02A6}" name="Annual Average ULSP: Ex VAT_x000a_(Pence per litre)" dataDxfId="13"/>
    <tableColumn id="23" xr3:uid="{DB44AE9E-19B9-498F-8E7F-70AFC38ABE2B}" name="Annual Average ULSP: Ex VAT &amp; Duty_x000a_(Pence per litre)" dataDxfId="1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42AF76-9046-4900-AF9E-0E59D56C542E}" name="Typical_retail_prices_of_petroleum_products_1954_to_2020_United_Kingdom" displayName="Typical_retail_prices_of_petroleum_products_1954_to_2020_United_Kingdom" ref="A14:I84" totalsRowShown="0" headerRowDxfId="11" dataDxfId="10">
  <autoFilter ref="A14:I84" xr:uid="{2A3193C4-7068-439C-8FDF-1E05528D3C8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DE6718C-8C76-4D81-A384-6AEBFCB535CF}" name="Year" dataDxfId="9"/>
    <tableColumn id="2" xr3:uid="{19D71C1B-5B06-411B-84F3-B95BA9DDB676}" name="Month" dataDxfId="8"/>
    <tableColumn id="3" xr3:uid="{87A61BEB-4D58-4AC2-B813-FC484460DEFA}" name="Motor spirit:_x000a_2 star_x000a_(Pence per litre)" dataDxfId="7"/>
    <tableColumn id="4" xr3:uid="{89F0C9C8-F145-4CE8-835B-F49C793782AD}" name="Motor spirit:_x000a_4 star/LRP_x000a_(Pence per litre)_x000a_[Note 1]" dataDxfId="6"/>
    <tableColumn id="5" xr3:uid="{8F57E3CA-F613-475B-81BE-8D51B919582C}" name="Motor spirit: Super unleaded (Pence per litre)" dataDxfId="5"/>
    <tableColumn id="6" xr3:uid="{D96C4673-9EC1-43CC-B974-B00F2DE6A791}" name="Motor spirit: Premium unleaded / ULSP_x000a_(Pence per litre)_x000a_[Note 2]" dataDxfId="4"/>
    <tableColumn id="7" xr3:uid="{DEA4D98A-04F8-486B-90C9-46D95265EE1A}" name="Derv: Diesel / ULSD_x000a_(Pence per litre)_x000a_[Note 3]" dataDxfId="3"/>
    <tableColumn id="8" xr3:uid="{AEBFA3B2-15DC-489A-8DCB-4B756EE0D94E}" name="Standard grade burning oil_x000a_(Pence per litre)_x000a_[Note 4]" dataDxfId="2"/>
    <tableColumn id="9" xr3:uid="{8B83670D-2F96-473A-BA95-A4E0709145D0}" name="Gas oil_x000a_(Pence per litre)_x000a_[Note 4]"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oad-fuel-price-statistics-data-sources-and-methodologies"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statistical-data-sets/oil-and-petroleum-products-monthly-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ons.gov.uk/economy/inflationandpriceindices/bulletins/producerpriceinflation/previousReleases" TargetMode="External"/><Relationship Id="rId1" Type="http://schemas.openxmlformats.org/officeDocument/2006/relationships/hyperlink" Target="http://www.ons.gov.uk/economy/nationalaccounts/balanceofpayments/articles/asymmetriesintradedataaukperspective/2017-07-13"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theme="3"/>
    <pageSetUpPr fitToPage="1"/>
  </sheetPr>
  <dimension ref="A1:Y81"/>
  <sheetViews>
    <sheetView showGridLines="0" tabSelected="1" zoomScaleNormal="100" workbookViewId="0"/>
  </sheetViews>
  <sheetFormatPr defaultColWidth="8.7109375" defaultRowHeight="12.75" x14ac:dyDescent="0.2"/>
  <cols>
    <col min="3" max="4" width="8.7109375" customWidth="1"/>
  </cols>
  <sheetData>
    <row r="1" spans="1:25" ht="36" customHeight="1" x14ac:dyDescent="0.2">
      <c r="A1" s="177" t="s">
        <v>201</v>
      </c>
      <c r="B1" s="178"/>
      <c r="C1" s="178"/>
      <c r="D1" s="178"/>
      <c r="E1" s="178"/>
      <c r="F1" s="178"/>
      <c r="G1" s="178"/>
      <c r="H1" s="178"/>
      <c r="I1" s="178"/>
      <c r="J1" s="178"/>
      <c r="K1" s="178"/>
      <c r="L1" s="178"/>
      <c r="M1" s="139"/>
      <c r="N1" s="139"/>
      <c r="O1" s="139"/>
      <c r="P1" s="176"/>
      <c r="Q1" s="176"/>
      <c r="R1" s="176"/>
      <c r="S1" s="176"/>
      <c r="T1" s="176"/>
      <c r="U1" s="176"/>
      <c r="V1" s="176"/>
      <c r="W1" s="176"/>
      <c r="X1" s="176"/>
      <c r="Y1" s="176"/>
    </row>
    <row r="2" spans="1:25" ht="24" customHeight="1" x14ac:dyDescent="0.2">
      <c r="A2" s="179" t="s">
        <v>206</v>
      </c>
      <c r="B2" s="178"/>
      <c r="C2" s="178"/>
      <c r="D2" s="178"/>
      <c r="E2" s="178"/>
      <c r="F2" s="178"/>
      <c r="G2" s="178"/>
      <c r="H2" s="178"/>
      <c r="I2" s="178"/>
      <c r="J2" s="178"/>
      <c r="K2" s="178"/>
      <c r="L2" s="178"/>
      <c r="M2" s="176"/>
      <c r="N2" s="176"/>
      <c r="O2" s="176"/>
      <c r="P2" s="176"/>
      <c r="Q2" s="176"/>
      <c r="R2" s="176"/>
      <c r="S2" s="176"/>
      <c r="T2" s="176"/>
      <c r="U2" s="176"/>
      <c r="V2" s="176"/>
      <c r="W2" s="176"/>
      <c r="X2" s="176"/>
      <c r="Y2" s="176"/>
    </row>
    <row r="3" spans="1:25" s="176" customFormat="1" ht="18" customHeight="1" x14ac:dyDescent="0.2">
      <c r="A3" s="124" t="s">
        <v>210</v>
      </c>
      <c r="B3" s="181"/>
      <c r="C3" s="181"/>
      <c r="D3" s="123"/>
      <c r="E3" s="133"/>
      <c r="F3" s="133"/>
      <c r="G3" s="133"/>
      <c r="H3" s="133"/>
      <c r="I3" s="133"/>
      <c r="J3" s="133"/>
      <c r="K3" s="133"/>
      <c r="L3" s="133"/>
      <c r="M3" s="182"/>
    </row>
    <row r="4" spans="1:25" s="176" customFormat="1" ht="18" customHeight="1" x14ac:dyDescent="0.2">
      <c r="A4" s="124" t="s">
        <v>213</v>
      </c>
      <c r="B4" s="181"/>
      <c r="C4" s="181"/>
      <c r="D4" s="133"/>
      <c r="E4" s="133"/>
      <c r="F4" s="133"/>
      <c r="G4" s="133"/>
      <c r="H4" s="133"/>
      <c r="I4" s="133"/>
      <c r="J4" s="133"/>
      <c r="K4" s="133"/>
      <c r="L4" s="133"/>
      <c r="M4" s="182"/>
    </row>
    <row r="5" spans="1:25" s="176" customFormat="1" ht="18" customHeight="1" x14ac:dyDescent="0.2">
      <c r="A5" s="213" t="s">
        <v>211</v>
      </c>
      <c r="B5" s="181"/>
      <c r="C5" s="181"/>
      <c r="D5" s="123"/>
      <c r="E5" s="133"/>
      <c r="F5" s="133"/>
      <c r="G5" s="133"/>
      <c r="H5" s="133"/>
      <c r="I5" s="133"/>
      <c r="J5" s="133"/>
      <c r="K5" s="133"/>
      <c r="L5" s="133"/>
      <c r="M5" s="182"/>
    </row>
    <row r="6" spans="1:25" ht="36" customHeight="1" x14ac:dyDescent="0.25">
      <c r="A6" s="180" t="s">
        <v>62</v>
      </c>
      <c r="B6" s="133"/>
      <c r="C6" s="133"/>
      <c r="D6" s="133"/>
      <c r="E6" s="133"/>
      <c r="F6" s="133"/>
      <c r="G6" s="133"/>
      <c r="H6" s="133"/>
      <c r="I6" s="133"/>
      <c r="J6" s="133"/>
      <c r="K6" s="133"/>
      <c r="L6" s="133"/>
      <c r="M6" s="182"/>
    </row>
    <row r="7" spans="1:25" s="219" customFormat="1" ht="15.95" customHeight="1" x14ac:dyDescent="0.2">
      <c r="A7" s="218" t="s">
        <v>38</v>
      </c>
      <c r="B7" s="218"/>
      <c r="C7" s="218"/>
      <c r="D7" s="218"/>
      <c r="E7" s="218"/>
      <c r="F7" s="218"/>
      <c r="G7" s="218"/>
      <c r="H7" s="218"/>
      <c r="I7" s="218"/>
      <c r="J7" s="218"/>
      <c r="K7" s="218"/>
      <c r="L7" s="218"/>
      <c r="M7" s="218"/>
    </row>
    <row r="8" spans="1:25" s="219" customFormat="1" ht="15.95" customHeight="1" x14ac:dyDescent="0.2">
      <c r="A8" s="218" t="s">
        <v>39</v>
      </c>
      <c r="B8" s="218"/>
      <c r="C8" s="218"/>
      <c r="D8" s="218"/>
      <c r="E8" s="218"/>
      <c r="F8" s="218"/>
      <c r="G8" s="218"/>
      <c r="H8" s="218"/>
      <c r="I8" s="218"/>
      <c r="J8" s="218"/>
      <c r="K8" s="218"/>
      <c r="L8" s="218"/>
      <c r="M8" s="218"/>
    </row>
    <row r="9" spans="1:25" s="219" customFormat="1" ht="15.95" customHeight="1" x14ac:dyDescent="0.2">
      <c r="A9" s="218" t="s">
        <v>40</v>
      </c>
      <c r="B9" s="218"/>
      <c r="C9" s="218"/>
      <c r="D9" s="218"/>
      <c r="E9" s="218"/>
      <c r="F9" s="218"/>
      <c r="G9" s="218"/>
      <c r="H9" s="218"/>
      <c r="I9" s="218"/>
      <c r="J9" s="218"/>
      <c r="K9" s="218"/>
      <c r="L9" s="218"/>
      <c r="M9" s="218"/>
    </row>
    <row r="10" spans="1:25" s="220" customFormat="1" ht="15.95" customHeight="1" x14ac:dyDescent="0.2">
      <c r="A10" s="220" t="s">
        <v>202</v>
      </c>
    </row>
    <row r="11" spans="1:25" s="220" customFormat="1" ht="15.95" customHeight="1" x14ac:dyDescent="0.2">
      <c r="A11" s="220" t="s">
        <v>203</v>
      </c>
    </row>
    <row r="12" spans="1:25" s="220" customFormat="1" ht="15.95" customHeight="1" x14ac:dyDescent="0.2">
      <c r="A12" s="220" t="s">
        <v>204</v>
      </c>
    </row>
    <row r="13" spans="1:25" s="220" customFormat="1" ht="15.95" customHeight="1" x14ac:dyDescent="0.2">
      <c r="A13" s="220" t="s">
        <v>205</v>
      </c>
    </row>
    <row r="14" spans="1:25" ht="36" customHeight="1" x14ac:dyDescent="0.25">
      <c r="A14" s="180" t="s">
        <v>34</v>
      </c>
      <c r="B14" s="133"/>
      <c r="C14" s="133"/>
      <c r="D14" s="133"/>
      <c r="E14" s="133"/>
      <c r="F14" s="133"/>
      <c r="G14" s="133"/>
      <c r="H14" s="133"/>
      <c r="I14" s="133"/>
      <c r="J14" s="133"/>
      <c r="K14" s="133"/>
      <c r="L14" s="133"/>
      <c r="M14" s="182"/>
    </row>
    <row r="15" spans="1:25" ht="15.95" customHeight="1" x14ac:dyDescent="0.2">
      <c r="A15" s="199" t="s">
        <v>118</v>
      </c>
      <c r="B15" s="133"/>
      <c r="C15" s="133"/>
      <c r="D15" s="133"/>
      <c r="E15" s="133"/>
      <c r="F15" s="133"/>
      <c r="G15" s="133"/>
      <c r="H15" s="133"/>
      <c r="I15" s="133"/>
      <c r="J15" s="182"/>
    </row>
    <row r="16" spans="1:25" ht="15.95" customHeight="1" x14ac:dyDescent="0.2">
      <c r="A16" s="199" t="s">
        <v>119</v>
      </c>
      <c r="B16" s="133"/>
      <c r="C16" s="133"/>
      <c r="D16" s="133"/>
      <c r="E16" s="133"/>
      <c r="F16" s="133"/>
      <c r="G16" s="133"/>
      <c r="H16" s="133"/>
      <c r="I16" s="133"/>
      <c r="J16" s="182"/>
    </row>
    <row r="17" spans="1:13" ht="15.95" customHeight="1" x14ac:dyDescent="0.2">
      <c r="A17" s="199" t="s">
        <v>120</v>
      </c>
      <c r="B17" s="133"/>
      <c r="C17" s="133"/>
      <c r="D17" s="133"/>
      <c r="E17" s="133"/>
      <c r="F17" s="133"/>
      <c r="G17" s="133"/>
      <c r="H17" s="133"/>
      <c r="I17" s="133"/>
      <c r="J17" s="182"/>
    </row>
    <row r="18" spans="1:13" ht="15.95" customHeight="1" x14ac:dyDescent="0.2">
      <c r="A18" s="199" t="s">
        <v>208</v>
      </c>
      <c r="B18" s="133"/>
      <c r="C18" s="133"/>
      <c r="D18" s="133"/>
      <c r="E18" s="133"/>
      <c r="F18" s="133"/>
      <c r="G18" s="133"/>
      <c r="H18" s="133"/>
      <c r="I18" s="133"/>
      <c r="J18" s="182"/>
    </row>
    <row r="19" spans="1:13" ht="15.95" customHeight="1" x14ac:dyDescent="0.2">
      <c r="A19" s="200" t="s">
        <v>121</v>
      </c>
      <c r="B19" s="134"/>
      <c r="C19" s="134"/>
      <c r="D19" s="134"/>
    </row>
    <row r="20" spans="1:13" ht="36" customHeight="1" x14ac:dyDescent="0.25">
      <c r="A20" s="180" t="s">
        <v>35</v>
      </c>
      <c r="B20" s="133"/>
      <c r="C20" s="133"/>
      <c r="D20" s="82"/>
      <c r="E20" s="133"/>
      <c r="F20" s="133"/>
      <c r="G20" s="133"/>
      <c r="H20" s="133"/>
      <c r="I20" s="133"/>
      <c r="J20" s="133"/>
      <c r="K20" s="133"/>
      <c r="L20" s="133"/>
      <c r="M20" s="182"/>
    </row>
    <row r="21" spans="1:13" ht="15.95" customHeight="1" x14ac:dyDescent="0.2">
      <c r="A21" s="220" t="s">
        <v>92</v>
      </c>
    </row>
    <row r="22" spans="1:13" ht="15.95" customHeight="1" x14ac:dyDescent="0.2">
      <c r="A22" s="220" t="s">
        <v>122</v>
      </c>
    </row>
    <row r="23" spans="1:13" ht="15.95" customHeight="1" x14ac:dyDescent="0.2">
      <c r="A23" s="221" t="s">
        <v>61</v>
      </c>
    </row>
    <row r="24" spans="1:13" ht="36" customHeight="1" x14ac:dyDescent="0.2">
      <c r="A24" s="219" t="s">
        <v>207</v>
      </c>
    </row>
    <row r="25" spans="1:13" ht="15.95" customHeight="1" x14ac:dyDescent="0.2">
      <c r="A25" s="220" t="s">
        <v>123</v>
      </c>
    </row>
    <row r="26" spans="1:13" ht="15.95" customHeight="1" x14ac:dyDescent="0.2">
      <c r="A26" s="223" t="s">
        <v>212</v>
      </c>
    </row>
    <row r="27" spans="1:13" ht="15.95" customHeight="1" x14ac:dyDescent="0.2"/>
    <row r="28" spans="1:13" ht="15.95" customHeight="1" x14ac:dyDescent="0.2"/>
    <row r="29" spans="1:13" ht="15.95" customHeight="1" x14ac:dyDescent="0.2"/>
    <row r="30" spans="1:13" ht="15.95" customHeight="1" x14ac:dyDescent="0.2"/>
    <row r="31" spans="1:13" ht="16.350000000000001" customHeight="1" x14ac:dyDescent="0.2"/>
    <row r="32" spans="1:13" ht="16.350000000000001" customHeight="1" x14ac:dyDescent="0.2"/>
    <row r="33" ht="16.350000000000001" customHeight="1" x14ac:dyDescent="0.2"/>
    <row r="34" ht="16.350000000000001" customHeight="1" x14ac:dyDescent="0.2"/>
    <row r="35" ht="16.350000000000001" customHeight="1" x14ac:dyDescent="0.2"/>
    <row r="36" ht="16.350000000000001" customHeight="1" x14ac:dyDescent="0.2"/>
    <row r="37" ht="16.350000000000001" customHeight="1" x14ac:dyDescent="0.2"/>
    <row r="38" ht="16.350000000000001" customHeight="1" x14ac:dyDescent="0.2"/>
    <row r="39" ht="16.350000000000001" customHeight="1" x14ac:dyDescent="0.2"/>
    <row r="40" ht="16.350000000000001" customHeight="1" x14ac:dyDescent="0.2"/>
    <row r="41" ht="16.350000000000001" customHeight="1" x14ac:dyDescent="0.2"/>
    <row r="42" ht="16.350000000000001" customHeight="1" x14ac:dyDescent="0.2"/>
    <row r="43" ht="16.350000000000001" customHeight="1" x14ac:dyDescent="0.2"/>
    <row r="44" ht="16.350000000000001" customHeight="1" x14ac:dyDescent="0.2"/>
    <row r="45" ht="16.350000000000001" customHeight="1" x14ac:dyDescent="0.2"/>
    <row r="46" ht="16.350000000000001" customHeight="1" x14ac:dyDescent="0.2"/>
    <row r="47" ht="16.350000000000001" customHeight="1" x14ac:dyDescent="0.2"/>
    <row r="48" ht="16.350000000000001" customHeight="1" x14ac:dyDescent="0.2"/>
    <row r="49" ht="16.350000000000001" customHeight="1" x14ac:dyDescent="0.2"/>
    <row r="50" ht="16.350000000000001" customHeight="1" x14ac:dyDescent="0.2"/>
    <row r="51" ht="16.350000000000001" customHeight="1" x14ac:dyDescent="0.2"/>
    <row r="52" ht="16.350000000000001" customHeight="1" x14ac:dyDescent="0.2"/>
    <row r="53" ht="16.350000000000001" customHeight="1" x14ac:dyDescent="0.2"/>
    <row r="54" ht="16.350000000000001" customHeight="1" x14ac:dyDescent="0.2"/>
    <row r="55" ht="16.350000000000001" customHeight="1" x14ac:dyDescent="0.2"/>
    <row r="56" ht="16.350000000000001" customHeight="1" x14ac:dyDescent="0.2"/>
    <row r="57" ht="16.350000000000001" customHeight="1" x14ac:dyDescent="0.2"/>
    <row r="58" ht="16.350000000000001" customHeight="1" x14ac:dyDescent="0.2"/>
    <row r="59" ht="16.350000000000001" customHeight="1" x14ac:dyDescent="0.2"/>
    <row r="60" ht="16.350000000000001" customHeight="1" x14ac:dyDescent="0.2"/>
    <row r="61" ht="16.350000000000001" customHeight="1" x14ac:dyDescent="0.2"/>
    <row r="62" ht="16.350000000000001" customHeight="1" x14ac:dyDescent="0.2"/>
    <row r="63" ht="16.350000000000001" customHeight="1" x14ac:dyDescent="0.2"/>
    <row r="64" ht="16.350000000000001" customHeight="1" x14ac:dyDescent="0.2"/>
    <row r="65" ht="16.350000000000001" customHeight="1" x14ac:dyDescent="0.2"/>
    <row r="66" ht="16.350000000000001" customHeight="1" x14ac:dyDescent="0.2"/>
    <row r="67" ht="16.350000000000001" customHeight="1" x14ac:dyDescent="0.2"/>
    <row r="68" ht="16.350000000000001" customHeight="1" x14ac:dyDescent="0.2"/>
    <row r="69" ht="16.350000000000001" customHeight="1" x14ac:dyDescent="0.2"/>
    <row r="70" ht="16.350000000000001" customHeight="1" x14ac:dyDescent="0.2"/>
    <row r="71" ht="16.350000000000001" customHeight="1" x14ac:dyDescent="0.2"/>
    <row r="72" ht="16.350000000000001" customHeight="1" x14ac:dyDescent="0.2"/>
    <row r="73" ht="16.350000000000001" customHeight="1" x14ac:dyDescent="0.2"/>
    <row r="74" ht="16.350000000000001" customHeight="1" x14ac:dyDescent="0.2"/>
    <row r="75" ht="16.350000000000001" customHeight="1" x14ac:dyDescent="0.2"/>
    <row r="76" ht="16.350000000000001" customHeight="1" x14ac:dyDescent="0.2"/>
    <row r="77" ht="16.350000000000001" customHeight="1" x14ac:dyDescent="0.2"/>
    <row r="78" ht="16.350000000000001" customHeight="1" x14ac:dyDescent="0.2"/>
    <row r="79" ht="16.350000000000001" customHeight="1" x14ac:dyDescent="0.2"/>
    <row r="80" ht="16.350000000000001" customHeight="1" x14ac:dyDescent="0.2"/>
    <row r="81" ht="16.350000000000001" customHeight="1" x14ac:dyDescent="0.2"/>
  </sheetData>
  <hyperlinks>
    <hyperlink ref="A15" r:id="rId1" xr:uid="{B1E4087B-0D25-4A38-BB4A-6AED3F8C8B17}"/>
    <hyperlink ref="A16" r:id="rId2" xr:uid="{7A5B4207-5857-40C8-80FB-972E97A26F0D}"/>
    <hyperlink ref="A17" r:id="rId3" xr:uid="{6AD90D34-01E7-491C-BBD7-3777E3FC3F4B}"/>
    <hyperlink ref="A18" r:id="rId4" display="Revision policy BEIS standards for official statistics (opens in a new window)" xr:uid="{893B2C1A-00C0-455A-81F9-B389DC85DC26}"/>
    <hyperlink ref="A19" r:id="rId5" xr:uid="{AA11DE13-7391-491D-9689-2E13EE653893}"/>
    <hyperlink ref="A23" r:id="rId6" xr:uid="{AF3630E0-8F27-4CAF-8D96-E87FE74566E2}"/>
    <hyperlink ref="A26" r:id="rId7" xr:uid="{61E6E7B3-FB1C-4BA8-9942-2E2A020486B2}"/>
  </hyperlinks>
  <pageMargins left="0" right="0" top="0.74803149606299213" bottom="0.74803149606299213" header="0.31496062992125984" footer="0.31496062992125984"/>
  <pageSetup paperSize="9" scale="71"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1" tint="0.499984740745262"/>
  </sheetPr>
  <dimension ref="A1:BZ1025"/>
  <sheetViews>
    <sheetView showGridLines="0" topLeftCell="A388" zoomScaleNormal="100" workbookViewId="0">
      <pane xSplit="112" topLeftCell="DI1" activePane="topRight" state="frozen"/>
      <selection activeCell="C4" sqref="C4"/>
      <selection pane="topRight" activeCell="E404" sqref="E404"/>
    </sheetView>
  </sheetViews>
  <sheetFormatPr defaultColWidth="9.28515625" defaultRowHeight="12.75" x14ac:dyDescent="0.2"/>
  <cols>
    <col min="1" max="1" width="7.42578125" style="3" customWidth="1"/>
    <col min="2" max="2" width="5" bestFit="1" customWidth="1"/>
    <col min="3" max="3" width="10.7109375" bestFit="1" customWidth="1"/>
    <col min="4" max="4" width="6.140625" style="88" bestFit="1" customWidth="1"/>
    <col min="5" max="5" width="8.140625" bestFit="1" customWidth="1"/>
    <col min="6" max="6" width="8" bestFit="1" customWidth="1"/>
    <col min="7" max="7" width="8.42578125" bestFit="1" customWidth="1"/>
    <col min="8" max="8" width="8.28515625" bestFit="1" customWidth="1"/>
    <col min="9" max="9" width="7.7109375" bestFit="1" customWidth="1"/>
    <col min="10" max="10" width="3.7109375" customWidth="1"/>
    <col min="11" max="11" width="8.140625" bestFit="1" customWidth="1"/>
    <col min="12" max="12" width="15.7109375" customWidth="1"/>
    <col min="13" max="13" width="12.7109375" customWidth="1"/>
    <col min="14" max="14" width="3.7109375" customWidth="1"/>
    <col min="15" max="17" width="12.7109375" customWidth="1"/>
    <col min="18" max="18" width="3.7109375" customWidth="1"/>
    <col min="19" max="19" width="11.85546875" bestFit="1" customWidth="1"/>
    <col min="20" max="22" width="12.7109375" customWidth="1"/>
    <col min="23" max="23" width="19.85546875" bestFit="1" customWidth="1"/>
    <col min="24" max="24" width="11.85546875" bestFit="1" customWidth="1"/>
    <col min="25" max="25" width="9.140625" bestFit="1" customWidth="1"/>
    <col min="26" max="27" width="12.7109375" customWidth="1"/>
    <col min="28" max="28" width="3.7109375" customWidth="1"/>
    <col min="29" max="32" width="12.7109375" customWidth="1"/>
    <col min="33" max="33" width="20.42578125" bestFit="1" customWidth="1"/>
    <col min="34" max="36" width="12.7109375" customWidth="1"/>
    <col min="38" max="38" width="3.7109375" customWidth="1"/>
    <col min="39" max="39" width="11.42578125" customWidth="1"/>
    <col min="40" max="40" width="13.140625" bestFit="1" customWidth="1"/>
    <col min="43" max="43" width="14.85546875" bestFit="1" customWidth="1"/>
    <col min="44" max="44" width="20.85546875" customWidth="1"/>
    <col min="49" max="49" width="3.7109375" customWidth="1"/>
    <col min="54" max="54" width="20.42578125" bestFit="1" customWidth="1"/>
    <col min="59" max="59" width="3.7109375" customWidth="1"/>
    <col min="64" max="64" width="20.42578125" bestFit="1" customWidth="1"/>
    <col min="69" max="69" width="3.7109375" customWidth="1"/>
    <col min="73" max="73" width="30.140625" customWidth="1"/>
    <col min="75" max="75" width="10.28515625" bestFit="1" customWidth="1"/>
  </cols>
  <sheetData>
    <row r="1" spans="1:78" ht="18" customHeight="1" x14ac:dyDescent="0.2">
      <c r="A1" s="21" t="s">
        <v>41</v>
      </c>
      <c r="C1" s="21"/>
      <c r="D1" s="21"/>
      <c r="E1" s="21"/>
      <c r="F1" s="21"/>
      <c r="G1" s="21"/>
      <c r="H1" s="21"/>
      <c r="I1" s="21"/>
      <c r="J1" s="21"/>
      <c r="K1" s="21"/>
      <c r="L1" s="5"/>
      <c r="M1" s="7"/>
      <c r="N1" s="5"/>
      <c r="O1" s="6"/>
      <c r="P1" s="6"/>
      <c r="Q1" s="6"/>
      <c r="R1" s="100"/>
      <c r="S1" s="62" t="s">
        <v>63</v>
      </c>
      <c r="T1" s="62" t="s">
        <v>65</v>
      </c>
      <c r="U1" s="62" t="s">
        <v>63</v>
      </c>
      <c r="V1" s="62" t="s">
        <v>65</v>
      </c>
      <c r="W1" s="62"/>
      <c r="X1" s="62" t="s">
        <v>63</v>
      </c>
      <c r="Y1" s="62" t="s">
        <v>65</v>
      </c>
      <c r="Z1" s="62" t="s">
        <v>63</v>
      </c>
      <c r="AA1" s="62" t="s">
        <v>65</v>
      </c>
      <c r="AB1" s="100"/>
      <c r="AC1" s="62" t="s">
        <v>63</v>
      </c>
      <c r="AD1" s="62" t="s">
        <v>65</v>
      </c>
      <c r="AE1" s="62" t="s">
        <v>63</v>
      </c>
      <c r="AF1" s="62" t="s">
        <v>65</v>
      </c>
      <c r="AG1" s="62"/>
      <c r="AH1" s="62" t="s">
        <v>63</v>
      </c>
      <c r="AI1" s="62" t="s">
        <v>65</v>
      </c>
      <c r="AJ1" s="62" t="s">
        <v>63</v>
      </c>
      <c r="AK1" s="62" t="s">
        <v>65</v>
      </c>
      <c r="AL1" s="100"/>
      <c r="AM1" s="3"/>
      <c r="AN1" s="62" t="s">
        <v>63</v>
      </c>
      <c r="AO1" s="62" t="s">
        <v>65</v>
      </c>
      <c r="AP1" s="62" t="s">
        <v>63</v>
      </c>
      <c r="AQ1" s="62" t="s">
        <v>65</v>
      </c>
      <c r="AR1" s="62"/>
      <c r="AS1" s="62" t="s">
        <v>63</v>
      </c>
      <c r="AT1" s="62" t="s">
        <v>65</v>
      </c>
      <c r="AU1" s="62" t="s">
        <v>63</v>
      </c>
      <c r="AV1" s="62" t="s">
        <v>65</v>
      </c>
      <c r="AW1" s="100"/>
      <c r="AX1" s="62" t="s">
        <v>63</v>
      </c>
      <c r="AY1" s="62" t="s">
        <v>65</v>
      </c>
      <c r="AZ1" s="62" t="s">
        <v>63</v>
      </c>
      <c r="BA1" s="62" t="s">
        <v>65</v>
      </c>
      <c r="BB1" s="62"/>
      <c r="BC1" s="62" t="s">
        <v>63</v>
      </c>
      <c r="BD1" s="62" t="s">
        <v>65</v>
      </c>
      <c r="BE1" s="62" t="s">
        <v>63</v>
      </c>
      <c r="BF1" s="62" t="s">
        <v>65</v>
      </c>
      <c r="BG1" s="100"/>
      <c r="BH1" s="62" t="s">
        <v>63</v>
      </c>
      <c r="BI1" s="62" t="s">
        <v>65</v>
      </c>
      <c r="BJ1" s="62" t="s">
        <v>63</v>
      </c>
      <c r="BK1" s="62" t="s">
        <v>65</v>
      </c>
      <c r="BL1" s="62"/>
      <c r="BM1" s="62" t="s">
        <v>63</v>
      </c>
      <c r="BN1" s="62" t="s">
        <v>65</v>
      </c>
      <c r="BO1" s="62" t="s">
        <v>63</v>
      </c>
      <c r="BP1" s="62" t="s">
        <v>65</v>
      </c>
      <c r="BQ1" s="100"/>
    </row>
    <row r="2" spans="1:78" ht="18" customHeight="1" x14ac:dyDescent="0.2">
      <c r="B2" s="3"/>
      <c r="C2" s="8"/>
      <c r="D2" s="53" t="s">
        <v>10</v>
      </c>
      <c r="E2" s="24"/>
      <c r="F2" s="23"/>
      <c r="G2" s="48" t="s">
        <v>11</v>
      </c>
      <c r="H2" s="9" t="s">
        <v>0</v>
      </c>
      <c r="I2" s="48" t="s">
        <v>12</v>
      </c>
      <c r="J2" s="26"/>
      <c r="K2" s="10" t="s">
        <v>1</v>
      </c>
      <c r="L2" s="10"/>
      <c r="M2" s="68"/>
      <c r="N2" s="10"/>
      <c r="Q2" s="10" t="s">
        <v>1</v>
      </c>
      <c r="R2" s="100"/>
      <c r="S2" s="3" t="s">
        <v>64</v>
      </c>
      <c r="T2" s="3" t="s">
        <v>64</v>
      </c>
      <c r="U2" s="62" t="s">
        <v>66</v>
      </c>
      <c r="V2" s="62" t="s">
        <v>66</v>
      </c>
      <c r="X2" s="3" t="s">
        <v>64</v>
      </c>
      <c r="Y2" s="3" t="s">
        <v>64</v>
      </c>
      <c r="Z2" s="3" t="s">
        <v>66</v>
      </c>
      <c r="AA2" s="3" t="s">
        <v>66</v>
      </c>
      <c r="AB2" s="100"/>
      <c r="AC2" s="3" t="s">
        <v>64</v>
      </c>
      <c r="AD2" s="3" t="s">
        <v>64</v>
      </c>
      <c r="AE2" s="99" t="s">
        <v>66</v>
      </c>
      <c r="AF2" s="99" t="s">
        <v>66</v>
      </c>
      <c r="AH2" s="3" t="s">
        <v>64</v>
      </c>
      <c r="AI2" s="3" t="s">
        <v>64</v>
      </c>
      <c r="AJ2" s="3" t="s">
        <v>66</v>
      </c>
      <c r="AK2" s="3" t="s">
        <v>64</v>
      </c>
      <c r="AL2" s="100"/>
      <c r="AM2" s="3"/>
      <c r="AN2" s="3" t="s">
        <v>64</v>
      </c>
      <c r="AO2" s="3" t="s">
        <v>64</v>
      </c>
      <c r="AP2" s="62" t="s">
        <v>66</v>
      </c>
      <c r="AQ2" s="62" t="s">
        <v>66</v>
      </c>
      <c r="AS2" s="3" t="s">
        <v>64</v>
      </c>
      <c r="AT2" s="3" t="s">
        <v>64</v>
      </c>
      <c r="AU2" s="3" t="s">
        <v>66</v>
      </c>
      <c r="AV2" s="3" t="s">
        <v>66</v>
      </c>
      <c r="AW2" s="100"/>
      <c r="AX2" s="3" t="s">
        <v>64</v>
      </c>
      <c r="AY2" s="3" t="s">
        <v>64</v>
      </c>
      <c r="AZ2" s="62" t="s">
        <v>66</v>
      </c>
      <c r="BA2" s="62" t="s">
        <v>66</v>
      </c>
      <c r="BC2" s="3" t="s">
        <v>64</v>
      </c>
      <c r="BD2" s="3" t="s">
        <v>64</v>
      </c>
      <c r="BE2" s="3" t="s">
        <v>66</v>
      </c>
      <c r="BF2" s="3" t="s">
        <v>66</v>
      </c>
      <c r="BG2" s="100"/>
      <c r="BH2" s="3" t="s">
        <v>64</v>
      </c>
      <c r="BI2" s="3" t="s">
        <v>64</v>
      </c>
      <c r="BJ2" s="62" t="s">
        <v>66</v>
      </c>
      <c r="BK2" s="62" t="s">
        <v>66</v>
      </c>
      <c r="BM2" s="3" t="s">
        <v>64</v>
      </c>
      <c r="BN2" s="3" t="s">
        <v>64</v>
      </c>
      <c r="BO2" s="3" t="s">
        <v>66</v>
      </c>
      <c r="BP2" s="3" t="s">
        <v>66</v>
      </c>
      <c r="BQ2" s="100"/>
    </row>
    <row r="3" spans="1:78" ht="18" customHeight="1" x14ac:dyDescent="0.2">
      <c r="B3" s="6"/>
      <c r="C3" s="8"/>
      <c r="D3" s="48" t="s">
        <v>43</v>
      </c>
      <c r="E3" s="48" t="s">
        <v>2</v>
      </c>
      <c r="F3" s="48" t="s">
        <v>3</v>
      </c>
      <c r="G3" s="25"/>
      <c r="H3" s="30" t="s">
        <v>44</v>
      </c>
      <c r="I3" s="25"/>
      <c r="J3" s="26"/>
      <c r="K3" s="31" t="s">
        <v>4</v>
      </c>
      <c r="L3" s="10"/>
      <c r="M3" s="70" t="s">
        <v>46</v>
      </c>
      <c r="N3" s="10"/>
      <c r="Q3" s="31" t="s">
        <v>4</v>
      </c>
      <c r="R3" s="100"/>
      <c r="S3" s="48" t="s">
        <v>3</v>
      </c>
      <c r="T3" s="48" t="s">
        <v>3</v>
      </c>
      <c r="U3" s="48" t="s">
        <v>3</v>
      </c>
      <c r="V3" s="48" t="s">
        <v>3</v>
      </c>
      <c r="W3" s="48" t="s">
        <v>3</v>
      </c>
      <c r="X3" s="48" t="s">
        <v>3</v>
      </c>
      <c r="Y3" s="48" t="s">
        <v>3</v>
      </c>
      <c r="Z3" s="48" t="s">
        <v>3</v>
      </c>
      <c r="AA3" s="48" t="s">
        <v>3</v>
      </c>
      <c r="AB3" s="100"/>
      <c r="AC3" s="10"/>
      <c r="AD3" s="10"/>
      <c r="AE3" s="10"/>
      <c r="AF3" s="10"/>
      <c r="AG3" s="10"/>
      <c r="AH3" s="10"/>
      <c r="AI3" s="10"/>
      <c r="AJ3" s="10"/>
      <c r="AK3" s="10"/>
      <c r="AL3" s="100"/>
      <c r="AM3" s="3"/>
      <c r="AN3" s="48" t="s">
        <v>73</v>
      </c>
      <c r="AO3" s="48" t="s">
        <v>73</v>
      </c>
      <c r="AP3" s="48" t="s">
        <v>73</v>
      </c>
      <c r="AQ3" s="48" t="s">
        <v>73</v>
      </c>
      <c r="AR3" s="48" t="s">
        <v>73</v>
      </c>
      <c r="AS3" s="48" t="s">
        <v>73</v>
      </c>
      <c r="AT3" s="48" t="s">
        <v>73</v>
      </c>
      <c r="AU3" s="48" t="s">
        <v>73</v>
      </c>
      <c r="AV3" s="48" t="s">
        <v>73</v>
      </c>
      <c r="AW3" s="100"/>
      <c r="AX3" s="48" t="s">
        <v>77</v>
      </c>
      <c r="AY3" s="48" t="s">
        <v>77</v>
      </c>
      <c r="AZ3" s="48" t="s">
        <v>77</v>
      </c>
      <c r="BA3" s="48" t="s">
        <v>77</v>
      </c>
      <c r="BB3" s="48" t="s">
        <v>77</v>
      </c>
      <c r="BC3" s="48" t="s">
        <v>77</v>
      </c>
      <c r="BD3" s="48" t="s">
        <v>77</v>
      </c>
      <c r="BE3" s="48" t="s">
        <v>77</v>
      </c>
      <c r="BF3" s="48" t="s">
        <v>77</v>
      </c>
      <c r="BG3" s="100"/>
      <c r="BH3" s="48" t="s">
        <v>80</v>
      </c>
      <c r="BI3" s="48" t="s">
        <v>80</v>
      </c>
      <c r="BJ3" s="48" t="s">
        <v>80</v>
      </c>
      <c r="BK3" s="48" t="s">
        <v>80</v>
      </c>
      <c r="BL3" s="48" t="s">
        <v>80</v>
      </c>
      <c r="BM3" s="48" t="s">
        <v>80</v>
      </c>
      <c r="BN3" s="48" t="s">
        <v>80</v>
      </c>
      <c r="BO3" s="48" t="s">
        <v>80</v>
      </c>
      <c r="BP3" s="48" t="s">
        <v>80</v>
      </c>
      <c r="BQ3" s="100"/>
    </row>
    <row r="4" spans="1:78" ht="12.75" customHeight="1" x14ac:dyDescent="0.25">
      <c r="B4" s="6"/>
      <c r="C4" s="8"/>
      <c r="D4" s="53"/>
      <c r="E4" s="54" t="s">
        <v>5</v>
      </c>
      <c r="F4" s="54" t="s">
        <v>5</v>
      </c>
      <c r="G4" s="24"/>
      <c r="H4" s="24"/>
      <c r="I4" s="24"/>
      <c r="J4" s="28"/>
      <c r="K4" s="29"/>
      <c r="L4" s="10"/>
      <c r="M4" s="71" t="s">
        <v>22</v>
      </c>
      <c r="N4" s="10"/>
      <c r="Q4" s="61" t="s">
        <v>47</v>
      </c>
      <c r="R4" s="100"/>
      <c r="S4" s="54" t="s">
        <v>5</v>
      </c>
      <c r="T4" s="54" t="s">
        <v>5</v>
      </c>
      <c r="U4" s="54" t="s">
        <v>5</v>
      </c>
      <c r="V4" s="54" t="s">
        <v>5</v>
      </c>
      <c r="W4" s="54" t="s">
        <v>5</v>
      </c>
      <c r="X4" s="54" t="s">
        <v>5</v>
      </c>
      <c r="Y4" s="54" t="s">
        <v>5</v>
      </c>
      <c r="Z4" s="54" t="s">
        <v>5</v>
      </c>
      <c r="AA4" s="54" t="s">
        <v>5</v>
      </c>
      <c r="AB4" s="100"/>
      <c r="AC4" s="47" t="s">
        <v>11</v>
      </c>
      <c r="AD4" s="47" t="s">
        <v>11</v>
      </c>
      <c r="AE4" s="47" t="s">
        <v>69</v>
      </c>
      <c r="AF4" s="47" t="s">
        <v>11</v>
      </c>
      <c r="AG4" s="47" t="s">
        <v>11</v>
      </c>
      <c r="AH4" s="47" t="s">
        <v>11</v>
      </c>
      <c r="AI4" s="47" t="s">
        <v>11</v>
      </c>
      <c r="AJ4" s="47" t="s">
        <v>11</v>
      </c>
      <c r="AK4" s="47" t="s">
        <v>11</v>
      </c>
      <c r="AL4" s="100"/>
      <c r="AM4" s="3"/>
      <c r="AN4" s="54" t="s">
        <v>5</v>
      </c>
      <c r="AO4" s="54" t="s">
        <v>5</v>
      </c>
      <c r="AP4" s="54" t="s">
        <v>5</v>
      </c>
      <c r="AQ4" s="54" t="s">
        <v>5</v>
      </c>
      <c r="AR4" s="54" t="s">
        <v>5</v>
      </c>
      <c r="AS4" s="54" t="s">
        <v>5</v>
      </c>
      <c r="AT4" s="54" t="s">
        <v>5</v>
      </c>
      <c r="AU4" s="54" t="s">
        <v>5</v>
      </c>
      <c r="AV4" s="54" t="s">
        <v>5</v>
      </c>
      <c r="AW4" s="100"/>
      <c r="AX4" s="54"/>
      <c r="AY4" s="54"/>
      <c r="AZ4" s="54"/>
      <c r="BA4" s="54"/>
      <c r="BB4" s="54"/>
      <c r="BC4" s="54"/>
      <c r="BD4" s="54"/>
      <c r="BE4" s="54"/>
      <c r="BF4" s="54"/>
      <c r="BG4" s="100"/>
      <c r="BH4" s="54"/>
      <c r="BI4" s="54"/>
      <c r="BJ4" s="54"/>
      <c r="BK4" s="54"/>
      <c r="BL4" s="54"/>
      <c r="BM4" s="54"/>
      <c r="BN4" s="54"/>
      <c r="BO4" s="54"/>
      <c r="BP4" s="54"/>
      <c r="BQ4" s="100"/>
      <c r="BU4" s="116"/>
      <c r="BV4" s="116" t="s">
        <v>81</v>
      </c>
      <c r="BW4" s="116" t="s">
        <v>64</v>
      </c>
      <c r="BX4" s="116" t="s">
        <v>64</v>
      </c>
      <c r="BY4" s="117" t="s">
        <v>66</v>
      </c>
      <c r="BZ4" s="117" t="s">
        <v>66</v>
      </c>
    </row>
    <row r="5" spans="1:78" x14ac:dyDescent="0.2">
      <c r="B5" s="6"/>
      <c r="C5" s="8"/>
      <c r="D5" s="60" t="s">
        <v>6</v>
      </c>
      <c r="E5" s="24"/>
      <c r="F5" s="23"/>
      <c r="G5" s="23"/>
      <c r="H5" s="24"/>
      <c r="I5" s="24"/>
      <c r="J5" s="26"/>
      <c r="K5" s="61" t="s">
        <v>28</v>
      </c>
      <c r="L5" s="11"/>
      <c r="M5" s="69"/>
      <c r="N5" s="11"/>
      <c r="O5" s="67" t="s">
        <v>23</v>
      </c>
      <c r="P5" s="67" t="s">
        <v>17</v>
      </c>
      <c r="Q5" s="67" t="s">
        <v>18</v>
      </c>
      <c r="R5" s="100"/>
      <c r="S5" s="6"/>
      <c r="T5" s="11"/>
      <c r="U5" s="11"/>
      <c r="V5" s="11"/>
      <c r="W5" s="62" t="s">
        <v>67</v>
      </c>
      <c r="X5" s="62" t="s">
        <v>67</v>
      </c>
      <c r="Y5" s="62" t="s">
        <v>67</v>
      </c>
      <c r="Z5" s="62" t="s">
        <v>67</v>
      </c>
      <c r="AA5" s="62" t="s">
        <v>67</v>
      </c>
      <c r="AB5" s="100"/>
      <c r="AC5" s="11"/>
      <c r="AD5" s="11"/>
      <c r="AE5" s="11"/>
      <c r="AF5" s="11"/>
      <c r="AG5" s="62" t="s">
        <v>67</v>
      </c>
      <c r="AH5" s="62" t="s">
        <v>67</v>
      </c>
      <c r="AI5" s="62" t="s">
        <v>67</v>
      </c>
      <c r="AJ5" s="62" t="s">
        <v>67</v>
      </c>
      <c r="AK5" s="62" t="s">
        <v>67</v>
      </c>
      <c r="AL5" s="100"/>
      <c r="AM5" s="3"/>
      <c r="AN5" s="6"/>
      <c r="AO5" s="11"/>
      <c r="AP5" s="11"/>
      <c r="AQ5" s="11"/>
      <c r="AR5" s="62" t="s">
        <v>67</v>
      </c>
      <c r="AS5" s="62" t="s">
        <v>67</v>
      </c>
      <c r="AT5" s="62" t="s">
        <v>67</v>
      </c>
      <c r="AU5" s="62" t="s">
        <v>67</v>
      </c>
      <c r="AV5" s="62" t="s">
        <v>67</v>
      </c>
      <c r="AW5" s="100"/>
      <c r="AX5" s="6"/>
      <c r="AY5" s="11"/>
      <c r="AZ5" s="11"/>
      <c r="BA5" s="11"/>
      <c r="BB5" s="62" t="s">
        <v>67</v>
      </c>
      <c r="BC5" s="62" t="s">
        <v>67</v>
      </c>
      <c r="BD5" s="62" t="s">
        <v>67</v>
      </c>
      <c r="BE5" s="62" t="s">
        <v>67</v>
      </c>
      <c r="BF5" s="62" t="s">
        <v>67</v>
      </c>
      <c r="BG5" s="100"/>
      <c r="BH5" s="6"/>
      <c r="BI5" s="11"/>
      <c r="BJ5" s="11"/>
      <c r="BK5" s="11"/>
      <c r="BL5" s="62" t="s">
        <v>67</v>
      </c>
      <c r="BM5" s="62" t="s">
        <v>67</v>
      </c>
      <c r="BN5" s="62" t="s">
        <v>67</v>
      </c>
      <c r="BO5" s="62" t="s">
        <v>67</v>
      </c>
      <c r="BP5" s="62" t="s">
        <v>67</v>
      </c>
      <c r="BQ5" s="100"/>
      <c r="BT5" s="81"/>
      <c r="BU5" s="116"/>
      <c r="BV5" s="116" t="s">
        <v>74</v>
      </c>
      <c r="BW5" s="116" t="s">
        <v>74</v>
      </c>
      <c r="BX5" s="116" t="s">
        <v>75</v>
      </c>
      <c r="BY5" s="116" t="s">
        <v>74</v>
      </c>
      <c r="BZ5" s="116" t="s">
        <v>75</v>
      </c>
    </row>
    <row r="6" spans="1:78" ht="12.75" customHeight="1" x14ac:dyDescent="0.2">
      <c r="A6" s="90">
        <v>32509</v>
      </c>
      <c r="B6" s="55">
        <v>1989</v>
      </c>
      <c r="C6" s="80" t="s">
        <v>50</v>
      </c>
      <c r="D6" s="89">
        <v>37.14</v>
      </c>
      <c r="E6" s="41" t="s">
        <v>7</v>
      </c>
      <c r="F6" s="41">
        <v>36.020000000000003</v>
      </c>
      <c r="G6" s="41">
        <v>34.17</v>
      </c>
      <c r="H6" s="41">
        <v>11.41</v>
      </c>
      <c r="I6" s="41">
        <v>11.15</v>
      </c>
      <c r="J6" s="41"/>
      <c r="K6" s="41"/>
      <c r="L6" s="41"/>
      <c r="M6" s="66"/>
      <c r="N6" s="33"/>
      <c r="O6" s="56"/>
      <c r="P6" s="27"/>
      <c r="Q6" s="27"/>
      <c r="R6" s="101"/>
      <c r="S6" s="93"/>
      <c r="T6" s="37"/>
      <c r="U6" s="94"/>
      <c r="V6" s="81"/>
      <c r="W6" s="81"/>
      <c r="X6" s="81"/>
      <c r="Y6" s="81"/>
      <c r="Z6" s="81"/>
      <c r="AA6" s="81"/>
      <c r="AB6" s="101"/>
      <c r="AC6" s="93"/>
      <c r="AD6" s="37"/>
      <c r="AE6" s="93"/>
      <c r="AF6" s="81"/>
      <c r="AG6" s="81"/>
      <c r="AH6" s="81"/>
      <c r="AI6" s="81"/>
      <c r="AL6" s="101"/>
      <c r="AM6" s="110"/>
      <c r="AW6" s="101"/>
      <c r="BG6" s="101"/>
      <c r="BQ6" s="101"/>
      <c r="BT6" s="81"/>
      <c r="BU6" s="118" t="s">
        <v>70</v>
      </c>
      <c r="BV6" s="92">
        <f>INDEX(chart_data!F:F,MATCH(MAX(chart_data!$A:$A),chart_data!$A:$A,0))</f>
        <v>161.85764083761401</v>
      </c>
      <c r="BW6" s="95">
        <f>INDEX(chart_data!S:S,MATCH(MAX(chart_data!$A:$A),chart_data!$A:$A,0))</f>
        <v>14.85303028366647</v>
      </c>
      <c r="BX6" s="97">
        <f>INDEX(chart_data!T:T,MATCH(MAX(chart_data!$A:$A),chart_data!$A:$A,0))</f>
        <v>0.13446298092590103</v>
      </c>
      <c r="BY6" s="95">
        <f>INDEX(chart_data!U:U,MATCH(MAX(chart_data!$A:$A),chart_data!$A:$A,0))</f>
        <v>37.815013738706966</v>
      </c>
      <c r="BZ6" s="97">
        <f>INDEX(chart_data!V:V,MATCH(MAX(chart_data!$A:$A),chart_data!$A:$A,0))</f>
        <v>0.30485498915267772</v>
      </c>
    </row>
    <row r="7" spans="1:78" ht="12.75" customHeight="1" x14ac:dyDescent="0.2">
      <c r="A7" s="90">
        <v>32540</v>
      </c>
      <c r="B7" s="55">
        <v>1989</v>
      </c>
      <c r="C7" s="80" t="s">
        <v>51</v>
      </c>
      <c r="D7" s="33">
        <v>38.299999999999997</v>
      </c>
      <c r="E7" s="41" t="s">
        <v>7</v>
      </c>
      <c r="F7" s="41">
        <v>36.880000000000003</v>
      </c>
      <c r="G7" s="41">
        <v>35.03</v>
      </c>
      <c r="H7" s="41">
        <v>10.83</v>
      </c>
      <c r="I7" s="41">
        <v>10.49</v>
      </c>
      <c r="J7" s="41"/>
      <c r="K7" s="41"/>
      <c r="L7" s="41"/>
      <c r="M7" s="66"/>
      <c r="N7" s="33"/>
      <c r="O7" s="56"/>
      <c r="P7" s="63"/>
      <c r="Q7" s="63"/>
      <c r="R7" s="101"/>
      <c r="S7" s="93"/>
      <c r="T7" s="37"/>
      <c r="U7" s="94"/>
      <c r="V7" s="81"/>
      <c r="W7" s="81"/>
      <c r="X7" s="81"/>
      <c r="Y7" s="81"/>
      <c r="Z7" s="81"/>
      <c r="AA7" s="81"/>
      <c r="AB7" s="101"/>
      <c r="AC7" s="93"/>
      <c r="AD7" s="37"/>
      <c r="AE7" s="93"/>
      <c r="AF7" s="81"/>
      <c r="AG7" s="81"/>
      <c r="AH7" s="81"/>
      <c r="AI7" s="81"/>
      <c r="AL7" s="101"/>
      <c r="AM7" s="110"/>
      <c r="AW7" s="101"/>
      <c r="BG7" s="101"/>
      <c r="BQ7" s="101"/>
      <c r="BT7" s="81"/>
      <c r="BU7" s="118" t="s">
        <v>68</v>
      </c>
      <c r="BV7" s="92">
        <f>INDEX(chart_data!W:W,MATCH(MAX(chart_data!$A:$A),chart_data!$A:$A,0))</f>
        <v>76.931367364678337</v>
      </c>
      <c r="BW7" s="95">
        <f>INDEX(chart_data!X:X,MATCH(MAX(chart_data!$A:$A),chart_data!$A:$A,0))</f>
        <v>12.37752523638872</v>
      </c>
      <c r="BX7" s="97">
        <f>INDEX(chart_data!Y:Y,MATCH(MAX(chart_data!$A:$A),chart_data!$A:$A,0))</f>
        <v>0.19173955923166464</v>
      </c>
      <c r="BY7" s="92">
        <f>INDEX(chart_data!Z:Z,MATCH(MAX(chart_data!$A:$A),chart_data!$A:$A,0))</f>
        <v>31.512511448922467</v>
      </c>
      <c r="BZ7" s="96">
        <f>INDEX(chart_data!AA:AA,MATCH(MAX(chart_data!$A:$A),chart_data!$A:$A,0))</f>
        <v>0.69382001843843732</v>
      </c>
    </row>
    <row r="8" spans="1:78" ht="12.75" customHeight="1" x14ac:dyDescent="0.2">
      <c r="A8" s="90">
        <v>32568</v>
      </c>
      <c r="B8" s="55">
        <v>1989</v>
      </c>
      <c r="C8" s="80" t="s">
        <v>52</v>
      </c>
      <c r="D8" s="33">
        <v>38.85</v>
      </c>
      <c r="E8" s="41" t="s">
        <v>7</v>
      </c>
      <c r="F8" s="41">
        <v>37.299999999999997</v>
      </c>
      <c r="G8" s="41">
        <v>35.090000000000003</v>
      </c>
      <c r="H8" s="41">
        <v>11.4</v>
      </c>
      <c r="I8" s="41">
        <v>10.9</v>
      </c>
      <c r="J8" s="41"/>
      <c r="K8" s="41"/>
      <c r="L8" s="41"/>
      <c r="M8" s="66"/>
      <c r="N8" s="33"/>
      <c r="O8" s="56"/>
      <c r="P8" s="33"/>
      <c r="Q8" s="33"/>
      <c r="R8" s="101"/>
      <c r="S8" s="93"/>
      <c r="T8" s="37"/>
      <c r="U8" s="94"/>
      <c r="V8" s="81"/>
      <c r="W8" s="81"/>
      <c r="X8" s="81"/>
      <c r="Y8" s="81"/>
      <c r="Z8" s="81"/>
      <c r="AA8" s="81"/>
      <c r="AB8" s="101"/>
      <c r="AC8" s="93"/>
      <c r="AD8" s="37"/>
      <c r="AE8" s="93"/>
      <c r="AF8" s="81"/>
      <c r="AG8" s="81"/>
      <c r="AH8" s="81"/>
      <c r="AI8" s="81"/>
      <c r="AL8" s="101"/>
      <c r="AM8" s="110"/>
      <c r="AW8" s="101"/>
      <c r="BG8" s="101"/>
      <c r="BQ8" s="101"/>
      <c r="BT8" s="81"/>
      <c r="BU8" s="118"/>
      <c r="BV8" s="101"/>
      <c r="BW8" s="101"/>
      <c r="BX8" s="101"/>
      <c r="BY8" s="101"/>
      <c r="BZ8" s="101"/>
    </row>
    <row r="9" spans="1:78" ht="12.75" customHeight="1" x14ac:dyDescent="0.2">
      <c r="A9" s="90">
        <v>32599</v>
      </c>
      <c r="B9" s="55">
        <v>1989</v>
      </c>
      <c r="C9" s="80" t="s">
        <v>53</v>
      </c>
      <c r="D9" s="33">
        <v>41.14</v>
      </c>
      <c r="E9" s="41" t="s">
        <v>7</v>
      </c>
      <c r="F9" s="41">
        <v>39.090000000000003</v>
      </c>
      <c r="G9" s="41">
        <v>36.08</v>
      </c>
      <c r="H9" s="41">
        <v>11.45</v>
      </c>
      <c r="I9" s="41">
        <v>10.83</v>
      </c>
      <c r="J9" s="41"/>
      <c r="K9" s="41"/>
      <c r="L9" s="41"/>
      <c r="M9" s="66"/>
      <c r="N9" s="33"/>
      <c r="O9" s="56"/>
      <c r="P9" s="33"/>
      <c r="Q9" s="33"/>
      <c r="R9" s="101"/>
      <c r="S9" s="93"/>
      <c r="T9" s="37"/>
      <c r="U9" s="94"/>
      <c r="V9" s="81"/>
      <c r="W9" s="81"/>
      <c r="X9" s="81"/>
      <c r="Y9" s="81"/>
      <c r="Z9" s="81"/>
      <c r="AA9" s="81"/>
      <c r="AB9" s="101"/>
      <c r="AC9" s="93"/>
      <c r="AD9" s="37"/>
      <c r="AE9" s="93"/>
      <c r="AF9" s="81"/>
      <c r="AG9" s="81"/>
      <c r="AH9" s="81"/>
      <c r="AI9" s="81"/>
      <c r="AL9" s="101"/>
      <c r="AM9" s="110"/>
      <c r="AW9" s="101"/>
      <c r="BG9" s="101"/>
      <c r="BQ9" s="101"/>
      <c r="BT9" s="81"/>
      <c r="BU9" s="118" t="s">
        <v>71</v>
      </c>
      <c r="BV9" s="92">
        <f>INDEX(chart_data!G:G,MATCH(MAX(chart_data!$A:$A),chart_data!$A:$A,0))</f>
        <v>171.39069200000003</v>
      </c>
      <c r="BW9" s="95">
        <f>INDEX(chart_data!AC:AC,MATCH(MAX(chart_data!$A:$A),chart_data!$A:$A,0))</f>
        <v>20.314195999999981</v>
      </c>
      <c r="BX9" s="97">
        <f>INDEX(chart_data!AD:AD,MATCH(MAX(chart_data!$A:$A),chart_data!$A:$A,0))</f>
        <v>0.13446298092590103</v>
      </c>
      <c r="BY9" s="95">
        <f>INDEX(chart_data!AE:AE,MATCH(MAX(chart_data!$A:$A),chart_data!$A:$A,0))</f>
        <v>43.282151000000027</v>
      </c>
      <c r="BZ9" s="97">
        <f>INDEX(chart_data!AF:AF,MATCH(MAX(chart_data!$A:$A),chart_data!$A:$A,0))</f>
        <v>0.33785531130199997</v>
      </c>
    </row>
    <row r="10" spans="1:78" ht="12.75" customHeight="1" x14ac:dyDescent="0.2">
      <c r="A10" s="90">
        <v>32629</v>
      </c>
      <c r="B10" s="55">
        <v>1989</v>
      </c>
      <c r="C10" s="80" t="s">
        <v>54</v>
      </c>
      <c r="D10" s="33">
        <v>42.83</v>
      </c>
      <c r="E10" s="41" t="s">
        <v>7</v>
      </c>
      <c r="F10" s="41">
        <v>40.81</v>
      </c>
      <c r="G10" s="41">
        <v>36.06</v>
      </c>
      <c r="H10" s="41">
        <v>11.41</v>
      </c>
      <c r="I10" s="41">
        <v>10.81</v>
      </c>
      <c r="J10" s="41"/>
      <c r="K10" s="41"/>
      <c r="L10" s="41"/>
      <c r="M10" s="66"/>
      <c r="N10" s="33"/>
      <c r="O10" s="56"/>
      <c r="P10" s="33"/>
      <c r="Q10" s="33"/>
      <c r="R10" s="101"/>
      <c r="S10" s="93"/>
      <c r="T10" s="37"/>
      <c r="U10" s="94"/>
      <c r="V10" s="81"/>
      <c r="W10" s="81"/>
      <c r="X10" s="81"/>
      <c r="Y10" s="81"/>
      <c r="Z10" s="81"/>
      <c r="AA10" s="81"/>
      <c r="AB10" s="101"/>
      <c r="AC10" s="93"/>
      <c r="AD10" s="37"/>
      <c r="AE10" s="93"/>
      <c r="AF10" s="81"/>
      <c r="AG10" s="81"/>
      <c r="AH10" s="81"/>
      <c r="AI10" s="81"/>
      <c r="AL10" s="101"/>
      <c r="AM10" s="110"/>
      <c r="AW10" s="101"/>
      <c r="BG10" s="101"/>
      <c r="BQ10" s="101"/>
      <c r="BT10" s="81"/>
      <c r="BU10" s="118" t="s">
        <v>68</v>
      </c>
      <c r="BV10" s="92">
        <f>INDEX(chart_data!AG:AG,MATCH(MAX(chart_data!$A:$A),chart_data!$A:$A,0))</f>
        <v>84.875576666666703</v>
      </c>
      <c r="BW10" s="95">
        <f>INDEX(chart_data!AH:AH,MATCH(MAX(chart_data!$A:$A),chart_data!$A:$A,0))</f>
        <v>16.928496666666661</v>
      </c>
      <c r="BX10" s="97">
        <f>INDEX(chart_data!AI:AI,MATCH(MAX(chart_data!$A:$A),chart_data!$A:$A,0))</f>
        <v>0.24914237177913523</v>
      </c>
      <c r="BY10" s="92">
        <f>INDEX(chart_data!AJ:AJ,MATCH(MAX(chart_data!$A:$A),chart_data!$A:$A,0))</f>
        <v>36.068459166666699</v>
      </c>
      <c r="BZ10" s="96">
        <f>INDEX(chart_data!AK:AK,MATCH(MAX(chart_data!$A:$A),chart_data!$A:$A,0))</f>
        <v>0.73899998635786468</v>
      </c>
    </row>
    <row r="11" spans="1:78" ht="12.75" customHeight="1" x14ac:dyDescent="0.2">
      <c r="A11" s="90">
        <v>32660</v>
      </c>
      <c r="B11" s="55">
        <v>1989</v>
      </c>
      <c r="C11" s="80" t="s">
        <v>13</v>
      </c>
      <c r="D11" s="33">
        <v>42.7</v>
      </c>
      <c r="E11" s="41" t="s">
        <v>7</v>
      </c>
      <c r="F11" s="41">
        <v>40.74</v>
      </c>
      <c r="G11" s="41">
        <v>35.93</v>
      </c>
      <c r="H11" s="41">
        <v>11.48</v>
      </c>
      <c r="I11" s="41">
        <v>11.26</v>
      </c>
      <c r="J11" s="41"/>
      <c r="K11" s="41"/>
      <c r="L11" s="41"/>
      <c r="M11" s="66"/>
      <c r="N11" s="33"/>
      <c r="O11" s="56"/>
      <c r="P11" s="33"/>
      <c r="Q11" s="33"/>
      <c r="R11" s="101"/>
      <c r="S11" s="93"/>
      <c r="T11" s="37"/>
      <c r="U11" s="94"/>
      <c r="V11" s="81"/>
      <c r="W11" s="81"/>
      <c r="X11" s="81"/>
      <c r="Y11" s="81"/>
      <c r="Z11" s="81"/>
      <c r="AA11" s="81"/>
      <c r="AB11" s="101"/>
      <c r="AC11" s="93"/>
      <c r="AD11" s="37"/>
      <c r="AE11" s="93"/>
      <c r="AF11" s="81"/>
      <c r="AG11" s="81"/>
      <c r="AH11" s="81"/>
      <c r="AI11" s="81"/>
      <c r="AL11" s="101"/>
      <c r="AM11" s="110"/>
      <c r="AW11" s="101"/>
      <c r="BG11" s="101"/>
      <c r="BQ11" s="101"/>
      <c r="BU11" s="118"/>
      <c r="BV11" s="101"/>
      <c r="BW11" s="101"/>
      <c r="BX11" s="101"/>
      <c r="BY11" s="101"/>
      <c r="BZ11" s="101"/>
    </row>
    <row r="12" spans="1:78" ht="12.75" customHeight="1" x14ac:dyDescent="0.2">
      <c r="A12" s="90">
        <v>32690</v>
      </c>
      <c r="B12" s="55">
        <v>1989</v>
      </c>
      <c r="C12" s="80" t="s">
        <v>55</v>
      </c>
      <c r="D12" s="33">
        <v>41.49</v>
      </c>
      <c r="E12" s="41" t="s">
        <v>7</v>
      </c>
      <c r="F12" s="41">
        <v>39.26</v>
      </c>
      <c r="G12" s="41">
        <v>35.869999999999997</v>
      </c>
      <c r="H12" s="41">
        <v>11</v>
      </c>
      <c r="I12" s="41">
        <v>10.91</v>
      </c>
      <c r="J12" s="41"/>
      <c r="K12" s="41"/>
      <c r="L12" s="41"/>
      <c r="M12" s="66"/>
      <c r="N12" s="33"/>
      <c r="O12" s="56"/>
      <c r="P12" s="33"/>
      <c r="Q12" s="33"/>
      <c r="R12" s="101"/>
      <c r="S12" s="93"/>
      <c r="T12" s="37"/>
      <c r="U12" s="94"/>
      <c r="V12" s="81"/>
      <c r="W12" s="81"/>
      <c r="X12" s="81"/>
      <c r="Y12" s="81"/>
      <c r="Z12" s="81"/>
      <c r="AA12" s="81"/>
      <c r="AB12" s="101"/>
      <c r="AC12" s="93"/>
      <c r="AD12" s="37"/>
      <c r="AE12" s="93"/>
      <c r="AF12" s="81"/>
      <c r="AG12" s="81"/>
      <c r="AH12" s="81"/>
      <c r="AI12" s="81"/>
      <c r="AL12" s="101"/>
      <c r="AM12" s="110"/>
      <c r="AW12" s="101"/>
      <c r="BG12" s="101"/>
      <c r="BQ12" s="101"/>
      <c r="BU12" s="118" t="s">
        <v>72</v>
      </c>
      <c r="BV12" s="92">
        <f>INDEX(chart_data!E:E,MATCH(MAX(chart_data!$AM:$AM),chart_data!$AM:$AM,0))</f>
        <v>173.88732800000002</v>
      </c>
      <c r="BW12" s="92">
        <f>INDEX(chart_data!AN:AN,MATCH(MAX(chart_data!$AM:$AM),chart_data!$AM:$AM,0))</f>
        <v>14.830537000000021</v>
      </c>
      <c r="BX12" s="97">
        <f>INDEX(chart_data!AO:AO,MATCH(MAX(chart_data!$AM:$AM),chart_data!$AM:$AM,0))</f>
        <v>9.3240514326735191E-2</v>
      </c>
      <c r="BY12" s="95">
        <f>INDEX(chart_data!AP:AP,MATCH(MAX(chart_data!$AM:$AM),chart_data!$AM:$AM,0))</f>
        <v>36.79191800000001</v>
      </c>
      <c r="BZ12" s="97">
        <f>INDEX(chart_data!AQ:AQ,MATCH(MAX(chart_data!$AM:$AM),chart_data!$AM:$AM,0))</f>
        <v>0.26836724876492957</v>
      </c>
    </row>
    <row r="13" spans="1:78" ht="12.75" customHeight="1" x14ac:dyDescent="0.2">
      <c r="A13" s="90">
        <v>32721</v>
      </c>
      <c r="B13" s="55">
        <v>1989</v>
      </c>
      <c r="C13" s="80" t="s">
        <v>56</v>
      </c>
      <c r="D13" s="33">
        <v>39.92</v>
      </c>
      <c r="E13" s="41" t="s">
        <v>7</v>
      </c>
      <c r="F13" s="41">
        <v>37.4</v>
      </c>
      <c r="G13" s="41">
        <v>35.700000000000003</v>
      </c>
      <c r="H13" s="41">
        <v>11.48</v>
      </c>
      <c r="I13" s="41">
        <v>11.19</v>
      </c>
      <c r="J13" s="41"/>
      <c r="K13" s="41"/>
      <c r="L13" s="41"/>
      <c r="M13" s="66"/>
      <c r="N13" s="33"/>
      <c r="O13" s="56"/>
      <c r="P13" s="33"/>
      <c r="Q13" s="33"/>
      <c r="R13" s="101"/>
      <c r="S13" s="93"/>
      <c r="T13" s="37"/>
      <c r="U13" s="94"/>
      <c r="V13" s="81"/>
      <c r="W13" s="81"/>
      <c r="X13" s="81"/>
      <c r="Y13" s="81"/>
      <c r="Z13" s="81"/>
      <c r="AA13" s="81"/>
      <c r="AB13" s="101"/>
      <c r="AC13" s="93"/>
      <c r="AD13" s="37"/>
      <c r="AE13" s="93"/>
      <c r="AF13" s="81"/>
      <c r="AG13" s="81"/>
      <c r="AH13" s="81"/>
      <c r="AI13" s="81"/>
      <c r="AL13" s="101"/>
      <c r="AM13" s="110"/>
      <c r="AW13" s="101"/>
      <c r="BG13" s="101"/>
      <c r="BQ13" s="101"/>
      <c r="BU13" s="118" t="s">
        <v>68</v>
      </c>
      <c r="BV13" s="92">
        <f>INDEX(chart_data!AR:AR,MATCH(MAX(chart_data!$AM:$AM),chart_data!$AM:$AM,0))</f>
        <v>86.956106666666685</v>
      </c>
      <c r="BW13" s="92">
        <f>INDEX(chart_data!AS:AS,MATCH(MAX(chart_data!$AM:$AM),chart_data!$AM:$AM,0))</f>
        <v>12.358780833333356</v>
      </c>
      <c r="BX13" s="92">
        <f>INDEX(chart_data!AT:AT,MATCH(MAX(chart_data!$AM:$AM),chart_data!$AM:$AM,0))</f>
        <v>0.16567324224122415</v>
      </c>
      <c r="BY13" s="95">
        <f>INDEX(chart_data!AU:AU,MATCH(MAX(chart_data!$AM:$AM),chart_data!$AM:$AM,0))</f>
        <v>30.659931666666665</v>
      </c>
      <c r="BZ13" s="97">
        <f>INDEX(chart_data!AV:AV,MATCH(MAX(chart_data!$AM:$AM),chart_data!$AM:$AM,0))</f>
        <v>0.54461838067447133</v>
      </c>
    </row>
    <row r="14" spans="1:78" ht="12.75" customHeight="1" x14ac:dyDescent="0.2">
      <c r="A14" s="90">
        <v>32752</v>
      </c>
      <c r="B14" s="55">
        <v>1989</v>
      </c>
      <c r="C14" s="80" t="s">
        <v>57</v>
      </c>
      <c r="D14" s="33">
        <v>40.79</v>
      </c>
      <c r="E14" s="41" t="s">
        <v>7</v>
      </c>
      <c r="F14" s="41">
        <v>38.19</v>
      </c>
      <c r="G14" s="41">
        <v>36</v>
      </c>
      <c r="H14" s="41">
        <v>12.33</v>
      </c>
      <c r="I14" s="41">
        <v>11.89</v>
      </c>
      <c r="J14" s="41"/>
      <c r="K14" s="41"/>
      <c r="L14" s="41"/>
      <c r="M14" s="66"/>
      <c r="N14" s="33"/>
      <c r="O14" s="56"/>
      <c r="P14" s="33"/>
      <c r="Q14" s="33"/>
      <c r="R14" s="101"/>
      <c r="S14" s="93"/>
      <c r="T14" s="37"/>
      <c r="U14" s="94"/>
      <c r="V14" s="81"/>
      <c r="W14" s="81"/>
      <c r="X14" s="81"/>
      <c r="Y14" s="81"/>
      <c r="Z14" s="81"/>
      <c r="AA14" s="81"/>
      <c r="AB14" s="101"/>
      <c r="AC14" s="93"/>
      <c r="AD14" s="37"/>
      <c r="AE14" s="93"/>
      <c r="AF14" s="81"/>
      <c r="AG14" s="81"/>
      <c r="AH14" s="81"/>
      <c r="AI14" s="81"/>
      <c r="AL14" s="101"/>
      <c r="AM14" s="110"/>
      <c r="AW14" s="101"/>
      <c r="BG14" s="101"/>
      <c r="BQ14" s="101"/>
      <c r="BU14" s="118"/>
      <c r="BV14" s="101"/>
      <c r="BW14" s="101"/>
      <c r="BX14" s="101"/>
      <c r="BY14" s="101"/>
      <c r="BZ14" s="101"/>
    </row>
    <row r="15" spans="1:78" ht="12.75" customHeight="1" x14ac:dyDescent="0.2">
      <c r="A15" s="90">
        <v>32782</v>
      </c>
      <c r="B15" s="55">
        <v>1989</v>
      </c>
      <c r="C15" s="80" t="s">
        <v>58</v>
      </c>
      <c r="D15" s="33">
        <v>40.89</v>
      </c>
      <c r="E15" s="41" t="s">
        <v>7</v>
      </c>
      <c r="F15" s="41">
        <v>38.299999999999997</v>
      </c>
      <c r="G15" s="41">
        <v>37.33</v>
      </c>
      <c r="H15" s="41">
        <v>13.13</v>
      </c>
      <c r="I15" s="41">
        <v>12.5</v>
      </c>
      <c r="J15" s="41"/>
      <c r="K15" s="41"/>
      <c r="L15" s="41"/>
      <c r="M15" s="66"/>
      <c r="N15" s="33"/>
      <c r="O15" s="56"/>
      <c r="P15" s="33"/>
      <c r="Q15" s="33"/>
      <c r="R15" s="101"/>
      <c r="S15" s="93"/>
      <c r="T15" s="37"/>
      <c r="U15" s="94"/>
      <c r="V15" s="81"/>
      <c r="W15" s="81"/>
      <c r="X15" s="81"/>
      <c r="Y15" s="81"/>
      <c r="Z15" s="81"/>
      <c r="AA15" s="81"/>
      <c r="AB15" s="101"/>
      <c r="AC15" s="93"/>
      <c r="AD15" s="37"/>
      <c r="AE15" s="93"/>
      <c r="AF15" s="81"/>
      <c r="AG15" s="81"/>
      <c r="AH15" s="81"/>
      <c r="AI15" s="81"/>
      <c r="AL15" s="101"/>
      <c r="AM15" s="110"/>
      <c r="AW15" s="101"/>
      <c r="BG15" s="101"/>
      <c r="BQ15" s="101"/>
      <c r="BU15" s="118" t="s">
        <v>79</v>
      </c>
      <c r="BV15" s="92">
        <f>INDEX(chart_data!H:H,MATCH(MAX(chart_data!$AM:$AM),chart_data!$AM:$AM,0))</f>
        <v>84.861000000000004</v>
      </c>
      <c r="BW15" s="95">
        <f>INDEX(chart_data!AX:AX,MATCH(MAX(chart_data!$AM:$AM),chart_data!$AM:$AM,0))</f>
        <v>25.746000000000002</v>
      </c>
      <c r="BX15" s="97">
        <f>INDEX(chart_data!AY:AY,MATCH(MAX(chart_data!$AM:$AM),chart_data!$AM:$AM,0))</f>
        <v>0.43552397868561288</v>
      </c>
      <c r="BY15" s="95">
        <f>INDEX(chart_data!AZ:AZ,MATCH(MAX(chart_data!$AM:$AM),chart_data!$AM:$AM,0))</f>
        <v>45.855000000000004</v>
      </c>
      <c r="BZ15" s="97">
        <f>INDEX(chart_data!BA:BA,MATCH(MAX(chart_data!$AM:$AM),chart_data!$AM:$AM,0))</f>
        <v>1.1755883710198431</v>
      </c>
    </row>
    <row r="16" spans="1:78" ht="12.75" customHeight="1" x14ac:dyDescent="0.2">
      <c r="A16" s="90">
        <v>32813</v>
      </c>
      <c r="B16" s="55">
        <v>1989</v>
      </c>
      <c r="C16" s="80" t="s">
        <v>59</v>
      </c>
      <c r="D16" s="33">
        <v>40.68</v>
      </c>
      <c r="E16" s="41" t="s">
        <v>7</v>
      </c>
      <c r="F16" s="41">
        <v>38.08</v>
      </c>
      <c r="G16" s="41">
        <v>37.76</v>
      </c>
      <c r="H16" s="41">
        <v>13.79</v>
      </c>
      <c r="I16" s="41">
        <v>13.28</v>
      </c>
      <c r="J16" s="41"/>
      <c r="K16" s="41"/>
      <c r="L16" s="41"/>
      <c r="M16" s="66"/>
      <c r="N16" s="33"/>
      <c r="O16" s="56"/>
      <c r="P16" s="33"/>
      <c r="Q16" s="33"/>
      <c r="R16" s="101"/>
      <c r="S16" s="93"/>
      <c r="T16" s="37"/>
      <c r="U16" s="94"/>
      <c r="V16" s="81"/>
      <c r="W16" s="81"/>
      <c r="X16" s="81"/>
      <c r="Y16" s="81"/>
      <c r="Z16" s="81"/>
      <c r="AA16" s="81"/>
      <c r="AB16" s="101"/>
      <c r="AC16" s="93"/>
      <c r="AD16" s="37"/>
      <c r="AE16" s="93"/>
      <c r="AF16" s="81"/>
      <c r="AG16" s="81"/>
      <c r="AH16" s="81"/>
      <c r="AI16" s="81"/>
      <c r="AL16" s="101"/>
      <c r="AM16" s="110"/>
      <c r="AW16" s="101"/>
      <c r="BG16" s="101"/>
      <c r="BQ16" s="101"/>
      <c r="BU16" s="118" t="s">
        <v>68</v>
      </c>
      <c r="BV16" s="92">
        <f>INDEX(chart_data!BB:BB,MATCH(MAX(chart_data!$AM:$AM),chart_data!$AM:$AM,0))</f>
        <v>80.820000000000007</v>
      </c>
      <c r="BW16" s="92">
        <f>INDEX(chart_data!BC:BC,MATCH(MAX(chart_data!$AM:$AM),chart_data!$AM:$AM,0))</f>
        <v>24.52000000000001</v>
      </c>
      <c r="BX16" s="92">
        <f>INDEX(chart_data!BD:BD,MATCH(MAX(chart_data!$AM:$AM),chart_data!$AM:$AM,0))</f>
        <v>0.4355239786856131</v>
      </c>
      <c r="BY16" s="95">
        <f>INDEX(chart_data!BE:BE,MATCH(MAX(chart_data!$AM:$AM),chart_data!$AM:$AM,0))</f>
        <v>43.671428571428578</v>
      </c>
      <c r="BZ16" s="97">
        <f>INDEX(chart_data!BF:BF,MATCH(MAX(chart_data!$AM:$AM),chart_data!$AM:$AM,0))</f>
        <v>1.1755883710198431</v>
      </c>
    </row>
    <row r="17" spans="1:78" ht="12.75" customHeight="1" x14ac:dyDescent="0.2">
      <c r="A17" s="90">
        <v>32843</v>
      </c>
      <c r="B17" s="55">
        <v>1989</v>
      </c>
      <c r="C17" s="80" t="s">
        <v>60</v>
      </c>
      <c r="D17" s="33">
        <v>39.97</v>
      </c>
      <c r="E17" s="41" t="s">
        <v>7</v>
      </c>
      <c r="F17" s="41">
        <v>37.380000000000003</v>
      </c>
      <c r="G17" s="41">
        <v>39.159999999999997</v>
      </c>
      <c r="H17" s="41">
        <v>14.71</v>
      </c>
      <c r="I17" s="41">
        <v>14.44</v>
      </c>
      <c r="J17" s="41"/>
      <c r="K17" s="41"/>
      <c r="L17" s="41"/>
      <c r="M17" s="66"/>
      <c r="N17" s="33"/>
      <c r="O17" s="56"/>
      <c r="P17" s="33"/>
      <c r="Q17" s="33"/>
      <c r="R17" s="101"/>
      <c r="S17" s="93"/>
      <c r="T17" s="37"/>
      <c r="U17" s="94"/>
      <c r="V17" s="81"/>
      <c r="W17" s="81"/>
      <c r="X17" s="81"/>
      <c r="Y17" s="81"/>
      <c r="Z17" s="81"/>
      <c r="AA17" s="81"/>
      <c r="AB17" s="101"/>
      <c r="AC17" s="93"/>
      <c r="AD17" s="37"/>
      <c r="AE17" s="93"/>
      <c r="AF17" s="81"/>
      <c r="AG17" s="81"/>
      <c r="AH17" s="81"/>
      <c r="AI17" s="81"/>
      <c r="AL17" s="101"/>
      <c r="AM17" s="110"/>
      <c r="AW17" s="101"/>
      <c r="BG17" s="101"/>
      <c r="BQ17" s="101"/>
      <c r="BU17" s="118"/>
      <c r="BV17" s="101"/>
      <c r="BW17" s="101"/>
      <c r="BX17" s="101"/>
      <c r="BY17" s="101"/>
      <c r="BZ17" s="101"/>
    </row>
    <row r="18" spans="1:78" ht="12.75" customHeight="1" x14ac:dyDescent="0.2">
      <c r="A18" s="90">
        <v>32874</v>
      </c>
      <c r="B18" s="55">
        <v>1990</v>
      </c>
      <c r="C18" s="80" t="s">
        <v>50</v>
      </c>
      <c r="D18" s="33">
        <v>40.92</v>
      </c>
      <c r="E18" s="41" t="s">
        <v>7</v>
      </c>
      <c r="F18" s="41">
        <v>38.369999999999997</v>
      </c>
      <c r="G18" s="41">
        <v>39.21</v>
      </c>
      <c r="H18" s="41">
        <v>15.45</v>
      </c>
      <c r="I18" s="41">
        <v>15.46</v>
      </c>
      <c r="J18" s="41"/>
      <c r="K18" s="41"/>
      <c r="L18" s="41"/>
      <c r="M18" s="66"/>
      <c r="N18" s="33"/>
      <c r="O18" s="56"/>
      <c r="P18" s="33"/>
      <c r="Q18" s="33"/>
      <c r="R18" s="101"/>
      <c r="S18" s="93"/>
      <c r="T18" s="37"/>
      <c r="U18" s="94"/>
      <c r="V18" s="81"/>
      <c r="W18" s="93"/>
      <c r="X18" s="93"/>
      <c r="Y18" s="98"/>
      <c r="Z18" s="81"/>
      <c r="AA18" s="81"/>
      <c r="AB18" s="101"/>
      <c r="AC18" s="93"/>
      <c r="AD18" s="37"/>
      <c r="AE18" s="93"/>
      <c r="AF18" s="81"/>
      <c r="AG18" s="93"/>
      <c r="AH18" s="81"/>
      <c r="AI18" s="81"/>
      <c r="AL18" s="101"/>
      <c r="AM18" s="110"/>
      <c r="AW18" s="101"/>
      <c r="BG18" s="101"/>
      <c r="BQ18" s="101"/>
      <c r="BU18" s="118" t="s">
        <v>78</v>
      </c>
      <c r="BV18" s="92">
        <f>INDEX(chart_data!I:I,MATCH(MAX(chart_data!$AM:$AM),chart_data!$AM:$AM,0))</f>
        <v>121.690985</v>
      </c>
      <c r="BW18" s="95">
        <f>INDEX(chart_data!BH:BH,MATCH(MAX(chart_data!$AM:$AM),chart_data!$AM:$AM,0))</f>
        <v>44.386963000000009</v>
      </c>
      <c r="BX18" s="97">
        <f>INDEX(chart_data!BI:BI,MATCH(MAX(chart_data!$AM:$AM),chart_data!$AM:$AM,0))</f>
        <v>0.57418698085333797</v>
      </c>
      <c r="BY18" s="95">
        <f>INDEX(chart_data!BJ:BJ,MATCH(MAX(chart_data!$AM:$AM),chart_data!$AM:$AM,0))</f>
        <v>65.951779999999999</v>
      </c>
      <c r="BZ18" s="97">
        <f>INDEX(chart_data!BK:BK,MATCH(MAX(chart_data!$AM:$AM),chart_data!$AM:$AM,0))</f>
        <v>1.1832206792328668</v>
      </c>
    </row>
    <row r="19" spans="1:78" ht="12.75" customHeight="1" x14ac:dyDescent="0.2">
      <c r="A19" s="90">
        <v>32905</v>
      </c>
      <c r="B19" s="55">
        <v>1990</v>
      </c>
      <c r="C19" s="80" t="s">
        <v>51</v>
      </c>
      <c r="D19" s="33">
        <v>40.85</v>
      </c>
      <c r="E19" s="41" t="s">
        <v>7</v>
      </c>
      <c r="F19" s="41">
        <v>38.26</v>
      </c>
      <c r="G19" s="41">
        <v>37.619999999999997</v>
      </c>
      <c r="H19" s="41">
        <v>13.64</v>
      </c>
      <c r="I19" s="41">
        <v>12.96</v>
      </c>
      <c r="J19" s="41"/>
      <c r="K19" s="41"/>
      <c r="L19" s="41"/>
      <c r="M19" s="66"/>
      <c r="N19" s="33"/>
      <c r="O19" s="56"/>
      <c r="P19" s="33"/>
      <c r="Q19" s="33"/>
      <c r="R19" s="101"/>
      <c r="S19" s="93"/>
      <c r="T19" s="37"/>
      <c r="U19" s="94"/>
      <c r="V19" s="81"/>
      <c r="W19" s="93"/>
      <c r="X19" s="93"/>
      <c r="Y19" s="98"/>
      <c r="Z19" s="81"/>
      <c r="AA19" s="81"/>
      <c r="AB19" s="101"/>
      <c r="AC19" s="93"/>
      <c r="AD19" s="37"/>
      <c r="AE19" s="93"/>
      <c r="AF19" s="81"/>
      <c r="AG19" s="93"/>
      <c r="AH19" s="81"/>
      <c r="AI19" s="81"/>
      <c r="AL19" s="101"/>
      <c r="AM19" s="110"/>
      <c r="AW19" s="101"/>
      <c r="BG19" s="101"/>
      <c r="BQ19" s="101"/>
      <c r="BU19" s="118" t="s">
        <v>68</v>
      </c>
      <c r="BV19" s="92">
        <f>INDEX(chart_data!BL:BL,MATCH(MAX(chart_data!$AM:$AM),chart_data!$AM:$AM,0))</f>
        <v>104.75617619047618</v>
      </c>
      <c r="BW19" s="92">
        <f>INDEX(chart_data!BM:BM,MATCH(MAX(chart_data!$AM:$AM),chart_data!$AM:$AM,0))</f>
        <v>42.273298095238104</v>
      </c>
      <c r="BX19" s="92">
        <f>INDEX(chart_data!BN:BN,MATCH(MAX(chart_data!$AM:$AM),chart_data!$AM:$AM,0))</f>
        <v>0.67655811294102053</v>
      </c>
      <c r="BY19" s="95">
        <f>INDEX(chart_data!BO:BO,MATCH(MAX(chart_data!$AM:$AM),chart_data!$AM:$AM,0))</f>
        <v>62.811219047619041</v>
      </c>
      <c r="BZ19" s="97">
        <f>INDEX(chart_data!BP:BP,MATCH(MAX(chart_data!$AM:$AM),chart_data!$AM:$AM,0))</f>
        <v>1.4974677130720409</v>
      </c>
    </row>
    <row r="20" spans="1:78" ht="12.75" customHeight="1" x14ac:dyDescent="0.2">
      <c r="A20" s="90">
        <v>32933</v>
      </c>
      <c r="B20" s="55">
        <v>1990</v>
      </c>
      <c r="C20" s="80" t="s">
        <v>52</v>
      </c>
      <c r="D20" s="33">
        <v>40.9</v>
      </c>
      <c r="E20" s="41" t="s">
        <v>7</v>
      </c>
      <c r="F20" s="41">
        <v>38.28</v>
      </c>
      <c r="G20" s="41">
        <v>37.369999999999997</v>
      </c>
      <c r="H20" s="41">
        <v>13.04</v>
      </c>
      <c r="I20" s="41">
        <v>12.56</v>
      </c>
      <c r="J20" s="41"/>
      <c r="K20" s="41"/>
      <c r="L20" s="41"/>
      <c r="M20" s="66"/>
      <c r="N20" s="33"/>
      <c r="O20" s="56"/>
      <c r="P20" s="33"/>
      <c r="Q20" s="33"/>
      <c r="R20" s="101"/>
      <c r="S20" s="93"/>
      <c r="T20" s="37"/>
      <c r="U20" s="94"/>
      <c r="V20" s="81"/>
      <c r="W20" s="93"/>
      <c r="X20" s="93"/>
      <c r="Y20" s="98"/>
      <c r="Z20" s="81"/>
      <c r="AA20" s="81"/>
      <c r="AB20" s="101"/>
      <c r="AC20" s="93"/>
      <c r="AD20" s="37"/>
      <c r="AE20" s="93"/>
      <c r="AF20" s="81"/>
      <c r="AG20" s="93"/>
      <c r="AH20" s="81"/>
      <c r="AI20" s="81"/>
      <c r="AL20" s="101"/>
      <c r="AM20" s="110"/>
      <c r="AW20" s="101"/>
      <c r="BG20" s="101"/>
      <c r="BQ20" s="101"/>
      <c r="BU20" s="118"/>
      <c r="BV20" s="101"/>
      <c r="BW20" s="101"/>
      <c r="BX20" s="101"/>
      <c r="BY20" s="101"/>
      <c r="BZ20" s="101"/>
    </row>
    <row r="21" spans="1:78" ht="12.75" customHeight="1" x14ac:dyDescent="0.2">
      <c r="A21" s="90">
        <v>32964</v>
      </c>
      <c r="B21" s="55">
        <v>1990</v>
      </c>
      <c r="C21" s="80" t="s">
        <v>53</v>
      </c>
      <c r="D21" s="33">
        <v>44.27</v>
      </c>
      <c r="E21" s="41" t="s">
        <v>7</v>
      </c>
      <c r="F21" s="41">
        <v>41.37</v>
      </c>
      <c r="G21" s="41">
        <v>39.19</v>
      </c>
      <c r="H21" s="41">
        <v>12.47</v>
      </c>
      <c r="I21" s="41">
        <v>12.37</v>
      </c>
      <c r="J21" s="41"/>
      <c r="K21" s="41"/>
      <c r="L21" s="41"/>
      <c r="M21" s="66"/>
      <c r="N21" s="33"/>
      <c r="O21" s="56"/>
      <c r="P21" s="33"/>
      <c r="Q21" s="33"/>
      <c r="R21" s="101"/>
      <c r="S21" s="93"/>
      <c r="T21" s="37"/>
      <c r="U21" s="94"/>
      <c r="V21" s="81"/>
      <c r="W21" s="93"/>
      <c r="X21" s="93"/>
      <c r="Y21" s="98"/>
      <c r="Z21" s="81"/>
      <c r="AA21" s="81"/>
      <c r="AB21" s="101"/>
      <c r="AC21" s="93"/>
      <c r="AD21" s="37"/>
      <c r="AE21" s="93"/>
      <c r="AF21" s="81"/>
      <c r="AG21" s="93"/>
      <c r="AH21" s="81"/>
      <c r="AI21" s="81"/>
      <c r="AJ21" s="81"/>
      <c r="AK21" s="32"/>
      <c r="AL21" s="101"/>
      <c r="AM21" s="110"/>
      <c r="AN21" s="32"/>
      <c r="AW21" s="101"/>
      <c r="BG21" s="101"/>
      <c r="BQ21" s="101"/>
      <c r="BU21" s="119"/>
      <c r="BV21" s="115"/>
      <c r="BW21" s="115"/>
      <c r="BX21" s="115"/>
      <c r="BY21" s="115"/>
      <c r="BZ21" s="115"/>
    </row>
    <row r="22" spans="1:78" ht="12.75" customHeight="1" x14ac:dyDescent="0.2">
      <c r="A22" s="90">
        <v>32994</v>
      </c>
      <c r="B22" s="55">
        <v>1990</v>
      </c>
      <c r="C22" s="80" t="s">
        <v>54</v>
      </c>
      <c r="D22" s="33">
        <v>43.84</v>
      </c>
      <c r="E22" s="41" t="s">
        <v>7</v>
      </c>
      <c r="F22" s="41">
        <v>40.98</v>
      </c>
      <c r="G22" s="41">
        <v>39.68</v>
      </c>
      <c r="H22" s="41">
        <v>12.19</v>
      </c>
      <c r="I22" s="41">
        <v>11.92</v>
      </c>
      <c r="J22" s="41"/>
      <c r="K22" s="41"/>
      <c r="L22" s="41"/>
      <c r="M22" s="66"/>
      <c r="N22" s="33"/>
      <c r="O22" s="56"/>
      <c r="P22" s="33"/>
      <c r="Q22" s="33"/>
      <c r="R22" s="101"/>
      <c r="S22" s="93"/>
      <c r="T22" s="37"/>
      <c r="U22" s="94"/>
      <c r="V22" s="81"/>
      <c r="W22" s="93"/>
      <c r="X22" s="93"/>
      <c r="Y22" s="98"/>
      <c r="Z22" s="81"/>
      <c r="AA22" s="81"/>
      <c r="AB22" s="101"/>
      <c r="AC22" s="93"/>
      <c r="AD22" s="37"/>
      <c r="AE22" s="93"/>
      <c r="AF22" s="81"/>
      <c r="AG22" s="93"/>
      <c r="AH22" s="81"/>
      <c r="AI22" s="81"/>
      <c r="AJ22" s="81"/>
      <c r="AK22" s="32"/>
      <c r="AL22" s="101"/>
      <c r="AM22" s="110"/>
      <c r="AN22" s="32"/>
      <c r="AW22" s="101"/>
      <c r="BG22" s="101"/>
      <c r="BQ22" s="101"/>
    </row>
    <row r="23" spans="1:78" ht="12.75" customHeight="1" x14ac:dyDescent="0.2">
      <c r="A23" s="90">
        <v>33025</v>
      </c>
      <c r="B23" s="55">
        <v>1990</v>
      </c>
      <c r="C23" s="80" t="s">
        <v>13</v>
      </c>
      <c r="D23" s="33">
        <v>43.73</v>
      </c>
      <c r="E23" s="41" t="s">
        <v>7</v>
      </c>
      <c r="F23" s="41">
        <v>40.83</v>
      </c>
      <c r="G23" s="41">
        <v>38.130000000000003</v>
      </c>
      <c r="H23" s="41">
        <v>11.84</v>
      </c>
      <c r="I23" s="41">
        <v>11.51</v>
      </c>
      <c r="J23" s="41"/>
      <c r="K23" s="41"/>
      <c r="L23" s="41"/>
      <c r="M23" s="66"/>
      <c r="N23" s="33"/>
      <c r="O23" s="56"/>
      <c r="P23" s="33"/>
      <c r="Q23" s="33"/>
      <c r="R23" s="101"/>
      <c r="S23" s="93"/>
      <c r="T23" s="37"/>
      <c r="U23" s="94"/>
      <c r="V23" s="81"/>
      <c r="W23" s="93"/>
      <c r="X23" s="93"/>
      <c r="Y23" s="98"/>
      <c r="Z23" s="81"/>
      <c r="AA23" s="81"/>
      <c r="AB23" s="101"/>
      <c r="AC23" s="93"/>
      <c r="AD23" s="37"/>
      <c r="AE23" s="93"/>
      <c r="AF23" s="81"/>
      <c r="AG23" s="93"/>
      <c r="AH23" s="81"/>
      <c r="AI23" s="81"/>
      <c r="AJ23" s="81"/>
      <c r="AK23" s="32"/>
      <c r="AL23" s="101"/>
      <c r="AM23" s="110"/>
      <c r="AN23" s="32"/>
      <c r="AW23" s="101"/>
      <c r="BG23" s="101"/>
      <c r="BQ23" s="101"/>
    </row>
    <row r="24" spans="1:78" ht="12.75" customHeight="1" x14ac:dyDescent="0.2">
      <c r="A24" s="90">
        <v>33055</v>
      </c>
      <c r="B24" s="55">
        <v>1990</v>
      </c>
      <c r="C24" s="80" t="s">
        <v>55</v>
      </c>
      <c r="D24" s="33">
        <v>43.26</v>
      </c>
      <c r="E24" s="41" t="s">
        <v>7</v>
      </c>
      <c r="F24" s="41">
        <v>40.33</v>
      </c>
      <c r="G24" s="41">
        <v>37.58</v>
      </c>
      <c r="H24" s="41">
        <v>12.17</v>
      </c>
      <c r="I24" s="41">
        <v>11.9</v>
      </c>
      <c r="J24" s="41"/>
      <c r="K24" s="41"/>
      <c r="L24" s="41"/>
      <c r="M24" s="66"/>
      <c r="N24" s="33"/>
      <c r="O24" s="56"/>
      <c r="P24" s="33"/>
      <c r="Q24" s="33"/>
      <c r="R24" s="101"/>
      <c r="S24" s="93"/>
      <c r="T24" s="37"/>
      <c r="U24" s="94"/>
      <c r="V24" s="81"/>
      <c r="W24" s="93"/>
      <c r="X24" s="93"/>
      <c r="Y24" s="98"/>
      <c r="Z24" s="81"/>
      <c r="AA24" s="81"/>
      <c r="AB24" s="101"/>
      <c r="AC24" s="93"/>
      <c r="AD24" s="37"/>
      <c r="AE24" s="93"/>
      <c r="AF24" s="81"/>
      <c r="AG24" s="93"/>
      <c r="AH24" s="81"/>
      <c r="AI24" s="81"/>
      <c r="AJ24" s="81"/>
      <c r="AK24" s="32"/>
      <c r="AL24" s="101"/>
      <c r="AM24" s="110"/>
      <c r="AN24" s="32"/>
      <c r="AW24" s="101"/>
      <c r="BG24" s="101"/>
      <c r="BQ24" s="101"/>
    </row>
    <row r="25" spans="1:78" ht="12.75" customHeight="1" x14ac:dyDescent="0.2">
      <c r="A25" s="90">
        <v>33086</v>
      </c>
      <c r="B25" s="55">
        <v>1990</v>
      </c>
      <c r="C25" s="80" t="s">
        <v>56</v>
      </c>
      <c r="D25" s="33">
        <v>46.82</v>
      </c>
      <c r="E25" s="41" t="s">
        <v>7</v>
      </c>
      <c r="F25" s="41">
        <v>43.89</v>
      </c>
      <c r="G25" s="41">
        <v>40.26</v>
      </c>
      <c r="H25" s="41">
        <v>15.39</v>
      </c>
      <c r="I25" s="41">
        <v>14.93</v>
      </c>
      <c r="J25" s="41"/>
      <c r="K25" s="41"/>
      <c r="L25" s="41"/>
      <c r="M25" s="66"/>
      <c r="N25" s="33"/>
      <c r="O25" s="56"/>
      <c r="P25" s="33"/>
      <c r="Q25" s="33"/>
      <c r="R25" s="101"/>
      <c r="S25" s="93"/>
      <c r="T25" s="37"/>
      <c r="U25" s="94"/>
      <c r="V25" s="81"/>
      <c r="W25" s="93"/>
      <c r="X25" s="93"/>
      <c r="Y25" s="98"/>
      <c r="Z25" s="81"/>
      <c r="AA25" s="81"/>
      <c r="AB25" s="101"/>
      <c r="AC25" s="93"/>
      <c r="AD25" s="37"/>
      <c r="AE25" s="93"/>
      <c r="AF25" s="81"/>
      <c r="AG25" s="93"/>
      <c r="AH25" s="81"/>
      <c r="AI25" s="81"/>
      <c r="AJ25" s="81"/>
      <c r="AK25" s="32"/>
      <c r="AL25" s="101"/>
      <c r="AM25" s="110"/>
      <c r="AN25" s="32"/>
      <c r="AW25" s="101"/>
      <c r="BG25" s="101"/>
      <c r="BQ25" s="101"/>
    </row>
    <row r="26" spans="1:78" ht="12.75" customHeight="1" x14ac:dyDescent="0.2">
      <c r="A26" s="90">
        <v>33117</v>
      </c>
      <c r="B26" s="55">
        <v>1990</v>
      </c>
      <c r="C26" s="80" t="s">
        <v>57</v>
      </c>
      <c r="D26" s="33">
        <v>50.64</v>
      </c>
      <c r="E26" s="41" t="s">
        <v>7</v>
      </c>
      <c r="F26" s="41">
        <v>47.71</v>
      </c>
      <c r="G26" s="41">
        <v>42.67</v>
      </c>
      <c r="H26" s="41">
        <v>18.309999999999999</v>
      </c>
      <c r="I26" s="41">
        <v>16.940000000000001</v>
      </c>
      <c r="J26" s="41"/>
      <c r="K26" s="41"/>
      <c r="L26" s="41"/>
      <c r="M26" s="66"/>
      <c r="N26" s="33"/>
      <c r="O26" s="56"/>
      <c r="P26" s="33"/>
      <c r="Q26" s="33"/>
      <c r="R26" s="101"/>
      <c r="S26" s="93"/>
      <c r="T26" s="37"/>
      <c r="U26" s="94"/>
      <c r="V26" s="81"/>
      <c r="W26" s="93"/>
      <c r="X26" s="93"/>
      <c r="Y26" s="98"/>
      <c r="Z26" s="81"/>
      <c r="AA26" s="81"/>
      <c r="AB26" s="101"/>
      <c r="AC26" s="93"/>
      <c r="AD26" s="37"/>
      <c r="AE26" s="93"/>
      <c r="AF26" s="81"/>
      <c r="AG26" s="93"/>
      <c r="AH26" s="81"/>
      <c r="AI26" s="81"/>
      <c r="AJ26" s="81"/>
      <c r="AK26" s="32"/>
      <c r="AL26" s="101"/>
      <c r="AM26" s="110"/>
      <c r="AN26" s="32"/>
      <c r="AW26" s="101"/>
      <c r="BG26" s="101"/>
      <c r="BQ26" s="101"/>
    </row>
    <row r="27" spans="1:78" ht="12.75" customHeight="1" x14ac:dyDescent="0.2">
      <c r="A27" s="90">
        <v>33147</v>
      </c>
      <c r="B27" s="55">
        <v>1990</v>
      </c>
      <c r="C27" s="80" t="s">
        <v>58</v>
      </c>
      <c r="D27" s="33">
        <v>51.45</v>
      </c>
      <c r="E27" s="41" t="s">
        <v>7</v>
      </c>
      <c r="F27" s="41">
        <v>48.52</v>
      </c>
      <c r="G27" s="41">
        <v>45.85</v>
      </c>
      <c r="H27" s="41">
        <v>23.91</v>
      </c>
      <c r="I27" s="41">
        <v>19.66</v>
      </c>
      <c r="J27" s="41"/>
      <c r="K27" s="41"/>
      <c r="L27" s="41"/>
      <c r="M27" s="66"/>
      <c r="N27" s="33"/>
      <c r="O27" s="56"/>
      <c r="P27" s="33"/>
      <c r="Q27" s="33"/>
      <c r="R27" s="101"/>
      <c r="S27" s="93"/>
      <c r="T27" s="37"/>
      <c r="U27" s="94"/>
      <c r="V27" s="81"/>
      <c r="W27" s="93"/>
      <c r="X27" s="93"/>
      <c r="Y27" s="98"/>
      <c r="Z27" s="81"/>
      <c r="AA27" s="81"/>
      <c r="AB27" s="101"/>
      <c r="AC27" s="93"/>
      <c r="AD27" s="37"/>
      <c r="AE27" s="93"/>
      <c r="AF27" s="81"/>
      <c r="AG27" s="93"/>
      <c r="AH27" s="81"/>
      <c r="AI27" s="81"/>
      <c r="AJ27" s="81"/>
      <c r="AK27" s="32"/>
      <c r="AL27" s="101"/>
      <c r="AM27" s="110"/>
      <c r="AN27" s="32"/>
      <c r="AW27" s="101"/>
      <c r="BG27" s="101"/>
      <c r="BQ27" s="101"/>
    </row>
    <row r="28" spans="1:78" ht="12.75" customHeight="1" x14ac:dyDescent="0.2">
      <c r="A28" s="90">
        <v>33178</v>
      </c>
      <c r="B28" s="55">
        <v>1990</v>
      </c>
      <c r="C28" s="80" t="s">
        <v>59</v>
      </c>
      <c r="D28" s="33">
        <v>47.53</v>
      </c>
      <c r="E28" s="41" t="s">
        <v>7</v>
      </c>
      <c r="F28" s="41">
        <v>44.55</v>
      </c>
      <c r="G28" s="41">
        <v>44.52</v>
      </c>
      <c r="H28" s="41">
        <v>20.64</v>
      </c>
      <c r="I28" s="41">
        <v>18.11</v>
      </c>
      <c r="J28" s="41"/>
      <c r="K28" s="41"/>
      <c r="L28" s="41"/>
      <c r="M28" s="66"/>
      <c r="N28" s="33"/>
      <c r="O28" s="56"/>
      <c r="P28" s="33"/>
      <c r="Q28" s="33"/>
      <c r="R28" s="101"/>
      <c r="S28" s="93"/>
      <c r="T28" s="37"/>
      <c r="U28" s="94"/>
      <c r="V28" s="81"/>
      <c r="W28" s="93"/>
      <c r="X28" s="93"/>
      <c r="Y28" s="98"/>
      <c r="Z28" s="81"/>
      <c r="AA28" s="81"/>
      <c r="AB28" s="101"/>
      <c r="AC28" s="93"/>
      <c r="AD28" s="37"/>
      <c r="AE28" s="93"/>
      <c r="AF28" s="81"/>
      <c r="AG28" s="93"/>
      <c r="AH28" s="81"/>
      <c r="AI28" s="81"/>
      <c r="AJ28" s="81"/>
      <c r="AK28" s="32"/>
      <c r="AL28" s="101"/>
      <c r="AM28" s="110"/>
      <c r="AN28" s="32"/>
      <c r="AW28" s="101"/>
      <c r="BG28" s="101"/>
      <c r="BQ28" s="101"/>
    </row>
    <row r="29" spans="1:78" ht="12.75" customHeight="1" x14ac:dyDescent="0.2">
      <c r="A29" s="90">
        <v>33208</v>
      </c>
      <c r="B29" s="55">
        <v>1990</v>
      </c>
      <c r="C29" s="80" t="s">
        <v>60</v>
      </c>
      <c r="D29" s="33">
        <v>44.28</v>
      </c>
      <c r="E29" s="41" t="s">
        <v>7</v>
      </c>
      <c r="F29" s="41">
        <v>41.29</v>
      </c>
      <c r="G29" s="41">
        <v>43.7</v>
      </c>
      <c r="H29" s="41">
        <v>17.670000000000002</v>
      </c>
      <c r="I29" s="41">
        <v>17.350000000000001</v>
      </c>
      <c r="J29" s="41"/>
      <c r="K29" s="41"/>
      <c r="L29" s="41"/>
      <c r="M29" s="66"/>
      <c r="N29" s="33"/>
      <c r="O29" s="56"/>
      <c r="P29" s="33"/>
      <c r="Q29" s="33"/>
      <c r="R29" s="101"/>
      <c r="S29" s="93"/>
      <c r="T29" s="37"/>
      <c r="U29" s="94"/>
      <c r="V29" s="81"/>
      <c r="W29" s="93"/>
      <c r="X29" s="93"/>
      <c r="Y29" s="98"/>
      <c r="Z29" s="81"/>
      <c r="AA29" s="81"/>
      <c r="AB29" s="101"/>
      <c r="AC29" s="93"/>
      <c r="AD29" s="37"/>
      <c r="AE29" s="93"/>
      <c r="AF29" s="81"/>
      <c r="AG29" s="93"/>
      <c r="AH29" s="81"/>
      <c r="AI29" s="81"/>
      <c r="AJ29" s="81"/>
      <c r="AK29" s="32"/>
      <c r="AL29" s="101"/>
      <c r="AM29" s="110"/>
      <c r="AN29" s="32"/>
      <c r="AW29" s="101"/>
      <c r="BG29" s="101"/>
      <c r="BQ29" s="101"/>
    </row>
    <row r="30" spans="1:78" ht="12.75" customHeight="1" x14ac:dyDescent="0.2">
      <c r="A30" s="90">
        <v>33239</v>
      </c>
      <c r="B30" s="55">
        <v>1991</v>
      </c>
      <c r="C30" s="80" t="s">
        <v>50</v>
      </c>
      <c r="D30" s="33">
        <v>45.13</v>
      </c>
      <c r="E30" s="41">
        <v>44.38</v>
      </c>
      <c r="F30" s="41">
        <v>42.14</v>
      </c>
      <c r="G30" s="41">
        <v>43.31</v>
      </c>
      <c r="H30" s="41">
        <v>17.52</v>
      </c>
      <c r="I30" s="41">
        <v>17.13</v>
      </c>
      <c r="J30" s="41"/>
      <c r="K30" s="41"/>
      <c r="L30" s="41"/>
      <c r="M30" s="66">
        <f t="shared" ref="M30:M93" si="0">G30-F30</f>
        <v>1.1700000000000017</v>
      </c>
      <c r="N30" s="34"/>
      <c r="O30" s="34">
        <v>44.816254336100911</v>
      </c>
      <c r="P30" s="34">
        <v>70.279371113480352</v>
      </c>
      <c r="Q30" s="34">
        <v>121.4</v>
      </c>
      <c r="R30" s="101"/>
      <c r="S30" s="93"/>
      <c r="T30" s="37"/>
      <c r="U30" s="94"/>
      <c r="V30" s="81"/>
      <c r="W30" s="93"/>
      <c r="X30" s="93"/>
      <c r="Y30" s="98"/>
      <c r="Z30" s="93"/>
      <c r="AA30" s="81"/>
      <c r="AB30" s="101"/>
      <c r="AC30" s="93"/>
      <c r="AD30" s="37"/>
      <c r="AE30" s="93"/>
      <c r="AF30" s="81"/>
      <c r="AG30" s="93"/>
      <c r="AH30" s="81"/>
      <c r="AI30" s="81"/>
      <c r="AJ30" s="81"/>
      <c r="AK30" s="32"/>
      <c r="AL30" s="101"/>
      <c r="AM30" s="110"/>
      <c r="AN30" s="32"/>
      <c r="AW30" s="101"/>
      <c r="BG30" s="101"/>
      <c r="BQ30" s="101"/>
    </row>
    <row r="31" spans="1:78" ht="12.75" customHeight="1" x14ac:dyDescent="0.2">
      <c r="A31" s="90">
        <v>33270</v>
      </c>
      <c r="B31" s="55">
        <v>1991</v>
      </c>
      <c r="C31" s="80" t="s">
        <v>51</v>
      </c>
      <c r="D31" s="33">
        <v>43.62</v>
      </c>
      <c r="E31" s="41">
        <v>42.91</v>
      </c>
      <c r="F31" s="41">
        <v>40.61</v>
      </c>
      <c r="G31" s="41">
        <v>43.19</v>
      </c>
      <c r="H31" s="41">
        <v>16.68</v>
      </c>
      <c r="I31" s="41">
        <v>15.39</v>
      </c>
      <c r="J31" s="41"/>
      <c r="K31" s="41"/>
      <c r="L31" s="41"/>
      <c r="M31" s="66">
        <f t="shared" si="0"/>
        <v>2.5799999999999983</v>
      </c>
      <c r="N31" s="34"/>
      <c r="O31" s="34">
        <v>35.712721947894579</v>
      </c>
      <c r="P31" s="34">
        <v>56.003512038863995</v>
      </c>
      <c r="Q31" s="34">
        <v>96.74</v>
      </c>
      <c r="R31" s="101"/>
      <c r="S31" s="93"/>
      <c r="T31" s="37"/>
      <c r="U31" s="94"/>
      <c r="V31" s="81"/>
      <c r="W31" s="93"/>
      <c r="X31" s="93"/>
      <c r="Y31" s="98"/>
      <c r="Z31" s="93"/>
      <c r="AA31" s="81"/>
      <c r="AB31" s="101"/>
      <c r="AC31" s="93"/>
      <c r="AD31" s="37"/>
      <c r="AE31" s="93"/>
      <c r="AF31" s="81"/>
      <c r="AG31" s="93"/>
      <c r="AH31" s="81"/>
      <c r="AI31" s="81"/>
      <c r="AJ31" s="81"/>
      <c r="AK31" s="32"/>
      <c r="AL31" s="101"/>
      <c r="AM31" s="110"/>
      <c r="AN31" s="32"/>
      <c r="AW31" s="101"/>
      <c r="BG31" s="101"/>
      <c r="BQ31" s="101"/>
    </row>
    <row r="32" spans="1:78" ht="12.75" customHeight="1" x14ac:dyDescent="0.2">
      <c r="A32" s="90">
        <v>33298</v>
      </c>
      <c r="B32" s="55">
        <v>1991</v>
      </c>
      <c r="C32" s="80" t="s">
        <v>52</v>
      </c>
      <c r="D32" s="33">
        <v>44.74</v>
      </c>
      <c r="E32" s="41">
        <v>43.8</v>
      </c>
      <c r="F32" s="41">
        <v>41.66</v>
      </c>
      <c r="G32" s="41">
        <v>40.31</v>
      </c>
      <c r="H32" s="41">
        <v>13.54</v>
      </c>
      <c r="I32" s="41">
        <v>13.4</v>
      </c>
      <c r="J32" s="41"/>
      <c r="K32" s="41"/>
      <c r="L32" s="41"/>
      <c r="M32" s="66">
        <f t="shared" si="0"/>
        <v>-1.3499999999999943</v>
      </c>
      <c r="N32" s="34"/>
      <c r="O32" s="34">
        <v>35.465383476682163</v>
      </c>
      <c r="P32" s="34">
        <v>55.615644010478235</v>
      </c>
      <c r="Q32" s="34">
        <v>96.07</v>
      </c>
      <c r="R32" s="101"/>
      <c r="S32" s="93"/>
      <c r="T32" s="37"/>
      <c r="U32" s="94"/>
      <c r="V32" s="81"/>
      <c r="W32" s="93"/>
      <c r="X32" s="93"/>
      <c r="Y32" s="98"/>
      <c r="Z32" s="93"/>
      <c r="AA32" s="81"/>
      <c r="AB32" s="101"/>
      <c r="AC32" s="93"/>
      <c r="AD32" s="37"/>
      <c r="AE32" s="93"/>
      <c r="AF32" s="81"/>
      <c r="AG32" s="93"/>
      <c r="AH32" s="81"/>
      <c r="AI32" s="81"/>
      <c r="AJ32" s="81"/>
      <c r="AK32" s="32"/>
      <c r="AL32" s="101"/>
      <c r="AM32" s="110"/>
      <c r="AN32" s="32"/>
      <c r="AW32" s="101"/>
      <c r="BG32" s="101"/>
      <c r="BQ32" s="101"/>
    </row>
    <row r="33" spans="1:69" ht="12.75" customHeight="1" x14ac:dyDescent="0.2">
      <c r="A33" s="90">
        <v>33329</v>
      </c>
      <c r="B33" s="55">
        <v>1991</v>
      </c>
      <c r="C33" s="80" t="s">
        <v>53</v>
      </c>
      <c r="D33" s="33">
        <v>49.03</v>
      </c>
      <c r="E33" s="41">
        <v>47.52</v>
      </c>
      <c r="F33" s="41">
        <v>45.41</v>
      </c>
      <c r="G33" s="41">
        <v>43.41</v>
      </c>
      <c r="H33" s="41">
        <v>12.49</v>
      </c>
      <c r="I33" s="41">
        <v>12.16</v>
      </c>
      <c r="J33" s="41"/>
      <c r="K33" s="41"/>
      <c r="L33" s="41"/>
      <c r="M33" s="66">
        <f t="shared" si="0"/>
        <v>-2</v>
      </c>
      <c r="N33" s="34"/>
      <c r="O33" s="34">
        <v>36.993713731636504</v>
      </c>
      <c r="P33" s="34">
        <v>58.012321081399229</v>
      </c>
      <c r="Q33" s="34">
        <v>100.21</v>
      </c>
      <c r="R33" s="101"/>
      <c r="S33" s="93"/>
      <c r="T33" s="37"/>
      <c r="U33" s="94"/>
      <c r="V33" s="81"/>
      <c r="W33" s="93"/>
      <c r="X33" s="93"/>
      <c r="Y33" s="98"/>
      <c r="Z33" s="93"/>
      <c r="AA33" s="81"/>
      <c r="AB33" s="101"/>
      <c r="AC33" s="93"/>
      <c r="AD33" s="37"/>
      <c r="AE33" s="93"/>
      <c r="AF33" s="81"/>
      <c r="AG33" s="93"/>
      <c r="AH33" s="81"/>
      <c r="AI33" s="81"/>
      <c r="AJ33" s="81"/>
      <c r="AK33" s="32"/>
      <c r="AL33" s="101"/>
      <c r="AM33" s="110"/>
      <c r="AN33" s="32"/>
      <c r="AW33" s="101"/>
      <c r="BG33" s="101"/>
      <c r="BQ33" s="101"/>
    </row>
    <row r="34" spans="1:69" ht="12.75" customHeight="1" x14ac:dyDescent="0.2">
      <c r="A34" s="90">
        <v>33359</v>
      </c>
      <c r="B34" s="55">
        <v>1991</v>
      </c>
      <c r="C34" s="80" t="s">
        <v>54</v>
      </c>
      <c r="D34" s="33">
        <v>50.16</v>
      </c>
      <c r="E34" s="41">
        <v>48.94</v>
      </c>
      <c r="F34" s="41">
        <v>46.64</v>
      </c>
      <c r="G34" s="41">
        <v>43.64</v>
      </c>
      <c r="H34" s="41">
        <v>13.15</v>
      </c>
      <c r="I34" s="41">
        <v>12.91</v>
      </c>
      <c r="J34" s="41"/>
      <c r="K34" s="41"/>
      <c r="L34" s="41"/>
      <c r="M34" s="66">
        <f t="shared" si="0"/>
        <v>-3</v>
      </c>
      <c r="N34" s="34"/>
      <c r="O34" s="34">
        <v>37.444091246381504</v>
      </c>
      <c r="P34" s="34">
        <v>58.718588237564347</v>
      </c>
      <c r="Q34" s="34">
        <v>101.43</v>
      </c>
      <c r="R34" s="101"/>
      <c r="S34" s="93"/>
      <c r="T34" s="37"/>
      <c r="U34" s="94"/>
      <c r="V34" s="81"/>
      <c r="W34" s="93"/>
      <c r="X34" s="93"/>
      <c r="Y34" s="98"/>
      <c r="Z34" s="93"/>
      <c r="AA34" s="81"/>
      <c r="AB34" s="101"/>
      <c r="AC34" s="93"/>
      <c r="AD34" s="37"/>
      <c r="AE34" s="93"/>
      <c r="AF34" s="81"/>
      <c r="AG34" s="93"/>
      <c r="AH34" s="81"/>
      <c r="AI34" s="81"/>
      <c r="AJ34" s="81"/>
      <c r="AK34" s="32"/>
      <c r="AL34" s="101"/>
      <c r="AM34" s="110"/>
      <c r="AN34" s="32"/>
      <c r="AW34" s="101"/>
      <c r="BG34" s="101"/>
      <c r="BQ34" s="101"/>
    </row>
    <row r="35" spans="1:69" ht="12.75" customHeight="1" x14ac:dyDescent="0.2">
      <c r="A35" s="90">
        <v>33390</v>
      </c>
      <c r="B35" s="55">
        <v>1991</v>
      </c>
      <c r="C35" s="80" t="s">
        <v>13</v>
      </c>
      <c r="D35" s="33">
        <v>50.04</v>
      </c>
      <c r="E35" s="41">
        <v>48.76</v>
      </c>
      <c r="F35" s="41">
        <v>46.53</v>
      </c>
      <c r="G35" s="41">
        <v>43.64</v>
      </c>
      <c r="H35" s="41">
        <v>13.38</v>
      </c>
      <c r="I35" s="41">
        <v>13.05</v>
      </c>
      <c r="J35" s="41"/>
      <c r="K35" s="41"/>
      <c r="L35" s="41"/>
      <c r="M35" s="66">
        <f t="shared" si="0"/>
        <v>-2.8900000000000006</v>
      </c>
      <c r="N35" s="34"/>
      <c r="O35" s="34">
        <v>37.421941532541595</v>
      </c>
      <c r="P35" s="34">
        <v>58.68385378726115</v>
      </c>
      <c r="Q35" s="34">
        <v>101.37</v>
      </c>
      <c r="R35" s="101"/>
      <c r="S35" s="93"/>
      <c r="T35" s="37"/>
      <c r="U35" s="94"/>
      <c r="V35" s="81"/>
      <c r="W35" s="93"/>
      <c r="X35" s="93"/>
      <c r="Y35" s="98"/>
      <c r="Z35" s="93"/>
      <c r="AA35" s="81"/>
      <c r="AB35" s="101"/>
      <c r="AC35" s="93"/>
      <c r="AD35" s="37"/>
      <c r="AE35" s="93"/>
      <c r="AF35" s="81"/>
      <c r="AG35" s="93"/>
      <c r="AH35" s="81"/>
      <c r="AI35" s="81"/>
      <c r="AJ35" s="81"/>
      <c r="AK35" s="32"/>
      <c r="AL35" s="101"/>
      <c r="AM35" s="110"/>
      <c r="AN35" s="32"/>
      <c r="AW35" s="101"/>
      <c r="BG35" s="101"/>
      <c r="BQ35" s="101"/>
    </row>
    <row r="36" spans="1:69" ht="12.75" customHeight="1" x14ac:dyDescent="0.2">
      <c r="A36" s="90">
        <v>33420</v>
      </c>
      <c r="B36" s="55">
        <v>1991</v>
      </c>
      <c r="C36" s="80" t="s">
        <v>55</v>
      </c>
      <c r="D36" s="33">
        <v>50.65</v>
      </c>
      <c r="E36" s="41">
        <v>49.35</v>
      </c>
      <c r="F36" s="41">
        <v>47.08</v>
      </c>
      <c r="G36" s="41">
        <v>44.26</v>
      </c>
      <c r="H36" s="41">
        <v>13.67</v>
      </c>
      <c r="I36" s="41">
        <v>12.97</v>
      </c>
      <c r="J36" s="41"/>
      <c r="K36" s="41"/>
      <c r="L36" s="41"/>
      <c r="M36" s="66">
        <f t="shared" si="0"/>
        <v>-2.8200000000000003</v>
      </c>
      <c r="N36" s="34"/>
      <c r="O36" s="34">
        <v>38.776765695749909</v>
      </c>
      <c r="P36" s="34">
        <v>60.808444330807049</v>
      </c>
      <c r="Q36" s="34">
        <v>105.04</v>
      </c>
      <c r="R36" s="101"/>
      <c r="S36" s="93"/>
      <c r="T36" s="37"/>
      <c r="U36" s="94"/>
      <c r="V36" s="81"/>
      <c r="W36" s="93"/>
      <c r="X36" s="93"/>
      <c r="Y36" s="98"/>
      <c r="Z36" s="93"/>
      <c r="AA36" s="81"/>
      <c r="AB36" s="101"/>
      <c r="AC36" s="93"/>
      <c r="AD36" s="37"/>
      <c r="AE36" s="93"/>
      <c r="AF36" s="81"/>
      <c r="AG36" s="93"/>
      <c r="AH36" s="81"/>
      <c r="AI36" s="81"/>
      <c r="AJ36" s="81"/>
      <c r="AK36" s="32"/>
      <c r="AL36" s="101"/>
      <c r="AM36" s="110"/>
      <c r="AN36" s="32"/>
      <c r="AW36" s="101"/>
      <c r="BG36" s="101"/>
      <c r="BQ36" s="101"/>
    </row>
    <row r="37" spans="1:69" ht="12.75" customHeight="1" x14ac:dyDescent="0.2">
      <c r="A37" s="90">
        <v>33451</v>
      </c>
      <c r="B37" s="55">
        <v>1991</v>
      </c>
      <c r="C37" s="80" t="s">
        <v>56</v>
      </c>
      <c r="D37" s="33">
        <v>50.23</v>
      </c>
      <c r="E37" s="41">
        <v>48.9</v>
      </c>
      <c r="F37" s="41">
        <v>46.71</v>
      </c>
      <c r="G37" s="41">
        <v>44.17</v>
      </c>
      <c r="H37" s="41">
        <v>13.33</v>
      </c>
      <c r="I37" s="41">
        <v>12.71</v>
      </c>
      <c r="J37" s="41"/>
      <c r="K37" s="41"/>
      <c r="L37" s="41"/>
      <c r="M37" s="66">
        <f t="shared" si="0"/>
        <v>-2.5399999999999991</v>
      </c>
      <c r="N37" s="34"/>
      <c r="O37" s="34">
        <v>39.415415778134218</v>
      </c>
      <c r="P37" s="34">
        <v>61.809954314549401</v>
      </c>
      <c r="Q37" s="34">
        <v>106.77</v>
      </c>
      <c r="R37" s="101"/>
      <c r="S37" s="93"/>
      <c r="T37" s="37"/>
      <c r="U37" s="94"/>
      <c r="V37" s="81"/>
      <c r="W37" s="93"/>
      <c r="X37" s="93"/>
      <c r="Y37" s="98"/>
      <c r="Z37" s="93"/>
      <c r="AA37" s="81"/>
      <c r="AB37" s="101"/>
      <c r="AC37" s="93"/>
      <c r="AD37" s="37"/>
      <c r="AE37" s="93"/>
      <c r="AF37" s="81"/>
      <c r="AG37" s="93"/>
      <c r="AH37" s="81"/>
      <c r="AI37" s="81"/>
      <c r="AJ37" s="81"/>
      <c r="AK37" s="32"/>
      <c r="AL37" s="101"/>
      <c r="AM37" s="110"/>
      <c r="AN37" s="32"/>
      <c r="AW37" s="101"/>
      <c r="BG37" s="101"/>
      <c r="BQ37" s="101"/>
    </row>
    <row r="38" spans="1:69" ht="12.75" customHeight="1" x14ac:dyDescent="0.2">
      <c r="A38" s="90">
        <v>33482</v>
      </c>
      <c r="B38" s="55">
        <v>1991</v>
      </c>
      <c r="C38" s="80" t="s">
        <v>57</v>
      </c>
      <c r="D38" s="33">
        <v>50.11</v>
      </c>
      <c r="E38" s="41">
        <v>48.85</v>
      </c>
      <c r="F38" s="41">
        <v>46.58</v>
      </c>
      <c r="G38" s="41">
        <v>44.24</v>
      </c>
      <c r="H38" s="41">
        <v>13.64</v>
      </c>
      <c r="I38" s="41">
        <v>13.01</v>
      </c>
      <c r="J38" s="41"/>
      <c r="K38" s="41"/>
      <c r="L38" s="41"/>
      <c r="M38" s="66">
        <f t="shared" si="0"/>
        <v>-2.3399999999999963</v>
      </c>
      <c r="N38" s="34"/>
      <c r="O38" s="34">
        <v>40.039299384625245</v>
      </c>
      <c r="P38" s="34">
        <v>62.788307998089614</v>
      </c>
      <c r="Q38" s="34">
        <v>108.46</v>
      </c>
      <c r="R38" s="101"/>
      <c r="S38" s="93"/>
      <c r="T38" s="37"/>
      <c r="U38" s="94"/>
      <c r="V38" s="81"/>
      <c r="W38" s="93"/>
      <c r="X38" s="93"/>
      <c r="Y38" s="98"/>
      <c r="Z38" s="93"/>
      <c r="AA38" s="81"/>
      <c r="AB38" s="101"/>
      <c r="AC38" s="93"/>
      <c r="AD38" s="37"/>
      <c r="AE38" s="93"/>
      <c r="AF38" s="81"/>
      <c r="AG38" s="93"/>
      <c r="AH38" s="81"/>
      <c r="AI38" s="81"/>
      <c r="AJ38" s="81"/>
      <c r="AK38" s="32"/>
      <c r="AL38" s="101"/>
      <c r="AM38" s="110"/>
      <c r="AN38" s="32"/>
      <c r="AW38" s="101"/>
      <c r="BG38" s="101"/>
      <c r="BQ38" s="101"/>
    </row>
    <row r="39" spans="1:69" ht="12.75" customHeight="1" x14ac:dyDescent="0.2">
      <c r="A39" s="90">
        <v>33512</v>
      </c>
      <c r="B39" s="55">
        <v>1991</v>
      </c>
      <c r="C39" s="80" t="s">
        <v>58</v>
      </c>
      <c r="D39" s="33">
        <v>49.99</v>
      </c>
      <c r="E39" s="41">
        <v>48.7</v>
      </c>
      <c r="F39" s="41">
        <v>46.48</v>
      </c>
      <c r="G39" s="41">
        <v>45.1</v>
      </c>
      <c r="H39" s="41">
        <v>14.18</v>
      </c>
      <c r="I39" s="41">
        <v>13.66</v>
      </c>
      <c r="J39" s="41"/>
      <c r="K39" s="41"/>
      <c r="L39" s="41"/>
      <c r="M39" s="66">
        <f t="shared" si="0"/>
        <v>-1.3799999999999955</v>
      </c>
      <c r="N39" s="34"/>
      <c r="O39" s="34">
        <v>42.029082011244547</v>
      </c>
      <c r="P39" s="34">
        <v>65.908619450327336</v>
      </c>
      <c r="Q39" s="34">
        <v>113.85</v>
      </c>
      <c r="R39" s="101"/>
      <c r="S39" s="93"/>
      <c r="T39" s="37"/>
      <c r="U39" s="94"/>
      <c r="V39" s="81"/>
      <c r="W39" s="93"/>
      <c r="X39" s="93"/>
      <c r="Y39" s="98"/>
      <c r="Z39" s="93"/>
      <c r="AA39" s="81"/>
      <c r="AB39" s="101"/>
      <c r="AC39" s="93"/>
      <c r="AD39" s="37"/>
      <c r="AE39" s="93"/>
      <c r="AF39" s="81"/>
      <c r="AG39" s="93"/>
      <c r="AH39" s="81"/>
      <c r="AI39" s="81"/>
      <c r="AJ39" s="81"/>
      <c r="AK39" s="32"/>
      <c r="AL39" s="101"/>
      <c r="AM39" s="110"/>
      <c r="AN39" s="32"/>
      <c r="AW39" s="101"/>
      <c r="BG39" s="101"/>
      <c r="BQ39" s="101"/>
    </row>
    <row r="40" spans="1:69" ht="12.75" customHeight="1" x14ac:dyDescent="0.2">
      <c r="A40" s="90">
        <v>33543</v>
      </c>
      <c r="B40" s="55">
        <v>1991</v>
      </c>
      <c r="C40" s="80" t="s">
        <v>59</v>
      </c>
      <c r="D40" s="33">
        <v>49.69</v>
      </c>
      <c r="E40" s="41">
        <v>48.44</v>
      </c>
      <c r="F40" s="41">
        <v>46.18</v>
      </c>
      <c r="G40" s="41">
        <v>46.05</v>
      </c>
      <c r="H40" s="41">
        <v>14.33</v>
      </c>
      <c r="I40" s="41">
        <v>14.25</v>
      </c>
      <c r="J40" s="41"/>
      <c r="K40" s="41"/>
      <c r="L40" s="41"/>
      <c r="M40" s="66">
        <f t="shared" si="0"/>
        <v>-0.13000000000000256</v>
      </c>
      <c r="N40" s="34"/>
      <c r="O40" s="34">
        <v>42.44254333625635</v>
      </c>
      <c r="P40" s="34">
        <v>66.556995855987111</v>
      </c>
      <c r="Q40" s="34">
        <v>114.97</v>
      </c>
      <c r="R40" s="101"/>
      <c r="S40" s="93"/>
      <c r="T40" s="37"/>
      <c r="U40" s="94"/>
      <c r="V40" s="81"/>
      <c r="W40" s="93"/>
      <c r="X40" s="93"/>
      <c r="Y40" s="98"/>
      <c r="Z40" s="93"/>
      <c r="AA40" s="81"/>
      <c r="AB40" s="101"/>
      <c r="AC40" s="93"/>
      <c r="AD40" s="37"/>
      <c r="AE40" s="93"/>
      <c r="AF40" s="81"/>
      <c r="AG40" s="93"/>
      <c r="AH40" s="81"/>
      <c r="AI40" s="81"/>
      <c r="AJ40" s="81"/>
      <c r="AK40" s="32"/>
      <c r="AL40" s="101"/>
      <c r="AM40" s="110"/>
      <c r="AN40" s="32"/>
      <c r="AW40" s="101"/>
      <c r="BG40" s="101"/>
      <c r="BQ40" s="101"/>
    </row>
    <row r="41" spans="1:69" ht="12.75" customHeight="1" x14ac:dyDescent="0.2">
      <c r="A41" s="90">
        <v>33573</v>
      </c>
      <c r="B41" s="55">
        <v>1991</v>
      </c>
      <c r="C41" s="80" t="s">
        <v>60</v>
      </c>
      <c r="D41" s="33">
        <v>48.39</v>
      </c>
      <c r="E41" s="41">
        <v>47.12</v>
      </c>
      <c r="F41" s="41">
        <v>44.86</v>
      </c>
      <c r="G41" s="41">
        <v>44.5</v>
      </c>
      <c r="H41" s="41">
        <v>13.43</v>
      </c>
      <c r="I41" s="41">
        <v>13.16</v>
      </c>
      <c r="J41" s="41"/>
      <c r="K41" s="41"/>
      <c r="L41" s="41"/>
      <c r="M41" s="66">
        <f t="shared" si="0"/>
        <v>-0.35999999999999943</v>
      </c>
      <c r="N41" s="34"/>
      <c r="O41" s="34">
        <v>36.517494884078268</v>
      </c>
      <c r="P41" s="34">
        <v>57.265530399880362</v>
      </c>
      <c r="Q41" s="34">
        <v>98.92</v>
      </c>
      <c r="R41" s="101"/>
      <c r="S41" s="93"/>
      <c r="T41" s="37"/>
      <c r="U41" s="94"/>
      <c r="V41" s="81"/>
      <c r="W41" s="93"/>
      <c r="X41" s="93"/>
      <c r="Y41" s="98"/>
      <c r="Z41" s="93"/>
      <c r="AA41" s="81"/>
      <c r="AB41" s="101"/>
      <c r="AC41" s="93"/>
      <c r="AD41" s="37"/>
      <c r="AE41" s="93"/>
      <c r="AF41" s="81"/>
      <c r="AG41" s="93"/>
      <c r="AH41" s="81"/>
      <c r="AI41" s="81"/>
      <c r="AJ41" s="81"/>
      <c r="AK41" s="32"/>
      <c r="AL41" s="101"/>
      <c r="AM41" s="110"/>
      <c r="AN41" s="32"/>
      <c r="AW41" s="101"/>
      <c r="BG41" s="101"/>
      <c r="BQ41" s="101"/>
    </row>
    <row r="42" spans="1:69" ht="12.75" customHeight="1" x14ac:dyDescent="0.2">
      <c r="A42" s="90">
        <v>33604</v>
      </c>
      <c r="B42" s="55">
        <v>1992</v>
      </c>
      <c r="C42" s="80" t="s">
        <v>50</v>
      </c>
      <c r="D42" s="33">
        <v>46.93</v>
      </c>
      <c r="E42" s="41">
        <v>45.57</v>
      </c>
      <c r="F42" s="41">
        <v>43.43</v>
      </c>
      <c r="G42" s="41">
        <v>43.19</v>
      </c>
      <c r="H42" s="41">
        <v>12.47</v>
      </c>
      <c r="I42" s="41">
        <v>12.02</v>
      </c>
      <c r="J42" s="41"/>
      <c r="K42" s="41"/>
      <c r="L42" s="41"/>
      <c r="M42" s="66">
        <f t="shared" si="0"/>
        <v>-0.24000000000000199</v>
      </c>
      <c r="N42" s="34"/>
      <c r="O42" s="34">
        <v>33.763547129981788</v>
      </c>
      <c r="P42" s="34">
        <v>52.946880412182146</v>
      </c>
      <c r="Q42" s="34">
        <v>91.46</v>
      </c>
      <c r="R42" s="101"/>
      <c r="S42" s="93"/>
      <c r="T42" s="37"/>
      <c r="U42" s="94"/>
      <c r="V42" s="81"/>
      <c r="W42" s="93"/>
      <c r="X42" s="93"/>
      <c r="Y42" s="98"/>
      <c r="Z42" s="93"/>
      <c r="AA42" s="98"/>
      <c r="AB42" s="101"/>
      <c r="AC42" s="93"/>
      <c r="AD42" s="37"/>
      <c r="AE42" s="93"/>
      <c r="AF42" s="81"/>
      <c r="AG42" s="93"/>
      <c r="AH42" s="81"/>
      <c r="AI42" s="81"/>
      <c r="AJ42" s="81"/>
      <c r="AK42" s="32"/>
      <c r="AL42" s="101"/>
      <c r="AM42" s="110"/>
      <c r="AN42" s="32"/>
      <c r="AW42" s="101"/>
      <c r="BG42" s="101"/>
      <c r="BQ42" s="101"/>
    </row>
    <row r="43" spans="1:69" ht="12.75" customHeight="1" x14ac:dyDescent="0.2">
      <c r="A43" s="90">
        <v>33635</v>
      </c>
      <c r="B43" s="55">
        <v>1992</v>
      </c>
      <c r="C43" s="80" t="s">
        <v>51</v>
      </c>
      <c r="D43" s="33">
        <v>47.76</v>
      </c>
      <c r="E43" s="41">
        <v>46.42</v>
      </c>
      <c r="F43" s="41">
        <v>44.23</v>
      </c>
      <c r="G43" s="41">
        <v>43.69</v>
      </c>
      <c r="H43" s="41">
        <v>12.88</v>
      </c>
      <c r="I43" s="41">
        <v>12.31</v>
      </c>
      <c r="J43" s="41"/>
      <c r="K43" s="41"/>
      <c r="L43" s="41"/>
      <c r="M43" s="66">
        <f t="shared" si="0"/>
        <v>-0.53999999999999915</v>
      </c>
      <c r="N43" s="34"/>
      <c r="O43" s="34">
        <v>33.973969411461006</v>
      </c>
      <c r="P43" s="34">
        <v>53.276857690062577</v>
      </c>
      <c r="Q43" s="34">
        <v>92.03</v>
      </c>
      <c r="R43" s="101"/>
      <c r="S43" s="93"/>
      <c r="T43" s="37"/>
      <c r="U43" s="94"/>
      <c r="V43" s="81"/>
      <c r="W43" s="93"/>
      <c r="X43" s="93"/>
      <c r="Y43" s="98"/>
      <c r="Z43" s="93"/>
      <c r="AA43" s="98"/>
      <c r="AB43" s="101"/>
      <c r="AC43" s="93"/>
      <c r="AD43" s="37"/>
      <c r="AE43" s="93"/>
      <c r="AF43" s="81"/>
      <c r="AG43" s="93"/>
      <c r="AH43" s="81"/>
      <c r="AI43" s="81"/>
      <c r="AJ43" s="81"/>
      <c r="AK43" s="32"/>
      <c r="AL43" s="101"/>
      <c r="AM43" s="110"/>
      <c r="AN43" s="32"/>
      <c r="AW43" s="101"/>
      <c r="BG43" s="101"/>
      <c r="BQ43" s="101"/>
    </row>
    <row r="44" spans="1:69" ht="12.75" customHeight="1" x14ac:dyDescent="0.2">
      <c r="A44" s="90">
        <v>33664</v>
      </c>
      <c r="B44" s="55">
        <v>1992</v>
      </c>
      <c r="C44" s="80" t="s">
        <v>52</v>
      </c>
      <c r="D44" s="33">
        <v>50.37</v>
      </c>
      <c r="E44" s="41">
        <v>48.29</v>
      </c>
      <c r="F44" s="41">
        <v>46.02</v>
      </c>
      <c r="G44" s="41">
        <v>44.38</v>
      </c>
      <c r="H44" s="41">
        <v>14.4</v>
      </c>
      <c r="I44" s="41">
        <v>11.98</v>
      </c>
      <c r="J44" s="41"/>
      <c r="K44" s="41"/>
      <c r="L44" s="41"/>
      <c r="M44" s="66">
        <f t="shared" si="0"/>
        <v>-1.6400000000000006</v>
      </c>
      <c r="N44" s="34"/>
      <c r="O44" s="34">
        <v>33.449759517249618</v>
      </c>
      <c r="P44" s="34">
        <v>52.454809032886779</v>
      </c>
      <c r="Q44" s="34">
        <v>90.61</v>
      </c>
      <c r="R44" s="101"/>
      <c r="S44" s="93"/>
      <c r="T44" s="37"/>
      <c r="U44" s="94"/>
      <c r="V44" s="81"/>
      <c r="W44" s="93"/>
      <c r="X44" s="93"/>
      <c r="Y44" s="98"/>
      <c r="Z44" s="93"/>
      <c r="AA44" s="98"/>
      <c r="AB44" s="101"/>
      <c r="AC44" s="93"/>
      <c r="AD44" s="37"/>
      <c r="AE44" s="93"/>
      <c r="AF44" s="81"/>
      <c r="AG44" s="93"/>
      <c r="AH44" s="81"/>
      <c r="AI44" s="81"/>
      <c r="AJ44" s="81"/>
      <c r="AK44" s="32"/>
      <c r="AL44" s="101"/>
      <c r="AM44" s="110"/>
      <c r="AN44" s="32"/>
      <c r="AW44" s="101"/>
      <c r="BG44" s="101"/>
      <c r="BQ44" s="101"/>
    </row>
    <row r="45" spans="1:69" ht="12.75" customHeight="1" x14ac:dyDescent="0.2">
      <c r="A45" s="90">
        <v>33695</v>
      </c>
      <c r="B45" s="55">
        <v>1992</v>
      </c>
      <c r="C45" s="80" t="s">
        <v>53</v>
      </c>
      <c r="D45" s="33">
        <v>50.61</v>
      </c>
      <c r="E45" s="41">
        <v>48.41</v>
      </c>
      <c r="F45" s="41">
        <v>46.07</v>
      </c>
      <c r="G45" s="41">
        <v>44.59</v>
      </c>
      <c r="H45" s="41">
        <v>12.64</v>
      </c>
      <c r="I45" s="41">
        <v>12.16</v>
      </c>
      <c r="J45" s="41"/>
      <c r="K45" s="41"/>
      <c r="L45" s="41"/>
      <c r="M45" s="66">
        <f t="shared" si="0"/>
        <v>-1.4799999999999969</v>
      </c>
      <c r="N45" s="34"/>
      <c r="O45" s="34">
        <v>36.355063649252202</v>
      </c>
      <c r="P45" s="34">
        <v>57.010811097656877</v>
      </c>
      <c r="Q45" s="34">
        <v>98.48</v>
      </c>
      <c r="R45" s="101"/>
      <c r="S45" s="93"/>
      <c r="T45" s="37"/>
      <c r="U45" s="94"/>
      <c r="V45" s="81"/>
      <c r="W45" s="93"/>
      <c r="X45" s="93"/>
      <c r="Y45" s="98"/>
      <c r="Z45" s="93"/>
      <c r="AA45" s="98"/>
      <c r="AB45" s="101"/>
      <c r="AC45" s="93"/>
      <c r="AD45" s="37"/>
      <c r="AE45" s="93"/>
      <c r="AF45" s="81"/>
      <c r="AG45" s="93"/>
      <c r="AH45" s="81"/>
      <c r="AI45" s="81"/>
      <c r="AJ45" s="81"/>
      <c r="AK45" s="32"/>
      <c r="AL45" s="101"/>
      <c r="AM45" s="110"/>
      <c r="AN45" s="32"/>
      <c r="AW45" s="101"/>
      <c r="BG45" s="101"/>
      <c r="BQ45" s="101"/>
    </row>
    <row r="46" spans="1:69" ht="12.75" customHeight="1" x14ac:dyDescent="0.2">
      <c r="A46" s="90">
        <v>33725</v>
      </c>
      <c r="B46" s="55">
        <v>1992</v>
      </c>
      <c r="C46" s="80" t="s">
        <v>54</v>
      </c>
      <c r="D46" s="33">
        <v>51.36</v>
      </c>
      <c r="E46" s="41">
        <v>49.24</v>
      </c>
      <c r="F46" s="41">
        <v>47.05</v>
      </c>
      <c r="G46" s="41">
        <v>45.37</v>
      </c>
      <c r="H46" s="41">
        <v>12.62</v>
      </c>
      <c r="I46" s="41">
        <v>12.34</v>
      </c>
      <c r="J46" s="41"/>
      <c r="K46" s="41"/>
      <c r="L46" s="41"/>
      <c r="M46" s="66">
        <f t="shared" si="0"/>
        <v>-1.6799999999999997</v>
      </c>
      <c r="N46" s="34"/>
      <c r="O46" s="34">
        <v>37.436708008434863</v>
      </c>
      <c r="P46" s="34">
        <v>58.707010087463281</v>
      </c>
      <c r="Q46" s="34">
        <v>101.41</v>
      </c>
      <c r="R46" s="101"/>
      <c r="S46" s="93"/>
      <c r="T46" s="37"/>
      <c r="U46" s="94"/>
      <c r="V46" s="81"/>
      <c r="W46" s="93"/>
      <c r="X46" s="93"/>
      <c r="Y46" s="98"/>
      <c r="Z46" s="93"/>
      <c r="AA46" s="98"/>
      <c r="AB46" s="101"/>
      <c r="AC46" s="93"/>
      <c r="AD46" s="37"/>
      <c r="AE46" s="93"/>
      <c r="AF46" s="81"/>
      <c r="AG46" s="93"/>
      <c r="AH46" s="81"/>
      <c r="AI46" s="81"/>
      <c r="AJ46" s="81"/>
      <c r="AK46" s="32"/>
      <c r="AL46" s="101"/>
      <c r="AM46" s="110"/>
      <c r="AN46" s="32"/>
      <c r="AW46" s="101"/>
      <c r="BG46" s="101"/>
      <c r="BQ46" s="101"/>
    </row>
    <row r="47" spans="1:69" ht="12.75" customHeight="1" x14ac:dyDescent="0.2">
      <c r="A47" s="90">
        <v>33756</v>
      </c>
      <c r="B47" s="55">
        <v>1992</v>
      </c>
      <c r="C47" s="80" t="s">
        <v>13</v>
      </c>
      <c r="D47" s="33">
        <v>52.09</v>
      </c>
      <c r="E47" s="41">
        <v>50.03</v>
      </c>
      <c r="F47" s="41">
        <v>47.48</v>
      </c>
      <c r="G47" s="41">
        <v>45.25</v>
      </c>
      <c r="H47" s="41">
        <v>12.66</v>
      </c>
      <c r="I47" s="41">
        <v>12.33</v>
      </c>
      <c r="J47" s="41"/>
      <c r="K47" s="41"/>
      <c r="L47" s="41"/>
      <c r="M47" s="66">
        <f t="shared" si="0"/>
        <v>-2.2299999999999969</v>
      </c>
      <c r="N47" s="34"/>
      <c r="O47" s="34">
        <v>38.6992416973102</v>
      </c>
      <c r="P47" s="34">
        <v>60.686873754745839</v>
      </c>
      <c r="Q47" s="34">
        <v>104.83</v>
      </c>
      <c r="R47" s="101"/>
      <c r="S47" s="93"/>
      <c r="T47" s="37"/>
      <c r="U47" s="94"/>
      <c r="V47" s="81"/>
      <c r="W47" s="93"/>
      <c r="X47" s="93"/>
      <c r="Y47" s="98"/>
      <c r="Z47" s="93"/>
      <c r="AA47" s="98"/>
      <c r="AB47" s="101"/>
      <c r="AC47" s="93"/>
      <c r="AD47" s="37"/>
      <c r="AE47" s="93"/>
      <c r="AF47" s="81"/>
      <c r="AG47" s="93"/>
      <c r="AH47" s="81"/>
      <c r="AI47" s="81"/>
      <c r="AJ47" s="81"/>
      <c r="AK47" s="32"/>
      <c r="AL47" s="101"/>
      <c r="AM47" s="110"/>
      <c r="AN47" s="32"/>
      <c r="AW47" s="101"/>
      <c r="BG47" s="101"/>
      <c r="BQ47" s="101"/>
    </row>
    <row r="48" spans="1:69" ht="12.75" customHeight="1" x14ac:dyDescent="0.2">
      <c r="A48" s="90">
        <v>33786</v>
      </c>
      <c r="B48" s="55">
        <v>1992</v>
      </c>
      <c r="C48" s="80" t="s">
        <v>55</v>
      </c>
      <c r="D48" s="33">
        <v>50.66</v>
      </c>
      <c r="E48" s="41">
        <v>48.55</v>
      </c>
      <c r="F48" s="41">
        <v>46.36</v>
      </c>
      <c r="G48" s="41">
        <v>44.95</v>
      </c>
      <c r="H48" s="41">
        <v>12.41</v>
      </c>
      <c r="I48" s="41">
        <v>11.98</v>
      </c>
      <c r="J48" s="41"/>
      <c r="K48" s="41"/>
      <c r="L48" s="41"/>
      <c r="M48" s="66">
        <f t="shared" si="0"/>
        <v>-1.4099999999999966</v>
      </c>
      <c r="N48" s="34"/>
      <c r="O48" s="34">
        <v>38.536810462484134</v>
      </c>
      <c r="P48" s="34">
        <v>60.432154452522354</v>
      </c>
      <c r="Q48" s="34">
        <v>104.39</v>
      </c>
      <c r="R48" s="101"/>
      <c r="S48" s="93"/>
      <c r="T48" s="37"/>
      <c r="U48" s="94"/>
      <c r="V48" s="81"/>
      <c r="W48" s="93"/>
      <c r="X48" s="93"/>
      <c r="Y48" s="98"/>
      <c r="Z48" s="93"/>
      <c r="AA48" s="98"/>
      <c r="AB48" s="101"/>
      <c r="AC48" s="93"/>
      <c r="AD48" s="37"/>
      <c r="AE48" s="93"/>
      <c r="AF48" s="81"/>
      <c r="AG48" s="93"/>
      <c r="AH48" s="81"/>
      <c r="AI48" s="81"/>
      <c r="AJ48" s="81"/>
      <c r="AK48" s="32"/>
      <c r="AL48" s="101"/>
      <c r="AM48" s="110"/>
      <c r="AN48" s="32"/>
      <c r="AW48" s="101"/>
      <c r="BG48" s="101"/>
      <c r="BQ48" s="101"/>
    </row>
    <row r="49" spans="1:69" ht="12.75" customHeight="1" x14ac:dyDescent="0.2">
      <c r="A49" s="90">
        <v>33817</v>
      </c>
      <c r="B49" s="55">
        <v>1992</v>
      </c>
      <c r="C49" s="80" t="s">
        <v>56</v>
      </c>
      <c r="D49" s="33">
        <v>49.74</v>
      </c>
      <c r="E49" s="41">
        <v>47.62</v>
      </c>
      <c r="F49" s="41">
        <v>45.44</v>
      </c>
      <c r="G49" s="41">
        <v>44.5</v>
      </c>
      <c r="H49" s="41">
        <v>12.04</v>
      </c>
      <c r="I49" s="41">
        <v>11.6</v>
      </c>
      <c r="J49" s="41"/>
      <c r="K49" s="41"/>
      <c r="L49" s="41"/>
      <c r="M49" s="66">
        <f t="shared" si="0"/>
        <v>-0.93999999999999773</v>
      </c>
      <c r="N49" s="34"/>
      <c r="O49" s="34">
        <v>35.376784621322486</v>
      </c>
      <c r="P49" s="34">
        <v>55.476706209265423</v>
      </c>
      <c r="Q49" s="34">
        <v>95.83</v>
      </c>
      <c r="R49" s="101"/>
      <c r="S49" s="93"/>
      <c r="T49" s="37"/>
      <c r="U49" s="94"/>
      <c r="V49" s="81"/>
      <c r="W49" s="93"/>
      <c r="X49" s="93"/>
      <c r="Y49" s="98"/>
      <c r="Z49" s="93"/>
      <c r="AA49" s="98"/>
      <c r="AB49" s="101"/>
      <c r="AC49" s="93"/>
      <c r="AD49" s="37"/>
      <c r="AE49" s="93"/>
      <c r="AF49" s="81"/>
      <c r="AG49" s="93"/>
      <c r="AH49" s="81"/>
      <c r="AI49" s="81"/>
      <c r="AJ49" s="81"/>
      <c r="AK49" s="32"/>
      <c r="AL49" s="101"/>
      <c r="AM49" s="110"/>
      <c r="AN49" s="32"/>
      <c r="AW49" s="101"/>
      <c r="BG49" s="101"/>
      <c r="BQ49" s="101"/>
    </row>
    <row r="50" spans="1:69" ht="12.75" customHeight="1" x14ac:dyDescent="0.2">
      <c r="A50" s="90">
        <v>33848</v>
      </c>
      <c r="B50" s="55">
        <v>1992</v>
      </c>
      <c r="C50" s="80" t="s">
        <v>57</v>
      </c>
      <c r="D50" s="33">
        <v>49.53</v>
      </c>
      <c r="E50" s="41">
        <v>47.42</v>
      </c>
      <c r="F50" s="41">
        <v>45.15</v>
      </c>
      <c r="G50" s="41">
        <v>44.27</v>
      </c>
      <c r="H50" s="41">
        <v>12.44</v>
      </c>
      <c r="I50" s="41">
        <v>12.23</v>
      </c>
      <c r="J50" s="41"/>
      <c r="K50" s="41"/>
      <c r="L50" s="41"/>
      <c r="M50" s="66">
        <f t="shared" si="0"/>
        <v>-0.87999999999999545</v>
      </c>
      <c r="N50" s="34"/>
      <c r="O50" s="34">
        <v>35.49491642846872</v>
      </c>
      <c r="P50" s="34">
        <v>55.661956610882505</v>
      </c>
      <c r="Q50" s="34">
        <v>96.15</v>
      </c>
      <c r="R50" s="101"/>
      <c r="S50" s="93"/>
      <c r="T50" s="37"/>
      <c r="U50" s="94"/>
      <c r="V50" s="81"/>
      <c r="W50" s="93"/>
      <c r="X50" s="93"/>
      <c r="Y50" s="98"/>
      <c r="Z50" s="93"/>
      <c r="AA50" s="98"/>
      <c r="AB50" s="101"/>
      <c r="AC50" s="93"/>
      <c r="AD50" s="37"/>
      <c r="AE50" s="93"/>
      <c r="AF50" s="81"/>
      <c r="AG50" s="93"/>
      <c r="AH50" s="81"/>
      <c r="AI50" s="81"/>
      <c r="AJ50" s="81"/>
      <c r="AK50" s="32"/>
      <c r="AL50" s="101"/>
      <c r="AM50" s="110"/>
      <c r="AN50" s="32"/>
      <c r="AW50" s="101"/>
      <c r="BG50" s="101"/>
      <c r="BQ50" s="101"/>
    </row>
    <row r="51" spans="1:69" ht="12.75" customHeight="1" x14ac:dyDescent="0.2">
      <c r="A51" s="90">
        <v>33878</v>
      </c>
      <c r="B51" s="55">
        <v>1992</v>
      </c>
      <c r="C51" s="80" t="s">
        <v>58</v>
      </c>
      <c r="D51" s="33">
        <v>51.35</v>
      </c>
      <c r="E51" s="41">
        <v>49.44</v>
      </c>
      <c r="F51" s="41">
        <v>47.04</v>
      </c>
      <c r="G51" s="41">
        <v>46.26</v>
      </c>
      <c r="H51" s="41">
        <v>13.75</v>
      </c>
      <c r="I51" s="41">
        <v>13.35</v>
      </c>
      <c r="J51" s="41"/>
      <c r="K51" s="41"/>
      <c r="L51" s="41"/>
      <c r="M51" s="66">
        <f t="shared" si="0"/>
        <v>-0.78000000000000114</v>
      </c>
      <c r="N51" s="34"/>
      <c r="O51" s="34">
        <v>36.875581924490284</v>
      </c>
      <c r="P51" s="34">
        <v>57.827070679782146</v>
      </c>
      <c r="Q51" s="34">
        <v>99.89</v>
      </c>
      <c r="R51" s="101"/>
      <c r="S51" s="93"/>
      <c r="T51" s="37"/>
      <c r="U51" s="94"/>
      <c r="V51" s="81"/>
      <c r="W51" s="93"/>
      <c r="X51" s="93"/>
      <c r="Y51" s="98"/>
      <c r="Z51" s="93"/>
      <c r="AA51" s="98"/>
      <c r="AB51" s="101"/>
      <c r="AC51" s="93"/>
      <c r="AD51" s="37"/>
      <c r="AE51" s="93"/>
      <c r="AF51" s="81"/>
      <c r="AG51" s="93"/>
      <c r="AH51" s="81"/>
      <c r="AI51" s="81"/>
      <c r="AJ51" s="81"/>
      <c r="AK51" s="32"/>
      <c r="AL51" s="101"/>
      <c r="AM51" s="110"/>
      <c r="AN51" s="32"/>
      <c r="AW51" s="101"/>
      <c r="BG51" s="101"/>
      <c r="BQ51" s="101"/>
    </row>
    <row r="52" spans="1:69" ht="12.75" customHeight="1" x14ac:dyDescent="0.2">
      <c r="A52" s="90">
        <v>33909</v>
      </c>
      <c r="B52" s="55">
        <v>1992</v>
      </c>
      <c r="C52" s="80" t="s">
        <v>59</v>
      </c>
      <c r="D52" s="33">
        <v>51.71</v>
      </c>
      <c r="E52" s="41">
        <v>49.97</v>
      </c>
      <c r="F52" s="41">
        <v>47.63</v>
      </c>
      <c r="G52" s="41">
        <v>47.21</v>
      </c>
      <c r="H52" s="41">
        <v>14.46</v>
      </c>
      <c r="I52" s="41">
        <v>14.09</v>
      </c>
      <c r="J52" s="41"/>
      <c r="K52" s="41"/>
      <c r="L52" s="41"/>
      <c r="M52" s="66">
        <f t="shared" si="0"/>
        <v>-0.42000000000000171</v>
      </c>
      <c r="N52" s="34"/>
      <c r="O52" s="34">
        <v>39.814110627252738</v>
      </c>
      <c r="P52" s="34">
        <v>62.435174420007051</v>
      </c>
      <c r="Q52" s="34">
        <v>107.85</v>
      </c>
      <c r="R52" s="101"/>
      <c r="S52" s="93"/>
      <c r="T52" s="37"/>
      <c r="U52" s="94"/>
      <c r="V52" s="81"/>
      <c r="W52" s="93"/>
      <c r="X52" s="93"/>
      <c r="Y52" s="98"/>
      <c r="Z52" s="93"/>
      <c r="AA52" s="98"/>
      <c r="AB52" s="101"/>
      <c r="AC52" s="93"/>
      <c r="AD52" s="37"/>
      <c r="AE52" s="93"/>
      <c r="AF52" s="81"/>
      <c r="AG52" s="93"/>
      <c r="AH52" s="81"/>
      <c r="AI52" s="81"/>
      <c r="AJ52" s="81"/>
      <c r="AK52" s="32"/>
      <c r="AL52" s="101"/>
      <c r="AM52" s="110"/>
      <c r="AN52" s="32"/>
      <c r="AW52" s="101"/>
      <c r="BG52" s="101"/>
      <c r="BQ52" s="101"/>
    </row>
    <row r="53" spans="1:69" ht="12.75" customHeight="1" x14ac:dyDescent="0.2">
      <c r="A53" s="90">
        <v>33939</v>
      </c>
      <c r="B53" s="55">
        <v>1992</v>
      </c>
      <c r="C53" s="80" t="s">
        <v>60</v>
      </c>
      <c r="D53" s="33">
        <v>51.25</v>
      </c>
      <c r="E53" s="41">
        <v>49.55</v>
      </c>
      <c r="F53" s="41">
        <v>46.95</v>
      </c>
      <c r="G53" s="41">
        <v>46.47</v>
      </c>
      <c r="H53" s="41">
        <v>13.89</v>
      </c>
      <c r="I53" s="41">
        <v>13.52</v>
      </c>
      <c r="J53" s="41"/>
      <c r="K53" s="41"/>
      <c r="L53" s="41"/>
      <c r="M53" s="66">
        <f t="shared" si="0"/>
        <v>-0.48000000000000398</v>
      </c>
      <c r="N53" s="34"/>
      <c r="O53" s="34">
        <v>41.06556945920812</v>
      </c>
      <c r="P53" s="34">
        <v>64.397670862138014</v>
      </c>
      <c r="Q53" s="34">
        <v>111.24</v>
      </c>
      <c r="R53" s="101"/>
      <c r="S53" s="93"/>
      <c r="T53" s="37"/>
      <c r="U53" s="94"/>
      <c r="V53" s="81"/>
      <c r="W53" s="93"/>
      <c r="X53" s="93"/>
      <c r="Y53" s="98"/>
      <c r="Z53" s="93"/>
      <c r="AA53" s="98"/>
      <c r="AB53" s="101"/>
      <c r="AC53" s="93"/>
      <c r="AD53" s="37"/>
      <c r="AE53" s="93"/>
      <c r="AF53" s="81"/>
      <c r="AG53" s="93"/>
      <c r="AH53" s="81"/>
      <c r="AI53" s="81"/>
      <c r="AJ53" s="81"/>
      <c r="AK53" s="32"/>
      <c r="AL53" s="101"/>
      <c r="AM53" s="110"/>
      <c r="AN53" s="32"/>
      <c r="AW53" s="101"/>
      <c r="BG53" s="101"/>
      <c r="BQ53" s="101"/>
    </row>
    <row r="54" spans="1:69" ht="12.75" customHeight="1" x14ac:dyDescent="0.2">
      <c r="A54" s="90">
        <v>33970</v>
      </c>
      <c r="B54" s="55">
        <v>1993</v>
      </c>
      <c r="C54" s="80" t="s">
        <v>50</v>
      </c>
      <c r="D54" s="33">
        <v>51.27</v>
      </c>
      <c r="E54" s="41">
        <v>49.76</v>
      </c>
      <c r="F54" s="41">
        <v>47.13</v>
      </c>
      <c r="G54" s="41">
        <v>47.05</v>
      </c>
      <c r="H54" s="41">
        <v>14.1</v>
      </c>
      <c r="I54" s="41">
        <v>13.52</v>
      </c>
      <c r="J54" s="41"/>
      <c r="K54" s="41"/>
      <c r="L54" s="41"/>
      <c r="M54" s="66">
        <f t="shared" si="0"/>
        <v>-8.00000000000054E-2</v>
      </c>
      <c r="N54" s="34"/>
      <c r="O54" s="34">
        <v>38.728774649096756</v>
      </c>
      <c r="P54" s="34">
        <v>60.73318635515011</v>
      </c>
      <c r="Q54" s="34">
        <v>104.91</v>
      </c>
      <c r="R54" s="101"/>
      <c r="S54" s="93"/>
      <c r="T54" s="37"/>
      <c r="U54" s="94"/>
      <c r="V54" s="81"/>
      <c r="W54" s="93"/>
      <c r="X54" s="93"/>
      <c r="Y54" s="98"/>
      <c r="Z54" s="93"/>
      <c r="AA54" s="98"/>
      <c r="AB54" s="101"/>
      <c r="AC54" s="93"/>
      <c r="AD54" s="37"/>
      <c r="AE54" s="93"/>
      <c r="AF54" s="81"/>
      <c r="AG54" s="93"/>
      <c r="AH54" s="81"/>
      <c r="AI54" s="81"/>
      <c r="AJ54" s="81"/>
      <c r="AK54" s="32"/>
      <c r="AL54" s="101"/>
      <c r="AM54" s="110"/>
      <c r="AN54" s="32"/>
      <c r="AW54" s="101"/>
      <c r="BG54" s="101"/>
      <c r="BQ54" s="101"/>
    </row>
    <row r="55" spans="1:69" ht="12.75" customHeight="1" x14ac:dyDescent="0.2">
      <c r="A55" s="90">
        <v>34001</v>
      </c>
      <c r="B55" s="55">
        <v>1993</v>
      </c>
      <c r="C55" s="80" t="s">
        <v>51</v>
      </c>
      <c r="D55" s="33">
        <v>51.96</v>
      </c>
      <c r="E55" s="41">
        <v>50.58</v>
      </c>
      <c r="F55" s="41">
        <v>47.67</v>
      </c>
      <c r="G55" s="41">
        <v>47.81</v>
      </c>
      <c r="H55" s="41">
        <v>14.41</v>
      </c>
      <c r="I55" s="41">
        <v>13.81</v>
      </c>
      <c r="J55" s="41"/>
      <c r="K55" s="41"/>
      <c r="L55" s="41"/>
      <c r="M55" s="66">
        <f t="shared" si="0"/>
        <v>0.14000000000000057</v>
      </c>
      <c r="N55" s="34"/>
      <c r="O55" s="34">
        <v>40.375236711197331</v>
      </c>
      <c r="P55" s="34">
        <v>63.315113827688187</v>
      </c>
      <c r="Q55" s="34">
        <v>109.37</v>
      </c>
      <c r="R55" s="101"/>
      <c r="S55" s="93"/>
      <c r="T55" s="37"/>
      <c r="U55" s="94"/>
      <c r="V55" s="81"/>
      <c r="W55" s="93"/>
      <c r="X55" s="93"/>
      <c r="Y55" s="98"/>
      <c r="Z55" s="93"/>
      <c r="AA55" s="98"/>
      <c r="AB55" s="101"/>
      <c r="AC55" s="93"/>
      <c r="AD55" s="37"/>
      <c r="AE55" s="93"/>
      <c r="AF55" s="81"/>
      <c r="AG55" s="93"/>
      <c r="AH55" s="81"/>
      <c r="AI55" s="81"/>
      <c r="AJ55" s="81"/>
      <c r="AK55" s="32"/>
      <c r="AL55" s="101"/>
      <c r="AM55" s="110"/>
      <c r="AN55" s="32"/>
      <c r="AW55" s="101"/>
      <c r="BG55" s="101"/>
      <c r="BQ55" s="101"/>
    </row>
    <row r="56" spans="1:69" ht="12.75" customHeight="1" x14ac:dyDescent="0.2">
      <c r="A56" s="90">
        <v>34029</v>
      </c>
      <c r="B56" s="55">
        <v>1993</v>
      </c>
      <c r="C56" s="80" t="s">
        <v>52</v>
      </c>
      <c r="D56" s="33">
        <v>52.72</v>
      </c>
      <c r="E56" s="41">
        <v>51.54</v>
      </c>
      <c r="F56" s="41">
        <v>48.44</v>
      </c>
      <c r="G56" s="41">
        <v>48.36</v>
      </c>
      <c r="H56" s="41">
        <v>14.53</v>
      </c>
      <c r="I56" s="41">
        <v>14.04</v>
      </c>
      <c r="J56" s="41"/>
      <c r="K56" s="41"/>
      <c r="L56" s="41"/>
      <c r="M56" s="66">
        <f t="shared" si="0"/>
        <v>-7.9999999999998295E-2</v>
      </c>
      <c r="N56" s="34"/>
      <c r="O56" s="34">
        <v>44.184987491663243</v>
      </c>
      <c r="P56" s="34">
        <v>69.289439279839073</v>
      </c>
      <c r="Q56" s="34">
        <v>119.69</v>
      </c>
      <c r="R56" s="101"/>
      <c r="S56" s="93"/>
      <c r="T56" s="37"/>
      <c r="U56" s="94"/>
      <c r="V56" s="81"/>
      <c r="W56" s="93"/>
      <c r="X56" s="93"/>
      <c r="Y56" s="98"/>
      <c r="Z56" s="93"/>
      <c r="AA56" s="98"/>
      <c r="AB56" s="101"/>
      <c r="AC56" s="93"/>
      <c r="AD56" s="37"/>
      <c r="AE56" s="93"/>
      <c r="AF56" s="81"/>
      <c r="AG56" s="93"/>
      <c r="AH56" s="81"/>
      <c r="AI56" s="81"/>
      <c r="AJ56" s="81"/>
      <c r="AK56" s="32"/>
      <c r="AL56" s="101"/>
      <c r="AM56" s="110"/>
      <c r="AN56" s="32"/>
      <c r="AW56" s="101"/>
      <c r="BG56" s="101"/>
      <c r="BQ56" s="101"/>
    </row>
    <row r="57" spans="1:69" ht="12.75" customHeight="1" x14ac:dyDescent="0.2">
      <c r="A57" s="90">
        <v>34060</v>
      </c>
      <c r="B57" s="55">
        <v>1993</v>
      </c>
      <c r="C57" s="80" t="s">
        <v>53</v>
      </c>
      <c r="D57" s="33">
        <v>54.84</v>
      </c>
      <c r="E57" s="41">
        <v>53.52</v>
      </c>
      <c r="F57" s="41">
        <v>50.06</v>
      </c>
      <c r="G57" s="41">
        <v>49.28</v>
      </c>
      <c r="H57" s="41">
        <v>14.07</v>
      </c>
      <c r="I57" s="41">
        <v>14.34</v>
      </c>
      <c r="J57" s="41"/>
      <c r="K57" s="41"/>
      <c r="L57" s="41"/>
      <c r="M57" s="66">
        <f t="shared" si="0"/>
        <v>-0.78000000000000114</v>
      </c>
      <c r="N57" s="34"/>
      <c r="O57" s="34">
        <v>42.627124284922338</v>
      </c>
      <c r="P57" s="34">
        <v>66.846449608513808</v>
      </c>
      <c r="Q57" s="34">
        <v>115.47</v>
      </c>
      <c r="R57" s="101"/>
      <c r="S57" s="93"/>
      <c r="T57" s="37"/>
      <c r="U57" s="94"/>
      <c r="V57" s="81"/>
      <c r="W57" s="93"/>
      <c r="X57" s="93"/>
      <c r="Y57" s="98"/>
      <c r="Z57" s="93"/>
      <c r="AA57" s="98"/>
      <c r="AB57" s="101"/>
      <c r="AC57" s="93"/>
      <c r="AD57" s="37"/>
      <c r="AE57" s="93"/>
      <c r="AF57" s="81"/>
      <c r="AG57" s="93"/>
      <c r="AH57" s="81"/>
      <c r="AI57" s="81"/>
      <c r="AJ57" s="81"/>
      <c r="AK57" s="32"/>
      <c r="AL57" s="101"/>
      <c r="AM57" s="110"/>
      <c r="AN57" s="32"/>
      <c r="AW57" s="101"/>
      <c r="BG57" s="101"/>
      <c r="BQ57" s="101"/>
    </row>
    <row r="58" spans="1:69" ht="12.75" customHeight="1" x14ac:dyDescent="0.2">
      <c r="A58" s="90">
        <v>34090</v>
      </c>
      <c r="B58" s="55">
        <v>1993</v>
      </c>
      <c r="C58" s="80" t="s">
        <v>54</v>
      </c>
      <c r="D58" s="33">
        <v>55.04</v>
      </c>
      <c r="E58" s="41">
        <v>53.76</v>
      </c>
      <c r="F58" s="41">
        <v>50.23</v>
      </c>
      <c r="G58" s="41">
        <v>49.38</v>
      </c>
      <c r="H58" s="41">
        <v>13.73</v>
      </c>
      <c r="I58" s="41">
        <v>13.73</v>
      </c>
      <c r="J58" s="41"/>
      <c r="K58" s="41"/>
      <c r="L58" s="41"/>
      <c r="M58" s="66">
        <f t="shared" si="0"/>
        <v>-0.84999999999999432</v>
      </c>
      <c r="N58" s="34"/>
      <c r="O58" s="34">
        <v>39.958083767212209</v>
      </c>
      <c r="P58" s="34">
        <v>62.660948346977868</v>
      </c>
      <c r="Q58" s="34">
        <v>108.24</v>
      </c>
      <c r="R58" s="101"/>
      <c r="S58" s="93"/>
      <c r="T58" s="37"/>
      <c r="U58" s="94"/>
      <c r="V58" s="81"/>
      <c r="W58" s="93"/>
      <c r="X58" s="93"/>
      <c r="Y58" s="98"/>
      <c r="Z58" s="93"/>
      <c r="AA58" s="98"/>
      <c r="AB58" s="101"/>
      <c r="AC58" s="93"/>
      <c r="AD58" s="37"/>
      <c r="AE58" s="93"/>
      <c r="AF58" s="81"/>
      <c r="AG58" s="93"/>
      <c r="AH58" s="81"/>
      <c r="AI58" s="81"/>
      <c r="AJ58" s="81"/>
      <c r="AK58" s="32"/>
      <c r="AL58" s="101"/>
      <c r="AM58" s="110"/>
      <c r="AN58" s="32"/>
      <c r="AW58" s="101"/>
      <c r="BG58" s="101"/>
      <c r="BQ58" s="101"/>
    </row>
    <row r="59" spans="1:69" ht="12.75" customHeight="1" x14ac:dyDescent="0.2">
      <c r="A59" s="90">
        <v>34121</v>
      </c>
      <c r="B59" s="55">
        <v>1993</v>
      </c>
      <c r="C59" s="80" t="s">
        <v>13</v>
      </c>
      <c r="D59" s="33">
        <v>55.64</v>
      </c>
      <c r="E59" s="41">
        <v>54.29</v>
      </c>
      <c r="F59" s="41">
        <v>50.66</v>
      </c>
      <c r="G59" s="41">
        <v>49.69</v>
      </c>
      <c r="H59" s="41">
        <v>13.33</v>
      </c>
      <c r="I59" s="41">
        <v>13.26</v>
      </c>
      <c r="J59" s="41"/>
      <c r="K59" s="41"/>
      <c r="L59" s="41"/>
      <c r="M59" s="66">
        <f t="shared" si="0"/>
        <v>-0.96999999999999886</v>
      </c>
      <c r="N59" s="34"/>
      <c r="O59" s="34">
        <v>37.595447624287615</v>
      </c>
      <c r="P59" s="34">
        <v>58.955940314636237</v>
      </c>
      <c r="Q59" s="34">
        <v>101.84</v>
      </c>
      <c r="R59" s="101"/>
      <c r="S59" s="93"/>
      <c r="T59" s="37"/>
      <c r="U59" s="94"/>
      <c r="V59" s="81"/>
      <c r="W59" s="93"/>
      <c r="X59" s="93"/>
      <c r="Y59" s="98"/>
      <c r="Z59" s="93"/>
      <c r="AA59" s="98"/>
      <c r="AB59" s="101"/>
      <c r="AC59" s="93"/>
      <c r="AD59" s="37"/>
      <c r="AE59" s="93"/>
      <c r="AF59" s="81"/>
      <c r="AG59" s="93"/>
      <c r="AH59" s="81"/>
      <c r="AI59" s="81"/>
      <c r="AJ59" s="81"/>
      <c r="AK59" s="32"/>
      <c r="AL59" s="101"/>
      <c r="AM59" s="110"/>
      <c r="AN59" s="32"/>
      <c r="AW59" s="101"/>
      <c r="BG59" s="101"/>
      <c r="BQ59" s="101"/>
    </row>
    <row r="60" spans="1:69" ht="12.75" customHeight="1" x14ac:dyDescent="0.2">
      <c r="A60" s="90">
        <v>34151</v>
      </c>
      <c r="B60" s="55">
        <v>1993</v>
      </c>
      <c r="C60" s="80" t="s">
        <v>55</v>
      </c>
      <c r="D60" s="33">
        <v>54.86</v>
      </c>
      <c r="E60" s="41">
        <v>53.69</v>
      </c>
      <c r="F60" s="41">
        <v>50.03</v>
      </c>
      <c r="G60" s="41">
        <v>49.43</v>
      </c>
      <c r="H60" s="41">
        <v>13.1</v>
      </c>
      <c r="I60" s="41">
        <v>12.88</v>
      </c>
      <c r="J60" s="41"/>
      <c r="K60" s="41"/>
      <c r="L60" s="41"/>
      <c r="M60" s="66">
        <f t="shared" si="0"/>
        <v>-0.60000000000000142</v>
      </c>
      <c r="N60" s="34"/>
      <c r="O60" s="34">
        <v>36.875581924490284</v>
      </c>
      <c r="P60" s="34">
        <v>57.827070679782146</v>
      </c>
      <c r="Q60" s="34">
        <v>99.89</v>
      </c>
      <c r="R60" s="101"/>
      <c r="S60" s="93"/>
      <c r="T60" s="37"/>
      <c r="U60" s="94"/>
      <c r="V60" s="81"/>
      <c r="W60" s="93"/>
      <c r="X60" s="93"/>
      <c r="Y60" s="98"/>
      <c r="Z60" s="93"/>
      <c r="AA60" s="98"/>
      <c r="AB60" s="101"/>
      <c r="AC60" s="93"/>
      <c r="AD60" s="37"/>
      <c r="AE60" s="93"/>
      <c r="AF60" s="81"/>
      <c r="AG60" s="93"/>
      <c r="AH60" s="81"/>
      <c r="AI60" s="81"/>
      <c r="AJ60" s="81"/>
      <c r="AK60" s="32"/>
      <c r="AL60" s="101"/>
      <c r="AM60" s="110"/>
      <c r="AN60" s="32"/>
      <c r="AW60" s="101"/>
      <c r="BG60" s="101"/>
      <c r="BQ60" s="101"/>
    </row>
    <row r="61" spans="1:69" ht="12.75" customHeight="1" x14ac:dyDescent="0.2">
      <c r="A61" s="90">
        <v>34182</v>
      </c>
      <c r="B61" s="55">
        <v>1993</v>
      </c>
      <c r="C61" s="80" t="s">
        <v>56</v>
      </c>
      <c r="D61" s="33">
        <v>54.46</v>
      </c>
      <c r="E61" s="41">
        <v>53.31</v>
      </c>
      <c r="F61" s="41">
        <v>49.66</v>
      </c>
      <c r="G61" s="41">
        <v>49.08</v>
      </c>
      <c r="H61" s="41">
        <v>12.87</v>
      </c>
      <c r="I61" s="41">
        <v>12.66</v>
      </c>
      <c r="J61" s="41"/>
      <c r="K61" s="41"/>
      <c r="L61" s="41"/>
      <c r="M61" s="66">
        <f t="shared" si="0"/>
        <v>-0.57999999999999829</v>
      </c>
      <c r="N61" s="34"/>
      <c r="O61" s="34">
        <v>37.152453347489249</v>
      </c>
      <c r="P61" s="34">
        <v>58.261251308572177</v>
      </c>
      <c r="Q61" s="34">
        <v>100.64</v>
      </c>
      <c r="R61" s="101"/>
      <c r="S61" s="93"/>
      <c r="T61" s="37"/>
      <c r="U61" s="94"/>
      <c r="V61" s="81"/>
      <c r="W61" s="93"/>
      <c r="X61" s="93"/>
      <c r="Y61" s="98"/>
      <c r="Z61" s="93"/>
      <c r="AA61" s="98"/>
      <c r="AB61" s="101"/>
      <c r="AC61" s="93"/>
      <c r="AD61" s="37"/>
      <c r="AE61" s="93"/>
      <c r="AF61" s="81"/>
      <c r="AG61" s="93"/>
      <c r="AH61" s="81"/>
      <c r="AI61" s="81"/>
      <c r="AJ61" s="81"/>
      <c r="AK61" s="32"/>
      <c r="AL61" s="101"/>
      <c r="AM61" s="110"/>
      <c r="AN61" s="32"/>
      <c r="AW61" s="101"/>
      <c r="BG61" s="101"/>
      <c r="BQ61" s="101"/>
    </row>
    <row r="62" spans="1:69" ht="12.75" customHeight="1" x14ac:dyDescent="0.2">
      <c r="A62" s="90">
        <v>34213</v>
      </c>
      <c r="B62" s="55">
        <v>1993</v>
      </c>
      <c r="C62" s="80" t="s">
        <v>57</v>
      </c>
      <c r="D62" s="33">
        <v>54.64</v>
      </c>
      <c r="E62" s="41">
        <v>53.54</v>
      </c>
      <c r="F62" s="41">
        <v>49.98</v>
      </c>
      <c r="G62" s="41">
        <v>49.38</v>
      </c>
      <c r="H62" s="41">
        <v>12.84</v>
      </c>
      <c r="I62" s="41">
        <v>12.72</v>
      </c>
      <c r="J62" s="41"/>
      <c r="K62" s="41"/>
      <c r="L62" s="41"/>
      <c r="M62" s="66">
        <f t="shared" si="0"/>
        <v>-0.59999999999999432</v>
      </c>
      <c r="N62" s="34"/>
      <c r="O62" s="34">
        <v>35.225428243416381</v>
      </c>
      <c r="P62" s="34">
        <v>55.239354132193533</v>
      </c>
      <c r="Q62" s="34">
        <v>95.42</v>
      </c>
      <c r="R62" s="101"/>
      <c r="S62" s="93"/>
      <c r="T62" s="37"/>
      <c r="U62" s="94"/>
      <c r="V62" s="81"/>
      <c r="W62" s="93"/>
      <c r="X62" s="93"/>
      <c r="Y62" s="98"/>
      <c r="Z62" s="93"/>
      <c r="AA62" s="98"/>
      <c r="AB62" s="101"/>
      <c r="AC62" s="93"/>
      <c r="AD62" s="37"/>
      <c r="AE62" s="93"/>
      <c r="AF62" s="81"/>
      <c r="AG62" s="93"/>
      <c r="AH62" s="81"/>
      <c r="AI62" s="81"/>
      <c r="AJ62" s="81"/>
      <c r="AK62" s="32"/>
      <c r="AL62" s="101"/>
      <c r="AM62" s="110"/>
      <c r="AN62" s="32"/>
      <c r="AW62" s="101"/>
      <c r="BG62" s="101"/>
      <c r="BQ62" s="101"/>
    </row>
    <row r="63" spans="1:69" ht="12.75" customHeight="1" x14ac:dyDescent="0.2">
      <c r="A63" s="90">
        <v>34243</v>
      </c>
      <c r="B63" s="55">
        <v>1993</v>
      </c>
      <c r="C63" s="80" t="s">
        <v>58</v>
      </c>
      <c r="D63" s="33">
        <v>54.09</v>
      </c>
      <c r="E63" s="41">
        <v>53.01</v>
      </c>
      <c r="F63" s="41">
        <v>49.29</v>
      </c>
      <c r="G63" s="41">
        <v>49.26</v>
      </c>
      <c r="H63" s="41">
        <v>13.64</v>
      </c>
      <c r="I63" s="41">
        <v>13.51</v>
      </c>
      <c r="J63" s="41"/>
      <c r="K63" s="41"/>
      <c r="L63" s="41"/>
      <c r="M63" s="66">
        <f t="shared" si="0"/>
        <v>-3.0000000000001137E-2</v>
      </c>
      <c r="N63" s="34"/>
      <c r="O63" s="34">
        <v>36.362446887198843</v>
      </c>
      <c r="P63" s="34">
        <v>57.022389247757943</v>
      </c>
      <c r="Q63" s="34">
        <v>98.5</v>
      </c>
      <c r="R63" s="101"/>
      <c r="S63" s="93"/>
      <c r="T63" s="37"/>
      <c r="U63" s="94"/>
      <c r="V63" s="81"/>
      <c r="W63" s="93"/>
      <c r="X63" s="93"/>
      <c r="Y63" s="98"/>
      <c r="Z63" s="93"/>
      <c r="AA63" s="98"/>
      <c r="AB63" s="101"/>
      <c r="AC63" s="93"/>
      <c r="AD63" s="37"/>
      <c r="AE63" s="93"/>
      <c r="AF63" s="81"/>
      <c r="AG63" s="93"/>
      <c r="AH63" s="81"/>
      <c r="AI63" s="81"/>
      <c r="AJ63" s="81"/>
      <c r="AK63" s="32"/>
      <c r="AL63" s="101"/>
      <c r="AM63" s="110"/>
      <c r="AN63" s="32"/>
      <c r="AW63" s="101"/>
      <c r="BG63" s="101"/>
      <c r="BQ63" s="101"/>
    </row>
    <row r="64" spans="1:69" ht="12.75" customHeight="1" x14ac:dyDescent="0.2">
      <c r="A64" s="90">
        <v>34274</v>
      </c>
      <c r="B64" s="55">
        <v>1993</v>
      </c>
      <c r="C64" s="80" t="s">
        <v>59</v>
      </c>
      <c r="D64" s="33">
        <v>54.15</v>
      </c>
      <c r="E64" s="41">
        <v>53.11</v>
      </c>
      <c r="F64" s="41">
        <v>49.38</v>
      </c>
      <c r="G64" s="41">
        <v>50.01</v>
      </c>
      <c r="H64" s="41">
        <v>13.68</v>
      </c>
      <c r="I64" s="41">
        <v>13.42</v>
      </c>
      <c r="J64" s="41"/>
      <c r="K64" s="41"/>
      <c r="L64" s="41"/>
      <c r="M64" s="66">
        <f t="shared" si="0"/>
        <v>0.62999999999999545</v>
      </c>
      <c r="N64" s="34"/>
      <c r="O64" s="34">
        <v>34.620002731791949</v>
      </c>
      <c r="P64" s="34">
        <v>54.289945823905988</v>
      </c>
      <c r="Q64" s="34">
        <v>93.78</v>
      </c>
      <c r="R64" s="101"/>
      <c r="S64" s="93"/>
      <c r="T64" s="37"/>
      <c r="U64" s="94"/>
      <c r="V64" s="81"/>
      <c r="W64" s="93"/>
      <c r="X64" s="93"/>
      <c r="Y64" s="98"/>
      <c r="Z64" s="93"/>
      <c r="AA64" s="98"/>
      <c r="AB64" s="101"/>
      <c r="AC64" s="93"/>
      <c r="AD64" s="37"/>
      <c r="AE64" s="93"/>
      <c r="AF64" s="81"/>
      <c r="AG64" s="93"/>
      <c r="AH64" s="81"/>
      <c r="AI64" s="81"/>
      <c r="AJ64" s="81"/>
      <c r="AK64" s="32"/>
      <c r="AL64" s="101"/>
      <c r="AM64" s="110"/>
      <c r="AN64" s="32"/>
      <c r="AW64" s="101"/>
      <c r="BG64" s="101"/>
      <c r="BQ64" s="101"/>
    </row>
    <row r="65" spans="1:69" ht="12.75" customHeight="1" x14ac:dyDescent="0.2">
      <c r="A65" s="90">
        <v>34304</v>
      </c>
      <c r="B65" s="55">
        <v>1993</v>
      </c>
      <c r="C65" s="80" t="s">
        <v>60</v>
      </c>
      <c r="D65" s="33">
        <v>55.78</v>
      </c>
      <c r="E65" s="41">
        <v>54.76</v>
      </c>
      <c r="F65" s="41">
        <v>50.79</v>
      </c>
      <c r="G65" s="41">
        <v>51.61</v>
      </c>
      <c r="H65" s="41">
        <v>13.35</v>
      </c>
      <c r="I65" s="41">
        <v>13.14</v>
      </c>
      <c r="J65" s="41"/>
      <c r="K65" s="41"/>
      <c r="L65" s="41"/>
      <c r="M65" s="66">
        <f t="shared" si="0"/>
        <v>0.82000000000000028</v>
      </c>
      <c r="N65" s="34"/>
      <c r="O65" s="34">
        <v>35.369401383375845</v>
      </c>
      <c r="P65" s="34">
        <v>55.46512805916435</v>
      </c>
      <c r="Q65" s="34">
        <v>95.81</v>
      </c>
      <c r="R65" s="101"/>
      <c r="S65" s="93"/>
      <c r="T65" s="37"/>
      <c r="U65" s="94"/>
      <c r="V65" s="81"/>
      <c r="W65" s="93"/>
      <c r="X65" s="93"/>
      <c r="Y65" s="98"/>
      <c r="Z65" s="93"/>
      <c r="AA65" s="98"/>
      <c r="AB65" s="101"/>
      <c r="AC65" s="93"/>
      <c r="AD65" s="37"/>
      <c r="AE65" s="93"/>
      <c r="AF65" s="81"/>
      <c r="AG65" s="93"/>
      <c r="AH65" s="81"/>
      <c r="AI65" s="81"/>
      <c r="AJ65" s="81"/>
      <c r="AK65" s="32"/>
      <c r="AL65" s="101"/>
      <c r="AM65" s="110"/>
      <c r="AN65" s="32"/>
      <c r="AW65" s="101"/>
      <c r="BG65" s="101"/>
      <c r="BQ65" s="101"/>
    </row>
    <row r="66" spans="1:69" ht="12.75" customHeight="1" x14ac:dyDescent="0.2">
      <c r="A66" s="90">
        <v>34335</v>
      </c>
      <c r="B66" s="55">
        <v>1994</v>
      </c>
      <c r="C66" s="80" t="s">
        <v>50</v>
      </c>
      <c r="D66" s="33">
        <v>55.5</v>
      </c>
      <c r="E66" s="41">
        <v>54.48</v>
      </c>
      <c r="F66" s="41">
        <v>50.83</v>
      </c>
      <c r="G66" s="41">
        <v>51.72</v>
      </c>
      <c r="H66" s="41">
        <v>12.94</v>
      </c>
      <c r="I66" s="41">
        <v>12.72</v>
      </c>
      <c r="J66" s="41"/>
      <c r="K66" s="41"/>
      <c r="L66" s="41"/>
      <c r="M66" s="66">
        <f t="shared" si="0"/>
        <v>0.89000000000000057</v>
      </c>
      <c r="N66" s="34"/>
      <c r="O66" s="34">
        <v>31.910354405375308</v>
      </c>
      <c r="P66" s="34">
        <v>50.040764736814182</v>
      </c>
      <c r="Q66" s="34">
        <v>86.44</v>
      </c>
      <c r="R66" s="101"/>
      <c r="S66" s="93"/>
      <c r="T66" s="37"/>
      <c r="U66" s="94"/>
      <c r="V66" s="81"/>
      <c r="W66" s="93"/>
      <c r="X66" s="93"/>
      <c r="Y66" s="98"/>
      <c r="Z66" s="93"/>
      <c r="AA66" s="98"/>
      <c r="AB66" s="101"/>
      <c r="AC66" s="93"/>
      <c r="AD66" s="37"/>
      <c r="AE66" s="93"/>
      <c r="AF66" s="81"/>
      <c r="AG66" s="93"/>
      <c r="AH66" s="81"/>
      <c r="AI66" s="81"/>
      <c r="AJ66" s="81"/>
      <c r="AK66" s="32"/>
      <c r="AL66" s="101"/>
      <c r="AM66" s="110"/>
      <c r="AN66" s="32"/>
      <c r="AW66" s="101"/>
      <c r="BG66" s="101"/>
      <c r="BQ66" s="101"/>
    </row>
    <row r="67" spans="1:69" ht="12.75" customHeight="1" x14ac:dyDescent="0.2">
      <c r="A67" s="90">
        <v>34366</v>
      </c>
      <c r="B67" s="55">
        <v>1994</v>
      </c>
      <c r="C67" s="80" t="s">
        <v>51</v>
      </c>
      <c r="D67" s="33">
        <v>55.91</v>
      </c>
      <c r="E67" s="41">
        <v>54.6</v>
      </c>
      <c r="F67" s="41">
        <v>50.52</v>
      </c>
      <c r="G67" s="41">
        <v>51.03</v>
      </c>
      <c r="H67" s="41">
        <v>12.87</v>
      </c>
      <c r="I67" s="41">
        <v>12.65</v>
      </c>
      <c r="J67" s="41"/>
      <c r="K67" s="41"/>
      <c r="L67" s="41"/>
      <c r="M67" s="66">
        <f t="shared" si="0"/>
        <v>0.50999999999999801</v>
      </c>
      <c r="N67" s="34"/>
      <c r="O67" s="34">
        <v>36.129874891879702</v>
      </c>
      <c r="P67" s="34">
        <v>56.657677519574314</v>
      </c>
      <c r="Q67" s="34">
        <v>97.87</v>
      </c>
      <c r="R67" s="101"/>
      <c r="S67" s="93"/>
      <c r="T67" s="37"/>
      <c r="U67" s="94"/>
      <c r="V67" s="81"/>
      <c r="W67" s="93"/>
      <c r="X67" s="93"/>
      <c r="Y67" s="98"/>
      <c r="Z67" s="93"/>
      <c r="AA67" s="98"/>
      <c r="AB67" s="101"/>
      <c r="AC67" s="93"/>
      <c r="AD67" s="37"/>
      <c r="AE67" s="93"/>
      <c r="AF67" s="81"/>
      <c r="AG67" s="93"/>
      <c r="AH67" s="81"/>
      <c r="AI67" s="81"/>
      <c r="AJ67" s="81"/>
      <c r="AK67" s="32"/>
      <c r="AL67" s="101"/>
      <c r="AM67" s="110"/>
      <c r="AN67" s="32"/>
      <c r="AW67" s="101"/>
      <c r="BG67" s="101"/>
      <c r="BQ67" s="101"/>
    </row>
    <row r="68" spans="1:69" ht="12.75" customHeight="1" x14ac:dyDescent="0.2">
      <c r="A68" s="90">
        <v>34394</v>
      </c>
      <c r="B68" s="55">
        <v>1994</v>
      </c>
      <c r="C68" s="80" t="s">
        <v>52</v>
      </c>
      <c r="D68" s="33">
        <v>55.73</v>
      </c>
      <c r="E68" s="41">
        <v>54.33</v>
      </c>
      <c r="F68" s="41">
        <v>50.35</v>
      </c>
      <c r="G68" s="41">
        <v>50.62</v>
      </c>
      <c r="H68" s="41">
        <v>12.63</v>
      </c>
      <c r="I68" s="41">
        <v>12.37</v>
      </c>
      <c r="J68" s="41"/>
      <c r="K68" s="41"/>
      <c r="L68" s="41"/>
      <c r="M68" s="66">
        <f t="shared" si="0"/>
        <v>0.26999999999999602</v>
      </c>
      <c r="N68" s="34"/>
      <c r="O68" s="34">
        <v>31.293854036830922</v>
      </c>
      <c r="P68" s="34">
        <v>49.073989203375035</v>
      </c>
      <c r="Q68" s="34">
        <v>84.77</v>
      </c>
      <c r="R68" s="101"/>
      <c r="S68" s="93"/>
      <c r="T68" s="37"/>
      <c r="U68" s="94"/>
      <c r="V68" s="81"/>
      <c r="W68" s="93"/>
      <c r="X68" s="93"/>
      <c r="Y68" s="98"/>
      <c r="Z68" s="93"/>
      <c r="AA68" s="98"/>
      <c r="AB68" s="101"/>
      <c r="AC68" s="93"/>
      <c r="AD68" s="37"/>
      <c r="AE68" s="93"/>
      <c r="AF68" s="81"/>
      <c r="AG68" s="93"/>
      <c r="AH68" s="81"/>
      <c r="AI68" s="81"/>
      <c r="AJ68" s="81"/>
      <c r="AK68" s="32"/>
      <c r="AL68" s="101"/>
      <c r="AM68" s="110"/>
      <c r="AN68" s="32"/>
      <c r="AW68" s="101"/>
      <c r="BG68" s="101"/>
      <c r="BQ68" s="101"/>
    </row>
    <row r="69" spans="1:69" ht="12.75" customHeight="1" x14ac:dyDescent="0.2">
      <c r="A69" s="90">
        <v>34425</v>
      </c>
      <c r="B69" s="55">
        <v>1994</v>
      </c>
      <c r="C69" s="80" t="s">
        <v>53</v>
      </c>
      <c r="D69" s="33">
        <v>56.4</v>
      </c>
      <c r="E69" s="41">
        <v>55.18</v>
      </c>
      <c r="F69" s="41">
        <v>51.21</v>
      </c>
      <c r="G69" s="41">
        <v>51.38</v>
      </c>
      <c r="H69" s="41">
        <v>13.64</v>
      </c>
      <c r="I69" s="41">
        <v>13.63</v>
      </c>
      <c r="J69" s="41"/>
      <c r="K69" s="41"/>
      <c r="L69" s="41"/>
      <c r="M69" s="66">
        <f t="shared" si="0"/>
        <v>0.17000000000000171</v>
      </c>
      <c r="N69" s="34"/>
      <c r="O69" s="34">
        <v>33.542049991582608</v>
      </c>
      <c r="P69" s="34">
        <v>52.59953590915012</v>
      </c>
      <c r="Q69" s="34">
        <v>90.86</v>
      </c>
      <c r="R69" s="101"/>
      <c r="S69" s="93"/>
      <c r="T69" s="37"/>
      <c r="U69" s="94"/>
      <c r="V69" s="81"/>
      <c r="W69" s="93"/>
      <c r="X69" s="93"/>
      <c r="Y69" s="98"/>
      <c r="Z69" s="93"/>
      <c r="AA69" s="98"/>
      <c r="AB69" s="101"/>
      <c r="AC69" s="93"/>
      <c r="AD69" s="37"/>
      <c r="AE69" s="93"/>
      <c r="AF69" s="81"/>
      <c r="AG69" s="93"/>
      <c r="AH69" s="81"/>
      <c r="AI69" s="81"/>
      <c r="AJ69" s="81"/>
      <c r="AK69" s="32"/>
      <c r="AL69" s="101"/>
      <c r="AM69" s="110"/>
      <c r="AN69" s="32"/>
      <c r="AW69" s="101"/>
      <c r="BG69" s="101"/>
      <c r="BQ69" s="101"/>
    </row>
    <row r="70" spans="1:69" ht="12.75" customHeight="1" x14ac:dyDescent="0.2">
      <c r="A70" s="90">
        <v>34455</v>
      </c>
      <c r="B70" s="55">
        <v>1994</v>
      </c>
      <c r="C70" s="80" t="s">
        <v>54</v>
      </c>
      <c r="D70" s="33">
        <v>56.72</v>
      </c>
      <c r="E70" s="41">
        <v>55.69</v>
      </c>
      <c r="F70" s="41">
        <v>51.32</v>
      </c>
      <c r="G70" s="41">
        <v>51.51</v>
      </c>
      <c r="H70" s="41">
        <v>13.62</v>
      </c>
      <c r="I70" s="41">
        <v>13.72</v>
      </c>
      <c r="J70" s="41"/>
      <c r="K70" s="41"/>
      <c r="L70" s="41"/>
      <c r="M70" s="66">
        <f t="shared" si="0"/>
        <v>0.18999999999999773</v>
      </c>
      <c r="N70" s="34"/>
      <c r="O70" s="34">
        <v>35.561365569988475</v>
      </c>
      <c r="P70" s="34">
        <v>55.766159961792113</v>
      </c>
      <c r="Q70" s="34">
        <v>96.33</v>
      </c>
      <c r="R70" s="101"/>
      <c r="S70" s="93"/>
      <c r="T70" s="37"/>
      <c r="U70" s="94"/>
      <c r="V70" s="81"/>
      <c r="W70" s="93"/>
      <c r="X70" s="93"/>
      <c r="Y70" s="98"/>
      <c r="Z70" s="93"/>
      <c r="AA70" s="98"/>
      <c r="AB70" s="101"/>
      <c r="AC70" s="93"/>
      <c r="AD70" s="37"/>
      <c r="AE70" s="93"/>
      <c r="AF70" s="81"/>
      <c r="AG70" s="93"/>
      <c r="AH70" s="81"/>
      <c r="AI70" s="81"/>
      <c r="AJ70" s="81"/>
      <c r="AK70" s="32"/>
      <c r="AL70" s="101"/>
      <c r="AM70" s="110"/>
      <c r="AN70" s="32"/>
      <c r="AW70" s="101"/>
      <c r="BG70" s="101"/>
      <c r="BQ70" s="101"/>
    </row>
    <row r="71" spans="1:69" ht="12.75" customHeight="1" x14ac:dyDescent="0.2">
      <c r="A71" s="90">
        <v>34486</v>
      </c>
      <c r="B71" s="55">
        <v>1994</v>
      </c>
      <c r="C71" s="80" t="s">
        <v>13</v>
      </c>
      <c r="D71" s="33">
        <v>57.18</v>
      </c>
      <c r="E71" s="41">
        <v>56.26</v>
      </c>
      <c r="F71" s="41">
        <v>51.84</v>
      </c>
      <c r="G71" s="41">
        <v>51.54</v>
      </c>
      <c r="H71" s="41">
        <v>13.19</v>
      </c>
      <c r="I71" s="41">
        <v>13.3</v>
      </c>
      <c r="J71" s="41"/>
      <c r="K71" s="41"/>
      <c r="L71" s="41"/>
      <c r="M71" s="66">
        <f t="shared" si="0"/>
        <v>-0.30000000000000426</v>
      </c>
      <c r="N71" s="34"/>
      <c r="O71" s="34">
        <v>36.377213363092118</v>
      </c>
      <c r="P71" s="34">
        <v>57.045545547960081</v>
      </c>
      <c r="Q71" s="34">
        <v>98.54</v>
      </c>
      <c r="R71" s="101"/>
      <c r="S71" s="93"/>
      <c r="T71" s="37"/>
      <c r="U71" s="94"/>
      <c r="V71" s="81"/>
      <c r="W71" s="93"/>
      <c r="X71" s="93"/>
      <c r="Y71" s="98"/>
      <c r="Z71" s="93"/>
      <c r="AA71" s="98"/>
      <c r="AB71" s="101"/>
      <c r="AC71" s="93"/>
      <c r="AD71" s="37"/>
      <c r="AE71" s="93"/>
      <c r="AF71" s="81"/>
      <c r="AG71" s="93"/>
      <c r="AH71" s="81"/>
      <c r="AI71" s="81"/>
      <c r="AJ71" s="81"/>
      <c r="AK71" s="32"/>
      <c r="AL71" s="101"/>
      <c r="AM71" s="110"/>
      <c r="AN71" s="32"/>
      <c r="AW71" s="101"/>
      <c r="BG71" s="101"/>
      <c r="BQ71" s="101"/>
    </row>
    <row r="72" spans="1:69" ht="12.75" customHeight="1" x14ac:dyDescent="0.2">
      <c r="A72" s="90">
        <v>34516</v>
      </c>
      <c r="B72" s="55">
        <v>1994</v>
      </c>
      <c r="C72" s="80" t="s">
        <v>55</v>
      </c>
      <c r="D72" s="33">
        <v>56.94</v>
      </c>
      <c r="E72" s="41">
        <v>56.2</v>
      </c>
      <c r="F72" s="41">
        <v>51.42</v>
      </c>
      <c r="G72" s="41">
        <v>51.38</v>
      </c>
      <c r="H72" s="41">
        <v>13.41</v>
      </c>
      <c r="I72" s="41">
        <v>13.25</v>
      </c>
      <c r="J72" s="41"/>
      <c r="K72" s="41"/>
      <c r="L72" s="41"/>
      <c r="M72" s="66">
        <f t="shared" si="0"/>
        <v>-3.9999999999999147E-2</v>
      </c>
      <c r="N72" s="34"/>
      <c r="O72" s="34">
        <v>38.045825139032615</v>
      </c>
      <c r="P72" s="34">
        <v>59.662207470801356</v>
      </c>
      <c r="Q72" s="34">
        <v>103.06</v>
      </c>
      <c r="R72" s="101"/>
      <c r="S72" s="93"/>
      <c r="T72" s="37"/>
      <c r="U72" s="94"/>
      <c r="V72" s="81"/>
      <c r="W72" s="93"/>
      <c r="X72" s="93"/>
      <c r="Y72" s="98"/>
      <c r="Z72" s="93"/>
      <c r="AA72" s="98"/>
      <c r="AB72" s="101"/>
      <c r="AC72" s="93"/>
      <c r="AD72" s="37"/>
      <c r="AE72" s="93"/>
      <c r="AF72" s="81"/>
      <c r="AG72" s="93"/>
      <c r="AH72" s="81"/>
      <c r="AI72" s="81"/>
      <c r="AJ72" s="81"/>
      <c r="AK72" s="32"/>
      <c r="AL72" s="101"/>
      <c r="AM72" s="110"/>
      <c r="AN72" s="32"/>
      <c r="AW72" s="101"/>
      <c r="BG72" s="101"/>
      <c r="BQ72" s="101"/>
    </row>
    <row r="73" spans="1:69" ht="12.75" customHeight="1" x14ac:dyDescent="0.2">
      <c r="A73" s="90">
        <v>34547</v>
      </c>
      <c r="B73" s="55">
        <v>1994</v>
      </c>
      <c r="C73" s="80" t="s">
        <v>56</v>
      </c>
      <c r="D73" s="33">
        <v>58.35</v>
      </c>
      <c r="E73" s="41">
        <v>57.65</v>
      </c>
      <c r="F73" s="41">
        <v>52.95</v>
      </c>
      <c r="G73" s="41">
        <v>52.1</v>
      </c>
      <c r="H73" s="41">
        <v>13.51</v>
      </c>
      <c r="I73" s="41">
        <v>13.32</v>
      </c>
      <c r="J73" s="41"/>
      <c r="K73" s="41"/>
      <c r="L73" s="41"/>
      <c r="M73" s="66">
        <f t="shared" si="0"/>
        <v>-0.85000000000000142</v>
      </c>
      <c r="N73" s="34"/>
      <c r="O73" s="34">
        <v>36.912498114223474</v>
      </c>
      <c r="P73" s="34">
        <v>57.884961430287483</v>
      </c>
      <c r="Q73" s="34">
        <v>99.99</v>
      </c>
      <c r="R73" s="101"/>
      <c r="S73" s="93"/>
      <c r="T73" s="37"/>
      <c r="U73" s="94"/>
      <c r="V73" s="81"/>
      <c r="W73" s="93"/>
      <c r="X73" s="93"/>
      <c r="Y73" s="98"/>
      <c r="Z73" s="93"/>
      <c r="AA73" s="98"/>
      <c r="AB73" s="101"/>
      <c r="AC73" s="93"/>
      <c r="AD73" s="37"/>
      <c r="AE73" s="93"/>
      <c r="AF73" s="81"/>
      <c r="AG73" s="93"/>
      <c r="AH73" s="81"/>
      <c r="AI73" s="81"/>
      <c r="AJ73" s="81"/>
      <c r="AK73" s="32"/>
      <c r="AL73" s="101"/>
      <c r="AM73" s="110"/>
      <c r="AN73" s="32"/>
      <c r="AW73" s="101"/>
      <c r="BG73" s="101"/>
      <c r="BQ73" s="101"/>
    </row>
    <row r="74" spans="1:69" ht="12.75" customHeight="1" x14ac:dyDescent="0.2">
      <c r="A74" s="90">
        <v>34578</v>
      </c>
      <c r="B74" s="55">
        <v>1994</v>
      </c>
      <c r="C74" s="80" t="s">
        <v>57</v>
      </c>
      <c r="D74" s="33">
        <v>57.68</v>
      </c>
      <c r="E74" s="41">
        <v>57.31</v>
      </c>
      <c r="F74" s="41">
        <v>52.67</v>
      </c>
      <c r="G74" s="41">
        <v>51.88</v>
      </c>
      <c r="H74" s="41">
        <v>13.53</v>
      </c>
      <c r="I74" s="41">
        <v>13.14</v>
      </c>
      <c r="J74" s="41"/>
      <c r="K74" s="41"/>
      <c r="L74" s="41"/>
      <c r="M74" s="66">
        <f t="shared" si="0"/>
        <v>-0.78999999999999915</v>
      </c>
      <c r="N74" s="34"/>
      <c r="O74" s="34">
        <v>34.67906863536507</v>
      </c>
      <c r="P74" s="34">
        <v>54.38257102471453</v>
      </c>
      <c r="Q74" s="34">
        <v>93.94</v>
      </c>
      <c r="R74" s="101"/>
      <c r="S74" s="93"/>
      <c r="T74" s="37"/>
      <c r="U74" s="94"/>
      <c r="V74" s="81"/>
      <c r="W74" s="93"/>
      <c r="X74" s="93"/>
      <c r="Y74" s="98"/>
      <c r="Z74" s="93"/>
      <c r="AA74" s="98"/>
      <c r="AB74" s="101"/>
      <c r="AC74" s="93"/>
      <c r="AD74" s="37"/>
      <c r="AE74" s="93"/>
      <c r="AF74" s="81"/>
      <c r="AG74" s="93"/>
      <c r="AH74" s="81"/>
      <c r="AI74" s="81"/>
      <c r="AJ74" s="81"/>
      <c r="AK74" s="32"/>
      <c r="AL74" s="101"/>
      <c r="AM74" s="110"/>
      <c r="AN74" s="32"/>
      <c r="AW74" s="101"/>
      <c r="BG74" s="101"/>
      <c r="BQ74" s="101"/>
    </row>
    <row r="75" spans="1:69" ht="12.75" customHeight="1" x14ac:dyDescent="0.2">
      <c r="A75" s="90">
        <v>34608</v>
      </c>
      <c r="B75" s="55">
        <v>1994</v>
      </c>
      <c r="C75" s="80" t="s">
        <v>58</v>
      </c>
      <c r="D75" s="33">
        <v>57.35</v>
      </c>
      <c r="E75" s="41">
        <v>56.7</v>
      </c>
      <c r="F75" s="41">
        <v>51.92</v>
      </c>
      <c r="G75" s="41">
        <v>51.33</v>
      </c>
      <c r="H75" s="41">
        <v>13.63</v>
      </c>
      <c r="I75" s="41">
        <v>13.27</v>
      </c>
      <c r="J75" s="41"/>
      <c r="K75" s="41"/>
      <c r="L75" s="41"/>
      <c r="M75" s="66">
        <f t="shared" si="0"/>
        <v>-0.59000000000000341</v>
      </c>
      <c r="N75" s="34"/>
      <c r="O75" s="34">
        <v>34.686451873311711</v>
      </c>
      <c r="P75" s="34">
        <v>54.394149174815603</v>
      </c>
      <c r="Q75" s="34">
        <v>93.96</v>
      </c>
      <c r="R75" s="101"/>
      <c r="S75" s="93"/>
      <c r="T75" s="37"/>
      <c r="U75" s="94"/>
      <c r="V75" s="81"/>
      <c r="W75" s="93"/>
      <c r="X75" s="93"/>
      <c r="Y75" s="98"/>
      <c r="Z75" s="93"/>
      <c r="AA75" s="98"/>
      <c r="AB75" s="101"/>
      <c r="AC75" s="93"/>
      <c r="AD75" s="37"/>
      <c r="AE75" s="93"/>
      <c r="AF75" s="81"/>
      <c r="AG75" s="93"/>
      <c r="AH75" s="81"/>
      <c r="AI75" s="81"/>
      <c r="AJ75" s="81"/>
      <c r="AK75" s="32"/>
      <c r="AL75" s="101"/>
      <c r="AM75" s="110"/>
      <c r="AN75" s="32"/>
      <c r="AW75" s="101"/>
      <c r="BG75" s="101"/>
      <c r="BQ75" s="101"/>
    </row>
    <row r="76" spans="1:69" ht="12.75" customHeight="1" x14ac:dyDescent="0.2">
      <c r="A76" s="90">
        <v>34639</v>
      </c>
      <c r="B76" s="55">
        <v>1994</v>
      </c>
      <c r="C76" s="80" t="s">
        <v>59</v>
      </c>
      <c r="D76" s="33">
        <v>56.41</v>
      </c>
      <c r="E76" s="41">
        <v>55.78</v>
      </c>
      <c r="F76" s="41">
        <v>51.11</v>
      </c>
      <c r="G76" s="41">
        <v>50.84</v>
      </c>
      <c r="H76" s="41">
        <v>13.73</v>
      </c>
      <c r="I76" s="41">
        <v>13.71</v>
      </c>
      <c r="J76" s="41"/>
      <c r="K76" s="41"/>
      <c r="L76" s="41"/>
      <c r="M76" s="66">
        <f t="shared" si="0"/>
        <v>-0.26999999999999602</v>
      </c>
      <c r="N76" s="34"/>
      <c r="O76" s="34">
        <v>37.004788588556465</v>
      </c>
      <c r="P76" s="34">
        <v>58.029688306550824</v>
      </c>
      <c r="Q76" s="34">
        <v>100.24</v>
      </c>
      <c r="R76" s="101"/>
      <c r="S76" s="93"/>
      <c r="T76" s="37"/>
      <c r="U76" s="94"/>
      <c r="V76" s="81"/>
      <c r="W76" s="93"/>
      <c r="X76" s="93"/>
      <c r="Y76" s="98"/>
      <c r="Z76" s="93"/>
      <c r="AA76" s="98"/>
      <c r="AB76" s="101"/>
      <c r="AC76" s="93"/>
      <c r="AD76" s="37"/>
      <c r="AE76" s="93"/>
      <c r="AF76" s="81"/>
      <c r="AG76" s="93"/>
      <c r="AH76" s="81"/>
      <c r="AI76" s="81"/>
      <c r="AJ76" s="81"/>
      <c r="AK76" s="32"/>
      <c r="AL76" s="101"/>
      <c r="AM76" s="110"/>
      <c r="AN76" s="32"/>
      <c r="AW76" s="101"/>
      <c r="BG76" s="101"/>
      <c r="BQ76" s="101"/>
    </row>
    <row r="77" spans="1:69" ht="12.75" customHeight="1" x14ac:dyDescent="0.2">
      <c r="A77" s="90">
        <v>34669</v>
      </c>
      <c r="B77" s="55">
        <v>1994</v>
      </c>
      <c r="C77" s="80" t="s">
        <v>60</v>
      </c>
      <c r="D77" s="33">
        <v>58.32</v>
      </c>
      <c r="E77" s="41">
        <v>57.57</v>
      </c>
      <c r="F77" s="41">
        <v>52.79</v>
      </c>
      <c r="G77" s="41">
        <v>53.04</v>
      </c>
      <c r="H77" s="41">
        <v>13.68</v>
      </c>
      <c r="I77" s="41">
        <v>14.1</v>
      </c>
      <c r="J77" s="41"/>
      <c r="K77" s="41"/>
      <c r="L77" s="41"/>
      <c r="M77" s="66">
        <f t="shared" si="0"/>
        <v>0.25</v>
      </c>
      <c r="N77" s="34"/>
      <c r="O77" s="34">
        <v>35.114679674216795</v>
      </c>
      <c r="P77" s="34">
        <v>55.065681880677523</v>
      </c>
      <c r="Q77" s="34">
        <v>95.12</v>
      </c>
      <c r="R77" s="101"/>
      <c r="S77" s="93"/>
      <c r="T77" s="37"/>
      <c r="U77" s="94"/>
      <c r="V77" s="81"/>
      <c r="W77" s="93"/>
      <c r="X77" s="93"/>
      <c r="Y77" s="98"/>
      <c r="Z77" s="93"/>
      <c r="AA77" s="98"/>
      <c r="AB77" s="101"/>
      <c r="AC77" s="93"/>
      <c r="AD77" s="37"/>
      <c r="AE77" s="93"/>
      <c r="AF77" s="81"/>
      <c r="AG77" s="93"/>
      <c r="AH77" s="81"/>
      <c r="AI77" s="81"/>
      <c r="AJ77" s="81"/>
      <c r="AK77" s="32"/>
      <c r="AL77" s="101"/>
      <c r="AM77" s="110"/>
      <c r="AN77" s="32"/>
      <c r="AW77" s="101"/>
      <c r="BG77" s="101"/>
      <c r="BQ77" s="101"/>
    </row>
    <row r="78" spans="1:69" ht="12.75" customHeight="1" x14ac:dyDescent="0.2">
      <c r="A78" s="90">
        <v>34700</v>
      </c>
      <c r="B78" s="55">
        <v>1995</v>
      </c>
      <c r="C78" s="80" t="s">
        <v>50</v>
      </c>
      <c r="D78" s="33">
        <v>59.11</v>
      </c>
      <c r="E78" s="41">
        <v>58</v>
      </c>
      <c r="F78" s="41">
        <v>53.44</v>
      </c>
      <c r="G78" s="41">
        <v>54.13</v>
      </c>
      <c r="H78" s="41">
        <v>13.32</v>
      </c>
      <c r="I78" s="41">
        <v>13.93</v>
      </c>
      <c r="J78" s="41"/>
      <c r="K78" s="41"/>
      <c r="L78" s="41"/>
      <c r="M78" s="66">
        <f t="shared" si="0"/>
        <v>0.69000000000000483</v>
      </c>
      <c r="N78" s="34"/>
      <c r="O78" s="34">
        <v>35.642581187401504</v>
      </c>
      <c r="P78" s="34">
        <v>55.893519612903852</v>
      </c>
      <c r="Q78" s="34">
        <v>96.55</v>
      </c>
      <c r="R78" s="101"/>
      <c r="S78" s="93"/>
      <c r="T78" s="37"/>
      <c r="U78" s="94"/>
      <c r="V78" s="81"/>
      <c r="W78" s="93"/>
      <c r="X78" s="93"/>
      <c r="Y78" s="98"/>
      <c r="Z78" s="93"/>
      <c r="AA78" s="98"/>
      <c r="AB78" s="101"/>
      <c r="AC78" s="93"/>
      <c r="AD78" s="37"/>
      <c r="AE78" s="93"/>
      <c r="AF78" s="81"/>
      <c r="AG78" s="93"/>
      <c r="AH78" s="81"/>
      <c r="AI78" s="81"/>
      <c r="AJ78" s="81"/>
      <c r="AK78" s="32"/>
      <c r="AL78" s="101"/>
      <c r="AM78" s="110"/>
      <c r="AN78" s="32"/>
      <c r="AW78" s="101"/>
      <c r="BG78" s="101"/>
      <c r="BQ78" s="101"/>
    </row>
    <row r="79" spans="1:69" ht="12.75" customHeight="1" x14ac:dyDescent="0.2">
      <c r="A79" s="90">
        <v>34731</v>
      </c>
      <c r="B79" s="55">
        <v>1995</v>
      </c>
      <c r="C79" s="80" t="s">
        <v>51</v>
      </c>
      <c r="D79" s="33">
        <v>58.6</v>
      </c>
      <c r="E79" s="41">
        <v>57.44</v>
      </c>
      <c r="F79" s="41">
        <v>52.82</v>
      </c>
      <c r="G79" s="41">
        <v>53.54</v>
      </c>
      <c r="H79" s="41">
        <v>13.6</v>
      </c>
      <c r="I79" s="41">
        <v>13.8</v>
      </c>
      <c r="J79" s="41"/>
      <c r="K79" s="41"/>
      <c r="L79" s="41"/>
      <c r="M79" s="66">
        <f t="shared" si="0"/>
        <v>0.71999999999999886</v>
      </c>
      <c r="N79" s="34"/>
      <c r="O79" s="34">
        <v>36.90142325730352</v>
      </c>
      <c r="P79" s="34">
        <v>57.86759420513588</v>
      </c>
      <c r="Q79" s="34">
        <v>99.96</v>
      </c>
      <c r="R79" s="101"/>
      <c r="S79" s="93"/>
      <c r="T79" s="37"/>
      <c r="U79" s="94"/>
      <c r="V79" s="81"/>
      <c r="W79" s="93"/>
      <c r="X79" s="93"/>
      <c r="Y79" s="98"/>
      <c r="Z79" s="93"/>
      <c r="AA79" s="98"/>
      <c r="AB79" s="101"/>
      <c r="AC79" s="93"/>
      <c r="AD79" s="37"/>
      <c r="AE79" s="93"/>
      <c r="AF79" s="81"/>
      <c r="AG79" s="93"/>
      <c r="AH79" s="81"/>
      <c r="AI79" s="81"/>
      <c r="AJ79" s="81"/>
      <c r="AK79" s="32"/>
      <c r="AL79" s="101"/>
      <c r="AM79" s="110"/>
      <c r="AN79" s="32"/>
      <c r="AW79" s="101"/>
      <c r="BG79" s="101"/>
      <c r="BQ79" s="101"/>
    </row>
    <row r="80" spans="1:69" ht="12.75" customHeight="1" x14ac:dyDescent="0.2">
      <c r="A80" s="90">
        <v>34759</v>
      </c>
      <c r="B80" s="55">
        <v>1995</v>
      </c>
      <c r="C80" s="80" t="s">
        <v>52</v>
      </c>
      <c r="D80" s="33">
        <v>58.98</v>
      </c>
      <c r="E80" s="41">
        <v>57.84</v>
      </c>
      <c r="F80" s="41">
        <v>53.2</v>
      </c>
      <c r="G80" s="41">
        <v>53.87</v>
      </c>
      <c r="H80" s="41">
        <v>13.7</v>
      </c>
      <c r="I80" s="41">
        <v>13.77</v>
      </c>
      <c r="J80" s="41"/>
      <c r="K80" s="41"/>
      <c r="L80" s="41"/>
      <c r="M80" s="66">
        <f t="shared" si="0"/>
        <v>0.6699999999999946</v>
      </c>
      <c r="N80" s="34"/>
      <c r="O80" s="34">
        <v>36.458428980505154</v>
      </c>
      <c r="P80" s="34">
        <v>57.172905199071828</v>
      </c>
      <c r="Q80" s="34">
        <v>98.76</v>
      </c>
      <c r="R80" s="101"/>
      <c r="S80" s="93"/>
      <c r="T80" s="37"/>
      <c r="U80" s="94"/>
      <c r="V80" s="81"/>
      <c r="W80" s="93"/>
      <c r="X80" s="93"/>
      <c r="Y80" s="98"/>
      <c r="Z80" s="93"/>
      <c r="AA80" s="98"/>
      <c r="AB80" s="101"/>
      <c r="AC80" s="93"/>
      <c r="AD80" s="37"/>
      <c r="AE80" s="93"/>
      <c r="AF80" s="81"/>
      <c r="AG80" s="93"/>
      <c r="AH80" s="81"/>
      <c r="AI80" s="81"/>
      <c r="AJ80" s="81"/>
      <c r="AK80" s="32"/>
      <c r="AL80" s="101"/>
      <c r="AM80" s="110"/>
      <c r="AN80" s="32"/>
      <c r="AW80" s="101"/>
      <c r="BG80" s="101"/>
      <c r="BQ80" s="101"/>
    </row>
    <row r="81" spans="1:69" ht="12.75" customHeight="1" x14ac:dyDescent="0.2">
      <c r="A81" s="90">
        <v>34790</v>
      </c>
      <c r="B81" s="55">
        <v>1995</v>
      </c>
      <c r="C81" s="80" t="s">
        <v>53</v>
      </c>
      <c r="D81" s="33">
        <v>60.09</v>
      </c>
      <c r="E81" s="41">
        <v>58.84</v>
      </c>
      <c r="F81" s="41">
        <v>54.08</v>
      </c>
      <c r="G81" s="41">
        <v>54.73</v>
      </c>
      <c r="H81" s="41">
        <v>13.89</v>
      </c>
      <c r="I81" s="41">
        <v>14.14</v>
      </c>
      <c r="J81" s="41"/>
      <c r="K81" s="41"/>
      <c r="L81" s="41"/>
      <c r="M81" s="66">
        <f t="shared" si="0"/>
        <v>0.64999999999999858</v>
      </c>
      <c r="N81" s="34"/>
      <c r="O81" s="34">
        <v>38.592184747083927</v>
      </c>
      <c r="P81" s="34">
        <v>60.518990578280359</v>
      </c>
      <c r="Q81" s="34">
        <v>104.54</v>
      </c>
      <c r="R81" s="101"/>
      <c r="S81" s="93"/>
      <c r="T81" s="37"/>
      <c r="U81" s="94"/>
      <c r="V81" s="81"/>
      <c r="W81" s="93"/>
      <c r="X81" s="93"/>
      <c r="Y81" s="98"/>
      <c r="Z81" s="93"/>
      <c r="AA81" s="98"/>
      <c r="AB81" s="101"/>
      <c r="AC81" s="93"/>
      <c r="AD81" s="37"/>
      <c r="AE81" s="93"/>
      <c r="AF81" s="81"/>
      <c r="AG81" s="93"/>
      <c r="AH81" s="81"/>
      <c r="AI81" s="81"/>
      <c r="AJ81" s="81"/>
      <c r="AK81" s="32"/>
      <c r="AL81" s="101"/>
      <c r="AM81" s="110"/>
      <c r="AN81" s="32"/>
      <c r="AW81" s="101"/>
      <c r="BG81" s="101"/>
      <c r="BQ81" s="101"/>
    </row>
    <row r="82" spans="1:69" ht="12.75" customHeight="1" x14ac:dyDescent="0.2">
      <c r="A82" s="90">
        <v>34820</v>
      </c>
      <c r="B82" s="55">
        <v>1995</v>
      </c>
      <c r="C82" s="80" t="s">
        <v>54</v>
      </c>
      <c r="D82" s="33">
        <v>60.42</v>
      </c>
      <c r="E82" s="41">
        <v>59.18</v>
      </c>
      <c r="F82" s="41">
        <v>54.61</v>
      </c>
      <c r="G82" s="41">
        <v>54.9</v>
      </c>
      <c r="H82" s="41">
        <v>13.78</v>
      </c>
      <c r="I82" s="41">
        <v>13.92</v>
      </c>
      <c r="J82" s="41"/>
      <c r="K82" s="41"/>
      <c r="L82" s="41"/>
      <c r="M82" s="66">
        <f t="shared" si="0"/>
        <v>0.28999999999999915</v>
      </c>
      <c r="N82" s="34"/>
      <c r="O82" s="34">
        <v>39.478173300680652</v>
      </c>
      <c r="P82" s="34">
        <v>61.908368590408472</v>
      </c>
      <c r="Q82" s="34">
        <v>106.94</v>
      </c>
      <c r="R82" s="101"/>
      <c r="S82" s="93"/>
      <c r="T82" s="37"/>
      <c r="U82" s="94"/>
      <c r="V82" s="81"/>
      <c r="W82" s="93"/>
      <c r="X82" s="93"/>
      <c r="Y82" s="98"/>
      <c r="Z82" s="93"/>
      <c r="AA82" s="98"/>
      <c r="AB82" s="101"/>
      <c r="AC82" s="93"/>
      <c r="AD82" s="37"/>
      <c r="AE82" s="93"/>
      <c r="AF82" s="81"/>
      <c r="AG82" s="93"/>
      <c r="AH82" s="81"/>
      <c r="AI82" s="81"/>
      <c r="AJ82" s="81"/>
      <c r="AK82" s="32"/>
      <c r="AL82" s="101"/>
      <c r="AM82" s="110"/>
      <c r="AN82" s="32"/>
      <c r="AW82" s="101"/>
      <c r="BG82" s="101"/>
      <c r="BQ82" s="101"/>
    </row>
    <row r="83" spans="1:69" ht="12.75" customHeight="1" x14ac:dyDescent="0.2">
      <c r="A83" s="90">
        <v>34851</v>
      </c>
      <c r="B83" s="55">
        <v>1995</v>
      </c>
      <c r="C83" s="80" t="s">
        <v>13</v>
      </c>
      <c r="D83" s="33">
        <v>60.37</v>
      </c>
      <c r="E83" s="41">
        <v>59.23</v>
      </c>
      <c r="F83" s="41">
        <v>54.56</v>
      </c>
      <c r="G83" s="41">
        <v>54.7</v>
      </c>
      <c r="H83" s="41">
        <v>13.3</v>
      </c>
      <c r="I83" s="41">
        <v>13.64</v>
      </c>
      <c r="J83" s="41"/>
      <c r="K83" s="41"/>
      <c r="L83" s="41"/>
      <c r="M83" s="66">
        <f t="shared" si="0"/>
        <v>0.14000000000000057</v>
      </c>
      <c r="N83" s="34"/>
      <c r="O83" s="34">
        <v>38.049516758005936</v>
      </c>
      <c r="P83" s="34">
        <v>59.667996545851892</v>
      </c>
      <c r="Q83" s="34">
        <v>103.07</v>
      </c>
      <c r="R83" s="101"/>
      <c r="S83" s="93"/>
      <c r="T83" s="37"/>
      <c r="U83" s="94"/>
      <c r="V83" s="81"/>
      <c r="W83" s="93"/>
      <c r="X83" s="93"/>
      <c r="Y83" s="98"/>
      <c r="Z83" s="93"/>
      <c r="AA83" s="98"/>
      <c r="AB83" s="101"/>
      <c r="AC83" s="93"/>
      <c r="AD83" s="37"/>
      <c r="AE83" s="93"/>
      <c r="AF83" s="81"/>
      <c r="AG83" s="93"/>
      <c r="AH83" s="81"/>
      <c r="AI83" s="81"/>
      <c r="AJ83" s="81"/>
      <c r="AK83" s="32"/>
      <c r="AL83" s="101"/>
      <c r="AM83" s="110"/>
      <c r="AN83" s="32"/>
      <c r="AW83" s="101"/>
      <c r="BG83" s="101"/>
      <c r="BQ83" s="101"/>
    </row>
    <row r="84" spans="1:69" ht="12.75" customHeight="1" x14ac:dyDescent="0.2">
      <c r="A84" s="90">
        <v>34881</v>
      </c>
      <c r="B84" s="55">
        <v>1995</v>
      </c>
      <c r="C84" s="80" t="s">
        <v>55</v>
      </c>
      <c r="D84" s="33">
        <v>60.51</v>
      </c>
      <c r="E84" s="41">
        <v>59.43</v>
      </c>
      <c r="F84" s="41">
        <v>54.5</v>
      </c>
      <c r="G84" s="41">
        <v>54.77</v>
      </c>
      <c r="H84" s="41">
        <v>13.54</v>
      </c>
      <c r="I84" s="41">
        <v>13.22</v>
      </c>
      <c r="J84" s="41"/>
      <c r="K84" s="41"/>
      <c r="L84" s="41"/>
      <c r="M84" s="66">
        <f t="shared" si="0"/>
        <v>0.27000000000000313</v>
      </c>
      <c r="N84" s="34"/>
      <c r="O84" s="34">
        <v>34.738134538938183</v>
      </c>
      <c r="P84" s="34">
        <v>54.475196225523071</v>
      </c>
      <c r="Q84" s="34">
        <v>94.1</v>
      </c>
      <c r="R84" s="101"/>
      <c r="S84" s="93"/>
      <c r="T84" s="37"/>
      <c r="U84" s="94"/>
      <c r="V84" s="81"/>
      <c r="W84" s="93"/>
      <c r="X84" s="93"/>
      <c r="Y84" s="98"/>
      <c r="Z84" s="93"/>
      <c r="AA84" s="98"/>
      <c r="AB84" s="101"/>
      <c r="AC84" s="93"/>
      <c r="AD84" s="37"/>
      <c r="AE84" s="93"/>
      <c r="AF84" s="81"/>
      <c r="AG84" s="93"/>
      <c r="AH84" s="81"/>
      <c r="AI84" s="81"/>
      <c r="AJ84" s="81"/>
      <c r="AK84" s="32"/>
      <c r="AL84" s="101"/>
      <c r="AM84" s="110"/>
      <c r="AN84" s="32"/>
      <c r="AW84" s="101"/>
      <c r="BG84" s="101"/>
      <c r="BQ84" s="101"/>
    </row>
    <row r="85" spans="1:69" ht="12.75" customHeight="1" x14ac:dyDescent="0.2">
      <c r="A85" s="90">
        <v>34912</v>
      </c>
      <c r="B85" s="55">
        <v>1995</v>
      </c>
      <c r="C85" s="80" t="s">
        <v>56</v>
      </c>
      <c r="D85" s="33">
        <v>60.14</v>
      </c>
      <c r="E85" s="41">
        <v>59.09</v>
      </c>
      <c r="F85" s="41">
        <v>54.19</v>
      </c>
      <c r="G85" s="41">
        <v>54.32</v>
      </c>
      <c r="H85" s="41">
        <v>13.82</v>
      </c>
      <c r="I85" s="41">
        <v>13.66</v>
      </c>
      <c r="J85" s="41"/>
      <c r="K85" s="41"/>
      <c r="L85" s="41"/>
      <c r="M85" s="66">
        <f t="shared" si="0"/>
        <v>0.13000000000000256</v>
      </c>
      <c r="N85" s="34"/>
      <c r="O85" s="34">
        <v>34.963323296310683</v>
      </c>
      <c r="P85" s="34">
        <v>54.828329803605634</v>
      </c>
      <c r="Q85" s="34">
        <v>94.71</v>
      </c>
      <c r="R85" s="101"/>
      <c r="S85" s="93"/>
      <c r="T85" s="37"/>
      <c r="U85" s="94"/>
      <c r="V85" s="81"/>
      <c r="W85" s="93"/>
      <c r="X85" s="93"/>
      <c r="Y85" s="98"/>
      <c r="Z85" s="93"/>
      <c r="AA85" s="98"/>
      <c r="AB85" s="101"/>
      <c r="AC85" s="93"/>
      <c r="AD85" s="37"/>
      <c r="AE85" s="93"/>
      <c r="AF85" s="81"/>
      <c r="AG85" s="93"/>
      <c r="AH85" s="81"/>
      <c r="AI85" s="81"/>
      <c r="AJ85" s="81"/>
      <c r="AK85" s="32"/>
      <c r="AL85" s="101"/>
      <c r="AM85" s="110"/>
      <c r="AN85" s="32"/>
      <c r="AW85" s="101"/>
      <c r="BG85" s="101"/>
      <c r="BQ85" s="101"/>
    </row>
    <row r="86" spans="1:69" ht="12.75" customHeight="1" x14ac:dyDescent="0.2">
      <c r="A86" s="90">
        <v>34943</v>
      </c>
      <c r="B86" s="55">
        <v>1995</v>
      </c>
      <c r="C86" s="80" t="s">
        <v>57</v>
      </c>
      <c r="D86" s="33">
        <v>59.3</v>
      </c>
      <c r="E86" s="41">
        <v>58.12</v>
      </c>
      <c r="F86" s="41">
        <v>53.38</v>
      </c>
      <c r="G86" s="41">
        <v>53.5</v>
      </c>
      <c r="H86" s="41">
        <v>14.12</v>
      </c>
      <c r="I86" s="41">
        <v>13.92</v>
      </c>
      <c r="J86" s="41"/>
      <c r="K86" s="41"/>
      <c r="L86" s="41"/>
      <c r="M86" s="66">
        <f t="shared" si="0"/>
        <v>0.11999999999999744</v>
      </c>
      <c r="N86" s="34"/>
      <c r="O86" s="34">
        <v>36.451045742558513</v>
      </c>
      <c r="P86" s="34">
        <v>57.161327048970755</v>
      </c>
      <c r="Q86" s="34">
        <v>98.74</v>
      </c>
      <c r="R86" s="101"/>
      <c r="S86" s="93"/>
      <c r="T86" s="37"/>
      <c r="U86" s="94"/>
      <c r="V86" s="81"/>
      <c r="W86" s="93"/>
      <c r="X86" s="93"/>
      <c r="Y86" s="98"/>
      <c r="Z86" s="93"/>
      <c r="AA86" s="98"/>
      <c r="AB86" s="101"/>
      <c r="AC86" s="93"/>
      <c r="AD86" s="37"/>
      <c r="AE86" s="93"/>
      <c r="AF86" s="81"/>
      <c r="AG86" s="93"/>
      <c r="AH86" s="81"/>
      <c r="AI86" s="81"/>
      <c r="AJ86" s="81"/>
      <c r="AK86" s="32"/>
      <c r="AL86" s="101"/>
      <c r="AM86" s="110"/>
      <c r="AN86" s="32"/>
      <c r="AW86" s="101"/>
      <c r="BG86" s="101"/>
      <c r="BQ86" s="101"/>
    </row>
    <row r="87" spans="1:69" ht="12.75" customHeight="1" x14ac:dyDescent="0.2">
      <c r="A87" s="90">
        <v>34973</v>
      </c>
      <c r="B87" s="55">
        <v>1995</v>
      </c>
      <c r="C87" s="80" t="s">
        <v>58</v>
      </c>
      <c r="D87" s="33">
        <v>58.81</v>
      </c>
      <c r="E87" s="41">
        <v>57.64</v>
      </c>
      <c r="F87" s="41">
        <v>52.78</v>
      </c>
      <c r="G87" s="41">
        <v>53.1</v>
      </c>
      <c r="H87" s="41">
        <v>13.91</v>
      </c>
      <c r="I87" s="41">
        <v>13.67</v>
      </c>
      <c r="J87" s="41"/>
      <c r="K87" s="41"/>
      <c r="L87" s="41"/>
      <c r="M87" s="66">
        <f t="shared" si="0"/>
        <v>0.32000000000000028</v>
      </c>
      <c r="N87" s="34"/>
      <c r="O87" s="34">
        <v>35.550290713068513</v>
      </c>
      <c r="P87" s="34">
        <v>55.74879273664051</v>
      </c>
      <c r="Q87" s="34">
        <v>96.3</v>
      </c>
      <c r="R87" s="101"/>
      <c r="S87" s="93"/>
      <c r="T87" s="37"/>
      <c r="U87" s="94"/>
      <c r="V87" s="81"/>
      <c r="W87" s="93"/>
      <c r="X87" s="93"/>
      <c r="Y87" s="98"/>
      <c r="Z87" s="93"/>
      <c r="AA87" s="98"/>
      <c r="AB87" s="101"/>
      <c r="AC87" s="93"/>
      <c r="AD87" s="37"/>
      <c r="AE87" s="93"/>
      <c r="AF87" s="81"/>
      <c r="AG87" s="93"/>
      <c r="AH87" s="81"/>
      <c r="AI87" s="81"/>
      <c r="AJ87" s="81"/>
      <c r="AK87" s="32"/>
      <c r="AL87" s="101"/>
      <c r="AM87" s="110"/>
      <c r="AN87" s="32"/>
      <c r="AW87" s="101"/>
      <c r="BG87" s="101"/>
      <c r="BQ87" s="101"/>
    </row>
    <row r="88" spans="1:69" ht="12.75" customHeight="1" x14ac:dyDescent="0.2">
      <c r="A88" s="90">
        <v>35004</v>
      </c>
      <c r="B88" s="55">
        <v>1995</v>
      </c>
      <c r="C88" s="80" t="s">
        <v>59</v>
      </c>
      <c r="D88" s="33">
        <v>58.22</v>
      </c>
      <c r="E88" s="41">
        <v>57.08</v>
      </c>
      <c r="F88" s="41">
        <v>51.97</v>
      </c>
      <c r="G88" s="41">
        <v>52.53</v>
      </c>
      <c r="H88" s="41">
        <v>13.93</v>
      </c>
      <c r="I88" s="41">
        <v>13.86</v>
      </c>
      <c r="J88" s="41"/>
      <c r="K88" s="41"/>
      <c r="L88" s="41"/>
      <c r="M88" s="66">
        <f t="shared" si="0"/>
        <v>0.56000000000000227</v>
      </c>
      <c r="N88" s="34"/>
      <c r="O88" s="34">
        <v>36.70576745171757</v>
      </c>
      <c r="P88" s="34">
        <v>57.560773227457588</v>
      </c>
      <c r="Q88" s="34">
        <v>99.43</v>
      </c>
      <c r="R88" s="101"/>
      <c r="S88" s="93"/>
      <c r="T88" s="37"/>
      <c r="U88" s="94"/>
      <c r="V88" s="81"/>
      <c r="W88" s="93"/>
      <c r="X88" s="93"/>
      <c r="Y88" s="98"/>
      <c r="Z88" s="93"/>
      <c r="AA88" s="98"/>
      <c r="AB88" s="101"/>
      <c r="AC88" s="93"/>
      <c r="AD88" s="37"/>
      <c r="AE88" s="93"/>
      <c r="AF88" s="81"/>
      <c r="AG88" s="93"/>
      <c r="AH88" s="81"/>
      <c r="AI88" s="81"/>
      <c r="AJ88" s="81"/>
      <c r="AK88" s="32"/>
      <c r="AL88" s="101"/>
      <c r="AM88" s="110"/>
      <c r="AN88" s="32"/>
      <c r="AW88" s="101"/>
      <c r="BG88" s="101"/>
      <c r="BQ88" s="101"/>
    </row>
    <row r="89" spans="1:69" ht="12.75" customHeight="1" x14ac:dyDescent="0.2">
      <c r="A89" s="90">
        <v>35034</v>
      </c>
      <c r="B89" s="55">
        <v>1995</v>
      </c>
      <c r="C89" s="80" t="s">
        <v>60</v>
      </c>
      <c r="D89" s="33">
        <v>61.83</v>
      </c>
      <c r="E89" s="41">
        <v>60.74</v>
      </c>
      <c r="F89" s="41">
        <v>55.7</v>
      </c>
      <c r="G89" s="41">
        <v>56.8</v>
      </c>
      <c r="H89" s="41">
        <v>14.69</v>
      </c>
      <c r="I89" s="41">
        <v>14.92</v>
      </c>
      <c r="J89" s="41"/>
      <c r="K89" s="41"/>
      <c r="L89" s="41"/>
      <c r="M89" s="66">
        <f t="shared" si="0"/>
        <v>1.0999999999999943</v>
      </c>
      <c r="N89" s="34"/>
      <c r="O89" s="34">
        <v>39.46340682478737</v>
      </c>
      <c r="P89" s="34">
        <v>61.88521229020634</v>
      </c>
      <c r="Q89" s="34">
        <v>106.9</v>
      </c>
      <c r="R89" s="101"/>
      <c r="S89" s="93"/>
      <c r="T89" s="37"/>
      <c r="U89" s="94"/>
      <c r="V89" s="81"/>
      <c r="W89" s="93"/>
      <c r="X89" s="93"/>
      <c r="Y89" s="98"/>
      <c r="Z89" s="93"/>
      <c r="AA89" s="98"/>
      <c r="AB89" s="101"/>
      <c r="AC89" s="93"/>
      <c r="AD89" s="37"/>
      <c r="AE89" s="93"/>
      <c r="AF89" s="81"/>
      <c r="AG89" s="93"/>
      <c r="AH89" s="81"/>
      <c r="AI89" s="81"/>
      <c r="AJ89" s="81"/>
      <c r="AK89" s="32"/>
      <c r="AL89" s="101"/>
      <c r="AM89" s="110"/>
      <c r="AN89" s="32"/>
      <c r="AW89" s="101"/>
      <c r="BG89" s="101"/>
      <c r="BQ89" s="101"/>
    </row>
    <row r="90" spans="1:69" ht="12.75" customHeight="1" x14ac:dyDescent="0.2">
      <c r="A90" s="90">
        <v>35065</v>
      </c>
      <c r="B90" s="55">
        <v>1996</v>
      </c>
      <c r="C90" s="80" t="s">
        <v>50</v>
      </c>
      <c r="D90" s="33">
        <v>61.97</v>
      </c>
      <c r="E90" s="41">
        <v>61.26</v>
      </c>
      <c r="F90" s="41">
        <v>55.93</v>
      </c>
      <c r="G90" s="41">
        <v>57.43</v>
      </c>
      <c r="H90" s="41">
        <v>15.38</v>
      </c>
      <c r="I90" s="41">
        <v>15.86</v>
      </c>
      <c r="J90" s="41"/>
      <c r="K90" s="41">
        <v>23.342422537246492</v>
      </c>
      <c r="L90" s="41"/>
      <c r="M90" s="66">
        <f t="shared" si="0"/>
        <v>1.5</v>
      </c>
      <c r="N90" s="34"/>
      <c r="O90" s="34">
        <v>40.9042029893562</v>
      </c>
      <c r="P90" s="34">
        <v>64.144621289209752</v>
      </c>
      <c r="Q90" s="34">
        <v>110.9</v>
      </c>
      <c r="R90" s="101"/>
      <c r="S90" s="93"/>
      <c r="T90" s="37"/>
      <c r="U90" s="94"/>
      <c r="V90" s="81"/>
      <c r="W90" s="93"/>
      <c r="X90" s="93"/>
      <c r="Y90" s="98"/>
      <c r="Z90" s="93"/>
      <c r="AA90" s="98"/>
      <c r="AB90" s="101"/>
      <c r="AC90" s="93"/>
      <c r="AD90" s="37"/>
      <c r="AE90" s="93"/>
      <c r="AF90" s="81"/>
      <c r="AG90" s="93"/>
      <c r="AH90" s="81"/>
      <c r="AI90" s="81"/>
      <c r="AJ90" s="81"/>
      <c r="AK90" s="32"/>
      <c r="AL90" s="101"/>
      <c r="AM90" s="110"/>
      <c r="AN90" s="32"/>
      <c r="AW90" s="101"/>
      <c r="BG90" s="101"/>
      <c r="BQ90" s="101"/>
    </row>
    <row r="91" spans="1:69" ht="12.75" customHeight="1" x14ac:dyDescent="0.2">
      <c r="A91" s="90">
        <v>35096</v>
      </c>
      <c r="B91" s="55">
        <v>1996</v>
      </c>
      <c r="C91" s="80" t="s">
        <v>51</v>
      </c>
      <c r="D91" s="33">
        <v>59.72</v>
      </c>
      <c r="E91" s="41">
        <v>59.22</v>
      </c>
      <c r="F91" s="41">
        <v>54.45</v>
      </c>
      <c r="G91" s="41">
        <v>55.65</v>
      </c>
      <c r="H91" s="41">
        <v>15.08</v>
      </c>
      <c r="I91" s="41">
        <v>15.61</v>
      </c>
      <c r="J91" s="41"/>
      <c r="K91" s="41">
        <v>22.889426026294153</v>
      </c>
      <c r="L91" s="41"/>
      <c r="M91" s="66">
        <f t="shared" si="0"/>
        <v>1.1999999999999957</v>
      </c>
      <c r="N91" s="34"/>
      <c r="O91" s="34">
        <v>40.074772850462153</v>
      </c>
      <c r="P91" s="34">
        <v>62.843936316590685</v>
      </c>
      <c r="Q91" s="34">
        <v>108.54</v>
      </c>
      <c r="R91" s="101"/>
      <c r="S91" s="93"/>
      <c r="T91" s="37"/>
      <c r="U91" s="94"/>
      <c r="V91" s="81"/>
      <c r="W91" s="93"/>
      <c r="X91" s="93"/>
      <c r="Y91" s="98"/>
      <c r="Z91" s="93"/>
      <c r="AA91" s="98"/>
      <c r="AB91" s="101"/>
      <c r="AC91" s="93"/>
      <c r="AD91" s="37"/>
      <c r="AE91" s="93"/>
      <c r="AF91" s="81"/>
      <c r="AG91" s="93"/>
      <c r="AH91" s="81"/>
      <c r="AI91" s="81"/>
      <c r="AJ91" s="81"/>
      <c r="AK91" s="32"/>
      <c r="AL91" s="101"/>
      <c r="AM91" s="110"/>
      <c r="AN91" s="32"/>
      <c r="AW91" s="101"/>
      <c r="BG91" s="101"/>
      <c r="BQ91" s="101"/>
    </row>
    <row r="92" spans="1:69" ht="12.75" customHeight="1" x14ac:dyDescent="0.2">
      <c r="A92" s="90">
        <v>35125</v>
      </c>
      <c r="B92" s="55">
        <v>1996</v>
      </c>
      <c r="C92" s="80" t="s">
        <v>52</v>
      </c>
      <c r="D92" s="33">
        <v>59.28</v>
      </c>
      <c r="E92" s="41">
        <v>59.12</v>
      </c>
      <c r="F92" s="41">
        <v>54.2</v>
      </c>
      <c r="G92" s="41">
        <v>55.4</v>
      </c>
      <c r="H92" s="41">
        <v>16.03</v>
      </c>
      <c r="I92" s="41">
        <v>16.329999999999998</v>
      </c>
      <c r="J92" s="41"/>
      <c r="K92" s="41">
        <v>25.607715013641123</v>
      </c>
      <c r="L92" s="41"/>
      <c r="M92" s="66">
        <f t="shared" si="0"/>
        <v>1.1999999999999957</v>
      </c>
      <c r="N92" s="34"/>
      <c r="O92" s="34">
        <v>44.652326254004777</v>
      </c>
      <c r="P92" s="34">
        <v>70.022304504763909</v>
      </c>
      <c r="Q92" s="34">
        <v>120.58</v>
      </c>
      <c r="R92" s="101"/>
      <c r="S92" s="93"/>
      <c r="T92" s="37"/>
      <c r="U92" s="94"/>
      <c r="V92" s="81"/>
      <c r="W92" s="93"/>
      <c r="X92" s="93"/>
      <c r="Y92" s="98"/>
      <c r="Z92" s="93"/>
      <c r="AA92" s="98"/>
      <c r="AB92" s="101"/>
      <c r="AC92" s="93"/>
      <c r="AD92" s="37"/>
      <c r="AE92" s="93"/>
      <c r="AF92" s="81"/>
      <c r="AG92" s="93"/>
      <c r="AH92" s="81"/>
      <c r="AI92" s="81"/>
      <c r="AJ92" s="81"/>
      <c r="AK92" s="32"/>
      <c r="AL92" s="101"/>
      <c r="AM92" s="110"/>
      <c r="AN92" s="32"/>
      <c r="AW92" s="101"/>
      <c r="BG92" s="101"/>
      <c r="BQ92" s="101"/>
    </row>
    <row r="93" spans="1:69" ht="12.75" customHeight="1" x14ac:dyDescent="0.2">
      <c r="A93" s="90">
        <v>35156</v>
      </c>
      <c r="B93" s="55">
        <v>1996</v>
      </c>
      <c r="C93" s="80" t="s">
        <v>53</v>
      </c>
      <c r="D93" s="33">
        <v>60.35</v>
      </c>
      <c r="E93" s="41">
        <v>60.19</v>
      </c>
      <c r="F93" s="41">
        <v>55.24</v>
      </c>
      <c r="G93" s="41">
        <v>56.42</v>
      </c>
      <c r="H93" s="41">
        <v>16.57</v>
      </c>
      <c r="I93" s="41">
        <v>17.05</v>
      </c>
      <c r="J93" s="41"/>
      <c r="K93" s="41">
        <v>27.415084152505099</v>
      </c>
      <c r="L93" s="41"/>
      <c r="M93" s="66">
        <f t="shared" si="0"/>
        <v>1.1799999999999997</v>
      </c>
      <c r="N93" s="34"/>
      <c r="O93" s="34">
        <v>47.90513539197029</v>
      </c>
      <c r="P93" s="34">
        <v>75.123252452219873</v>
      </c>
      <c r="Q93" s="34">
        <v>129.58000000000001</v>
      </c>
      <c r="R93" s="101"/>
      <c r="S93" s="93"/>
      <c r="T93" s="37"/>
      <c r="U93" s="94"/>
      <c r="V93" s="81"/>
      <c r="W93" s="93"/>
      <c r="X93" s="93"/>
      <c r="Y93" s="98"/>
      <c r="Z93" s="93"/>
      <c r="AA93" s="98"/>
      <c r="AB93" s="101"/>
      <c r="AC93" s="93"/>
      <c r="AD93" s="37"/>
      <c r="AE93" s="93"/>
      <c r="AF93" s="81"/>
      <c r="AG93" s="93"/>
      <c r="AH93" s="81"/>
      <c r="AI93" s="81"/>
      <c r="AJ93" s="81"/>
      <c r="AK93" s="32"/>
      <c r="AL93" s="101"/>
      <c r="AM93" s="110"/>
      <c r="AN93" s="32"/>
      <c r="AW93" s="101"/>
      <c r="BG93" s="101"/>
      <c r="BQ93" s="101"/>
    </row>
    <row r="94" spans="1:69" ht="12.75" customHeight="1" x14ac:dyDescent="0.2">
      <c r="A94" s="90">
        <v>35186</v>
      </c>
      <c r="B94" s="55">
        <v>1996</v>
      </c>
      <c r="C94" s="80" t="s">
        <v>54</v>
      </c>
      <c r="D94" s="33">
        <v>60.28</v>
      </c>
      <c r="E94" s="41">
        <v>62.92</v>
      </c>
      <c r="F94" s="41">
        <v>55.13</v>
      </c>
      <c r="G94" s="41">
        <v>56.23</v>
      </c>
      <c r="H94" s="41">
        <v>15.26</v>
      </c>
      <c r="I94" s="41">
        <v>15.78</v>
      </c>
      <c r="J94" s="41"/>
      <c r="K94" s="41">
        <v>25.160351712748728</v>
      </c>
      <c r="L94" s="41"/>
      <c r="M94" s="66">
        <f t="shared" ref="M94:M100" si="1">G94-F94</f>
        <v>1.0999999999999943</v>
      </c>
      <c r="N94" s="34"/>
      <c r="O94" s="34">
        <v>44.164004269056953</v>
      </c>
      <c r="P94" s="34">
        <v>69.256534082594229</v>
      </c>
      <c r="Q94" s="34">
        <v>119.69</v>
      </c>
      <c r="R94" s="101"/>
      <c r="S94" s="93"/>
      <c r="T94" s="37"/>
      <c r="U94" s="94"/>
      <c r="V94" s="81"/>
      <c r="W94" s="93"/>
      <c r="X94" s="93"/>
      <c r="Y94" s="98"/>
      <c r="Z94" s="93"/>
      <c r="AA94" s="98"/>
      <c r="AB94" s="101"/>
      <c r="AC94" s="93"/>
      <c r="AD94" s="37"/>
      <c r="AE94" s="93"/>
      <c r="AF94" s="81"/>
      <c r="AG94" s="93"/>
      <c r="AH94" s="81"/>
      <c r="AI94" s="81"/>
      <c r="AJ94" s="81"/>
      <c r="AK94" s="32"/>
      <c r="AL94" s="101"/>
      <c r="AM94" s="110"/>
      <c r="AN94" s="32"/>
      <c r="AW94" s="101"/>
      <c r="BG94" s="101"/>
      <c r="BQ94" s="101"/>
    </row>
    <row r="95" spans="1:69" ht="12.75" customHeight="1" x14ac:dyDescent="0.2">
      <c r="A95" s="90">
        <v>35217</v>
      </c>
      <c r="B95" s="55">
        <v>1996</v>
      </c>
      <c r="C95" s="80" t="s">
        <v>13</v>
      </c>
      <c r="D95" s="33">
        <v>59.64</v>
      </c>
      <c r="E95" s="41">
        <v>62.89</v>
      </c>
      <c r="F95" s="41">
        <v>54.67</v>
      </c>
      <c r="G95" s="41">
        <v>55.6</v>
      </c>
      <c r="H95" s="41">
        <v>14.45</v>
      </c>
      <c r="I95" s="41">
        <v>15.05</v>
      </c>
      <c r="J95" s="41"/>
      <c r="K95" s="41">
        <v>23.6594025754647</v>
      </c>
      <c r="L95" s="41"/>
      <c r="M95" s="66">
        <f t="shared" si="1"/>
        <v>0.92999999999999972</v>
      </c>
      <c r="N95" s="34"/>
      <c r="O95" s="34">
        <v>41.461883889141056</v>
      </c>
      <c r="P95" s="34">
        <v>65.019158072782659</v>
      </c>
      <c r="Q95" s="34">
        <v>112.37</v>
      </c>
      <c r="R95" s="101"/>
      <c r="S95" s="93"/>
      <c r="T95" s="37"/>
      <c r="U95" s="94"/>
      <c r="V95" s="81"/>
      <c r="W95" s="93"/>
      <c r="X95" s="93"/>
      <c r="Y95" s="98"/>
      <c r="Z95" s="93"/>
      <c r="AA95" s="98"/>
      <c r="AB95" s="101"/>
      <c r="AC95" s="93"/>
      <c r="AD95" s="37"/>
      <c r="AE95" s="93"/>
      <c r="AF95" s="81"/>
      <c r="AG95" s="93"/>
      <c r="AH95" s="81"/>
      <c r="AI95" s="81"/>
      <c r="AJ95" s="81"/>
      <c r="AK95" s="32"/>
      <c r="AL95" s="101"/>
      <c r="AM95" s="110"/>
      <c r="AN95" s="32"/>
      <c r="AW95" s="101"/>
      <c r="BG95" s="101"/>
      <c r="BQ95" s="101"/>
    </row>
    <row r="96" spans="1:69" ht="12.75" customHeight="1" x14ac:dyDescent="0.2">
      <c r="A96" s="90">
        <v>35247</v>
      </c>
      <c r="B96" s="55">
        <v>1996</v>
      </c>
      <c r="C96" s="80" t="s">
        <v>55</v>
      </c>
      <c r="D96" s="33">
        <v>59.49</v>
      </c>
      <c r="E96" s="41">
        <v>62.89</v>
      </c>
      <c r="F96" s="41">
        <v>54.34</v>
      </c>
      <c r="G96" s="41">
        <v>55.22</v>
      </c>
      <c r="H96" s="41">
        <v>14.63</v>
      </c>
      <c r="I96" s="41">
        <v>15.43</v>
      </c>
      <c r="J96" s="41"/>
      <c r="K96" s="41">
        <v>24.776133052172028</v>
      </c>
      <c r="L96" s="41"/>
      <c r="M96" s="66">
        <f t="shared" si="1"/>
        <v>0.87999999999999545</v>
      </c>
      <c r="N96" s="34"/>
      <c r="O96" s="34">
        <v>43.221876051396691</v>
      </c>
      <c r="P96" s="34">
        <v>67.779119701890593</v>
      </c>
      <c r="Q96" s="34">
        <v>116.81</v>
      </c>
      <c r="R96" s="101"/>
      <c r="S96" s="93"/>
      <c r="T96" s="37"/>
      <c r="U96" s="94"/>
      <c r="V96" s="81"/>
      <c r="W96" s="93"/>
      <c r="X96" s="93"/>
      <c r="Y96" s="98"/>
      <c r="Z96" s="93"/>
      <c r="AA96" s="98"/>
      <c r="AB96" s="101"/>
      <c r="AC96" s="93"/>
      <c r="AD96" s="37"/>
      <c r="AE96" s="93"/>
      <c r="AF96" s="81"/>
      <c r="AG96" s="93"/>
      <c r="AH96" s="81"/>
      <c r="AI96" s="81"/>
      <c r="AJ96" s="81"/>
      <c r="AK96" s="32"/>
      <c r="AL96" s="101"/>
      <c r="AM96" s="110"/>
      <c r="AN96" s="32"/>
      <c r="AW96" s="101"/>
      <c r="BG96" s="101"/>
      <c r="BQ96" s="101"/>
    </row>
    <row r="97" spans="1:69" ht="12.75" customHeight="1" x14ac:dyDescent="0.2">
      <c r="A97" s="90">
        <v>35278</v>
      </c>
      <c r="B97" s="55">
        <v>1996</v>
      </c>
      <c r="C97" s="80" t="s">
        <v>56</v>
      </c>
      <c r="D97" s="33">
        <v>61.51</v>
      </c>
      <c r="E97" s="41">
        <v>65.260000000000005</v>
      </c>
      <c r="F97" s="41">
        <v>56.77</v>
      </c>
      <c r="G97" s="41">
        <v>57.62</v>
      </c>
      <c r="H97" s="41">
        <v>14.93</v>
      </c>
      <c r="I97" s="41">
        <v>15.52</v>
      </c>
      <c r="J97" s="41"/>
      <c r="K97" s="41">
        <v>25.756687504739428</v>
      </c>
      <c r="L97" s="41"/>
      <c r="M97" s="66">
        <f t="shared" si="1"/>
        <v>0.84999999999999432</v>
      </c>
      <c r="N97" s="34"/>
      <c r="O97" s="34">
        <v>45.056648908881627</v>
      </c>
      <c r="P97" s="34">
        <v>70.656349949494171</v>
      </c>
      <c r="Q97" s="34">
        <v>121.96</v>
      </c>
      <c r="R97" s="101"/>
      <c r="S97" s="93"/>
      <c r="T97" s="37"/>
      <c r="U97" s="94"/>
      <c r="V97" s="81"/>
      <c r="W97" s="93"/>
      <c r="X97" s="93"/>
      <c r="Y97" s="98"/>
      <c r="Z97" s="93"/>
      <c r="AA97" s="98"/>
      <c r="AB97" s="101"/>
      <c r="AC97" s="93"/>
      <c r="AD97" s="37"/>
      <c r="AE97" s="93"/>
      <c r="AF97" s="81"/>
      <c r="AG97" s="93"/>
      <c r="AH97" s="81"/>
      <c r="AI97" s="81"/>
      <c r="AJ97" s="81"/>
      <c r="AK97" s="32"/>
      <c r="AL97" s="101"/>
      <c r="AM97" s="110"/>
      <c r="AN97" s="32"/>
      <c r="AW97" s="101"/>
      <c r="BG97" s="101"/>
      <c r="BQ97" s="101"/>
    </row>
    <row r="98" spans="1:69" ht="12.75" customHeight="1" x14ac:dyDescent="0.2">
      <c r="A98" s="90">
        <v>35309</v>
      </c>
      <c r="B98" s="55">
        <v>1996</v>
      </c>
      <c r="C98" s="80" t="s">
        <v>57</v>
      </c>
      <c r="D98" s="33">
        <v>63.04</v>
      </c>
      <c r="E98" s="41">
        <v>66.64</v>
      </c>
      <c r="F98" s="41">
        <v>58.24</v>
      </c>
      <c r="G98" s="41">
        <v>58.79</v>
      </c>
      <c r="H98" s="41">
        <v>17.05</v>
      </c>
      <c r="I98" s="41">
        <v>17.510000000000002</v>
      </c>
      <c r="J98" s="41"/>
      <c r="K98" s="41">
        <v>27.738946314563222</v>
      </c>
      <c r="L98" s="41"/>
      <c r="M98" s="66">
        <f t="shared" si="1"/>
        <v>0.54999999999999716</v>
      </c>
      <c r="N98" s="34"/>
      <c r="O98" s="34">
        <v>48.486941841799378</v>
      </c>
      <c r="P98" s="34">
        <v>76.035622127229004</v>
      </c>
      <c r="Q98" s="34">
        <v>131.07</v>
      </c>
      <c r="R98" s="101"/>
      <c r="S98" s="93"/>
      <c r="T98" s="37"/>
      <c r="U98" s="94"/>
      <c r="V98" s="81"/>
      <c r="W98" s="93"/>
      <c r="X98" s="93"/>
      <c r="Y98" s="98"/>
      <c r="Z98" s="93"/>
      <c r="AA98" s="98"/>
      <c r="AB98" s="101"/>
      <c r="AC98" s="93"/>
      <c r="AD98" s="37"/>
      <c r="AE98" s="93"/>
      <c r="AF98" s="81"/>
      <c r="AG98" s="93"/>
      <c r="AH98" s="81"/>
      <c r="AI98" s="81"/>
      <c r="AJ98" s="81"/>
      <c r="AK98" s="32"/>
      <c r="AL98" s="101"/>
      <c r="AM98" s="110"/>
      <c r="AN98" s="32"/>
      <c r="AW98" s="101"/>
      <c r="BG98" s="101"/>
      <c r="BQ98" s="101"/>
    </row>
    <row r="99" spans="1:69" ht="12.75" customHeight="1" x14ac:dyDescent="0.2">
      <c r="A99" s="90">
        <v>35339</v>
      </c>
      <c r="B99" s="55">
        <v>1996</v>
      </c>
      <c r="C99" s="80" t="s">
        <v>58</v>
      </c>
      <c r="D99" s="33">
        <v>63.71</v>
      </c>
      <c r="E99" s="41">
        <v>66.78</v>
      </c>
      <c r="F99" s="41">
        <v>58.78</v>
      </c>
      <c r="G99" s="41">
        <v>60.67</v>
      </c>
      <c r="H99" s="41">
        <v>17.989999999999998</v>
      </c>
      <c r="I99" s="41">
        <v>18.71</v>
      </c>
      <c r="J99" s="41"/>
      <c r="K99" s="41">
        <v>29.481854092901514</v>
      </c>
      <c r="L99" s="41"/>
      <c r="M99" s="66">
        <f t="shared" si="1"/>
        <v>1.8900000000000006</v>
      </c>
      <c r="N99" s="34"/>
      <c r="O99" s="34">
        <v>51.454780968580714</v>
      </c>
      <c r="P99" s="34">
        <v>80.689689507156316</v>
      </c>
      <c r="Q99" s="34">
        <v>138.84</v>
      </c>
      <c r="R99" s="101"/>
      <c r="S99" s="93"/>
      <c r="T99" s="37"/>
      <c r="U99" s="94"/>
      <c r="V99" s="81"/>
      <c r="W99" s="93"/>
      <c r="X99" s="93"/>
      <c r="Y99" s="98"/>
      <c r="Z99" s="93"/>
      <c r="AA99" s="98"/>
      <c r="AB99" s="101"/>
      <c r="AC99" s="93"/>
      <c r="AD99" s="37"/>
      <c r="AE99" s="93"/>
      <c r="AF99" s="81"/>
      <c r="AG99" s="93"/>
      <c r="AH99" s="81"/>
      <c r="AI99" s="81"/>
      <c r="AJ99" s="81"/>
      <c r="AK99" s="32"/>
      <c r="AL99" s="101"/>
      <c r="AM99" s="110"/>
      <c r="AN99" s="32"/>
      <c r="AW99" s="101"/>
      <c r="BG99" s="101"/>
      <c r="BQ99" s="101"/>
    </row>
    <row r="100" spans="1:69" ht="12.75" customHeight="1" x14ac:dyDescent="0.2">
      <c r="A100" s="90">
        <v>35370</v>
      </c>
      <c r="B100" s="55">
        <v>1996</v>
      </c>
      <c r="C100" s="80" t="s">
        <v>59</v>
      </c>
      <c r="D100" s="33">
        <v>64.260000000000005</v>
      </c>
      <c r="E100" s="41">
        <v>67.34</v>
      </c>
      <c r="F100" s="41">
        <v>59.25</v>
      </c>
      <c r="G100" s="41">
        <v>60.85</v>
      </c>
      <c r="H100" s="41">
        <v>16.79</v>
      </c>
      <c r="I100" s="41">
        <v>17.62</v>
      </c>
      <c r="J100" s="41"/>
      <c r="K100" s="41">
        <v>26.722949556488853</v>
      </c>
      <c r="L100" s="41"/>
      <c r="M100" s="66">
        <f t="shared" si="1"/>
        <v>1.6000000000000014</v>
      </c>
      <c r="N100" s="34"/>
      <c r="O100" s="34">
        <v>46.818254681298335</v>
      </c>
      <c r="P100" s="34">
        <v>73.418841988807571</v>
      </c>
      <c r="Q100" s="34">
        <v>126.89</v>
      </c>
      <c r="R100" s="101"/>
      <c r="S100" s="93"/>
      <c r="T100" s="37"/>
      <c r="U100" s="94"/>
      <c r="V100" s="81"/>
      <c r="W100" s="93"/>
      <c r="X100" s="93"/>
      <c r="Y100" s="98"/>
      <c r="Z100" s="93"/>
      <c r="AA100" s="98"/>
      <c r="AB100" s="101"/>
      <c r="AC100" s="93"/>
      <c r="AD100" s="37"/>
      <c r="AE100" s="93"/>
      <c r="AF100" s="81"/>
      <c r="AG100" s="93"/>
      <c r="AH100" s="81"/>
      <c r="AI100" s="81"/>
      <c r="AJ100" s="81"/>
      <c r="AK100" s="32"/>
      <c r="AL100" s="101"/>
      <c r="AM100" s="110"/>
      <c r="AN100" s="32"/>
      <c r="AW100" s="101"/>
      <c r="BG100" s="101"/>
      <c r="BQ100" s="101"/>
    </row>
    <row r="101" spans="1:69" ht="12.75" customHeight="1" x14ac:dyDescent="0.2">
      <c r="A101" s="90">
        <v>35400</v>
      </c>
      <c r="B101" s="55">
        <v>1996</v>
      </c>
      <c r="C101" s="80" t="s">
        <v>60</v>
      </c>
      <c r="D101" s="33">
        <v>66.33</v>
      </c>
      <c r="E101" s="41">
        <v>69.58</v>
      </c>
      <c r="F101" s="41">
        <v>61.25</v>
      </c>
      <c r="G101" s="41">
        <v>62.59</v>
      </c>
      <c r="H101" s="41">
        <v>17.02</v>
      </c>
      <c r="I101" s="41">
        <v>17.88</v>
      </c>
      <c r="J101" s="41"/>
      <c r="K101" s="41">
        <v>27.984003426768943</v>
      </c>
      <c r="L101" s="41"/>
      <c r="M101" s="66">
        <f>G101-F101</f>
        <v>1.3400000000000034</v>
      </c>
      <c r="N101" s="34"/>
      <c r="O101" s="34">
        <v>48.903144186946356</v>
      </c>
      <c r="P101" s="34">
        <v>76.688296910211108</v>
      </c>
      <c r="Q101" s="34">
        <v>132.26</v>
      </c>
      <c r="R101" s="101"/>
      <c r="S101" s="93"/>
      <c r="T101" s="37"/>
      <c r="U101" s="94"/>
      <c r="V101" s="81"/>
      <c r="W101" s="93"/>
      <c r="X101" s="93"/>
      <c r="Y101" s="98"/>
      <c r="Z101" s="93"/>
      <c r="AA101" s="98"/>
      <c r="AB101" s="101"/>
      <c r="AC101" s="93"/>
      <c r="AD101" s="37"/>
      <c r="AE101" s="93"/>
      <c r="AF101" s="81"/>
      <c r="AG101" s="93"/>
      <c r="AH101" s="81"/>
      <c r="AI101" s="81"/>
      <c r="AJ101" s="81"/>
      <c r="AK101" s="32"/>
      <c r="AL101" s="101"/>
      <c r="AM101" s="110"/>
      <c r="AN101" s="32"/>
      <c r="AW101" s="101"/>
      <c r="BG101" s="101"/>
      <c r="BQ101" s="101"/>
    </row>
    <row r="102" spans="1:69" ht="12.75" customHeight="1" x14ac:dyDescent="0.2">
      <c r="A102" s="90">
        <v>35431</v>
      </c>
      <c r="B102" s="55">
        <v>1997</v>
      </c>
      <c r="C102" s="80" t="s">
        <v>50</v>
      </c>
      <c r="D102" s="33">
        <v>65.459999999999994</v>
      </c>
      <c r="E102" s="41">
        <v>69.239999999999995</v>
      </c>
      <c r="F102" s="41">
        <v>61.09</v>
      </c>
      <c r="G102" s="41">
        <v>62.02</v>
      </c>
      <c r="H102" s="41">
        <v>17.13</v>
      </c>
      <c r="I102" s="41">
        <v>18.14</v>
      </c>
      <c r="J102" s="41"/>
      <c r="K102" s="41">
        <v>27.61384774072318</v>
      </c>
      <c r="L102" s="41"/>
      <c r="M102" s="66">
        <f t="shared" ref="M102:M165" si="2">G102-F102</f>
        <v>0.92999999999999972</v>
      </c>
      <c r="N102" s="34"/>
      <c r="O102" s="34">
        <v>48.397105294008298</v>
      </c>
      <c r="P102" s="34">
        <v>75.894743417589112</v>
      </c>
      <c r="Q102" s="34">
        <v>131.34</v>
      </c>
      <c r="R102" s="101"/>
      <c r="S102" s="93"/>
      <c r="T102" s="37"/>
      <c r="U102" s="94"/>
      <c r="V102" s="81"/>
      <c r="W102" s="93"/>
      <c r="X102" s="93"/>
      <c r="Y102" s="98"/>
      <c r="Z102" s="93"/>
      <c r="AA102" s="98"/>
      <c r="AB102" s="101"/>
      <c r="AC102" s="93"/>
      <c r="AD102" s="37"/>
      <c r="AE102" s="93"/>
      <c r="AF102" s="81"/>
      <c r="AG102" s="93"/>
      <c r="AH102" s="81"/>
      <c r="AI102" s="81"/>
      <c r="AJ102" s="81"/>
      <c r="AK102" s="32"/>
      <c r="AL102" s="101"/>
      <c r="AM102" s="110"/>
      <c r="AN102" s="32"/>
      <c r="AW102" s="101"/>
      <c r="BG102" s="101"/>
      <c r="BQ102" s="101"/>
    </row>
    <row r="103" spans="1:69" ht="12.75" customHeight="1" x14ac:dyDescent="0.2">
      <c r="A103" s="90">
        <v>35462</v>
      </c>
      <c r="B103" s="55">
        <v>1997</v>
      </c>
      <c r="C103" s="80" t="s">
        <v>51</v>
      </c>
      <c r="D103" s="33">
        <v>65.44</v>
      </c>
      <c r="E103" s="41">
        <v>68.95</v>
      </c>
      <c r="F103" s="41">
        <v>60.16</v>
      </c>
      <c r="G103" s="41">
        <v>61.38</v>
      </c>
      <c r="H103" s="41">
        <v>15.96</v>
      </c>
      <c r="I103" s="41">
        <v>17.010000000000002</v>
      </c>
      <c r="J103" s="41"/>
      <c r="K103" s="41">
        <v>25.60369526596056</v>
      </c>
      <c r="L103" s="41"/>
      <c r="M103" s="66">
        <f t="shared" si="2"/>
        <v>1.220000000000006</v>
      </c>
      <c r="N103" s="34"/>
      <c r="O103" s="34">
        <v>44.973681920876523</v>
      </c>
      <c r="P103" s="34">
        <v>70.526243856815171</v>
      </c>
      <c r="Q103" s="34">
        <v>122.15</v>
      </c>
      <c r="R103" s="101"/>
      <c r="S103" s="93"/>
      <c r="T103" s="37"/>
      <c r="U103" s="94"/>
      <c r="V103" s="81"/>
      <c r="W103" s="93"/>
      <c r="X103" s="93"/>
      <c r="Y103" s="98"/>
      <c r="Z103" s="93"/>
      <c r="AA103" s="98"/>
      <c r="AB103" s="101"/>
      <c r="AC103" s="93"/>
      <c r="AD103" s="37"/>
      <c r="AE103" s="93"/>
      <c r="AF103" s="81"/>
      <c r="AG103" s="93"/>
      <c r="AH103" s="81"/>
      <c r="AI103" s="81"/>
      <c r="AJ103" s="81"/>
      <c r="AK103" s="32"/>
      <c r="AL103" s="101"/>
      <c r="AM103" s="110"/>
      <c r="AN103" s="32"/>
      <c r="AW103" s="101"/>
      <c r="BG103" s="101"/>
      <c r="BQ103" s="101"/>
    </row>
    <row r="104" spans="1:69" ht="12.75" customHeight="1" x14ac:dyDescent="0.2">
      <c r="A104" s="90">
        <v>35490</v>
      </c>
      <c r="B104" s="55">
        <v>1997</v>
      </c>
      <c r="C104" s="80" t="s">
        <v>52</v>
      </c>
      <c r="D104" s="33">
        <v>64.239999999999995</v>
      </c>
      <c r="E104" s="41">
        <v>68.17</v>
      </c>
      <c r="F104" s="41">
        <v>58.97</v>
      </c>
      <c r="G104" s="41">
        <v>60.33</v>
      </c>
      <c r="H104" s="41">
        <v>14.62</v>
      </c>
      <c r="I104" s="41">
        <v>15.4</v>
      </c>
      <c r="J104" s="41"/>
      <c r="K104" s="41">
        <v>23.275549423690318</v>
      </c>
      <c r="L104" s="41"/>
      <c r="M104" s="66">
        <f t="shared" si="2"/>
        <v>1.3599999999999994</v>
      </c>
      <c r="N104" s="34"/>
      <c r="O104" s="34">
        <v>40.911123452647544</v>
      </c>
      <c r="P104" s="34">
        <v>64.155473731367934</v>
      </c>
      <c r="Q104" s="34">
        <v>111.17</v>
      </c>
      <c r="R104" s="101"/>
      <c r="S104" s="93"/>
      <c r="T104" s="37"/>
      <c r="U104" s="94"/>
      <c r="V104" s="81"/>
      <c r="W104" s="93"/>
      <c r="X104" s="93"/>
      <c r="Y104" s="98"/>
      <c r="Z104" s="93"/>
      <c r="AA104" s="98"/>
      <c r="AB104" s="101"/>
      <c r="AC104" s="93"/>
      <c r="AD104" s="37"/>
      <c r="AE104" s="93"/>
      <c r="AF104" s="81"/>
      <c r="AG104" s="93"/>
      <c r="AH104" s="81"/>
      <c r="AI104" s="81"/>
      <c r="AJ104" s="81"/>
      <c r="AK104" s="32"/>
      <c r="AL104" s="101"/>
      <c r="AM104" s="110"/>
      <c r="AN104" s="32"/>
      <c r="AW104" s="101"/>
      <c r="BG104" s="101"/>
      <c r="BQ104" s="101"/>
    </row>
    <row r="105" spans="1:69" ht="12.75" customHeight="1" x14ac:dyDescent="0.2">
      <c r="A105" s="90">
        <v>35521</v>
      </c>
      <c r="B105" s="55">
        <v>1997</v>
      </c>
      <c r="C105" s="80" t="s">
        <v>53</v>
      </c>
      <c r="D105" s="33">
        <v>64.59</v>
      </c>
      <c r="E105" s="41">
        <v>68.650000000000006</v>
      </c>
      <c r="F105" s="41">
        <v>59.24</v>
      </c>
      <c r="G105" s="41">
        <v>60.22</v>
      </c>
      <c r="H105" s="41">
        <v>14.21</v>
      </c>
      <c r="I105" s="41">
        <v>15.18</v>
      </c>
      <c r="J105" s="41"/>
      <c r="K105" s="41">
        <v>20.918540430591051</v>
      </c>
      <c r="L105" s="41"/>
      <c r="M105" s="66">
        <f t="shared" si="2"/>
        <v>0.97999999999999687</v>
      </c>
      <c r="N105" s="34"/>
      <c r="O105" s="34">
        <v>36.637665869372412</v>
      </c>
      <c r="P105" s="34">
        <v>57.453978573376126</v>
      </c>
      <c r="Q105" s="34">
        <v>99.27</v>
      </c>
      <c r="R105" s="101"/>
      <c r="S105" s="93"/>
      <c r="T105" s="37"/>
      <c r="U105" s="94"/>
      <c r="V105" s="81"/>
      <c r="W105" s="93"/>
      <c r="X105" s="93"/>
      <c r="Y105" s="98"/>
      <c r="Z105" s="93"/>
      <c r="AA105" s="98"/>
      <c r="AB105" s="101"/>
      <c r="AC105" s="93"/>
      <c r="AD105" s="37"/>
      <c r="AE105" s="93"/>
      <c r="AF105" s="81"/>
      <c r="AG105" s="93"/>
      <c r="AH105" s="81"/>
      <c r="AI105" s="81"/>
      <c r="AJ105" s="81"/>
      <c r="AK105" s="32"/>
      <c r="AL105" s="101"/>
      <c r="AM105" s="110"/>
      <c r="AN105" s="32"/>
      <c r="AW105" s="101"/>
      <c r="BG105" s="101"/>
      <c r="BQ105" s="101"/>
    </row>
    <row r="106" spans="1:69" ht="12.75" customHeight="1" x14ac:dyDescent="0.2">
      <c r="A106" s="90">
        <v>35551</v>
      </c>
      <c r="B106" s="55">
        <v>1997</v>
      </c>
      <c r="C106" s="80" t="s">
        <v>54</v>
      </c>
      <c r="D106" s="33">
        <v>64.91</v>
      </c>
      <c r="E106" s="41">
        <v>68.98</v>
      </c>
      <c r="F106" s="41">
        <v>59.41</v>
      </c>
      <c r="G106" s="41">
        <v>60.3</v>
      </c>
      <c r="H106" s="41">
        <v>13.94</v>
      </c>
      <c r="I106" s="41">
        <v>15.44</v>
      </c>
      <c r="J106" s="41"/>
      <c r="K106" s="41">
        <v>22.246186413924274</v>
      </c>
      <c r="L106" s="41"/>
      <c r="M106" s="66">
        <f t="shared" si="2"/>
        <v>0.89000000000000057</v>
      </c>
      <c r="N106" s="34"/>
      <c r="O106" s="34">
        <v>38.747493521253809</v>
      </c>
      <c r="P106" s="34">
        <v>60.762540672744024</v>
      </c>
      <c r="Q106" s="34">
        <v>104.81</v>
      </c>
      <c r="R106" s="101"/>
      <c r="S106" s="93"/>
      <c r="T106" s="37"/>
      <c r="U106" s="94"/>
      <c r="V106" s="81"/>
      <c r="W106" s="93"/>
      <c r="X106" s="93"/>
      <c r="Y106" s="98"/>
      <c r="Z106" s="93"/>
      <c r="AA106" s="98"/>
      <c r="AB106" s="101"/>
      <c r="AC106" s="93"/>
      <c r="AD106" s="37"/>
      <c r="AE106" s="93"/>
      <c r="AF106" s="81"/>
      <c r="AG106" s="93"/>
      <c r="AH106" s="81"/>
      <c r="AI106" s="81"/>
      <c r="AJ106" s="81"/>
      <c r="AK106" s="32"/>
      <c r="AL106" s="101"/>
      <c r="AM106" s="110"/>
      <c r="AN106" s="32"/>
      <c r="AW106" s="101"/>
      <c r="BG106" s="101"/>
      <c r="BQ106" s="101"/>
    </row>
    <row r="107" spans="1:69" ht="12.75" customHeight="1" x14ac:dyDescent="0.2">
      <c r="A107" s="90">
        <v>35582</v>
      </c>
      <c r="B107" s="55">
        <v>1997</v>
      </c>
      <c r="C107" s="80" t="s">
        <v>13</v>
      </c>
      <c r="D107" s="33">
        <v>65.39</v>
      </c>
      <c r="E107" s="41">
        <v>69.37</v>
      </c>
      <c r="F107" s="41">
        <v>59.86</v>
      </c>
      <c r="G107" s="41">
        <v>60.6</v>
      </c>
      <c r="H107" s="41">
        <v>13.77</v>
      </c>
      <c r="I107" s="41">
        <v>14.88</v>
      </c>
      <c r="J107" s="41"/>
      <c r="K107" s="41">
        <v>21.151001415479058</v>
      </c>
      <c r="L107" s="41"/>
      <c r="M107" s="66">
        <f t="shared" si="2"/>
        <v>0.74000000000000199</v>
      </c>
      <c r="N107" s="34"/>
      <c r="O107" s="34">
        <v>37.100603518352997</v>
      </c>
      <c r="P107" s="34">
        <v>58.179942117565062</v>
      </c>
      <c r="Q107" s="34">
        <v>100.34</v>
      </c>
      <c r="R107" s="101"/>
      <c r="S107" s="93"/>
      <c r="T107" s="37"/>
      <c r="U107" s="94"/>
      <c r="V107" s="81"/>
      <c r="W107" s="93"/>
      <c r="X107" s="93"/>
      <c r="Y107" s="98"/>
      <c r="Z107" s="93"/>
      <c r="AA107" s="98"/>
      <c r="AB107" s="101"/>
      <c r="AC107" s="93"/>
      <c r="AD107" s="37"/>
      <c r="AE107" s="93"/>
      <c r="AF107" s="81"/>
      <c r="AG107" s="93"/>
      <c r="AH107" s="81"/>
      <c r="AI107" s="81"/>
      <c r="AJ107" s="81"/>
      <c r="AK107" s="32"/>
      <c r="AL107" s="101"/>
      <c r="AM107" s="110"/>
      <c r="AN107" s="32"/>
      <c r="AW107" s="101"/>
      <c r="BG107" s="101"/>
      <c r="BQ107" s="101"/>
    </row>
    <row r="108" spans="1:69" ht="12.75" customHeight="1" x14ac:dyDescent="0.2">
      <c r="A108" s="90">
        <v>35612</v>
      </c>
      <c r="B108" s="55">
        <v>1997</v>
      </c>
      <c r="C108" s="80" t="s">
        <v>55</v>
      </c>
      <c r="D108" s="33">
        <v>68.2</v>
      </c>
      <c r="E108" s="41">
        <v>72.680000000000007</v>
      </c>
      <c r="F108" s="41">
        <v>62.69</v>
      </c>
      <c r="G108" s="41">
        <v>63.44</v>
      </c>
      <c r="H108" s="41">
        <v>13.25</v>
      </c>
      <c r="I108" s="41">
        <v>14.61</v>
      </c>
      <c r="J108" s="41"/>
      <c r="K108" s="41">
        <v>21.346592702234027</v>
      </c>
      <c r="L108" s="41"/>
      <c r="M108" s="66">
        <f t="shared" si="2"/>
        <v>0.75</v>
      </c>
      <c r="N108" s="34"/>
      <c r="O108" s="34">
        <v>37.294334549140615</v>
      </c>
      <c r="P108" s="34">
        <v>58.483744726922183</v>
      </c>
      <c r="Q108" s="34">
        <v>100.95</v>
      </c>
      <c r="R108" s="101"/>
      <c r="S108" s="93"/>
      <c r="T108" s="37"/>
      <c r="U108" s="94"/>
      <c r="V108" s="81"/>
      <c r="W108" s="93"/>
      <c r="X108" s="93"/>
      <c r="Y108" s="98"/>
      <c r="Z108" s="93"/>
      <c r="AA108" s="98"/>
      <c r="AB108" s="101"/>
      <c r="AC108" s="93"/>
      <c r="AD108" s="37"/>
      <c r="AE108" s="93"/>
      <c r="AF108" s="81"/>
      <c r="AG108" s="93"/>
      <c r="AH108" s="81"/>
      <c r="AI108" s="81"/>
      <c r="AJ108" s="81"/>
      <c r="AK108" s="32"/>
      <c r="AL108" s="101"/>
      <c r="AM108" s="110"/>
      <c r="AN108" s="32"/>
      <c r="AW108" s="101"/>
      <c r="BG108" s="101"/>
      <c r="BQ108" s="101"/>
    </row>
    <row r="109" spans="1:69" ht="12.75" customHeight="1" x14ac:dyDescent="0.2">
      <c r="A109" s="90">
        <v>35643</v>
      </c>
      <c r="B109" s="55">
        <v>1997</v>
      </c>
      <c r="C109" s="80" t="s">
        <v>56</v>
      </c>
      <c r="D109" s="33">
        <v>69.510000000000005</v>
      </c>
      <c r="E109" s="41">
        <v>73.58</v>
      </c>
      <c r="F109" s="41">
        <v>64.069999999999993</v>
      </c>
      <c r="G109" s="41">
        <v>64.48</v>
      </c>
      <c r="H109" s="41">
        <v>13.86</v>
      </c>
      <c r="I109" s="41">
        <v>15.2</v>
      </c>
      <c r="J109" s="41"/>
      <c r="K109" s="41">
        <v>22.44754952074236</v>
      </c>
      <c r="L109" s="41"/>
      <c r="M109" s="66">
        <f t="shared" si="2"/>
        <v>0.4100000000000108</v>
      </c>
      <c r="N109" s="34"/>
      <c r="O109" s="34">
        <v>39.300652733077634</v>
      </c>
      <c r="P109" s="34">
        <v>61.629986694472151</v>
      </c>
      <c r="Q109" s="34">
        <v>106.45</v>
      </c>
      <c r="R109" s="101"/>
      <c r="S109" s="93"/>
      <c r="T109" s="37"/>
      <c r="U109" s="94"/>
      <c r="V109" s="81"/>
      <c r="W109" s="93"/>
      <c r="X109" s="93"/>
      <c r="Y109" s="98"/>
      <c r="Z109" s="93"/>
      <c r="AA109" s="98"/>
      <c r="AB109" s="101"/>
      <c r="AC109" s="93"/>
      <c r="AD109" s="37"/>
      <c r="AE109" s="93"/>
      <c r="AF109" s="81"/>
      <c r="AG109" s="93"/>
      <c r="AH109" s="81"/>
      <c r="AI109" s="81"/>
      <c r="AJ109" s="81"/>
      <c r="AK109" s="32"/>
      <c r="AL109" s="101"/>
      <c r="AM109" s="110"/>
      <c r="AN109" s="32"/>
      <c r="AW109" s="101"/>
      <c r="BG109" s="101"/>
      <c r="BQ109" s="101"/>
    </row>
    <row r="110" spans="1:69" ht="12.75" customHeight="1" x14ac:dyDescent="0.2">
      <c r="A110" s="90">
        <v>35674</v>
      </c>
      <c r="B110" s="55">
        <v>1997</v>
      </c>
      <c r="C110" s="80" t="s">
        <v>57</v>
      </c>
      <c r="D110" s="33">
        <v>70.28</v>
      </c>
      <c r="E110" s="41">
        <v>74.23</v>
      </c>
      <c r="F110" s="41">
        <v>64.72</v>
      </c>
      <c r="G110" s="41">
        <v>64.760000000000005</v>
      </c>
      <c r="H110" s="41">
        <v>13.48</v>
      </c>
      <c r="I110" s="41">
        <v>14.69</v>
      </c>
      <c r="J110" s="41"/>
      <c r="K110" s="41">
        <v>22.390855980283391</v>
      </c>
      <c r="L110" s="41"/>
      <c r="M110" s="66">
        <f t="shared" si="2"/>
        <v>4.0000000000006253E-2</v>
      </c>
      <c r="N110" s="34"/>
      <c r="O110" s="34">
        <v>39.140398102994148</v>
      </c>
      <c r="P110" s="34">
        <v>61.378680671978017</v>
      </c>
      <c r="Q110" s="34">
        <v>105.92</v>
      </c>
      <c r="R110" s="101"/>
      <c r="S110" s="93"/>
      <c r="T110" s="37"/>
      <c r="U110" s="94"/>
      <c r="V110" s="81"/>
      <c r="W110" s="93"/>
      <c r="X110" s="93"/>
      <c r="Y110" s="98"/>
      <c r="Z110" s="93"/>
      <c r="AA110" s="98"/>
      <c r="AB110" s="101"/>
      <c r="AC110" s="93"/>
      <c r="AD110" s="37"/>
      <c r="AE110" s="93"/>
      <c r="AF110" s="81"/>
      <c r="AG110" s="93"/>
      <c r="AH110" s="81"/>
      <c r="AI110" s="81"/>
      <c r="AJ110" s="81"/>
      <c r="AK110" s="32"/>
      <c r="AL110" s="101"/>
      <c r="AM110" s="110"/>
      <c r="AN110" s="32"/>
      <c r="AW110" s="101"/>
      <c r="BG110" s="101"/>
      <c r="BQ110" s="101"/>
    </row>
    <row r="111" spans="1:69" ht="12.75" customHeight="1" x14ac:dyDescent="0.2">
      <c r="A111" s="90">
        <v>35704</v>
      </c>
      <c r="B111" s="55">
        <v>1997</v>
      </c>
      <c r="C111" s="80" t="s">
        <v>58</v>
      </c>
      <c r="D111" s="33">
        <v>69.75</v>
      </c>
      <c r="E111" s="41">
        <v>73.709999999999994</v>
      </c>
      <c r="F111" s="41">
        <v>64.209999999999994</v>
      </c>
      <c r="G111" s="41">
        <v>64.31</v>
      </c>
      <c r="H111" s="41">
        <v>14.27</v>
      </c>
      <c r="I111" s="41">
        <v>15.1</v>
      </c>
      <c r="J111" s="41"/>
      <c r="K111" s="41">
        <v>23.336271810522899</v>
      </c>
      <c r="L111" s="41"/>
      <c r="M111" s="66">
        <f t="shared" si="2"/>
        <v>0.10000000000000853</v>
      </c>
      <c r="N111" s="34"/>
      <c r="O111" s="34">
        <v>40.863768370184999</v>
      </c>
      <c r="P111" s="34">
        <v>64.081213053767897</v>
      </c>
      <c r="Q111" s="34">
        <v>110.7</v>
      </c>
      <c r="R111" s="101"/>
      <c r="S111" s="93"/>
      <c r="T111" s="37"/>
      <c r="U111" s="94"/>
      <c r="V111" s="81"/>
      <c r="W111" s="93"/>
      <c r="X111" s="93"/>
      <c r="Y111" s="98"/>
      <c r="Z111" s="93"/>
      <c r="AA111" s="98"/>
      <c r="AB111" s="101"/>
      <c r="AC111" s="93"/>
      <c r="AD111" s="37"/>
      <c r="AE111" s="93"/>
      <c r="AF111" s="81"/>
      <c r="AG111" s="93"/>
      <c r="AH111" s="81"/>
      <c r="AI111" s="81"/>
      <c r="AJ111" s="81"/>
      <c r="AK111" s="32"/>
      <c r="AL111" s="101"/>
      <c r="AM111" s="110"/>
      <c r="AN111" s="32"/>
      <c r="AW111" s="101"/>
      <c r="BG111" s="101"/>
      <c r="BQ111" s="101"/>
    </row>
    <row r="112" spans="1:69" ht="12.75" customHeight="1" x14ac:dyDescent="0.2">
      <c r="A112" s="90">
        <v>35735</v>
      </c>
      <c r="B112" s="55">
        <v>1997</v>
      </c>
      <c r="C112" s="80" t="s">
        <v>59</v>
      </c>
      <c r="D112" s="33">
        <v>69.55</v>
      </c>
      <c r="E112" s="41">
        <v>74.02</v>
      </c>
      <c r="F112" s="41">
        <v>63.89</v>
      </c>
      <c r="G112" s="41">
        <v>64.06</v>
      </c>
      <c r="H112" s="41">
        <v>14.18</v>
      </c>
      <c r="I112" s="41">
        <v>15.28</v>
      </c>
      <c r="J112" s="41"/>
      <c r="K112" s="41">
        <v>22.018993265405001</v>
      </c>
      <c r="L112" s="41"/>
      <c r="M112" s="66">
        <f t="shared" si="2"/>
        <v>0.17000000000000171</v>
      </c>
      <c r="N112" s="34"/>
      <c r="O112" s="34">
        <v>38.599105085335083</v>
      </c>
      <c r="P112" s="34">
        <v>60.52984282435466</v>
      </c>
      <c r="Q112" s="34">
        <v>104.66</v>
      </c>
      <c r="R112" s="101"/>
      <c r="S112" s="93"/>
      <c r="T112" s="37"/>
      <c r="U112" s="94"/>
      <c r="V112" s="81"/>
      <c r="W112" s="93"/>
      <c r="X112" s="93"/>
      <c r="Y112" s="98"/>
      <c r="Z112" s="93"/>
      <c r="AA112" s="98"/>
      <c r="AB112" s="101"/>
      <c r="AC112" s="93"/>
      <c r="AD112" s="37"/>
      <c r="AE112" s="93"/>
      <c r="AF112" s="81"/>
      <c r="AG112" s="93"/>
      <c r="AH112" s="81"/>
      <c r="AI112" s="81"/>
      <c r="AJ112" s="81"/>
      <c r="AK112" s="32"/>
      <c r="AL112" s="101"/>
      <c r="AM112" s="110"/>
      <c r="AN112" s="32"/>
      <c r="AW112" s="101"/>
      <c r="BG112" s="101"/>
      <c r="BQ112" s="101"/>
    </row>
    <row r="113" spans="1:69" ht="12.75" customHeight="1" x14ac:dyDescent="0.2">
      <c r="A113" s="90">
        <v>35765</v>
      </c>
      <c r="B113" s="55">
        <v>1997</v>
      </c>
      <c r="C113" s="80" t="s">
        <v>60</v>
      </c>
      <c r="D113" s="33">
        <v>69.290000000000006</v>
      </c>
      <c r="E113" s="41">
        <v>74.099999999999994</v>
      </c>
      <c r="F113" s="41">
        <v>63.53</v>
      </c>
      <c r="G113" s="41">
        <v>63.76</v>
      </c>
      <c r="H113" s="41">
        <v>13.6</v>
      </c>
      <c r="I113" s="41">
        <v>14.48</v>
      </c>
      <c r="J113" s="41" t="s">
        <v>8</v>
      </c>
      <c r="K113" s="41">
        <v>20.324699508818345</v>
      </c>
      <c r="L113" s="41"/>
      <c r="M113" s="66">
        <f t="shared" si="2"/>
        <v>0.22999999999999687</v>
      </c>
      <c r="N113" s="34"/>
      <c r="O113" s="34">
        <v>35.623756929875469</v>
      </c>
      <c r="P113" s="34">
        <v>55.864000033452015</v>
      </c>
      <c r="Q113" s="34">
        <v>96.59</v>
      </c>
      <c r="R113" s="101"/>
      <c r="S113" s="93"/>
      <c r="T113" s="37"/>
      <c r="U113" s="94"/>
      <c r="V113" s="81"/>
      <c r="W113" s="93"/>
      <c r="X113" s="93"/>
      <c r="Y113" s="98"/>
      <c r="Z113" s="93"/>
      <c r="AA113" s="98"/>
      <c r="AB113" s="101"/>
      <c r="AC113" s="93"/>
      <c r="AD113" s="37"/>
      <c r="AE113" s="93"/>
      <c r="AF113" s="81"/>
      <c r="AG113" s="93"/>
      <c r="AH113" s="81"/>
      <c r="AI113" s="81"/>
      <c r="AJ113" s="81"/>
      <c r="AK113" s="32"/>
      <c r="AL113" s="101"/>
      <c r="AM113" s="110"/>
      <c r="AN113" s="32"/>
      <c r="AW113" s="101"/>
      <c r="BG113" s="101"/>
      <c r="BQ113" s="101"/>
    </row>
    <row r="114" spans="1:69" ht="12.75" customHeight="1" x14ac:dyDescent="0.2">
      <c r="A114" s="90">
        <v>35796</v>
      </c>
      <c r="B114" s="55">
        <v>1998</v>
      </c>
      <c r="C114" s="80" t="s">
        <v>50</v>
      </c>
      <c r="D114" s="33">
        <v>69.03</v>
      </c>
      <c r="E114" s="41">
        <v>73.959999999999994</v>
      </c>
      <c r="F114" s="41">
        <v>63.13</v>
      </c>
      <c r="G114" s="41">
        <v>63.34</v>
      </c>
      <c r="H114" s="41">
        <v>12.92</v>
      </c>
      <c r="I114" s="41">
        <v>13.67</v>
      </c>
      <c r="J114" s="41"/>
      <c r="K114" s="41">
        <v>18.055256497947724</v>
      </c>
      <c r="L114" s="41"/>
      <c r="M114" s="66">
        <f t="shared" si="2"/>
        <v>0.21000000000000085</v>
      </c>
      <c r="N114" s="34"/>
      <c r="O114" s="34">
        <v>31.703436807818552</v>
      </c>
      <c r="P114" s="34">
        <v>49.716283388606399</v>
      </c>
      <c r="Q114" s="34">
        <v>86.15</v>
      </c>
      <c r="R114" s="101"/>
      <c r="S114" s="93"/>
      <c r="T114" s="37"/>
      <c r="U114" s="94"/>
      <c r="V114" s="81"/>
      <c r="W114" s="93"/>
      <c r="X114" s="93"/>
      <c r="Y114" s="98"/>
      <c r="Z114" s="93"/>
      <c r="AA114" s="98"/>
      <c r="AB114" s="101"/>
      <c r="AC114" s="93"/>
      <c r="AD114" s="37"/>
      <c r="AE114" s="93"/>
      <c r="AF114" s="81"/>
      <c r="AG114" s="93"/>
      <c r="AH114" s="81"/>
      <c r="AI114" s="81"/>
      <c r="AJ114" s="81"/>
      <c r="AK114" s="32"/>
      <c r="AL114" s="101"/>
      <c r="AM114" s="110"/>
      <c r="AN114" s="32"/>
      <c r="AW114" s="101"/>
      <c r="BG114" s="101"/>
      <c r="BQ114" s="101"/>
    </row>
    <row r="115" spans="1:69" ht="12.75" customHeight="1" x14ac:dyDescent="0.2">
      <c r="A115" s="90">
        <v>35827</v>
      </c>
      <c r="B115" s="55">
        <v>1998</v>
      </c>
      <c r="C115" s="80" t="s">
        <v>51</v>
      </c>
      <c r="D115" s="33">
        <v>68.64</v>
      </c>
      <c r="E115" s="41">
        <v>73.790000000000006</v>
      </c>
      <c r="F115" s="41">
        <v>62.63</v>
      </c>
      <c r="G115" s="41">
        <v>62.84</v>
      </c>
      <c r="H115" s="41">
        <v>12.53</v>
      </c>
      <c r="I115" s="41">
        <v>13.68</v>
      </c>
      <c r="J115" s="41"/>
      <c r="K115" s="41">
        <v>16.705168096932347</v>
      </c>
      <c r="L115" s="41"/>
      <c r="M115" s="66">
        <f t="shared" si="2"/>
        <v>0.21000000000000085</v>
      </c>
      <c r="N115" s="34"/>
      <c r="O115" s="34">
        <v>29.316930134296925</v>
      </c>
      <c r="P115" s="34">
        <v>45.97384237791001</v>
      </c>
      <c r="Q115" s="34">
        <v>79.66</v>
      </c>
      <c r="R115" s="101"/>
      <c r="S115" s="93"/>
      <c r="T115" s="37"/>
      <c r="U115" s="94"/>
      <c r="V115" s="81"/>
      <c r="W115" s="93"/>
      <c r="X115" s="93"/>
      <c r="Y115" s="98"/>
      <c r="Z115" s="93"/>
      <c r="AA115" s="98"/>
      <c r="AB115" s="101"/>
      <c r="AC115" s="93"/>
      <c r="AD115" s="37"/>
      <c r="AE115" s="93"/>
      <c r="AF115" s="81"/>
      <c r="AG115" s="93"/>
      <c r="AH115" s="81"/>
      <c r="AI115" s="81"/>
      <c r="AJ115" s="81"/>
      <c r="AK115" s="32"/>
      <c r="AL115" s="101"/>
      <c r="AM115" s="110"/>
      <c r="AN115" s="32"/>
      <c r="AW115" s="101"/>
      <c r="BG115" s="101"/>
      <c r="BQ115" s="101"/>
    </row>
    <row r="116" spans="1:69" ht="12.75" customHeight="1" x14ac:dyDescent="0.2">
      <c r="A116" s="90">
        <v>35855</v>
      </c>
      <c r="B116" s="55">
        <v>1998</v>
      </c>
      <c r="C116" s="80" t="s">
        <v>52</v>
      </c>
      <c r="D116" s="33">
        <v>68.2</v>
      </c>
      <c r="E116" s="41">
        <v>73.77</v>
      </c>
      <c r="F116" s="41">
        <v>62.09</v>
      </c>
      <c r="G116" s="41">
        <v>62.3</v>
      </c>
      <c r="H116" s="41">
        <v>11.61</v>
      </c>
      <c r="I116" s="41">
        <v>12.72</v>
      </c>
      <c r="J116" s="41"/>
      <c r="K116" s="41">
        <v>15.327661257427327</v>
      </c>
      <c r="L116" s="41"/>
      <c r="M116" s="66">
        <f t="shared" si="2"/>
        <v>0.20999999999999375</v>
      </c>
      <c r="N116" s="34"/>
      <c r="O116" s="34">
        <v>26.846560600248942</v>
      </c>
      <c r="P116" s="34">
        <v>42.099890396810579</v>
      </c>
      <c r="Q116" s="34">
        <v>72.73</v>
      </c>
      <c r="R116" s="101"/>
      <c r="S116" s="93"/>
      <c r="T116" s="37"/>
      <c r="U116" s="94"/>
      <c r="V116" s="81"/>
      <c r="W116" s="93"/>
      <c r="X116" s="93"/>
      <c r="Y116" s="98"/>
      <c r="Z116" s="93"/>
      <c r="AA116" s="98"/>
      <c r="AB116" s="101"/>
      <c r="AC116" s="93"/>
      <c r="AD116" s="37"/>
      <c r="AE116" s="93"/>
      <c r="AF116" s="81"/>
      <c r="AG116" s="93"/>
      <c r="AH116" s="81"/>
      <c r="AI116" s="81"/>
      <c r="AJ116" s="81"/>
      <c r="AK116" s="32"/>
      <c r="AL116" s="101"/>
      <c r="AM116" s="110"/>
      <c r="AN116" s="32"/>
      <c r="AW116" s="101"/>
      <c r="BG116" s="101"/>
      <c r="BQ116" s="101"/>
    </row>
    <row r="117" spans="1:69" ht="12.75" customHeight="1" x14ac:dyDescent="0.2">
      <c r="A117" s="90">
        <v>35886</v>
      </c>
      <c r="B117" s="55">
        <v>1998</v>
      </c>
      <c r="C117" s="80" t="s">
        <v>53</v>
      </c>
      <c r="D117" s="33">
        <v>72.38</v>
      </c>
      <c r="E117" s="41">
        <v>78.739999999999995</v>
      </c>
      <c r="F117" s="41">
        <v>65.77</v>
      </c>
      <c r="G117" s="41">
        <v>66.81</v>
      </c>
      <c r="H117" s="41">
        <v>11.67</v>
      </c>
      <c r="I117" s="41">
        <v>12.94</v>
      </c>
      <c r="J117" s="41"/>
      <c r="K117" s="41">
        <v>15.463466985861789</v>
      </c>
      <c r="L117" s="41"/>
      <c r="M117" s="66">
        <f t="shared" si="2"/>
        <v>1.0400000000000063</v>
      </c>
      <c r="N117" s="34"/>
      <c r="O117" s="34">
        <v>27.086810822935263</v>
      </c>
      <c r="P117" s="34">
        <v>42.476642867769925</v>
      </c>
      <c r="Q117" s="34">
        <v>73.400000000000006</v>
      </c>
      <c r="R117" s="101"/>
      <c r="S117" s="93"/>
      <c r="T117" s="37"/>
      <c r="U117" s="94"/>
      <c r="V117" s="81"/>
      <c r="W117" s="93"/>
      <c r="X117" s="93"/>
      <c r="Y117" s="98"/>
      <c r="Z117" s="93"/>
      <c r="AA117" s="98"/>
      <c r="AB117" s="101"/>
      <c r="AC117" s="93"/>
      <c r="AD117" s="37"/>
      <c r="AE117" s="93"/>
      <c r="AF117" s="81"/>
      <c r="AG117" s="93"/>
      <c r="AH117" s="81"/>
      <c r="AI117" s="81"/>
      <c r="AJ117" s="81"/>
      <c r="AK117" s="32"/>
      <c r="AL117" s="101"/>
      <c r="AM117" s="110"/>
      <c r="AN117" s="32"/>
      <c r="AW117" s="101"/>
      <c r="BG117" s="101"/>
      <c r="BQ117" s="101"/>
    </row>
    <row r="118" spans="1:69" ht="12.75" customHeight="1" x14ac:dyDescent="0.2">
      <c r="A118" s="90">
        <v>35916</v>
      </c>
      <c r="B118" s="55">
        <v>1998</v>
      </c>
      <c r="C118" s="80" t="s">
        <v>54</v>
      </c>
      <c r="D118" s="33">
        <v>72.41</v>
      </c>
      <c r="E118" s="41">
        <v>79.06</v>
      </c>
      <c r="F118" s="41">
        <v>65.72</v>
      </c>
      <c r="G118" s="41">
        <v>66.709999999999994</v>
      </c>
      <c r="H118" s="41">
        <v>11.64</v>
      </c>
      <c r="I118" s="41">
        <v>12.95</v>
      </c>
      <c r="J118" s="41"/>
      <c r="K118" s="41">
        <v>16.500504423746158</v>
      </c>
      <c r="L118" s="41"/>
      <c r="M118" s="66">
        <f t="shared" si="2"/>
        <v>0.98999999999999488</v>
      </c>
      <c r="N118" s="34"/>
      <c r="O118" s="34">
        <v>28.913922143258759</v>
      </c>
      <c r="P118" s="34">
        <v>45.341858545627652</v>
      </c>
      <c r="Q118" s="34">
        <v>78.36</v>
      </c>
      <c r="R118" s="101"/>
      <c r="S118" s="93"/>
      <c r="T118" s="37"/>
      <c r="U118" s="94"/>
      <c r="V118" s="81"/>
      <c r="W118" s="93"/>
      <c r="X118" s="93"/>
      <c r="Y118" s="98"/>
      <c r="Z118" s="93"/>
      <c r="AA118" s="98"/>
      <c r="AB118" s="101"/>
      <c r="AC118" s="93"/>
      <c r="AD118" s="37"/>
      <c r="AE118" s="93"/>
      <c r="AF118" s="81"/>
      <c r="AG118" s="93"/>
      <c r="AH118" s="81"/>
      <c r="AI118" s="81"/>
      <c r="AJ118" s="81"/>
      <c r="AK118" s="32"/>
      <c r="AL118" s="101"/>
      <c r="AM118" s="110"/>
      <c r="AN118" s="32"/>
      <c r="AW118" s="101"/>
      <c r="BG118" s="101"/>
      <c r="BQ118" s="101"/>
    </row>
    <row r="119" spans="1:69" ht="12.75" customHeight="1" x14ac:dyDescent="0.2">
      <c r="A119" s="90">
        <v>35947</v>
      </c>
      <c r="B119" s="55">
        <v>1998</v>
      </c>
      <c r="C119" s="80" t="s">
        <v>13</v>
      </c>
      <c r="D119" s="33">
        <v>72.209999999999994</v>
      </c>
      <c r="E119" s="41">
        <v>78.8</v>
      </c>
      <c r="F119" s="41">
        <v>65.62</v>
      </c>
      <c r="G119" s="41">
        <v>66.59</v>
      </c>
      <c r="H119" s="41">
        <v>11.15</v>
      </c>
      <c r="I119" s="41">
        <v>12.34</v>
      </c>
      <c r="J119" s="41"/>
      <c r="K119" s="41">
        <v>14.231645123154506</v>
      </c>
      <c r="L119" s="41"/>
      <c r="M119" s="66">
        <f t="shared" si="2"/>
        <v>0.96999999999999886</v>
      </c>
      <c r="N119" s="34"/>
      <c r="O119" s="34">
        <v>25.018159607306483</v>
      </c>
      <c r="P119" s="34">
        <v>39.232652296910985</v>
      </c>
      <c r="Q119" s="34">
        <v>67.819999999999993</v>
      </c>
      <c r="R119" s="101"/>
      <c r="S119" s="93"/>
      <c r="T119" s="37"/>
      <c r="U119" s="94"/>
      <c r="V119" s="81"/>
      <c r="W119" s="93"/>
      <c r="X119" s="93"/>
      <c r="Y119" s="98"/>
      <c r="Z119" s="93"/>
      <c r="AA119" s="98"/>
      <c r="AB119" s="101"/>
      <c r="AC119" s="93"/>
      <c r="AD119" s="37"/>
      <c r="AE119" s="93"/>
      <c r="AF119" s="81"/>
      <c r="AG119" s="93"/>
      <c r="AH119" s="81"/>
      <c r="AI119" s="81"/>
      <c r="AJ119" s="81"/>
      <c r="AK119" s="32"/>
      <c r="AL119" s="101"/>
      <c r="AM119" s="110"/>
      <c r="AN119" s="32"/>
      <c r="AW119" s="101"/>
      <c r="BG119" s="101"/>
      <c r="BQ119" s="101"/>
    </row>
    <row r="120" spans="1:69" ht="12.75" customHeight="1" x14ac:dyDescent="0.2">
      <c r="A120" s="90">
        <v>35977</v>
      </c>
      <c r="B120" s="55">
        <v>1998</v>
      </c>
      <c r="C120" s="80" t="s">
        <v>55</v>
      </c>
      <c r="D120" s="33">
        <v>72.37</v>
      </c>
      <c r="E120" s="41">
        <v>79.34</v>
      </c>
      <c r="F120" s="41">
        <v>66.040000000000006</v>
      </c>
      <c r="G120" s="41">
        <v>66.94</v>
      </c>
      <c r="H120" s="41">
        <v>10.7</v>
      </c>
      <c r="I120" s="41">
        <v>11.99</v>
      </c>
      <c r="J120" s="41"/>
      <c r="K120" s="41">
        <v>13.512062884191648</v>
      </c>
      <c r="L120" s="41"/>
      <c r="M120" s="66">
        <f t="shared" si="2"/>
        <v>0.89999999999999147</v>
      </c>
      <c r="N120" s="34"/>
      <c r="O120" s="34">
        <v>23.741300562050782</v>
      </c>
      <c r="P120" s="34">
        <v>37.230324078489488</v>
      </c>
      <c r="Q120" s="34">
        <v>64.34</v>
      </c>
      <c r="R120" s="101"/>
      <c r="S120" s="93"/>
      <c r="T120" s="37"/>
      <c r="U120" s="94"/>
      <c r="V120" s="81"/>
      <c r="W120" s="93"/>
      <c r="X120" s="93"/>
      <c r="Y120" s="98"/>
      <c r="Z120" s="93"/>
      <c r="AA120" s="98"/>
      <c r="AB120" s="101"/>
      <c r="AC120" s="93"/>
      <c r="AD120" s="37"/>
      <c r="AE120" s="93"/>
      <c r="AF120" s="81"/>
      <c r="AG120" s="93"/>
      <c r="AH120" s="81"/>
      <c r="AI120" s="81"/>
      <c r="AJ120" s="81"/>
      <c r="AK120" s="32"/>
      <c r="AL120" s="101"/>
      <c r="AM120" s="110"/>
      <c r="AN120" s="32"/>
      <c r="AW120" s="101"/>
      <c r="BG120" s="101"/>
      <c r="BQ120" s="101"/>
    </row>
    <row r="121" spans="1:69" ht="12.75" customHeight="1" x14ac:dyDescent="0.2">
      <c r="A121" s="90">
        <v>36008</v>
      </c>
      <c r="B121" s="55">
        <v>1998</v>
      </c>
      <c r="C121" s="80" t="s">
        <v>56</v>
      </c>
      <c r="D121" s="33">
        <v>72.48</v>
      </c>
      <c r="E121" s="41">
        <v>79.39</v>
      </c>
      <c r="F121" s="41">
        <v>66.14</v>
      </c>
      <c r="G121" s="41">
        <v>66.900000000000006</v>
      </c>
      <c r="H121" s="41">
        <v>10.29</v>
      </c>
      <c r="I121" s="41">
        <v>11.72</v>
      </c>
      <c r="J121" s="41"/>
      <c r="K121" s="41">
        <v>14.099125704037604</v>
      </c>
      <c r="L121" s="41"/>
      <c r="M121" s="66">
        <f t="shared" si="2"/>
        <v>0.76000000000000512</v>
      </c>
      <c r="N121" s="34"/>
      <c r="O121" s="34">
        <v>24.787260860485141</v>
      </c>
      <c r="P121" s="34">
        <v>38.870564501804402</v>
      </c>
      <c r="Q121" s="34">
        <v>67.540000000000006</v>
      </c>
      <c r="R121" s="101"/>
      <c r="S121" s="93"/>
      <c r="T121" s="37"/>
      <c r="U121" s="94"/>
      <c r="V121" s="81"/>
      <c r="W121" s="93"/>
      <c r="X121" s="93"/>
      <c r="Y121" s="98"/>
      <c r="Z121" s="93"/>
      <c r="AA121" s="98"/>
      <c r="AB121" s="101"/>
      <c r="AC121" s="93"/>
      <c r="AD121" s="37"/>
      <c r="AE121" s="93"/>
      <c r="AF121" s="81"/>
      <c r="AG121" s="93"/>
      <c r="AH121" s="81"/>
      <c r="AI121" s="81"/>
      <c r="AJ121" s="81"/>
      <c r="AK121" s="32"/>
      <c r="AL121" s="101"/>
      <c r="AM121" s="110"/>
      <c r="AN121" s="32"/>
      <c r="AW121" s="101"/>
      <c r="BG121" s="101"/>
      <c r="BQ121" s="101"/>
    </row>
    <row r="122" spans="1:69" ht="12.75" customHeight="1" x14ac:dyDescent="0.2">
      <c r="A122" s="90">
        <v>36039</v>
      </c>
      <c r="B122" s="55">
        <v>1998</v>
      </c>
      <c r="C122" s="80" t="s">
        <v>57</v>
      </c>
      <c r="D122" s="33">
        <v>72</v>
      </c>
      <c r="E122" s="41">
        <v>79.34</v>
      </c>
      <c r="F122" s="41">
        <v>65.8</v>
      </c>
      <c r="G122" s="41">
        <v>66.48</v>
      </c>
      <c r="H122" s="41">
        <v>10.62</v>
      </c>
      <c r="I122" s="41">
        <v>12.1</v>
      </c>
      <c r="J122" s="41"/>
      <c r="K122" s="41">
        <v>15.22153973277819</v>
      </c>
      <c r="L122" s="41"/>
      <c r="M122" s="66">
        <f t="shared" si="2"/>
        <v>0.68000000000000682</v>
      </c>
      <c r="N122" s="34"/>
      <c r="O122" s="34">
        <v>26.554403936047105</v>
      </c>
      <c r="P122" s="34">
        <v>41.641739957179183</v>
      </c>
      <c r="Q122" s="34">
        <v>71.5</v>
      </c>
      <c r="R122" s="101"/>
      <c r="S122" s="93"/>
      <c r="T122" s="37"/>
      <c r="U122" s="94"/>
      <c r="V122" s="81"/>
      <c r="W122" s="93"/>
      <c r="X122" s="93"/>
      <c r="Y122" s="98"/>
      <c r="Z122" s="93"/>
      <c r="AA122" s="98"/>
      <c r="AB122" s="101"/>
      <c r="AC122" s="93"/>
      <c r="AD122" s="37"/>
      <c r="AE122" s="93"/>
      <c r="AF122" s="81"/>
      <c r="AG122" s="93"/>
      <c r="AH122" s="81"/>
      <c r="AI122" s="81"/>
      <c r="AJ122" s="81"/>
      <c r="AK122" s="32"/>
      <c r="AL122" s="101"/>
      <c r="AM122" s="110"/>
      <c r="AN122" s="32"/>
      <c r="AW122" s="101"/>
      <c r="BG122" s="101"/>
      <c r="BQ122" s="101"/>
    </row>
    <row r="123" spans="1:69" ht="12.75" customHeight="1" x14ac:dyDescent="0.2">
      <c r="A123" s="90">
        <v>36069</v>
      </c>
      <c r="B123" s="55">
        <v>1998</v>
      </c>
      <c r="C123" s="80" t="s">
        <v>58</v>
      </c>
      <c r="D123" s="33">
        <v>71.78</v>
      </c>
      <c r="E123" s="41">
        <v>79.09</v>
      </c>
      <c r="F123" s="41">
        <v>65.75</v>
      </c>
      <c r="G123" s="41">
        <v>66.59</v>
      </c>
      <c r="H123" s="41">
        <v>10.88</v>
      </c>
      <c r="I123" s="41">
        <v>12.31</v>
      </c>
      <c r="J123" s="41"/>
      <c r="K123" s="41">
        <v>14.308558421659033</v>
      </c>
      <c r="L123" s="41"/>
      <c r="M123" s="66">
        <f t="shared" si="2"/>
        <v>0.84000000000000341</v>
      </c>
      <c r="N123" s="34"/>
      <c r="O123" s="34">
        <v>25.193320230520534</v>
      </c>
      <c r="P123" s="34">
        <v>39.507333405934688</v>
      </c>
      <c r="Q123" s="34">
        <v>68.73</v>
      </c>
      <c r="R123" s="101"/>
      <c r="S123" s="93"/>
      <c r="T123" s="37"/>
      <c r="U123" s="94"/>
      <c r="V123" s="81"/>
      <c r="W123" s="93"/>
      <c r="X123" s="93"/>
      <c r="Y123" s="98"/>
      <c r="Z123" s="93"/>
      <c r="AA123" s="98"/>
      <c r="AB123" s="101"/>
      <c r="AC123" s="93"/>
      <c r="AD123" s="37"/>
      <c r="AE123" s="93"/>
      <c r="AF123" s="81"/>
      <c r="AG123" s="93"/>
      <c r="AH123" s="81"/>
      <c r="AI123" s="81"/>
      <c r="AJ123" s="81"/>
      <c r="AK123" s="32"/>
      <c r="AL123" s="101"/>
      <c r="AM123" s="110"/>
      <c r="AN123" s="32"/>
      <c r="AW123" s="101"/>
      <c r="BG123" s="101"/>
      <c r="BQ123" s="101"/>
    </row>
    <row r="124" spans="1:69" ht="12.75" customHeight="1" x14ac:dyDescent="0.2">
      <c r="A124" s="90">
        <v>36100</v>
      </c>
      <c r="B124" s="55">
        <v>1998</v>
      </c>
      <c r="C124" s="80" t="s">
        <v>59</v>
      </c>
      <c r="D124" s="33">
        <v>71.33</v>
      </c>
      <c r="E124" s="41">
        <v>79.150000000000006</v>
      </c>
      <c r="F124" s="41">
        <v>65.02</v>
      </c>
      <c r="G124" s="41">
        <v>65.77</v>
      </c>
      <c r="H124" s="41">
        <v>10.61</v>
      </c>
      <c r="I124" s="41">
        <v>11.71</v>
      </c>
      <c r="J124" s="41"/>
      <c r="K124" s="41">
        <v>12.618598986615556</v>
      </c>
      <c r="L124" s="41"/>
      <c r="M124" s="66">
        <f t="shared" si="2"/>
        <v>0.75</v>
      </c>
      <c r="N124" s="34"/>
      <c r="O124" s="34">
        <v>22.206196239025168</v>
      </c>
      <c r="P124" s="34">
        <v>34.82302413756338</v>
      </c>
      <c r="Q124" s="34">
        <v>60.54</v>
      </c>
      <c r="R124" s="101"/>
      <c r="S124" s="93"/>
      <c r="T124" s="37"/>
      <c r="U124" s="94"/>
      <c r="V124" s="81"/>
      <c r="W124" s="93"/>
      <c r="X124" s="93"/>
      <c r="Y124" s="98"/>
      <c r="Z124" s="93"/>
      <c r="AA124" s="98"/>
      <c r="AB124" s="101"/>
      <c r="AC124" s="93"/>
      <c r="AD124" s="37"/>
      <c r="AE124" s="93"/>
      <c r="AF124" s="81"/>
      <c r="AG124" s="93"/>
      <c r="AH124" s="81"/>
      <c r="AI124" s="81"/>
      <c r="AJ124" s="81"/>
      <c r="AK124" s="32"/>
      <c r="AL124" s="101"/>
      <c r="AM124" s="110"/>
      <c r="AN124" s="32"/>
      <c r="AW124" s="101"/>
      <c r="BG124" s="101"/>
      <c r="BQ124" s="101"/>
    </row>
    <row r="125" spans="1:69" ht="12.75" customHeight="1" x14ac:dyDescent="0.2">
      <c r="A125" s="90">
        <v>36130</v>
      </c>
      <c r="B125" s="55">
        <v>1998</v>
      </c>
      <c r="C125" s="80" t="s">
        <v>60</v>
      </c>
      <c r="D125" s="33">
        <v>70.45</v>
      </c>
      <c r="E125" s="41">
        <v>79.13</v>
      </c>
      <c r="F125" s="41">
        <v>63.84</v>
      </c>
      <c r="G125" s="41">
        <v>64.77</v>
      </c>
      <c r="H125" s="41">
        <v>10.35</v>
      </c>
      <c r="I125" s="41">
        <v>11.49</v>
      </c>
      <c r="J125" s="41"/>
      <c r="K125" s="41">
        <v>11.530909749026172</v>
      </c>
      <c r="L125" s="41"/>
      <c r="M125" s="66">
        <f t="shared" si="2"/>
        <v>0.92999999999999261</v>
      </c>
      <c r="N125" s="34"/>
      <c r="O125" s="34">
        <v>20.234815660638205</v>
      </c>
      <c r="P125" s="34">
        <v>31.731570170096031</v>
      </c>
      <c r="Q125" s="34">
        <v>55.03</v>
      </c>
      <c r="R125" s="101"/>
      <c r="S125" s="93"/>
      <c r="T125" s="37"/>
      <c r="U125" s="94"/>
      <c r="V125" s="81"/>
      <c r="W125" s="93"/>
      <c r="X125" s="93"/>
      <c r="Y125" s="98"/>
      <c r="Z125" s="93"/>
      <c r="AA125" s="98"/>
      <c r="AB125" s="101"/>
      <c r="AC125" s="93"/>
      <c r="AD125" s="37"/>
      <c r="AE125" s="93"/>
      <c r="AF125" s="81"/>
      <c r="AG125" s="93"/>
      <c r="AH125" s="81"/>
      <c r="AI125" s="81"/>
      <c r="AJ125" s="81"/>
      <c r="AK125" s="32"/>
      <c r="AL125" s="101"/>
      <c r="AM125" s="110"/>
      <c r="AN125" s="32"/>
      <c r="AW125" s="101"/>
      <c r="BG125" s="101"/>
      <c r="BQ125" s="101"/>
    </row>
    <row r="126" spans="1:69" ht="12.75" customHeight="1" x14ac:dyDescent="0.2">
      <c r="A126" s="90">
        <v>36161</v>
      </c>
      <c r="B126" s="55">
        <v>1999</v>
      </c>
      <c r="C126" s="80" t="s">
        <v>50</v>
      </c>
      <c r="D126" s="33">
        <v>69.61</v>
      </c>
      <c r="E126" s="41">
        <v>79.23</v>
      </c>
      <c r="F126" s="41">
        <v>62.87</v>
      </c>
      <c r="G126" s="41">
        <v>63.95</v>
      </c>
      <c r="H126" s="41">
        <v>9.89</v>
      </c>
      <c r="I126" s="41">
        <v>11.36</v>
      </c>
      <c r="J126" s="41"/>
      <c r="K126" s="41">
        <v>13.241548736240798</v>
      </c>
      <c r="L126" s="41"/>
      <c r="M126" s="66">
        <f t="shared" si="2"/>
        <v>1.0800000000000054</v>
      </c>
      <c r="N126" s="34"/>
      <c r="O126" s="34">
        <v>23.101339651602594</v>
      </c>
      <c r="P126" s="34">
        <v>36.22675849743468</v>
      </c>
      <c r="Q126" s="34">
        <v>62.16</v>
      </c>
      <c r="R126" s="101"/>
      <c r="S126" s="93"/>
      <c r="T126" s="37"/>
      <c r="U126" s="94"/>
      <c r="V126" s="81"/>
      <c r="W126" s="93"/>
      <c r="X126" s="93"/>
      <c r="Y126" s="98"/>
      <c r="Z126" s="93"/>
      <c r="AA126" s="98"/>
      <c r="AB126" s="101"/>
      <c r="AC126" s="93"/>
      <c r="AD126" s="37"/>
      <c r="AE126" s="93"/>
      <c r="AF126" s="81"/>
      <c r="AG126" s="93"/>
      <c r="AH126" s="81"/>
      <c r="AI126" s="81"/>
      <c r="AJ126" s="81"/>
      <c r="AK126" s="32"/>
      <c r="AL126" s="101"/>
      <c r="AM126" s="110"/>
      <c r="AN126" s="32"/>
      <c r="AW126" s="101"/>
      <c r="BG126" s="101"/>
      <c r="BQ126" s="101"/>
    </row>
    <row r="127" spans="1:69" ht="12.75" customHeight="1" x14ac:dyDescent="0.2">
      <c r="A127" s="90">
        <v>36192</v>
      </c>
      <c r="B127" s="55">
        <v>1999</v>
      </c>
      <c r="C127" s="80" t="s">
        <v>51</v>
      </c>
      <c r="D127" s="33">
        <v>69.78</v>
      </c>
      <c r="E127" s="41">
        <v>78.260000000000005</v>
      </c>
      <c r="F127" s="41">
        <v>63.02</v>
      </c>
      <c r="G127" s="41">
        <v>64.17</v>
      </c>
      <c r="H127" s="41">
        <v>10.220000000000001</v>
      </c>
      <c r="I127" s="41">
        <v>11.33</v>
      </c>
      <c r="J127" s="41"/>
      <c r="K127" s="41">
        <v>12.479589348558008</v>
      </c>
      <c r="L127" s="41"/>
      <c r="M127" s="66">
        <f t="shared" si="2"/>
        <v>1.1499999999999986</v>
      </c>
      <c r="N127" s="34"/>
      <c r="O127" s="34">
        <v>21.793022349078424</v>
      </c>
      <c r="P127" s="34">
        <v>34.175098478087264</v>
      </c>
      <c r="Q127" s="34">
        <v>58.8</v>
      </c>
      <c r="R127" s="101"/>
      <c r="S127" s="93"/>
      <c r="T127" s="37"/>
      <c r="U127" s="94"/>
      <c r="V127" s="81"/>
      <c r="W127" s="93"/>
      <c r="X127" s="93"/>
      <c r="Y127" s="98"/>
      <c r="Z127" s="93"/>
      <c r="AA127" s="98"/>
      <c r="AB127" s="101"/>
      <c r="AC127" s="93"/>
      <c r="AD127" s="37"/>
      <c r="AE127" s="93"/>
      <c r="AF127" s="81"/>
      <c r="AG127" s="93"/>
      <c r="AH127" s="81"/>
      <c r="AI127" s="81"/>
      <c r="AJ127" s="81"/>
      <c r="AK127" s="32"/>
      <c r="AL127" s="101"/>
      <c r="AM127" s="110"/>
      <c r="AN127" s="32"/>
      <c r="AW127" s="101"/>
      <c r="BG127" s="101"/>
      <c r="BQ127" s="101"/>
    </row>
    <row r="128" spans="1:69" ht="12.75" customHeight="1" x14ac:dyDescent="0.2">
      <c r="A128" s="90">
        <v>36220</v>
      </c>
      <c r="B128" s="55">
        <v>1999</v>
      </c>
      <c r="C128" s="80" t="s">
        <v>52</v>
      </c>
      <c r="D128" s="33">
        <v>73.849999999999994</v>
      </c>
      <c r="E128" s="41">
        <v>82.24</v>
      </c>
      <c r="F128" s="41">
        <v>66.510000000000005</v>
      </c>
      <c r="G128" s="41">
        <v>69.94</v>
      </c>
      <c r="H128" s="41">
        <v>10.52</v>
      </c>
      <c r="I128" s="41">
        <v>12.06</v>
      </c>
      <c r="J128" s="41"/>
      <c r="K128" s="41">
        <v>14.74218918531319</v>
      </c>
      <c r="L128" s="41"/>
      <c r="M128" s="66">
        <f t="shared" si="2"/>
        <v>3.4299999999999926</v>
      </c>
      <c r="N128" s="34"/>
      <c r="O128" s="34">
        <v>25.74380181958248</v>
      </c>
      <c r="P128" s="34">
        <v>40.370580468009194</v>
      </c>
      <c r="Q128" s="34">
        <v>69.459999999999994</v>
      </c>
      <c r="R128" s="101"/>
      <c r="S128" s="93"/>
      <c r="T128" s="37"/>
      <c r="U128" s="94"/>
      <c r="V128" s="81"/>
      <c r="W128" s="93"/>
      <c r="X128" s="93"/>
      <c r="Y128" s="98"/>
      <c r="Z128" s="93"/>
      <c r="AA128" s="98"/>
      <c r="AB128" s="101"/>
      <c r="AC128" s="93"/>
      <c r="AD128" s="37"/>
      <c r="AE128" s="93"/>
      <c r="AF128" s="81"/>
      <c r="AG128" s="93"/>
      <c r="AH128" s="81"/>
      <c r="AI128" s="81"/>
      <c r="AJ128" s="81"/>
      <c r="AK128" s="32"/>
      <c r="AL128" s="101"/>
      <c r="AM128" s="110"/>
      <c r="AN128" s="32"/>
      <c r="AW128" s="101"/>
      <c r="BG128" s="101"/>
      <c r="BQ128" s="101"/>
    </row>
    <row r="129" spans="1:69" ht="12.75" customHeight="1" x14ac:dyDescent="0.2">
      <c r="A129" s="90">
        <v>36251</v>
      </c>
      <c r="B129" s="55">
        <v>1999</v>
      </c>
      <c r="C129" s="80" t="s">
        <v>53</v>
      </c>
      <c r="D129" s="33">
        <v>77.83</v>
      </c>
      <c r="E129" s="41">
        <v>83.39</v>
      </c>
      <c r="F129" s="41">
        <v>70.2</v>
      </c>
      <c r="G129" s="41">
        <v>73.23</v>
      </c>
      <c r="H129" s="41">
        <v>12</v>
      </c>
      <c r="I129" s="41">
        <v>12.64</v>
      </c>
      <c r="J129" s="41"/>
      <c r="K129" s="41">
        <v>18.353038802227786</v>
      </c>
      <c r="L129" s="41"/>
      <c r="M129" s="66">
        <f t="shared" si="2"/>
        <v>3.0300000000000011</v>
      </c>
      <c r="N129" s="34"/>
      <c r="O129" s="34">
        <v>32.016152515181304</v>
      </c>
      <c r="P129" s="34">
        <v>50.206673841274323</v>
      </c>
      <c r="Q129" s="34">
        <v>86.26</v>
      </c>
      <c r="R129" s="101"/>
      <c r="S129" s="93"/>
      <c r="T129" s="37"/>
      <c r="U129" s="94"/>
      <c r="V129" s="81"/>
      <c r="W129" s="93"/>
      <c r="X129" s="93"/>
      <c r="Y129" s="98"/>
      <c r="Z129" s="93"/>
      <c r="AA129" s="98"/>
      <c r="AB129" s="101"/>
      <c r="AC129" s="93"/>
      <c r="AD129" s="37"/>
      <c r="AE129" s="93"/>
      <c r="AF129" s="81"/>
      <c r="AG129" s="93"/>
      <c r="AH129" s="81"/>
      <c r="AI129" s="81"/>
      <c r="AJ129" s="81"/>
      <c r="AK129" s="32"/>
      <c r="AL129" s="101"/>
      <c r="AM129" s="110"/>
      <c r="AN129" s="32"/>
      <c r="AW129" s="101"/>
      <c r="BG129" s="101"/>
      <c r="BQ129" s="101"/>
    </row>
    <row r="130" spans="1:69" ht="12.75" customHeight="1" x14ac:dyDescent="0.2">
      <c r="A130" s="90">
        <v>36281</v>
      </c>
      <c r="B130" s="55">
        <v>1999</v>
      </c>
      <c r="C130" s="80" t="s">
        <v>54</v>
      </c>
      <c r="D130" s="33">
        <v>77.61</v>
      </c>
      <c r="E130" s="41">
        <v>83.82</v>
      </c>
      <c r="F130" s="41">
        <v>70.040000000000006</v>
      </c>
      <c r="G130" s="41">
        <v>73.09</v>
      </c>
      <c r="H130" s="41">
        <v>11.89</v>
      </c>
      <c r="I130" s="41">
        <v>12.9</v>
      </c>
      <c r="J130" s="41"/>
      <c r="K130" s="41">
        <v>18.080446940981489</v>
      </c>
      <c r="L130" s="41"/>
      <c r="M130" s="66">
        <f t="shared" si="2"/>
        <v>3.0499999999999972</v>
      </c>
      <c r="N130" s="34"/>
      <c r="O130" s="34">
        <v>31.638407116326452</v>
      </c>
      <c r="P130" s="34">
        <v>49.614305972388301</v>
      </c>
      <c r="Q130" s="34">
        <v>85.66</v>
      </c>
      <c r="R130" s="101"/>
      <c r="S130" s="93"/>
      <c r="T130" s="37"/>
      <c r="U130" s="94"/>
      <c r="V130" s="81"/>
      <c r="W130" s="93"/>
      <c r="X130" s="93"/>
      <c r="Y130" s="98"/>
      <c r="Z130" s="93"/>
      <c r="AA130" s="98"/>
      <c r="AB130" s="101"/>
      <c r="AC130" s="93"/>
      <c r="AD130" s="37"/>
      <c r="AE130" s="93"/>
      <c r="AF130" s="81"/>
      <c r="AG130" s="93"/>
      <c r="AH130" s="81"/>
      <c r="AI130" s="81"/>
      <c r="AJ130" s="81"/>
      <c r="AK130" s="32"/>
      <c r="AL130" s="101"/>
      <c r="AM130" s="110"/>
      <c r="AN130" s="32"/>
      <c r="AW130" s="101"/>
      <c r="BG130" s="101"/>
      <c r="BQ130" s="101"/>
    </row>
    <row r="131" spans="1:69" ht="12.75" customHeight="1" x14ac:dyDescent="0.2">
      <c r="A131" s="90">
        <v>36312</v>
      </c>
      <c r="B131" s="55">
        <v>1999</v>
      </c>
      <c r="C131" s="80" t="s">
        <v>13</v>
      </c>
      <c r="D131" s="33">
        <v>77.319999999999993</v>
      </c>
      <c r="E131" s="41">
        <v>83.74</v>
      </c>
      <c r="F131" s="41">
        <v>69.8</v>
      </c>
      <c r="G131" s="41">
        <v>72.78</v>
      </c>
      <c r="H131" s="41">
        <v>11.54</v>
      </c>
      <c r="I131" s="41">
        <v>12.79</v>
      </c>
      <c r="J131" s="41"/>
      <c r="K131" s="41">
        <v>18.982875484756654</v>
      </c>
      <c r="L131" s="41"/>
      <c r="M131" s="66">
        <f t="shared" si="2"/>
        <v>2.980000000000004</v>
      </c>
      <c r="N131" s="34"/>
      <c r="O131" s="34">
        <v>33.217701594913088</v>
      </c>
      <c r="P131" s="34">
        <v>52.09090345699007</v>
      </c>
      <c r="Q131" s="34">
        <v>89.91</v>
      </c>
      <c r="R131" s="101"/>
      <c r="S131" s="93"/>
      <c r="T131" s="37"/>
      <c r="U131" s="94"/>
      <c r="V131" s="81"/>
      <c r="W131" s="93"/>
      <c r="X131" s="93"/>
      <c r="Y131" s="98"/>
      <c r="Z131" s="93"/>
      <c r="AA131" s="98"/>
      <c r="AB131" s="101"/>
      <c r="AC131" s="93"/>
      <c r="AD131" s="37"/>
      <c r="AE131" s="93"/>
      <c r="AF131" s="81"/>
      <c r="AG131" s="93"/>
      <c r="AH131" s="81"/>
      <c r="AI131" s="81"/>
      <c r="AJ131" s="81"/>
      <c r="AK131" s="32"/>
      <c r="AL131" s="101"/>
      <c r="AM131" s="110"/>
      <c r="AN131" s="32"/>
      <c r="AW131" s="101"/>
      <c r="BG131" s="101"/>
      <c r="BQ131" s="101"/>
    </row>
    <row r="132" spans="1:69" ht="12.75" customHeight="1" x14ac:dyDescent="0.2">
      <c r="A132" s="90">
        <v>36342</v>
      </c>
      <c r="B132" s="55">
        <v>1999</v>
      </c>
      <c r="C132" s="80" t="s">
        <v>55</v>
      </c>
      <c r="D132" s="33">
        <v>78.260000000000005</v>
      </c>
      <c r="E132" s="41">
        <v>83.87</v>
      </c>
      <c r="F132" s="41">
        <v>70.98</v>
      </c>
      <c r="G132" s="41">
        <v>73.81</v>
      </c>
      <c r="H132" s="41">
        <v>12.74</v>
      </c>
      <c r="I132" s="41">
        <v>13.96</v>
      </c>
      <c r="J132" s="41"/>
      <c r="K132" s="41">
        <v>23.068769874493206</v>
      </c>
      <c r="L132" s="41"/>
      <c r="M132" s="66">
        <f t="shared" si="2"/>
        <v>2.8299999999999983</v>
      </c>
      <c r="N132" s="34"/>
      <c r="O132" s="34">
        <v>40.386549146259604</v>
      </c>
      <c r="P132" s="34">
        <v>63.332853615042481</v>
      </c>
      <c r="Q132" s="34">
        <v>109.38</v>
      </c>
      <c r="R132" s="101"/>
      <c r="S132" s="93"/>
      <c r="T132" s="37"/>
      <c r="U132" s="94"/>
      <c r="V132" s="81"/>
      <c r="W132" s="93"/>
      <c r="X132" s="93"/>
      <c r="Y132" s="98"/>
      <c r="Z132" s="93"/>
      <c r="AA132" s="98"/>
      <c r="AB132" s="101"/>
      <c r="AC132" s="93"/>
      <c r="AD132" s="37"/>
      <c r="AE132" s="93"/>
      <c r="AF132" s="81"/>
      <c r="AG132" s="93"/>
      <c r="AH132" s="81"/>
      <c r="AI132" s="81"/>
      <c r="AJ132" s="81"/>
      <c r="AK132" s="32"/>
      <c r="AL132" s="101"/>
      <c r="AM132" s="110"/>
      <c r="AN132" s="32"/>
      <c r="AW132" s="101"/>
      <c r="BG132" s="101"/>
      <c r="BQ132" s="101"/>
    </row>
    <row r="133" spans="1:69" ht="12.75" customHeight="1" x14ac:dyDescent="0.2">
      <c r="A133" s="90">
        <v>36373</v>
      </c>
      <c r="B133" s="55">
        <v>1999</v>
      </c>
      <c r="C133" s="80" t="s">
        <v>56</v>
      </c>
      <c r="D133" s="33">
        <v>79.760000000000005</v>
      </c>
      <c r="E133" s="41">
        <v>84.57</v>
      </c>
      <c r="F133" s="41">
        <v>72.87</v>
      </c>
      <c r="G133" s="41">
        <v>75.209999999999994</v>
      </c>
      <c r="H133" s="41">
        <v>13.31</v>
      </c>
      <c r="I133" s="41">
        <v>14.48</v>
      </c>
      <c r="J133" s="41"/>
      <c r="K133" s="41">
        <v>24.405361888024366</v>
      </c>
      <c r="L133" s="41"/>
      <c r="M133" s="66">
        <f t="shared" si="2"/>
        <v>2.3399999999999892</v>
      </c>
      <c r="N133" s="34"/>
      <c r="O133" s="34">
        <v>42.726422960994107</v>
      </c>
      <c r="P133" s="34">
        <v>67.002166515473249</v>
      </c>
      <c r="Q133" s="34">
        <v>115.71</v>
      </c>
      <c r="R133" s="101"/>
      <c r="S133" s="93"/>
      <c r="T133" s="37"/>
      <c r="U133" s="94"/>
      <c r="V133" s="81"/>
      <c r="W133" s="93"/>
      <c r="X133" s="93"/>
      <c r="Y133" s="98"/>
      <c r="Z133" s="93"/>
      <c r="AA133" s="98"/>
      <c r="AB133" s="101"/>
      <c r="AC133" s="93"/>
      <c r="AD133" s="37"/>
      <c r="AE133" s="93"/>
      <c r="AF133" s="81"/>
      <c r="AG133" s="93"/>
      <c r="AH133" s="81"/>
      <c r="AI133" s="81"/>
      <c r="AJ133" s="81"/>
      <c r="AK133" s="32"/>
      <c r="AL133" s="101"/>
      <c r="AM133" s="110"/>
      <c r="AN133" s="32"/>
      <c r="AW133" s="101"/>
      <c r="BG133" s="101"/>
      <c r="BQ133" s="101"/>
    </row>
    <row r="134" spans="1:69" ht="12.75" customHeight="1" x14ac:dyDescent="0.2">
      <c r="A134" s="90">
        <v>36404</v>
      </c>
      <c r="B134" s="55">
        <v>1999</v>
      </c>
      <c r="C134" s="80" t="s">
        <v>57</v>
      </c>
      <c r="D134" s="33">
        <v>80.05</v>
      </c>
      <c r="E134" s="41">
        <v>85.11</v>
      </c>
      <c r="F134" s="41">
        <v>73.02</v>
      </c>
      <c r="G134" s="41">
        <v>74.959999999999994</v>
      </c>
      <c r="H134" s="41">
        <v>14.31</v>
      </c>
      <c r="I134" s="41">
        <v>15.45</v>
      </c>
      <c r="J134" s="41"/>
      <c r="K134" s="41">
        <v>26.014710929041563</v>
      </c>
      <c r="L134" s="41"/>
      <c r="M134" s="66">
        <f t="shared" si="2"/>
        <v>1.9399999999999977</v>
      </c>
      <c r="N134" s="34"/>
      <c r="O134" s="34">
        <v>45.633394742179455</v>
      </c>
      <c r="P134" s="34">
        <v>71.560783732659331</v>
      </c>
      <c r="Q134" s="34">
        <v>123.78</v>
      </c>
      <c r="R134" s="101"/>
      <c r="S134" s="93"/>
      <c r="T134" s="37"/>
      <c r="U134" s="94"/>
      <c r="V134" s="81"/>
      <c r="W134" s="93"/>
      <c r="X134" s="93"/>
      <c r="Y134" s="98"/>
      <c r="Z134" s="93"/>
      <c r="AA134" s="98"/>
      <c r="AB134" s="101"/>
      <c r="AC134" s="93"/>
      <c r="AD134" s="37"/>
      <c r="AE134" s="93"/>
      <c r="AF134" s="81"/>
      <c r="AG134" s="93"/>
      <c r="AH134" s="81"/>
      <c r="AI134" s="81"/>
      <c r="AJ134" s="81"/>
      <c r="AK134" s="32"/>
      <c r="AL134" s="101"/>
      <c r="AM134" s="110"/>
      <c r="AN134" s="32"/>
      <c r="AW134" s="101"/>
      <c r="BG134" s="101"/>
      <c r="BQ134" s="101"/>
    </row>
    <row r="135" spans="1:69" ht="12.75" customHeight="1" x14ac:dyDescent="0.2">
      <c r="A135" s="90">
        <v>36434</v>
      </c>
      <c r="B135" s="55">
        <v>1999</v>
      </c>
      <c r="C135" s="80" t="s">
        <v>58</v>
      </c>
      <c r="D135" s="33">
        <v>80.989999999999995</v>
      </c>
      <c r="E135" s="41">
        <v>83.9</v>
      </c>
      <c r="F135" s="41">
        <v>73.849999999999994</v>
      </c>
      <c r="G135" s="41">
        <v>75.81</v>
      </c>
      <c r="H135" s="41">
        <v>14.27</v>
      </c>
      <c r="I135" s="41">
        <v>15.74</v>
      </c>
      <c r="J135" s="41"/>
      <c r="K135" s="41">
        <v>25.973987565028523</v>
      </c>
      <c r="L135" s="41"/>
      <c r="M135" s="66">
        <f t="shared" si="2"/>
        <v>1.960000000000008</v>
      </c>
      <c r="N135" s="34"/>
      <c r="O135" s="34">
        <v>45.383392395575541</v>
      </c>
      <c r="P135" s="34">
        <v>71.168738302792505</v>
      </c>
      <c r="Q135" s="34">
        <v>122.56</v>
      </c>
      <c r="R135" s="101"/>
      <c r="S135" s="93"/>
      <c r="T135" s="37"/>
      <c r="U135" s="94"/>
      <c r="V135" s="81"/>
      <c r="W135" s="93"/>
      <c r="X135" s="93"/>
      <c r="Y135" s="98"/>
      <c r="Z135" s="93"/>
      <c r="AA135" s="98"/>
      <c r="AB135" s="101"/>
      <c r="AC135" s="93"/>
      <c r="AD135" s="37"/>
      <c r="AE135" s="93"/>
      <c r="AF135" s="81"/>
      <c r="AG135" s="93"/>
      <c r="AH135" s="81"/>
      <c r="AI135" s="81"/>
      <c r="AJ135" s="81"/>
      <c r="AK135" s="32"/>
      <c r="AL135" s="101"/>
      <c r="AM135" s="110"/>
      <c r="AN135" s="32"/>
      <c r="AW135" s="101"/>
      <c r="BG135" s="101"/>
      <c r="BQ135" s="101"/>
    </row>
    <row r="136" spans="1:69" ht="12.75" customHeight="1" x14ac:dyDescent="0.2">
      <c r="A136" s="90">
        <v>36465</v>
      </c>
      <c r="B136" s="55">
        <v>1999</v>
      </c>
      <c r="C136" s="80" t="s">
        <v>59</v>
      </c>
      <c r="D136" s="33">
        <v>80.349999999999994</v>
      </c>
      <c r="E136" s="41">
        <v>83.4</v>
      </c>
      <c r="F136" s="41">
        <v>73.36</v>
      </c>
      <c r="G136" s="41">
        <v>75.23</v>
      </c>
      <c r="H136" s="41">
        <v>14.95</v>
      </c>
      <c r="I136" s="41">
        <v>16.27</v>
      </c>
      <c r="J136" s="41"/>
      <c r="K136" s="41">
        <v>29.304145825861966</v>
      </c>
      <c r="L136" s="41"/>
      <c r="M136" s="66">
        <f t="shared" si="2"/>
        <v>1.8700000000000045</v>
      </c>
      <c r="N136" s="34"/>
      <c r="O136" s="34">
        <v>51.326547303646308</v>
      </c>
      <c r="P136" s="34">
        <v>80.488597705517122</v>
      </c>
      <c r="Q136" s="34">
        <v>139.07</v>
      </c>
      <c r="R136" s="101"/>
      <c r="S136" s="93"/>
      <c r="T136" s="37"/>
      <c r="U136" s="94"/>
      <c r="V136" s="81"/>
      <c r="W136" s="93"/>
      <c r="X136" s="93"/>
      <c r="Y136" s="98"/>
      <c r="Z136" s="93"/>
      <c r="AA136" s="98"/>
      <c r="AB136" s="101"/>
      <c r="AC136" s="93"/>
      <c r="AD136" s="37"/>
      <c r="AE136" s="93"/>
      <c r="AF136" s="81"/>
      <c r="AG136" s="93"/>
      <c r="AH136" s="81"/>
      <c r="AI136" s="81"/>
      <c r="AJ136" s="81"/>
      <c r="AK136" s="32"/>
      <c r="AL136" s="101"/>
      <c r="AM136" s="110"/>
      <c r="AN136" s="32"/>
      <c r="AW136" s="101"/>
      <c r="BG136" s="101"/>
      <c r="BQ136" s="101"/>
    </row>
    <row r="137" spans="1:69" ht="12.75" customHeight="1" x14ac:dyDescent="0.2">
      <c r="A137" s="90">
        <v>36495</v>
      </c>
      <c r="B137" s="55">
        <v>1999</v>
      </c>
      <c r="C137" s="80" t="s">
        <v>60</v>
      </c>
      <c r="D137" s="33">
        <v>81.02</v>
      </c>
      <c r="E137" s="41">
        <v>83.54</v>
      </c>
      <c r="F137" s="41">
        <v>75.42</v>
      </c>
      <c r="G137" s="41">
        <v>77.650000000000006</v>
      </c>
      <c r="H137" s="41">
        <v>17.11</v>
      </c>
      <c r="I137" s="41">
        <v>17.73</v>
      </c>
      <c r="J137" s="41"/>
      <c r="K137" s="41">
        <v>31.032308619691385</v>
      </c>
      <c r="L137" s="41"/>
      <c r="M137" s="66">
        <f t="shared" si="2"/>
        <v>2.230000000000004</v>
      </c>
      <c r="N137" s="34"/>
      <c r="O137" s="34">
        <v>54.226502914267513</v>
      </c>
      <c r="P137" s="34">
        <v>85.036212395558152</v>
      </c>
      <c r="Q137" s="34">
        <v>146.54</v>
      </c>
      <c r="R137" s="101"/>
      <c r="S137" s="93"/>
      <c r="T137" s="37"/>
      <c r="U137" s="94"/>
      <c r="V137" s="81"/>
      <c r="W137" s="93"/>
      <c r="X137" s="93"/>
      <c r="Y137" s="98"/>
      <c r="Z137" s="93"/>
      <c r="AA137" s="98"/>
      <c r="AB137" s="101"/>
      <c r="AC137" s="93"/>
      <c r="AD137" s="37"/>
      <c r="AE137" s="93"/>
      <c r="AF137" s="81"/>
      <c r="AG137" s="93"/>
      <c r="AH137" s="81"/>
      <c r="AI137" s="81"/>
      <c r="AJ137" s="81"/>
      <c r="AK137" s="32"/>
      <c r="AL137" s="101"/>
      <c r="AM137" s="110"/>
      <c r="AN137" s="32"/>
      <c r="AW137" s="101"/>
      <c r="BG137" s="101"/>
      <c r="BQ137" s="101"/>
    </row>
    <row r="138" spans="1:69" ht="12.75" customHeight="1" x14ac:dyDescent="0.2">
      <c r="A138" s="90">
        <v>36526</v>
      </c>
      <c r="B138" s="55">
        <v>2000</v>
      </c>
      <c r="C138" s="80" t="s">
        <v>50</v>
      </c>
      <c r="D138" s="33">
        <v>80.84</v>
      </c>
      <c r="E138" s="41">
        <v>84.15</v>
      </c>
      <c r="F138" s="41">
        <v>75.38</v>
      </c>
      <c r="G138" s="41">
        <v>77.75</v>
      </c>
      <c r="H138" s="41">
        <v>17.84</v>
      </c>
      <c r="I138" s="41">
        <v>18.149999999999999</v>
      </c>
      <c r="J138" s="41"/>
      <c r="K138" s="41">
        <v>30.42123234214349</v>
      </c>
      <c r="L138" s="41"/>
      <c r="M138" s="66">
        <f t="shared" si="2"/>
        <v>2.3700000000000045</v>
      </c>
      <c r="N138" s="34"/>
      <c r="O138" s="34">
        <v>53.248920374752061</v>
      </c>
      <c r="P138" s="34">
        <v>83.503199717313819</v>
      </c>
      <c r="Q138" s="34">
        <v>144.22999999999999</v>
      </c>
      <c r="R138" s="101"/>
      <c r="S138" s="93"/>
      <c r="T138" s="37"/>
      <c r="U138" s="94"/>
      <c r="V138" s="81"/>
      <c r="W138" s="93"/>
      <c r="X138" s="93"/>
      <c r="Y138" s="98"/>
      <c r="Z138" s="93"/>
      <c r="AA138" s="98"/>
      <c r="AB138" s="101"/>
      <c r="AC138" s="93"/>
      <c r="AD138" s="37"/>
      <c r="AE138" s="93"/>
      <c r="AF138" s="81"/>
      <c r="AG138" s="93"/>
      <c r="AH138" s="81"/>
      <c r="AI138" s="81"/>
      <c r="AJ138" s="81"/>
      <c r="AK138" s="32"/>
      <c r="AL138" s="101"/>
      <c r="AM138" s="110"/>
      <c r="AN138" s="106">
        <f t="shared" ref="AN138:AN201" si="3">IF(ABS(E138-E137)&lt;0.05,0,E138-E137)</f>
        <v>0.60999999999999943</v>
      </c>
      <c r="AO138" s="37">
        <f t="shared" ref="AO138:AO201" si="4">IF((E138/E137-1)&lt;0.05,0,(E138/E137-1))</f>
        <v>0</v>
      </c>
      <c r="AP138" s="93">
        <f t="shared" ref="AP138:AP201" si="5">IF(ABS(E138-E126)&lt;0.05,0,E138-E126)</f>
        <v>4.9200000000000017</v>
      </c>
      <c r="AQ138" s="37">
        <f t="shared" ref="AQ138:AQ201" si="6">IF(ABS(E138/E126-1)&lt;0.05,0,(E138/E126-1))</f>
        <v>6.2097690268837491E-2</v>
      </c>
      <c r="AR138" s="106">
        <f t="shared" ref="AR138:AR201" si="7">(E138/1.2)-57.95</f>
        <v>12.175000000000011</v>
      </c>
      <c r="AW138" s="101"/>
      <c r="BG138" s="101"/>
      <c r="BQ138" s="101"/>
    </row>
    <row r="139" spans="1:69" ht="12.75" customHeight="1" x14ac:dyDescent="0.2">
      <c r="A139" s="90">
        <v>36557</v>
      </c>
      <c r="B139" s="55">
        <v>2000</v>
      </c>
      <c r="C139" s="80" t="s">
        <v>51</v>
      </c>
      <c r="D139" s="33">
        <v>80.75</v>
      </c>
      <c r="E139" s="41">
        <v>83.42</v>
      </c>
      <c r="F139" s="41">
        <v>75.14</v>
      </c>
      <c r="G139" s="41">
        <v>77.680000000000007</v>
      </c>
      <c r="H139" s="41">
        <v>17.920000000000002</v>
      </c>
      <c r="I139" s="41">
        <v>18.5</v>
      </c>
      <c r="J139" s="41"/>
      <c r="K139" s="41">
        <v>33.867543001626728</v>
      </c>
      <c r="L139" s="41"/>
      <c r="M139" s="66">
        <f t="shared" si="2"/>
        <v>2.5400000000000063</v>
      </c>
      <c r="N139" s="34"/>
      <c r="O139" s="34">
        <v>59.257314298853089</v>
      </c>
      <c r="P139" s="34">
        <v>92.925364792089553</v>
      </c>
      <c r="Q139" s="34">
        <v>160.44</v>
      </c>
      <c r="R139" s="101"/>
      <c r="S139" s="93"/>
      <c r="T139" s="37"/>
      <c r="U139" s="94"/>
      <c r="V139" s="81"/>
      <c r="W139" s="93"/>
      <c r="X139" s="93"/>
      <c r="Y139" s="98"/>
      <c r="Z139" s="93"/>
      <c r="AA139" s="98"/>
      <c r="AB139" s="101"/>
      <c r="AC139" s="93"/>
      <c r="AD139" s="37"/>
      <c r="AE139" s="93"/>
      <c r="AF139" s="81"/>
      <c r="AG139" s="93"/>
      <c r="AH139" s="81"/>
      <c r="AI139" s="81"/>
      <c r="AJ139" s="81"/>
      <c r="AK139" s="32"/>
      <c r="AL139" s="101"/>
      <c r="AM139" s="110"/>
      <c r="AN139" s="106">
        <f t="shared" si="3"/>
        <v>-0.73000000000000398</v>
      </c>
      <c r="AO139" s="37">
        <f t="shared" si="4"/>
        <v>0</v>
      </c>
      <c r="AP139" s="93">
        <f t="shared" si="5"/>
        <v>5.1599999999999966</v>
      </c>
      <c r="AQ139" s="37">
        <f t="shared" si="6"/>
        <v>6.5934065934065922E-2</v>
      </c>
      <c r="AR139" s="106">
        <f t="shared" si="7"/>
        <v>11.566666666666663</v>
      </c>
      <c r="AW139" s="101"/>
      <c r="BG139" s="101"/>
      <c r="BQ139" s="101"/>
    </row>
    <row r="140" spans="1:69" ht="12.75" customHeight="1" x14ac:dyDescent="0.2">
      <c r="A140" s="90">
        <v>36586</v>
      </c>
      <c r="B140" s="55">
        <v>2000</v>
      </c>
      <c r="C140" s="80" t="s">
        <v>52</v>
      </c>
      <c r="D140" s="33">
        <v>82.99</v>
      </c>
      <c r="E140" s="41">
        <v>85.24</v>
      </c>
      <c r="F140" s="41">
        <v>78.319999999999993</v>
      </c>
      <c r="G140" s="41">
        <v>79.819999999999993</v>
      </c>
      <c r="H140" s="41">
        <v>18.63</v>
      </c>
      <c r="I140" s="41">
        <v>19.059999999999999</v>
      </c>
      <c r="J140" s="41"/>
      <c r="K140" s="41">
        <v>33.629820296782512</v>
      </c>
      <c r="L140" s="41"/>
      <c r="M140" s="66">
        <f t="shared" si="2"/>
        <v>1.5</v>
      </c>
      <c r="N140" s="34"/>
      <c r="O140" s="34">
        <v>58.858002455929757</v>
      </c>
      <c r="P140" s="34">
        <v>92.299177137307993</v>
      </c>
      <c r="Q140" s="34">
        <v>159.38999999999999</v>
      </c>
      <c r="R140" s="101"/>
      <c r="S140" s="93"/>
      <c r="T140" s="37"/>
      <c r="U140" s="94"/>
      <c r="V140" s="81"/>
      <c r="W140" s="93"/>
      <c r="X140" s="93"/>
      <c r="Y140" s="98"/>
      <c r="Z140" s="93"/>
      <c r="AA140" s="98"/>
      <c r="AB140" s="101"/>
      <c r="AC140" s="93"/>
      <c r="AD140" s="37"/>
      <c r="AE140" s="93"/>
      <c r="AF140" s="81"/>
      <c r="AG140" s="93"/>
      <c r="AH140" s="81"/>
      <c r="AI140" s="81"/>
      <c r="AJ140" s="81"/>
      <c r="AK140" s="32"/>
      <c r="AL140" s="101"/>
      <c r="AM140" s="110"/>
      <c r="AN140" s="106">
        <f t="shared" si="3"/>
        <v>1.8199999999999932</v>
      </c>
      <c r="AO140" s="37">
        <f t="shared" si="4"/>
        <v>0</v>
      </c>
      <c r="AP140" s="93">
        <f t="shared" si="5"/>
        <v>3</v>
      </c>
      <c r="AQ140" s="37">
        <f t="shared" si="6"/>
        <v>0</v>
      </c>
      <c r="AR140" s="106">
        <f t="shared" si="7"/>
        <v>13.083333333333329</v>
      </c>
      <c r="AW140" s="101"/>
      <c r="BG140" s="101"/>
      <c r="BQ140" s="101"/>
    </row>
    <row r="141" spans="1:69" ht="12.75" customHeight="1" x14ac:dyDescent="0.2">
      <c r="A141" s="90">
        <v>36617</v>
      </c>
      <c r="B141" s="55">
        <v>2000</v>
      </c>
      <c r="C141" s="80" t="s">
        <v>53</v>
      </c>
      <c r="D141" s="33">
        <v>84.45</v>
      </c>
      <c r="E141" s="41">
        <v>87.18</v>
      </c>
      <c r="F141" s="41">
        <v>79.959999999999994</v>
      </c>
      <c r="G141" s="41">
        <v>81.069999999999993</v>
      </c>
      <c r="H141" s="41">
        <v>18.329999999999998</v>
      </c>
      <c r="I141" s="41">
        <v>18.61</v>
      </c>
      <c r="J141" s="41"/>
      <c r="K141" s="41">
        <v>28.377269424405405</v>
      </c>
      <c r="L141" s="41"/>
      <c r="M141" s="66">
        <f t="shared" si="2"/>
        <v>1.1099999999999994</v>
      </c>
      <c r="N141" s="34"/>
      <c r="O141" s="34">
        <v>49.67101339256488</v>
      </c>
      <c r="P141" s="34">
        <v>77.892444058778281</v>
      </c>
      <c r="Q141" s="34">
        <v>134.56</v>
      </c>
      <c r="R141" s="101"/>
      <c r="S141" s="93"/>
      <c r="T141" s="37"/>
      <c r="U141" s="94"/>
      <c r="V141" s="81"/>
      <c r="W141" s="93"/>
      <c r="X141" s="93"/>
      <c r="Y141" s="98"/>
      <c r="Z141" s="93"/>
      <c r="AA141" s="98"/>
      <c r="AB141" s="101"/>
      <c r="AC141" s="93"/>
      <c r="AD141" s="37"/>
      <c r="AE141" s="93"/>
      <c r="AF141" s="81"/>
      <c r="AG141" s="93"/>
      <c r="AH141" s="81"/>
      <c r="AI141" s="81"/>
      <c r="AJ141" s="81"/>
      <c r="AK141" s="32"/>
      <c r="AL141" s="101"/>
      <c r="AM141" s="110"/>
      <c r="AN141" s="106">
        <f t="shared" si="3"/>
        <v>1.9400000000000119</v>
      </c>
      <c r="AO141" s="37">
        <f t="shared" si="4"/>
        <v>0</v>
      </c>
      <c r="AP141" s="93">
        <f t="shared" si="5"/>
        <v>3.7900000000000063</v>
      </c>
      <c r="AQ141" s="37">
        <f t="shared" si="6"/>
        <v>0</v>
      </c>
      <c r="AR141" s="106">
        <f t="shared" si="7"/>
        <v>14.700000000000003</v>
      </c>
      <c r="AW141" s="101"/>
      <c r="BG141" s="101"/>
      <c r="BQ141" s="101"/>
    </row>
    <row r="142" spans="1:69" ht="12.75" customHeight="1" x14ac:dyDescent="0.2">
      <c r="A142" s="90">
        <v>36647</v>
      </c>
      <c r="B142" s="55">
        <v>2000</v>
      </c>
      <c r="C142" s="80" t="s">
        <v>54</v>
      </c>
      <c r="D142" s="33">
        <v>84.04</v>
      </c>
      <c r="E142" s="41">
        <v>86.93</v>
      </c>
      <c r="F142" s="41">
        <v>79.540000000000006</v>
      </c>
      <c r="G142" s="41">
        <v>80.56</v>
      </c>
      <c r="H142" s="41">
        <v>17.8</v>
      </c>
      <c r="I142" s="41">
        <v>19.170000000000002</v>
      </c>
      <c r="J142" s="41"/>
      <c r="K142" s="41">
        <v>35.23870046613623</v>
      </c>
      <c r="L142" s="41"/>
      <c r="M142" s="66">
        <f t="shared" si="2"/>
        <v>1.019999999999996</v>
      </c>
      <c r="N142" s="34"/>
      <c r="O142" s="34">
        <v>61.538553538885267</v>
      </c>
      <c r="P142" s="34">
        <v>96.502728887413085</v>
      </c>
      <c r="Q142" s="34">
        <v>166.83</v>
      </c>
      <c r="R142" s="101"/>
      <c r="S142" s="93"/>
      <c r="T142" s="37"/>
      <c r="U142" s="94"/>
      <c r="V142" s="81"/>
      <c r="W142" s="93"/>
      <c r="X142" s="93"/>
      <c r="Y142" s="98"/>
      <c r="Z142" s="93"/>
      <c r="AA142" s="98"/>
      <c r="AB142" s="101"/>
      <c r="AC142" s="93"/>
      <c r="AD142" s="37"/>
      <c r="AE142" s="93"/>
      <c r="AF142" s="81"/>
      <c r="AG142" s="93"/>
      <c r="AH142" s="81"/>
      <c r="AI142" s="81"/>
      <c r="AJ142" s="81"/>
      <c r="AK142" s="32"/>
      <c r="AL142" s="101"/>
      <c r="AM142" s="110"/>
      <c r="AN142" s="106">
        <f t="shared" si="3"/>
        <v>-0.25</v>
      </c>
      <c r="AO142" s="37">
        <f t="shared" si="4"/>
        <v>0</v>
      </c>
      <c r="AP142" s="93">
        <f t="shared" si="5"/>
        <v>3.1100000000000136</v>
      </c>
      <c r="AQ142" s="37">
        <f t="shared" si="6"/>
        <v>0</v>
      </c>
      <c r="AR142" s="106">
        <f t="shared" si="7"/>
        <v>14.491666666666674</v>
      </c>
      <c r="AW142" s="101"/>
      <c r="BG142" s="101"/>
      <c r="BQ142" s="101"/>
    </row>
    <row r="143" spans="1:69" ht="12.75" customHeight="1" x14ac:dyDescent="0.2">
      <c r="A143" s="90">
        <v>36678</v>
      </c>
      <c r="B143" s="55">
        <v>2000</v>
      </c>
      <c r="C143" s="80" t="s">
        <v>13</v>
      </c>
      <c r="D143" s="33">
        <v>88.34</v>
      </c>
      <c r="E143" s="41">
        <v>89.86</v>
      </c>
      <c r="F143" s="41">
        <v>84.28</v>
      </c>
      <c r="G143" s="41">
        <v>82.92</v>
      </c>
      <c r="H143" s="41">
        <v>18.96</v>
      </c>
      <c r="I143" s="41">
        <v>19.989999999999998</v>
      </c>
      <c r="J143" s="41"/>
      <c r="K143" s="41">
        <v>38.408884313605853</v>
      </c>
      <c r="L143" s="41"/>
      <c r="M143" s="66">
        <f t="shared" si="2"/>
        <v>-1.3599999999999994</v>
      </c>
      <c r="N143" s="34"/>
      <c r="O143" s="34">
        <v>67.200173820491671</v>
      </c>
      <c r="P143" s="34">
        <v>105.38109497955895</v>
      </c>
      <c r="Q143" s="34">
        <v>181.95</v>
      </c>
      <c r="R143" s="101"/>
      <c r="S143" s="93"/>
      <c r="T143" s="37"/>
      <c r="U143" s="94"/>
      <c r="V143" s="81"/>
      <c r="W143" s="93"/>
      <c r="X143" s="93"/>
      <c r="Y143" s="98"/>
      <c r="Z143" s="93"/>
      <c r="AA143" s="98"/>
      <c r="AB143" s="101"/>
      <c r="AC143" s="93"/>
      <c r="AD143" s="37"/>
      <c r="AE143" s="93"/>
      <c r="AF143" s="81"/>
      <c r="AG143" s="93"/>
      <c r="AH143" s="81"/>
      <c r="AI143" s="81"/>
      <c r="AJ143" s="81"/>
      <c r="AK143" s="32"/>
      <c r="AL143" s="101"/>
      <c r="AM143" s="110"/>
      <c r="AN143" s="106">
        <f t="shared" si="3"/>
        <v>2.9299999999999926</v>
      </c>
      <c r="AO143" s="37">
        <f t="shared" si="4"/>
        <v>0</v>
      </c>
      <c r="AP143" s="93">
        <f t="shared" si="5"/>
        <v>6.1200000000000045</v>
      </c>
      <c r="AQ143" s="37">
        <f t="shared" si="6"/>
        <v>7.3083353236207405E-2</v>
      </c>
      <c r="AR143" s="106">
        <f t="shared" si="7"/>
        <v>16.933333333333337</v>
      </c>
      <c r="AW143" s="101"/>
      <c r="BG143" s="101"/>
      <c r="BQ143" s="101"/>
    </row>
    <row r="144" spans="1:69" ht="12.75" customHeight="1" x14ac:dyDescent="0.2">
      <c r="A144" s="90">
        <v>36708</v>
      </c>
      <c r="B144" s="55">
        <v>2000</v>
      </c>
      <c r="C144" s="80" t="s">
        <v>55</v>
      </c>
      <c r="D144" s="33">
        <v>88.76</v>
      </c>
      <c r="E144" s="41">
        <v>89.94</v>
      </c>
      <c r="F144" s="41">
        <v>84.65</v>
      </c>
      <c r="G144" s="41">
        <v>83.18</v>
      </c>
      <c r="H144" s="41">
        <v>19.86</v>
      </c>
      <c r="I144" s="41">
        <v>20.81</v>
      </c>
      <c r="J144" s="41"/>
      <c r="K144" s="41">
        <v>36.387450495189704</v>
      </c>
      <c r="L144" s="41"/>
      <c r="M144" s="66">
        <f t="shared" si="2"/>
        <v>-1.4699999999999989</v>
      </c>
      <c r="N144" s="34"/>
      <c r="O144" s="34">
        <v>63.559414237098302</v>
      </c>
      <c r="P144" s="34">
        <v>99.671775945947729</v>
      </c>
      <c r="Q144" s="34">
        <v>172.28</v>
      </c>
      <c r="R144" s="101"/>
      <c r="S144" s="93"/>
      <c r="T144" s="37"/>
      <c r="U144" s="94"/>
      <c r="V144" s="81"/>
      <c r="W144" s="93"/>
      <c r="X144" s="93"/>
      <c r="Y144" s="98"/>
      <c r="Z144" s="93"/>
      <c r="AA144" s="98"/>
      <c r="AB144" s="101"/>
      <c r="AC144" s="93"/>
      <c r="AD144" s="37"/>
      <c r="AE144" s="93"/>
      <c r="AF144" s="81"/>
      <c r="AG144" s="93"/>
      <c r="AH144" s="81"/>
      <c r="AI144" s="81"/>
      <c r="AJ144" s="81"/>
      <c r="AK144" s="32"/>
      <c r="AL144" s="101"/>
      <c r="AM144" s="110"/>
      <c r="AN144" s="106">
        <f t="shared" si="3"/>
        <v>7.9999999999998295E-2</v>
      </c>
      <c r="AO144" s="37">
        <f t="shared" si="4"/>
        <v>0</v>
      </c>
      <c r="AP144" s="93">
        <f t="shared" si="5"/>
        <v>6.0699999999999932</v>
      </c>
      <c r="AQ144" s="37">
        <f t="shared" si="6"/>
        <v>7.2373912006676866E-2</v>
      </c>
      <c r="AR144" s="106">
        <f t="shared" si="7"/>
        <v>17</v>
      </c>
      <c r="AW144" s="101"/>
      <c r="BG144" s="101"/>
      <c r="BQ144" s="101"/>
    </row>
    <row r="145" spans="1:69" ht="12.75" customHeight="1" x14ac:dyDescent="0.2">
      <c r="A145" s="90">
        <v>36739</v>
      </c>
      <c r="B145" s="55">
        <v>2000</v>
      </c>
      <c r="C145" s="80" t="s">
        <v>56</v>
      </c>
      <c r="D145" s="33">
        <v>85.86</v>
      </c>
      <c r="E145" s="41">
        <v>87.87</v>
      </c>
      <c r="F145" s="41">
        <v>80.34</v>
      </c>
      <c r="G145" s="41">
        <v>80.7</v>
      </c>
      <c r="H145" s="41">
        <v>20.83</v>
      </c>
      <c r="I145" s="41">
        <v>21.77</v>
      </c>
      <c r="J145" s="41"/>
      <c r="K145" s="41">
        <v>38.42241562922267</v>
      </c>
      <c r="L145" s="41"/>
      <c r="M145" s="66">
        <f t="shared" si="2"/>
        <v>0.35999999999999943</v>
      </c>
      <c r="N145" s="34"/>
      <c r="O145" s="34">
        <v>67.148222594859902</v>
      </c>
      <c r="P145" s="34">
        <v>105.29962678191367</v>
      </c>
      <c r="Q145" s="34">
        <v>181.83</v>
      </c>
      <c r="R145" s="101"/>
      <c r="S145" s="93"/>
      <c r="T145" s="37"/>
      <c r="U145" s="94"/>
      <c r="V145" s="81"/>
      <c r="W145" s="93"/>
      <c r="X145" s="93"/>
      <c r="Y145" s="98"/>
      <c r="Z145" s="93"/>
      <c r="AA145" s="98"/>
      <c r="AB145" s="101"/>
      <c r="AC145" s="93"/>
      <c r="AD145" s="37"/>
      <c r="AE145" s="93"/>
      <c r="AF145" s="81"/>
      <c r="AG145" s="93"/>
      <c r="AH145" s="81"/>
      <c r="AI145" s="81"/>
      <c r="AJ145" s="81"/>
      <c r="AK145" s="32"/>
      <c r="AL145" s="101"/>
      <c r="AM145" s="110"/>
      <c r="AN145" s="106">
        <f t="shared" si="3"/>
        <v>-2.0699999999999932</v>
      </c>
      <c r="AO145" s="37">
        <f t="shared" si="4"/>
        <v>0</v>
      </c>
      <c r="AP145" s="93">
        <f t="shared" si="5"/>
        <v>3.3000000000000114</v>
      </c>
      <c r="AQ145" s="37">
        <f t="shared" si="6"/>
        <v>0</v>
      </c>
      <c r="AR145" s="106">
        <f t="shared" si="7"/>
        <v>15.275000000000006</v>
      </c>
      <c r="AW145" s="101"/>
      <c r="BG145" s="101"/>
      <c r="BQ145" s="101"/>
    </row>
    <row r="146" spans="1:69" ht="12.75" customHeight="1" x14ac:dyDescent="0.2">
      <c r="A146" s="90">
        <v>36770</v>
      </c>
      <c r="B146" s="55">
        <v>2000</v>
      </c>
      <c r="C146" s="80" t="s">
        <v>57</v>
      </c>
      <c r="D146" s="33">
        <v>85.7</v>
      </c>
      <c r="E146" s="41">
        <v>88.39</v>
      </c>
      <c r="F146" s="41">
        <v>80.17</v>
      </c>
      <c r="G146" s="41">
        <v>82.31</v>
      </c>
      <c r="H146" s="41">
        <v>24.77</v>
      </c>
      <c r="I146" s="41">
        <v>26.4</v>
      </c>
      <c r="J146" s="41"/>
      <c r="K146" s="41">
        <v>42.99146521561898</v>
      </c>
      <c r="L146" s="41"/>
      <c r="M146" s="66">
        <f t="shared" si="2"/>
        <v>2.1400000000000006</v>
      </c>
      <c r="N146" s="34"/>
      <c r="O146" s="34">
        <v>75.260327753436172</v>
      </c>
      <c r="P146" s="34">
        <v>118.02076239212273</v>
      </c>
      <c r="Q146" s="34">
        <v>203.84</v>
      </c>
      <c r="R146" s="101"/>
      <c r="S146" s="93"/>
      <c r="T146" s="37"/>
      <c r="U146" s="94"/>
      <c r="V146" s="81"/>
      <c r="W146" s="93"/>
      <c r="X146" s="93"/>
      <c r="Y146" s="98"/>
      <c r="Z146" s="93"/>
      <c r="AA146" s="98"/>
      <c r="AB146" s="101"/>
      <c r="AC146" s="93"/>
      <c r="AD146" s="37"/>
      <c r="AE146" s="93"/>
      <c r="AF146" s="81"/>
      <c r="AG146" s="93"/>
      <c r="AH146" s="81"/>
      <c r="AI146" s="81"/>
      <c r="AJ146" s="81"/>
      <c r="AK146" s="32"/>
      <c r="AL146" s="101"/>
      <c r="AM146" s="110"/>
      <c r="AN146" s="106">
        <f t="shared" si="3"/>
        <v>0.51999999999999602</v>
      </c>
      <c r="AO146" s="37">
        <f t="shared" si="4"/>
        <v>0</v>
      </c>
      <c r="AP146" s="93">
        <f t="shared" si="5"/>
        <v>3.2800000000000011</v>
      </c>
      <c r="AQ146" s="37">
        <f t="shared" si="6"/>
        <v>0</v>
      </c>
      <c r="AR146" s="106">
        <f t="shared" si="7"/>
        <v>15.708333333333329</v>
      </c>
      <c r="AW146" s="101"/>
      <c r="BG146" s="101"/>
      <c r="BQ146" s="101"/>
    </row>
    <row r="147" spans="1:69" ht="12.75" customHeight="1" x14ac:dyDescent="0.2">
      <c r="A147" s="90">
        <v>36800</v>
      </c>
      <c r="B147" s="55">
        <v>2000</v>
      </c>
      <c r="C147" s="80" t="s">
        <v>58</v>
      </c>
      <c r="D147" s="33">
        <v>85.07</v>
      </c>
      <c r="E147" s="41">
        <v>87.82</v>
      </c>
      <c r="F147" s="41">
        <v>79.459999999999994</v>
      </c>
      <c r="G147" s="41">
        <v>81.349999999999994</v>
      </c>
      <c r="H147" s="41">
        <v>24.99</v>
      </c>
      <c r="I147" s="41">
        <v>26.13</v>
      </c>
      <c r="J147" s="41"/>
      <c r="K147" s="41">
        <v>41.181236102410324</v>
      </c>
      <c r="L147" s="41"/>
      <c r="M147" s="66">
        <f t="shared" si="2"/>
        <v>1.8900000000000006</v>
      </c>
      <c r="N147" s="34"/>
      <c r="O147" s="34">
        <v>72.13849677790175</v>
      </c>
      <c r="P147" s="34">
        <v>113.12521007671185</v>
      </c>
      <c r="Q147" s="34">
        <v>195.44</v>
      </c>
      <c r="R147" s="101"/>
      <c r="S147" s="93"/>
      <c r="T147" s="37"/>
      <c r="U147" s="94"/>
      <c r="V147" s="81"/>
      <c r="W147" s="93"/>
      <c r="X147" s="93"/>
      <c r="Y147" s="98"/>
      <c r="Z147" s="93"/>
      <c r="AA147" s="98"/>
      <c r="AB147" s="101"/>
      <c r="AC147" s="93"/>
      <c r="AD147" s="37"/>
      <c r="AE147" s="93"/>
      <c r="AF147" s="81"/>
      <c r="AG147" s="93"/>
      <c r="AH147" s="81"/>
      <c r="AI147" s="81"/>
      <c r="AJ147" s="81"/>
      <c r="AK147" s="32"/>
      <c r="AL147" s="101"/>
      <c r="AM147" s="110"/>
      <c r="AN147" s="106">
        <f t="shared" si="3"/>
        <v>-0.57000000000000739</v>
      </c>
      <c r="AO147" s="37">
        <f t="shared" si="4"/>
        <v>0</v>
      </c>
      <c r="AP147" s="93">
        <f t="shared" si="5"/>
        <v>3.9199999999999875</v>
      </c>
      <c r="AQ147" s="37">
        <f t="shared" si="6"/>
        <v>0</v>
      </c>
      <c r="AR147" s="106">
        <f t="shared" si="7"/>
        <v>15.233333333333334</v>
      </c>
      <c r="AW147" s="101"/>
      <c r="BG147" s="101"/>
      <c r="BQ147" s="101"/>
    </row>
    <row r="148" spans="1:69" ht="12.75" customHeight="1" x14ac:dyDescent="0.2">
      <c r="A148" s="90">
        <v>36831</v>
      </c>
      <c r="B148" s="55">
        <v>2000</v>
      </c>
      <c r="C148" s="80" t="s">
        <v>59</v>
      </c>
      <c r="D148" s="33">
        <v>86.92</v>
      </c>
      <c r="E148" s="41">
        <v>88.83</v>
      </c>
      <c r="F148" s="41">
        <v>82.05</v>
      </c>
      <c r="G148" s="41">
        <v>84.22</v>
      </c>
      <c r="H148" s="41">
        <v>24.54</v>
      </c>
      <c r="I148" s="41">
        <v>25.73</v>
      </c>
      <c r="J148" s="41"/>
      <c r="K148" s="41">
        <v>43.964480839424091</v>
      </c>
      <c r="L148" s="41"/>
      <c r="M148" s="66">
        <f t="shared" si="2"/>
        <v>2.1700000000000017</v>
      </c>
      <c r="N148" s="34"/>
      <c r="O148" s="34">
        <v>76.936334625148987</v>
      </c>
      <c r="P148" s="34">
        <v>120.64902106011601</v>
      </c>
      <c r="Q148" s="34">
        <v>208.4</v>
      </c>
      <c r="R148" s="101"/>
      <c r="S148" s="93"/>
      <c r="T148" s="37"/>
      <c r="U148" s="94"/>
      <c r="V148" s="81"/>
      <c r="W148" s="93"/>
      <c r="X148" s="93"/>
      <c r="Y148" s="98"/>
      <c r="Z148" s="93"/>
      <c r="AA148" s="98"/>
      <c r="AB148" s="101"/>
      <c r="AC148" s="93"/>
      <c r="AD148" s="37"/>
      <c r="AE148" s="93"/>
      <c r="AF148" s="81"/>
      <c r="AG148" s="93"/>
      <c r="AH148" s="81"/>
      <c r="AI148" s="81"/>
      <c r="AJ148" s="81"/>
      <c r="AK148" s="32"/>
      <c r="AL148" s="101"/>
      <c r="AM148" s="110"/>
      <c r="AN148" s="106">
        <f t="shared" si="3"/>
        <v>1.0100000000000051</v>
      </c>
      <c r="AO148" s="37">
        <f t="shared" si="4"/>
        <v>0</v>
      </c>
      <c r="AP148" s="93">
        <f t="shared" si="5"/>
        <v>5.4299999999999926</v>
      </c>
      <c r="AQ148" s="37">
        <f t="shared" si="6"/>
        <v>6.5107913669064654E-2</v>
      </c>
      <c r="AR148" s="106">
        <f t="shared" si="7"/>
        <v>16.075000000000003</v>
      </c>
      <c r="AW148" s="101"/>
      <c r="BG148" s="101"/>
      <c r="BQ148" s="101"/>
    </row>
    <row r="149" spans="1:69" ht="12.75" customHeight="1" x14ac:dyDescent="0.2">
      <c r="A149" s="90">
        <v>36861</v>
      </c>
      <c r="B149" s="55">
        <v>2000</v>
      </c>
      <c r="C149" s="80" t="s">
        <v>60</v>
      </c>
      <c r="D149" s="33">
        <v>84.99</v>
      </c>
      <c r="E149" s="41">
        <v>88.16</v>
      </c>
      <c r="F149" s="41">
        <v>79.83</v>
      </c>
      <c r="G149" s="41">
        <v>84.56</v>
      </c>
      <c r="H149" s="41">
        <v>22.4</v>
      </c>
      <c r="I149" s="41">
        <v>23.81</v>
      </c>
      <c r="J149" s="41"/>
      <c r="K149" s="41">
        <v>34.552873859255179</v>
      </c>
      <c r="L149" s="41"/>
      <c r="M149" s="66">
        <f t="shared" si="2"/>
        <v>4.730000000000004</v>
      </c>
      <c r="N149" s="34"/>
      <c r="O149" s="34">
        <v>60.392499197888384</v>
      </c>
      <c r="P149" s="34">
        <v>94.705524289655031</v>
      </c>
      <c r="Q149" s="34">
        <v>163.68</v>
      </c>
      <c r="R149" s="101"/>
      <c r="S149" s="93"/>
      <c r="T149" s="37"/>
      <c r="U149" s="94"/>
      <c r="V149" s="81"/>
      <c r="W149" s="93"/>
      <c r="X149" s="93"/>
      <c r="Y149" s="98"/>
      <c r="Z149" s="93"/>
      <c r="AA149" s="98"/>
      <c r="AB149" s="101"/>
      <c r="AC149" s="93"/>
      <c r="AD149" s="37"/>
      <c r="AE149" s="93"/>
      <c r="AF149" s="81"/>
      <c r="AG149" s="93"/>
      <c r="AH149" s="81"/>
      <c r="AI149" s="81"/>
      <c r="AJ149" s="81"/>
      <c r="AK149" s="32"/>
      <c r="AL149" s="101"/>
      <c r="AM149" s="110"/>
      <c r="AN149" s="106">
        <f t="shared" si="3"/>
        <v>-0.67000000000000171</v>
      </c>
      <c r="AO149" s="37">
        <f t="shared" si="4"/>
        <v>0</v>
      </c>
      <c r="AP149" s="93">
        <f t="shared" si="5"/>
        <v>4.6199999999999903</v>
      </c>
      <c r="AQ149" s="37">
        <f t="shared" si="6"/>
        <v>5.5302848934641879E-2</v>
      </c>
      <c r="AR149" s="106">
        <f t="shared" si="7"/>
        <v>15.516666666666666</v>
      </c>
      <c r="AW149" s="101"/>
      <c r="BG149" s="101"/>
      <c r="BQ149" s="101"/>
    </row>
    <row r="150" spans="1:69" ht="12.75" customHeight="1" x14ac:dyDescent="0.2">
      <c r="A150" s="90">
        <v>36892</v>
      </c>
      <c r="B150" s="55">
        <v>2001</v>
      </c>
      <c r="C150" s="80" t="s">
        <v>50</v>
      </c>
      <c r="D150" s="33">
        <v>82.19</v>
      </c>
      <c r="E150" s="41">
        <v>85.06</v>
      </c>
      <c r="F150" s="41">
        <v>76.849999999999994</v>
      </c>
      <c r="G150" s="41">
        <v>81.63</v>
      </c>
      <c r="H150" s="41">
        <v>19.86</v>
      </c>
      <c r="I150" s="41">
        <v>20.46</v>
      </c>
      <c r="J150" s="41"/>
      <c r="K150" s="41">
        <v>33.559549891732104</v>
      </c>
      <c r="L150" s="41"/>
      <c r="M150" s="66">
        <f t="shared" si="2"/>
        <v>4.7800000000000011</v>
      </c>
      <c r="N150" s="34"/>
      <c r="O150" s="34">
        <v>58.672174325840146</v>
      </c>
      <c r="P150" s="34">
        <v>92.007767596029765</v>
      </c>
      <c r="Q150" s="34">
        <v>159.02000000000001</v>
      </c>
      <c r="R150" s="101"/>
      <c r="S150" s="93"/>
      <c r="T150" s="37"/>
      <c r="U150" s="94"/>
      <c r="V150" s="81"/>
      <c r="W150" s="93"/>
      <c r="X150" s="93"/>
      <c r="Y150" s="98"/>
      <c r="Z150" s="93"/>
      <c r="AA150" s="98"/>
      <c r="AB150" s="101"/>
      <c r="AC150" s="93"/>
      <c r="AD150" s="37"/>
      <c r="AE150" s="93"/>
      <c r="AF150" s="81"/>
      <c r="AG150" s="93"/>
      <c r="AH150" s="81"/>
      <c r="AI150" s="81"/>
      <c r="AJ150" s="81"/>
      <c r="AK150" s="32"/>
      <c r="AL150" s="101"/>
      <c r="AM150" s="110"/>
      <c r="AN150" s="106">
        <f t="shared" si="3"/>
        <v>-3.0999999999999943</v>
      </c>
      <c r="AO150" s="37">
        <f t="shared" si="4"/>
        <v>0</v>
      </c>
      <c r="AP150" s="93">
        <f t="shared" si="5"/>
        <v>0.90999999999999659</v>
      </c>
      <c r="AQ150" s="37">
        <f t="shared" si="6"/>
        <v>0</v>
      </c>
      <c r="AR150" s="106">
        <f t="shared" si="7"/>
        <v>12.933333333333337</v>
      </c>
      <c r="AW150" s="101"/>
      <c r="BG150" s="101"/>
      <c r="BQ150" s="101"/>
    </row>
    <row r="151" spans="1:69" ht="12.75" customHeight="1" x14ac:dyDescent="0.2">
      <c r="A151" s="90">
        <v>36923</v>
      </c>
      <c r="B151" s="55">
        <v>2001</v>
      </c>
      <c r="C151" s="80" t="s">
        <v>51</v>
      </c>
      <c r="D151" s="33">
        <v>81.97</v>
      </c>
      <c r="E151" s="41">
        <v>85.1</v>
      </c>
      <c r="F151" s="41">
        <v>77.17</v>
      </c>
      <c r="G151" s="41">
        <v>81.150000000000006</v>
      </c>
      <c r="H151" s="41">
        <v>19.87</v>
      </c>
      <c r="I151" s="41">
        <v>20.73</v>
      </c>
      <c r="J151" s="41"/>
      <c r="K151" s="41">
        <v>36.353300330816907</v>
      </c>
      <c r="L151" s="41"/>
      <c r="M151" s="66">
        <f t="shared" si="2"/>
        <v>3.980000000000004</v>
      </c>
      <c r="N151" s="34"/>
      <c r="O151" s="34">
        <v>63.709423642525906</v>
      </c>
      <c r="P151" s="34">
        <v>99.907015745228932</v>
      </c>
      <c r="Q151" s="34">
        <v>172.4</v>
      </c>
      <c r="R151" s="101"/>
      <c r="S151" s="93"/>
      <c r="T151" s="37"/>
      <c r="U151" s="94"/>
      <c r="V151" s="81"/>
      <c r="W151" s="93"/>
      <c r="X151" s="93"/>
      <c r="Y151" s="98"/>
      <c r="Z151" s="93"/>
      <c r="AA151" s="98"/>
      <c r="AB151" s="101"/>
      <c r="AC151" s="93"/>
      <c r="AD151" s="37"/>
      <c r="AE151" s="93"/>
      <c r="AF151" s="81"/>
      <c r="AG151" s="93"/>
      <c r="AH151" s="81"/>
      <c r="AI151" s="81"/>
      <c r="AJ151" s="81"/>
      <c r="AK151" s="32"/>
      <c r="AL151" s="101"/>
      <c r="AM151" s="110"/>
      <c r="AN151" s="106">
        <f t="shared" si="3"/>
        <v>0</v>
      </c>
      <c r="AO151" s="37">
        <f t="shared" si="4"/>
        <v>0</v>
      </c>
      <c r="AP151" s="93">
        <f t="shared" si="5"/>
        <v>1.6799999999999926</v>
      </c>
      <c r="AQ151" s="37">
        <f t="shared" si="6"/>
        <v>0</v>
      </c>
      <c r="AR151" s="106">
        <f t="shared" si="7"/>
        <v>12.966666666666669</v>
      </c>
      <c r="AW151" s="101"/>
      <c r="BG151" s="101"/>
      <c r="BQ151" s="101"/>
    </row>
    <row r="152" spans="1:69" ht="12.75" customHeight="1" x14ac:dyDescent="0.2">
      <c r="A152" s="90">
        <v>36951</v>
      </c>
      <c r="B152" s="55">
        <v>2001</v>
      </c>
      <c r="C152" s="80" t="s">
        <v>52</v>
      </c>
      <c r="D152" s="33">
        <v>77.8</v>
      </c>
      <c r="E152" s="41">
        <v>81.239999999999995</v>
      </c>
      <c r="F152" s="41">
        <v>74.87</v>
      </c>
      <c r="G152" s="41">
        <v>77.73</v>
      </c>
      <c r="H152" s="41">
        <v>19.54</v>
      </c>
      <c r="I152" s="41">
        <v>20.02</v>
      </c>
      <c r="J152" s="41"/>
      <c r="K152" s="41">
        <v>32.431889192033672</v>
      </c>
      <c r="L152" s="41"/>
      <c r="M152" s="66">
        <f t="shared" si="2"/>
        <v>2.8599999999999994</v>
      </c>
      <c r="N152" s="34"/>
      <c r="O152" s="34">
        <v>56.934483607720409</v>
      </c>
      <c r="P152" s="34">
        <v>89.282778355668086</v>
      </c>
      <c r="Q152" s="34">
        <v>154.19999999999999</v>
      </c>
      <c r="R152" s="101"/>
      <c r="S152" s="93"/>
      <c r="T152" s="37"/>
      <c r="U152" s="94"/>
      <c r="V152" s="81"/>
      <c r="W152" s="93"/>
      <c r="X152" s="93"/>
      <c r="Y152" s="98"/>
      <c r="Z152" s="93"/>
      <c r="AA152" s="98"/>
      <c r="AB152" s="101"/>
      <c r="AC152" s="93"/>
      <c r="AD152" s="37"/>
      <c r="AE152" s="93"/>
      <c r="AF152" s="81"/>
      <c r="AG152" s="93"/>
      <c r="AH152" s="81"/>
      <c r="AI152" s="81"/>
      <c r="AJ152" s="81"/>
      <c r="AK152" s="32"/>
      <c r="AL152" s="101"/>
      <c r="AM152" s="110"/>
      <c r="AN152" s="106">
        <f t="shared" si="3"/>
        <v>-3.8599999999999994</v>
      </c>
      <c r="AO152" s="37">
        <f t="shared" si="4"/>
        <v>0</v>
      </c>
      <c r="AP152" s="93">
        <f t="shared" si="5"/>
        <v>-4</v>
      </c>
      <c r="AQ152" s="37">
        <f t="shared" si="6"/>
        <v>0</v>
      </c>
      <c r="AR152" s="106">
        <f t="shared" si="7"/>
        <v>9.75</v>
      </c>
      <c r="AW152" s="101"/>
      <c r="BG152" s="101"/>
      <c r="BQ152" s="101"/>
    </row>
    <row r="153" spans="1:69" ht="12.75" customHeight="1" x14ac:dyDescent="0.2">
      <c r="A153" s="90">
        <v>36982</v>
      </c>
      <c r="B153" s="55">
        <v>2001</v>
      </c>
      <c r="C153" s="80" t="s">
        <v>53</v>
      </c>
      <c r="D153" s="33">
        <v>78.23</v>
      </c>
      <c r="E153" s="41">
        <v>82.27</v>
      </c>
      <c r="F153" s="41">
        <v>75.88</v>
      </c>
      <c r="G153" s="41">
        <v>77.31</v>
      </c>
      <c r="H153" s="41">
        <v>19.46</v>
      </c>
      <c r="I153" s="41">
        <v>20.29</v>
      </c>
      <c r="J153" s="41"/>
      <c r="K153" s="41">
        <v>34.056697914772137</v>
      </c>
      <c r="L153" s="41"/>
      <c r="M153" s="66">
        <f t="shared" si="2"/>
        <v>1.4300000000000068</v>
      </c>
      <c r="N153" s="34"/>
      <c r="O153" s="34">
        <v>59.514791654888342</v>
      </c>
      <c r="P153" s="34">
        <v>93.329132285071282</v>
      </c>
      <c r="Q153" s="34">
        <v>161.4</v>
      </c>
      <c r="R153" s="101"/>
      <c r="S153" s="93"/>
      <c r="T153" s="37"/>
      <c r="U153" s="94"/>
      <c r="V153" s="81"/>
      <c r="W153" s="93"/>
      <c r="X153" s="93"/>
      <c r="Y153" s="98"/>
      <c r="Z153" s="93"/>
      <c r="AA153" s="98"/>
      <c r="AB153" s="101"/>
      <c r="AC153" s="93"/>
      <c r="AD153" s="37"/>
      <c r="AE153" s="93"/>
      <c r="AF153" s="81"/>
      <c r="AG153" s="93"/>
      <c r="AH153" s="81"/>
      <c r="AI153" s="81"/>
      <c r="AJ153" s="81"/>
      <c r="AK153" s="32"/>
      <c r="AL153" s="101"/>
      <c r="AM153" s="110"/>
      <c r="AN153" s="106">
        <f t="shared" si="3"/>
        <v>1.0300000000000011</v>
      </c>
      <c r="AO153" s="37">
        <f t="shared" si="4"/>
        <v>0</v>
      </c>
      <c r="AP153" s="93">
        <f t="shared" si="5"/>
        <v>-4.9100000000000108</v>
      </c>
      <c r="AQ153" s="37">
        <f t="shared" si="6"/>
        <v>-5.6320256939665136E-2</v>
      </c>
      <c r="AR153" s="106">
        <f t="shared" si="7"/>
        <v>10.608333333333334</v>
      </c>
      <c r="AW153" s="101"/>
      <c r="BG153" s="101"/>
      <c r="BQ153" s="101"/>
    </row>
    <row r="154" spans="1:69" ht="12.75" customHeight="1" x14ac:dyDescent="0.2">
      <c r="A154" s="90">
        <v>37012</v>
      </c>
      <c r="B154" s="55">
        <v>2001</v>
      </c>
      <c r="C154" s="80" t="s">
        <v>54</v>
      </c>
      <c r="D154" s="33">
        <v>80.09</v>
      </c>
      <c r="E154" s="41">
        <v>83.31</v>
      </c>
      <c r="F154" s="41">
        <v>78.180000000000007</v>
      </c>
      <c r="G154" s="41">
        <v>77.760000000000005</v>
      </c>
      <c r="H154" s="41">
        <v>19.079999999999998</v>
      </c>
      <c r="I154" s="41">
        <v>19.68</v>
      </c>
      <c r="J154" s="41"/>
      <c r="K154" s="41">
        <v>38.313200548734571</v>
      </c>
      <c r="L154" s="41"/>
      <c r="M154" s="66">
        <f t="shared" si="2"/>
        <v>-0.42000000000000171</v>
      </c>
      <c r="N154" s="34"/>
      <c r="O154" s="34">
        <v>67.076668954332291</v>
      </c>
      <c r="P154" s="34">
        <v>105.1874187241084</v>
      </c>
      <c r="Q154" s="34">
        <v>181.7</v>
      </c>
      <c r="R154" s="101"/>
      <c r="S154" s="93"/>
      <c r="T154" s="37"/>
      <c r="U154" s="94"/>
      <c r="V154" s="81"/>
      <c r="W154" s="93"/>
      <c r="X154" s="93"/>
      <c r="Y154" s="98"/>
      <c r="Z154" s="93"/>
      <c r="AA154" s="98"/>
      <c r="AB154" s="101"/>
      <c r="AC154" s="93"/>
      <c r="AD154" s="37"/>
      <c r="AE154" s="93"/>
      <c r="AF154" s="81"/>
      <c r="AG154" s="93"/>
      <c r="AH154" s="81"/>
      <c r="AI154" s="81"/>
      <c r="AJ154" s="81"/>
      <c r="AK154" s="32"/>
      <c r="AL154" s="101"/>
      <c r="AM154" s="110"/>
      <c r="AN154" s="106">
        <f t="shared" si="3"/>
        <v>1.0400000000000063</v>
      </c>
      <c r="AO154" s="37">
        <f t="shared" si="4"/>
        <v>0</v>
      </c>
      <c r="AP154" s="93">
        <f t="shared" si="5"/>
        <v>-3.6200000000000045</v>
      </c>
      <c r="AQ154" s="37">
        <f t="shared" si="6"/>
        <v>0</v>
      </c>
      <c r="AR154" s="106">
        <f t="shared" si="7"/>
        <v>11.475000000000009</v>
      </c>
      <c r="AW154" s="101"/>
      <c r="BG154" s="101"/>
      <c r="BQ154" s="101"/>
    </row>
    <row r="155" spans="1:69" ht="12.75" customHeight="1" x14ac:dyDescent="0.2">
      <c r="A155" s="90">
        <v>37043</v>
      </c>
      <c r="B155" s="55">
        <v>2001</v>
      </c>
      <c r="C155" s="80" t="s">
        <v>13</v>
      </c>
      <c r="D155" s="35">
        <v>82.34</v>
      </c>
      <c r="E155" s="41">
        <v>84.54</v>
      </c>
      <c r="F155" s="41">
        <v>78.92</v>
      </c>
      <c r="G155" s="41">
        <v>78.22</v>
      </c>
      <c r="H155" s="41">
        <v>19.420000000000002</v>
      </c>
      <c r="I155" s="41">
        <v>20.23</v>
      </c>
      <c r="J155" s="41"/>
      <c r="K155" s="41">
        <v>38.634354339700963</v>
      </c>
      <c r="L155" s="41"/>
      <c r="M155" s="66">
        <f t="shared" si="2"/>
        <v>-0.70000000000000284</v>
      </c>
      <c r="N155" s="34"/>
      <c r="O155" s="34">
        <v>67.589689142293324</v>
      </c>
      <c r="P155" s="34">
        <v>105.99192005320268</v>
      </c>
      <c r="Q155" s="34">
        <v>183.2</v>
      </c>
      <c r="R155" s="101"/>
      <c r="S155" s="93"/>
      <c r="T155" s="37"/>
      <c r="U155" s="94"/>
      <c r="V155" s="81"/>
      <c r="W155" s="93"/>
      <c r="X155" s="93"/>
      <c r="Y155" s="98"/>
      <c r="Z155" s="93"/>
      <c r="AA155" s="98"/>
      <c r="AB155" s="101"/>
      <c r="AC155" s="93"/>
      <c r="AD155" s="37"/>
      <c r="AE155" s="93"/>
      <c r="AF155" s="81"/>
      <c r="AG155" s="93"/>
      <c r="AH155" s="81"/>
      <c r="AI155" s="81"/>
      <c r="AJ155" s="81"/>
      <c r="AK155" s="32"/>
      <c r="AL155" s="101"/>
      <c r="AM155" s="110"/>
      <c r="AN155" s="106">
        <f t="shared" si="3"/>
        <v>1.230000000000004</v>
      </c>
      <c r="AO155" s="37">
        <f t="shared" si="4"/>
        <v>0</v>
      </c>
      <c r="AP155" s="93">
        <f t="shared" si="5"/>
        <v>-5.3199999999999932</v>
      </c>
      <c r="AQ155" s="37">
        <f t="shared" si="6"/>
        <v>-5.9203204985532998E-2</v>
      </c>
      <c r="AR155" s="106">
        <f t="shared" si="7"/>
        <v>12.5</v>
      </c>
      <c r="AW155" s="101"/>
      <c r="BG155" s="101"/>
      <c r="BQ155" s="101"/>
    </row>
    <row r="156" spans="1:69" ht="12.75" customHeight="1" x14ac:dyDescent="0.2">
      <c r="A156" s="90">
        <v>37073</v>
      </c>
      <c r="B156" s="55">
        <v>2001</v>
      </c>
      <c r="C156" s="80" t="s">
        <v>55</v>
      </c>
      <c r="D156" s="35">
        <v>81.44</v>
      </c>
      <c r="E156" s="41">
        <v>83.99</v>
      </c>
      <c r="F156" s="41">
        <v>77.8</v>
      </c>
      <c r="G156" s="41">
        <v>77.88</v>
      </c>
      <c r="H156" s="41">
        <v>18.5</v>
      </c>
      <c r="I156" s="41">
        <v>19.579999999999998</v>
      </c>
      <c r="J156" s="41"/>
      <c r="K156" s="41">
        <v>33.458402929896501</v>
      </c>
      <c r="L156" s="41"/>
      <c r="M156" s="66">
        <f t="shared" si="2"/>
        <v>7.9999999999998295E-2</v>
      </c>
      <c r="N156" s="34"/>
      <c r="O156" s="34">
        <v>58.454136989766937</v>
      </c>
      <c r="P156" s="34">
        <v>91.665848640831854</v>
      </c>
      <c r="Q156" s="34">
        <v>158.6</v>
      </c>
      <c r="R156" s="101"/>
      <c r="S156" s="93"/>
      <c r="T156" s="37"/>
      <c r="U156" s="94"/>
      <c r="V156" s="81"/>
      <c r="W156" s="93"/>
      <c r="X156" s="93"/>
      <c r="Y156" s="98"/>
      <c r="Z156" s="93"/>
      <c r="AA156" s="98"/>
      <c r="AB156" s="101"/>
      <c r="AC156" s="93"/>
      <c r="AD156" s="37"/>
      <c r="AE156" s="93"/>
      <c r="AF156" s="81"/>
      <c r="AG156" s="93"/>
      <c r="AH156" s="81"/>
      <c r="AI156" s="81"/>
      <c r="AJ156" s="81"/>
      <c r="AK156" s="32"/>
      <c r="AL156" s="101"/>
      <c r="AM156" s="110"/>
      <c r="AN156" s="106">
        <f t="shared" si="3"/>
        <v>-0.55000000000001137</v>
      </c>
      <c r="AO156" s="37">
        <f t="shared" si="4"/>
        <v>0</v>
      </c>
      <c r="AP156" s="93">
        <f t="shared" si="5"/>
        <v>-5.9500000000000028</v>
      </c>
      <c r="AQ156" s="37">
        <f t="shared" si="6"/>
        <v>-6.6155214587502842E-2</v>
      </c>
      <c r="AR156" s="106">
        <f t="shared" si="7"/>
        <v>12.041666666666657</v>
      </c>
      <c r="AW156" s="101"/>
      <c r="BG156" s="101"/>
      <c r="BQ156" s="101"/>
    </row>
    <row r="157" spans="1:69" ht="12.75" customHeight="1" x14ac:dyDescent="0.2">
      <c r="A157" s="90">
        <v>37104</v>
      </c>
      <c r="B157" s="55">
        <v>2001</v>
      </c>
      <c r="C157" s="80" t="s">
        <v>56</v>
      </c>
      <c r="D157" s="33">
        <v>80.349999999999994</v>
      </c>
      <c r="E157" s="41">
        <v>84.24</v>
      </c>
      <c r="F157" s="41">
        <v>76.819999999999993</v>
      </c>
      <c r="G157" s="41">
        <v>77.540000000000006</v>
      </c>
      <c r="H157" s="41">
        <v>17.88</v>
      </c>
      <c r="I157" s="41">
        <v>19.489999999999998</v>
      </c>
      <c r="J157" s="41"/>
      <c r="K157" s="41">
        <v>34.326308331043677</v>
      </c>
      <c r="L157" s="41"/>
      <c r="M157" s="66">
        <f t="shared" si="2"/>
        <v>0.72000000000001307</v>
      </c>
      <c r="N157" s="34"/>
      <c r="O157" s="34">
        <v>59.95086135169818</v>
      </c>
      <c r="P157" s="34">
        <v>94.012962393308484</v>
      </c>
      <c r="Q157" s="34">
        <v>162.69999999999999</v>
      </c>
      <c r="R157" s="101"/>
      <c r="S157" s="93"/>
      <c r="T157" s="37"/>
      <c r="U157" s="94"/>
      <c r="V157" s="81"/>
      <c r="W157" s="93"/>
      <c r="X157" s="93"/>
      <c r="Y157" s="98"/>
      <c r="Z157" s="93"/>
      <c r="AA157" s="98"/>
      <c r="AB157" s="101"/>
      <c r="AC157" s="93"/>
      <c r="AD157" s="37"/>
      <c r="AE157" s="93"/>
      <c r="AF157" s="81"/>
      <c r="AG157" s="93"/>
      <c r="AH157" s="81"/>
      <c r="AI157" s="81"/>
      <c r="AJ157" s="81"/>
      <c r="AK157" s="32"/>
      <c r="AL157" s="101"/>
      <c r="AM157" s="110"/>
      <c r="AN157" s="106">
        <f t="shared" si="3"/>
        <v>0.25</v>
      </c>
      <c r="AO157" s="37">
        <f t="shared" si="4"/>
        <v>0</v>
      </c>
      <c r="AP157" s="93">
        <f t="shared" si="5"/>
        <v>-3.6300000000000097</v>
      </c>
      <c r="AQ157" s="37">
        <f t="shared" si="6"/>
        <v>0</v>
      </c>
      <c r="AR157" s="106">
        <f t="shared" si="7"/>
        <v>12.25</v>
      </c>
      <c r="AW157" s="101"/>
      <c r="BG157" s="101"/>
      <c r="BQ157" s="101"/>
    </row>
    <row r="158" spans="1:69" ht="12.75" customHeight="1" x14ac:dyDescent="0.2">
      <c r="A158" s="90">
        <v>37135</v>
      </c>
      <c r="B158" s="55">
        <v>2001</v>
      </c>
      <c r="C158" s="80" t="s">
        <v>57</v>
      </c>
      <c r="D158" s="33">
        <v>79.989999999999995</v>
      </c>
      <c r="E158" s="41">
        <v>83.04</v>
      </c>
      <c r="F158" s="41">
        <v>76.42</v>
      </c>
      <c r="G158" s="41">
        <v>77.2</v>
      </c>
      <c r="H158" s="41">
        <v>18.88</v>
      </c>
      <c r="I158" s="41">
        <v>19.920000000000002</v>
      </c>
      <c r="J158" s="41"/>
      <c r="K158" s="41">
        <v>33.879082261208829</v>
      </c>
      <c r="L158" s="41"/>
      <c r="M158" s="66">
        <f t="shared" si="2"/>
        <v>0.78000000000000114</v>
      </c>
      <c r="N158" s="34"/>
      <c r="O158" s="34">
        <v>59.168526673945962</v>
      </c>
      <c r="P158" s="34">
        <v>92.786130968701826</v>
      </c>
      <c r="Q158" s="34">
        <v>160.4</v>
      </c>
      <c r="R158" s="101"/>
      <c r="S158" s="93"/>
      <c r="T158" s="37"/>
      <c r="U158" s="94"/>
      <c r="V158" s="81"/>
      <c r="W158" s="93"/>
      <c r="X158" s="93"/>
      <c r="Y158" s="98"/>
      <c r="Z158" s="93"/>
      <c r="AA158" s="98"/>
      <c r="AB158" s="101"/>
      <c r="AC158" s="93"/>
      <c r="AD158" s="37"/>
      <c r="AE158" s="93"/>
      <c r="AF158" s="81"/>
      <c r="AG158" s="93"/>
      <c r="AH158" s="81"/>
      <c r="AI158" s="81"/>
      <c r="AJ158" s="81"/>
      <c r="AK158" s="32"/>
      <c r="AL158" s="101"/>
      <c r="AM158" s="110"/>
      <c r="AN158" s="106">
        <f t="shared" si="3"/>
        <v>-1.1999999999999886</v>
      </c>
      <c r="AO158" s="37">
        <f t="shared" si="4"/>
        <v>0</v>
      </c>
      <c r="AP158" s="93">
        <f t="shared" si="5"/>
        <v>-5.3499999999999943</v>
      </c>
      <c r="AQ158" s="37">
        <f t="shared" si="6"/>
        <v>-6.0527208960289514E-2</v>
      </c>
      <c r="AR158" s="106">
        <f t="shared" si="7"/>
        <v>11.25</v>
      </c>
      <c r="AW158" s="101"/>
      <c r="BG158" s="101"/>
      <c r="BQ158" s="101"/>
    </row>
    <row r="159" spans="1:69" ht="12.75" customHeight="1" x14ac:dyDescent="0.2">
      <c r="A159" s="90">
        <v>37165</v>
      </c>
      <c r="B159" s="55">
        <v>2001</v>
      </c>
      <c r="C159" s="80" t="s">
        <v>58</v>
      </c>
      <c r="D159" s="33">
        <v>79.23</v>
      </c>
      <c r="E159" s="41">
        <v>82.25</v>
      </c>
      <c r="F159" s="41">
        <v>75.11</v>
      </c>
      <c r="G159" s="41">
        <v>76.86</v>
      </c>
      <c r="H159" s="41">
        <v>15.77</v>
      </c>
      <c r="I159" s="41">
        <v>17.46</v>
      </c>
      <c r="J159" s="41"/>
      <c r="K159" s="41">
        <v>27.274442400473959</v>
      </c>
      <c r="L159" s="41"/>
      <c r="M159" s="66">
        <f t="shared" si="2"/>
        <v>1.75</v>
      </c>
      <c r="N159" s="34"/>
      <c r="O159" s="34">
        <v>47.687564199796803</v>
      </c>
      <c r="P159" s="34">
        <v>74.782064488502755</v>
      </c>
      <c r="Q159" s="34">
        <v>129.30000000000001</v>
      </c>
      <c r="R159" s="101"/>
      <c r="S159" s="93"/>
      <c r="T159" s="37"/>
      <c r="U159" s="94"/>
      <c r="V159" s="81"/>
      <c r="W159" s="93"/>
      <c r="X159" s="93"/>
      <c r="Y159" s="98"/>
      <c r="Z159" s="93"/>
      <c r="AA159" s="98"/>
      <c r="AB159" s="101"/>
      <c r="AC159" s="93"/>
      <c r="AD159" s="37"/>
      <c r="AE159" s="93"/>
      <c r="AF159" s="81"/>
      <c r="AG159" s="93"/>
      <c r="AH159" s="81"/>
      <c r="AI159" s="81"/>
      <c r="AJ159" s="81"/>
      <c r="AK159" s="32"/>
      <c r="AL159" s="101"/>
      <c r="AM159" s="110"/>
      <c r="AN159" s="106">
        <f t="shared" si="3"/>
        <v>-0.79000000000000625</v>
      </c>
      <c r="AO159" s="37">
        <f t="shared" si="4"/>
        <v>0</v>
      </c>
      <c r="AP159" s="93">
        <f t="shared" si="5"/>
        <v>-5.5699999999999932</v>
      </c>
      <c r="AQ159" s="37">
        <f t="shared" si="6"/>
        <v>-6.3425187884308731E-2</v>
      </c>
      <c r="AR159" s="106">
        <f t="shared" si="7"/>
        <v>10.591666666666669</v>
      </c>
      <c r="AW159" s="101"/>
      <c r="BG159" s="101"/>
      <c r="BQ159" s="101"/>
    </row>
    <row r="160" spans="1:69" ht="12.75" customHeight="1" x14ac:dyDescent="0.2">
      <c r="A160" s="90">
        <v>37196</v>
      </c>
      <c r="B160" s="55">
        <v>2001</v>
      </c>
      <c r="C160" s="80" t="s">
        <v>59</v>
      </c>
      <c r="D160" s="36">
        <v>77.099999999999994</v>
      </c>
      <c r="E160" s="41">
        <v>79.5</v>
      </c>
      <c r="F160" s="84">
        <v>70.42</v>
      </c>
      <c r="G160" s="84">
        <v>75.98</v>
      </c>
      <c r="H160" s="41">
        <v>14.83</v>
      </c>
      <c r="I160" s="41">
        <v>16.21</v>
      </c>
      <c r="J160" s="84"/>
      <c r="K160" s="41">
        <v>25.97079948636086</v>
      </c>
      <c r="L160" s="41"/>
      <c r="M160" s="66">
        <f t="shared" si="2"/>
        <v>5.5600000000000023</v>
      </c>
      <c r="N160" s="34"/>
      <c r="O160" s="34">
        <v>45.376712630916479</v>
      </c>
      <c r="P160" s="34">
        <v>71.158263316286394</v>
      </c>
      <c r="Q160" s="34">
        <v>123.1</v>
      </c>
      <c r="R160" s="101"/>
      <c r="S160" s="93"/>
      <c r="T160" s="37"/>
      <c r="U160" s="94"/>
      <c r="V160" s="81"/>
      <c r="W160" s="93"/>
      <c r="X160" s="93"/>
      <c r="Y160" s="98"/>
      <c r="Z160" s="93"/>
      <c r="AA160" s="98"/>
      <c r="AB160" s="101"/>
      <c r="AC160" s="93"/>
      <c r="AD160" s="37"/>
      <c r="AE160" s="93"/>
      <c r="AF160" s="81"/>
      <c r="AG160" s="93"/>
      <c r="AH160" s="81"/>
      <c r="AI160" s="81"/>
      <c r="AJ160" s="81"/>
      <c r="AK160" s="32"/>
      <c r="AL160" s="101"/>
      <c r="AM160" s="110"/>
      <c r="AN160" s="106">
        <f t="shared" si="3"/>
        <v>-2.75</v>
      </c>
      <c r="AO160" s="37">
        <f t="shared" si="4"/>
        <v>0</v>
      </c>
      <c r="AP160" s="93">
        <f t="shared" si="5"/>
        <v>-9.3299999999999983</v>
      </c>
      <c r="AQ160" s="37">
        <f t="shared" si="6"/>
        <v>-0.105032083755488</v>
      </c>
      <c r="AR160" s="106">
        <f t="shared" si="7"/>
        <v>8.2999999999999972</v>
      </c>
      <c r="AW160" s="101"/>
      <c r="BG160" s="101"/>
      <c r="BQ160" s="101"/>
    </row>
    <row r="161" spans="1:69" ht="12.75" customHeight="1" x14ac:dyDescent="0.2">
      <c r="A161" s="90">
        <v>37226</v>
      </c>
      <c r="B161" s="55">
        <v>2001</v>
      </c>
      <c r="C161" s="80" t="s">
        <v>60</v>
      </c>
      <c r="D161" s="33">
        <v>75.84</v>
      </c>
      <c r="E161" s="41">
        <v>78.36</v>
      </c>
      <c r="F161" s="41">
        <v>70.16</v>
      </c>
      <c r="G161" s="41">
        <v>74.77</v>
      </c>
      <c r="H161" s="41">
        <v>14.44</v>
      </c>
      <c r="I161" s="41">
        <v>15.31</v>
      </c>
      <c r="J161" s="41"/>
      <c r="K161" s="41">
        <v>25.244201967902669</v>
      </c>
      <c r="L161" s="41"/>
      <c r="M161" s="66">
        <f t="shared" si="2"/>
        <v>4.6099999999999994</v>
      </c>
      <c r="N161" s="34"/>
      <c r="O161" s="34">
        <v>44.09756826382479</v>
      </c>
      <c r="P161" s="34">
        <v>69.152351331577336</v>
      </c>
      <c r="Q161" s="34">
        <v>119.4</v>
      </c>
      <c r="R161" s="101"/>
      <c r="S161" s="93"/>
      <c r="T161" s="37"/>
      <c r="U161" s="94"/>
      <c r="V161" s="81"/>
      <c r="W161" s="93"/>
      <c r="X161" s="93"/>
      <c r="Y161" s="98"/>
      <c r="Z161" s="93"/>
      <c r="AA161" s="98"/>
      <c r="AB161" s="101"/>
      <c r="AC161" s="93"/>
      <c r="AD161" s="37"/>
      <c r="AE161" s="93"/>
      <c r="AF161" s="81"/>
      <c r="AG161" s="93"/>
      <c r="AH161" s="81"/>
      <c r="AI161" s="81"/>
      <c r="AJ161" s="81"/>
      <c r="AK161" s="32"/>
      <c r="AL161" s="101"/>
      <c r="AM161" s="110"/>
      <c r="AN161" s="106">
        <f t="shared" si="3"/>
        <v>-1.1400000000000006</v>
      </c>
      <c r="AO161" s="37">
        <f t="shared" si="4"/>
        <v>0</v>
      </c>
      <c r="AP161" s="93">
        <f t="shared" si="5"/>
        <v>-9.7999999999999972</v>
      </c>
      <c r="AQ161" s="37">
        <f t="shared" si="6"/>
        <v>-0.11116152450090744</v>
      </c>
      <c r="AR161" s="106">
        <f t="shared" si="7"/>
        <v>7.3499999999999943</v>
      </c>
      <c r="AW161" s="101"/>
      <c r="BG161" s="101"/>
      <c r="BQ161" s="101"/>
    </row>
    <row r="162" spans="1:69" ht="12.75" customHeight="1" x14ac:dyDescent="0.2">
      <c r="A162" s="90">
        <v>37257</v>
      </c>
      <c r="B162" s="55">
        <v>2002</v>
      </c>
      <c r="C162" s="80" t="s">
        <v>50</v>
      </c>
      <c r="D162" s="36">
        <v>75.94</v>
      </c>
      <c r="E162" s="41">
        <v>78.48</v>
      </c>
      <c r="F162" s="84">
        <v>69.900000000000006</v>
      </c>
      <c r="G162" s="84">
        <v>74.650000000000006</v>
      </c>
      <c r="H162" s="41">
        <v>14.61</v>
      </c>
      <c r="I162" s="41">
        <v>14.71</v>
      </c>
      <c r="J162" s="41"/>
      <c r="K162" s="41">
        <v>26.111463696776518</v>
      </c>
      <c r="L162" s="41"/>
      <c r="M162" s="66">
        <f t="shared" si="2"/>
        <v>4.75</v>
      </c>
      <c r="N162" s="34"/>
      <c r="O162" s="34">
        <v>45.673351656162957</v>
      </c>
      <c r="P162" s="34">
        <v>71.623442846590095</v>
      </c>
      <c r="Q162" s="34">
        <v>123.7</v>
      </c>
      <c r="R162" s="101"/>
      <c r="S162" s="93"/>
      <c r="T162" s="37"/>
      <c r="U162" s="94"/>
      <c r="V162" s="81"/>
      <c r="W162" s="93"/>
      <c r="X162" s="93"/>
      <c r="Y162" s="98"/>
      <c r="Z162" s="93"/>
      <c r="AA162" s="98"/>
      <c r="AB162" s="101"/>
      <c r="AC162" s="93"/>
      <c r="AD162" s="37"/>
      <c r="AE162" s="93"/>
      <c r="AF162" s="81"/>
      <c r="AG162" s="93"/>
      <c r="AH162" s="81"/>
      <c r="AI162" s="81"/>
      <c r="AJ162" s="81"/>
      <c r="AK162" s="32"/>
      <c r="AL162" s="101"/>
      <c r="AM162" s="110"/>
      <c r="AN162" s="106">
        <f t="shared" si="3"/>
        <v>0.12000000000000455</v>
      </c>
      <c r="AO162" s="37">
        <f t="shared" si="4"/>
        <v>0</v>
      </c>
      <c r="AP162" s="93">
        <f t="shared" si="5"/>
        <v>-6.5799999999999983</v>
      </c>
      <c r="AQ162" s="37">
        <f t="shared" si="6"/>
        <v>-7.7357159652010288E-2</v>
      </c>
      <c r="AR162" s="106">
        <f t="shared" si="7"/>
        <v>7.4500000000000028</v>
      </c>
      <c r="AW162" s="101"/>
      <c r="BG162" s="101"/>
      <c r="BQ162" s="101"/>
    </row>
    <row r="163" spans="1:69" ht="12.75" customHeight="1" x14ac:dyDescent="0.2">
      <c r="A163" s="90">
        <v>37288</v>
      </c>
      <c r="B163" s="55">
        <v>2002</v>
      </c>
      <c r="C163" s="80" t="s">
        <v>51</v>
      </c>
      <c r="D163" s="33">
        <v>75.680000000000007</v>
      </c>
      <c r="E163" s="41">
        <v>78.52</v>
      </c>
      <c r="F163" s="41">
        <v>70</v>
      </c>
      <c r="G163" s="41">
        <v>74.400000000000006</v>
      </c>
      <c r="H163" s="41">
        <v>14.22</v>
      </c>
      <c r="I163" s="41">
        <v>14.45</v>
      </c>
      <c r="J163" s="41"/>
      <c r="K163" s="41">
        <v>26.992758937580493</v>
      </c>
      <c r="L163" s="41"/>
      <c r="M163" s="66">
        <f t="shared" si="2"/>
        <v>4.4000000000000057</v>
      </c>
      <c r="N163" s="34"/>
      <c r="O163" s="34">
        <v>47.217115799417954</v>
      </c>
      <c r="P163" s="34">
        <v>74.044322831825852</v>
      </c>
      <c r="Q163" s="34">
        <v>128</v>
      </c>
      <c r="R163" s="101"/>
      <c r="S163" s="93"/>
      <c r="T163" s="37"/>
      <c r="U163" s="94"/>
      <c r="V163" s="81"/>
      <c r="W163" s="93"/>
      <c r="X163" s="93"/>
      <c r="Y163" s="98"/>
      <c r="Z163" s="93"/>
      <c r="AA163" s="98"/>
      <c r="AB163" s="101"/>
      <c r="AC163" s="93"/>
      <c r="AD163" s="37"/>
      <c r="AE163" s="93"/>
      <c r="AF163" s="81"/>
      <c r="AG163" s="93"/>
      <c r="AH163" s="81"/>
      <c r="AI163" s="81"/>
      <c r="AJ163" s="81"/>
      <c r="AK163" s="32"/>
      <c r="AL163" s="101"/>
      <c r="AM163" s="110"/>
      <c r="AN163" s="106">
        <f t="shared" si="3"/>
        <v>0</v>
      </c>
      <c r="AO163" s="37">
        <f t="shared" si="4"/>
        <v>0</v>
      </c>
      <c r="AP163" s="93">
        <f t="shared" si="5"/>
        <v>-6.5799999999999983</v>
      </c>
      <c r="AQ163" s="37">
        <f t="shared" si="6"/>
        <v>-7.7320799059929501E-2</v>
      </c>
      <c r="AR163" s="106">
        <f t="shared" si="7"/>
        <v>7.4833333333333343</v>
      </c>
      <c r="AW163" s="101"/>
      <c r="BG163" s="101"/>
      <c r="BQ163" s="101"/>
    </row>
    <row r="164" spans="1:69" ht="12.75" customHeight="1" x14ac:dyDescent="0.2">
      <c r="A164" s="90">
        <v>37316</v>
      </c>
      <c r="B164" s="55">
        <v>2002</v>
      </c>
      <c r="C164" s="80" t="s">
        <v>52</v>
      </c>
      <c r="D164" s="33">
        <v>76.150000000000006</v>
      </c>
      <c r="E164" s="41">
        <v>79.17</v>
      </c>
      <c r="F164" s="41">
        <v>71.5</v>
      </c>
      <c r="G164" s="41">
        <v>74.83</v>
      </c>
      <c r="H164" s="41">
        <v>15.02</v>
      </c>
      <c r="I164" s="41">
        <v>14.96</v>
      </c>
      <c r="J164" s="41"/>
      <c r="K164" s="41">
        <v>30.316244543367624</v>
      </c>
      <c r="L164" s="41"/>
      <c r="M164" s="66">
        <f t="shared" si="2"/>
        <v>3.3299999999999983</v>
      </c>
      <c r="N164" s="34"/>
      <c r="O164" s="34">
        <v>53.301487733390537</v>
      </c>
      <c r="P164" s="34">
        <v>83.585634114407839</v>
      </c>
      <c r="Q164" s="34">
        <v>143.69999999999999</v>
      </c>
      <c r="R164" s="101"/>
      <c r="S164" s="93"/>
      <c r="T164" s="37"/>
      <c r="U164" s="94"/>
      <c r="V164" s="81"/>
      <c r="W164" s="93"/>
      <c r="X164" s="93"/>
      <c r="Y164" s="98"/>
      <c r="Z164" s="93"/>
      <c r="AA164" s="98"/>
      <c r="AB164" s="101"/>
      <c r="AC164" s="93"/>
      <c r="AD164" s="37"/>
      <c r="AE164" s="93"/>
      <c r="AF164" s="81"/>
      <c r="AG164" s="93"/>
      <c r="AH164" s="81"/>
      <c r="AI164" s="81"/>
      <c r="AJ164" s="81"/>
      <c r="AK164" s="32"/>
      <c r="AL164" s="101"/>
      <c r="AM164" s="110"/>
      <c r="AN164" s="106">
        <f t="shared" si="3"/>
        <v>0.65000000000000568</v>
      </c>
      <c r="AO164" s="37">
        <f t="shared" si="4"/>
        <v>0</v>
      </c>
      <c r="AP164" s="93">
        <f t="shared" si="5"/>
        <v>-2.0699999999999932</v>
      </c>
      <c r="AQ164" s="37">
        <f t="shared" si="6"/>
        <v>0</v>
      </c>
      <c r="AR164" s="106">
        <f t="shared" si="7"/>
        <v>8.0250000000000057</v>
      </c>
      <c r="AW164" s="101"/>
      <c r="BG164" s="101"/>
      <c r="BQ164" s="101"/>
    </row>
    <row r="165" spans="1:69" ht="12.75" customHeight="1" x14ac:dyDescent="0.2">
      <c r="A165" s="90">
        <v>37347</v>
      </c>
      <c r="B165" s="55">
        <v>2002</v>
      </c>
      <c r="C165" s="80" t="s">
        <v>53</v>
      </c>
      <c r="D165" s="33">
        <v>77.84</v>
      </c>
      <c r="E165" s="41">
        <v>80.61</v>
      </c>
      <c r="F165" s="41">
        <v>74.95</v>
      </c>
      <c r="G165" s="41">
        <v>76.88</v>
      </c>
      <c r="H165" s="41">
        <v>16.079999999999998</v>
      </c>
      <c r="I165" s="41">
        <v>16.07</v>
      </c>
      <c r="J165" s="84"/>
      <c r="K165" s="41">
        <v>33.441751099387567</v>
      </c>
      <c r="L165" s="41"/>
      <c r="M165" s="66">
        <f t="shared" si="2"/>
        <v>1.9299999999999926</v>
      </c>
      <c r="N165" s="34"/>
      <c r="O165" s="34">
        <v>58.557445786451467</v>
      </c>
      <c r="P165" s="34">
        <v>91.82785408660223</v>
      </c>
      <c r="Q165" s="34">
        <v>158.6</v>
      </c>
      <c r="R165" s="101"/>
      <c r="S165" s="93"/>
      <c r="T165" s="37"/>
      <c r="U165" s="94"/>
      <c r="V165" s="81"/>
      <c r="W165" s="93"/>
      <c r="X165" s="93"/>
      <c r="Y165" s="98"/>
      <c r="Z165" s="93"/>
      <c r="AA165" s="98"/>
      <c r="AB165" s="101"/>
      <c r="AC165" s="93"/>
      <c r="AD165" s="37"/>
      <c r="AE165" s="93"/>
      <c r="AF165" s="81"/>
      <c r="AG165" s="93"/>
      <c r="AH165" s="81"/>
      <c r="AI165" s="81"/>
      <c r="AJ165" s="81"/>
      <c r="AK165" s="32"/>
      <c r="AL165" s="101"/>
      <c r="AM165" s="110"/>
      <c r="AN165" s="106">
        <f t="shared" si="3"/>
        <v>1.4399999999999977</v>
      </c>
      <c r="AO165" s="37">
        <f t="shared" si="4"/>
        <v>0</v>
      </c>
      <c r="AP165" s="93">
        <f t="shared" si="5"/>
        <v>-1.6599999999999966</v>
      </c>
      <c r="AQ165" s="37">
        <f t="shared" si="6"/>
        <v>0</v>
      </c>
      <c r="AR165" s="106">
        <f t="shared" si="7"/>
        <v>9.2249999999999943</v>
      </c>
      <c r="AW165" s="101"/>
      <c r="BG165" s="101"/>
      <c r="BQ165" s="101"/>
    </row>
    <row r="166" spans="1:69" ht="12.75" customHeight="1" x14ac:dyDescent="0.2">
      <c r="A166" s="90">
        <v>37377</v>
      </c>
      <c r="B166" s="55">
        <v>2002</v>
      </c>
      <c r="C166" s="80" t="s">
        <v>54</v>
      </c>
      <c r="D166" s="33">
        <v>77.78</v>
      </c>
      <c r="E166" s="41">
        <v>80.41</v>
      </c>
      <c r="F166" s="41">
        <v>74.739999999999995</v>
      </c>
      <c r="G166" s="41">
        <v>76.37</v>
      </c>
      <c r="H166" s="41">
        <v>16.13</v>
      </c>
      <c r="I166" s="41">
        <v>16</v>
      </c>
      <c r="J166" s="41"/>
      <c r="K166" s="41">
        <v>32.571355860104269</v>
      </c>
      <c r="L166" s="41"/>
      <c r="M166" s="66">
        <f t="shared" ref="M166:M229" si="8">G166-F166</f>
        <v>1.6300000000000097</v>
      </c>
      <c r="N166" s="34"/>
      <c r="O166" s="34">
        <v>57.051728420243975</v>
      </c>
      <c r="P166" s="34">
        <v>89.466637801588732</v>
      </c>
      <c r="Q166" s="34">
        <v>154.6</v>
      </c>
      <c r="R166" s="101"/>
      <c r="S166" s="93"/>
      <c r="T166" s="37"/>
      <c r="U166" s="94"/>
      <c r="V166" s="81"/>
      <c r="W166" s="93"/>
      <c r="X166" s="93"/>
      <c r="Y166" s="98"/>
      <c r="Z166" s="93"/>
      <c r="AA166" s="98"/>
      <c r="AB166" s="101"/>
      <c r="AC166" s="93"/>
      <c r="AD166" s="37"/>
      <c r="AE166" s="93"/>
      <c r="AF166" s="81"/>
      <c r="AG166" s="93"/>
      <c r="AH166" s="81"/>
      <c r="AI166" s="81"/>
      <c r="AJ166" s="81"/>
      <c r="AK166" s="32"/>
      <c r="AL166" s="101"/>
      <c r="AM166" s="110"/>
      <c r="AN166" s="106">
        <f t="shared" si="3"/>
        <v>-0.20000000000000284</v>
      </c>
      <c r="AO166" s="37">
        <f t="shared" si="4"/>
        <v>0</v>
      </c>
      <c r="AP166" s="93">
        <f t="shared" si="5"/>
        <v>-2.9000000000000057</v>
      </c>
      <c r="AQ166" s="37">
        <f t="shared" si="6"/>
        <v>0</v>
      </c>
      <c r="AR166" s="106">
        <f t="shared" si="7"/>
        <v>9.0583333333333371</v>
      </c>
      <c r="AW166" s="101"/>
      <c r="BG166" s="101"/>
      <c r="BQ166" s="101"/>
    </row>
    <row r="167" spans="1:69" ht="12.75" customHeight="1" x14ac:dyDescent="0.2">
      <c r="A167" s="90">
        <v>37408</v>
      </c>
      <c r="B167" s="55">
        <v>2002</v>
      </c>
      <c r="C167" s="80" t="s">
        <v>13</v>
      </c>
      <c r="D167" s="35">
        <v>77.31</v>
      </c>
      <c r="E167" s="41">
        <v>80.319999999999993</v>
      </c>
      <c r="F167" s="41">
        <v>74.010000000000005</v>
      </c>
      <c r="G167" s="41">
        <v>75.64</v>
      </c>
      <c r="H167" s="41">
        <v>15.37</v>
      </c>
      <c r="I167" s="41">
        <v>15.42</v>
      </c>
      <c r="J167" s="41"/>
      <c r="K167" s="41">
        <v>31.274601300555606</v>
      </c>
      <c r="L167" s="41"/>
      <c r="M167" s="66">
        <f t="shared" si="8"/>
        <v>1.6299999999999955</v>
      </c>
      <c r="N167" s="38"/>
      <c r="O167" s="34">
        <v>54.731789466031557</v>
      </c>
      <c r="P167" s="34">
        <v>85.828586091578302</v>
      </c>
      <c r="Q167" s="38">
        <v>148.30000000000001</v>
      </c>
      <c r="R167" s="101"/>
      <c r="S167" s="93"/>
      <c r="T167" s="37"/>
      <c r="U167" s="94"/>
      <c r="V167" s="81"/>
      <c r="W167" s="93"/>
      <c r="X167" s="93"/>
      <c r="Y167" s="98"/>
      <c r="Z167" s="93"/>
      <c r="AA167" s="98"/>
      <c r="AB167" s="101"/>
      <c r="AC167" s="93"/>
      <c r="AD167" s="37"/>
      <c r="AE167" s="93"/>
      <c r="AF167" s="81"/>
      <c r="AG167" s="93"/>
      <c r="AH167" s="81"/>
      <c r="AI167" s="81"/>
      <c r="AJ167" s="81"/>
      <c r="AK167" s="32"/>
      <c r="AL167" s="101"/>
      <c r="AM167" s="110"/>
      <c r="AN167" s="106">
        <f t="shared" si="3"/>
        <v>-9.0000000000003411E-2</v>
      </c>
      <c r="AO167" s="37">
        <f t="shared" si="4"/>
        <v>0</v>
      </c>
      <c r="AP167" s="93">
        <f t="shared" si="5"/>
        <v>-4.2200000000000131</v>
      </c>
      <c r="AQ167" s="37">
        <f t="shared" si="6"/>
        <v>0</v>
      </c>
      <c r="AR167" s="106">
        <f t="shared" si="7"/>
        <v>8.9833333333333343</v>
      </c>
      <c r="AW167" s="101"/>
      <c r="BG167" s="101"/>
      <c r="BQ167" s="101"/>
    </row>
    <row r="168" spans="1:69" ht="12.75" customHeight="1" x14ac:dyDescent="0.2">
      <c r="A168" s="90">
        <v>37438</v>
      </c>
      <c r="B168" s="55">
        <v>2002</v>
      </c>
      <c r="C168" s="80" t="s">
        <v>55</v>
      </c>
      <c r="D168" s="35">
        <v>76.95</v>
      </c>
      <c r="E168" s="41">
        <v>80.08</v>
      </c>
      <c r="F168" s="41">
        <v>73.62</v>
      </c>
      <c r="G168" s="41">
        <v>75.290000000000006</v>
      </c>
      <c r="H168" s="41">
        <v>15.19</v>
      </c>
      <c r="I168" s="41">
        <v>15.61</v>
      </c>
      <c r="J168" s="41"/>
      <c r="K168" s="41">
        <v>31.858378397629536</v>
      </c>
      <c r="L168" s="41"/>
      <c r="M168" s="66">
        <f t="shared" si="8"/>
        <v>1.6700000000000017</v>
      </c>
      <c r="N168" s="38"/>
      <c r="O168" s="34">
        <v>55.782913467416563</v>
      </c>
      <c r="P168" s="34">
        <v>87.476924063458227</v>
      </c>
      <c r="Q168" s="38">
        <v>151.1</v>
      </c>
      <c r="R168" s="101"/>
      <c r="S168" s="93"/>
      <c r="T168" s="37"/>
      <c r="U168" s="94"/>
      <c r="V168" s="81"/>
      <c r="W168" s="93"/>
      <c r="X168" s="93"/>
      <c r="Y168" s="98"/>
      <c r="Z168" s="93"/>
      <c r="AA168" s="98"/>
      <c r="AB168" s="101"/>
      <c r="AC168" s="93"/>
      <c r="AD168" s="37"/>
      <c r="AE168" s="93"/>
      <c r="AF168" s="81"/>
      <c r="AG168" s="93"/>
      <c r="AH168" s="81"/>
      <c r="AI168" s="81"/>
      <c r="AJ168" s="81"/>
      <c r="AK168" s="32"/>
      <c r="AL168" s="101"/>
      <c r="AM168" s="110"/>
      <c r="AN168" s="106">
        <f t="shared" si="3"/>
        <v>-0.23999999999999488</v>
      </c>
      <c r="AO168" s="37">
        <f t="shared" si="4"/>
        <v>0</v>
      </c>
      <c r="AP168" s="93">
        <f t="shared" si="5"/>
        <v>-3.9099999999999966</v>
      </c>
      <c r="AQ168" s="37">
        <f t="shared" si="6"/>
        <v>0</v>
      </c>
      <c r="AR168" s="106">
        <f t="shared" si="7"/>
        <v>8.7833333333333314</v>
      </c>
      <c r="AW168" s="101"/>
      <c r="BG168" s="101"/>
      <c r="BQ168" s="101"/>
    </row>
    <row r="169" spans="1:69" ht="12.75" customHeight="1" x14ac:dyDescent="0.2">
      <c r="A169" s="90">
        <v>37469</v>
      </c>
      <c r="B169" s="55">
        <v>2002</v>
      </c>
      <c r="C169" s="80" t="s">
        <v>56</v>
      </c>
      <c r="D169" s="39">
        <v>77.09</v>
      </c>
      <c r="E169" s="41">
        <v>80</v>
      </c>
      <c r="F169" s="84">
        <v>73.69</v>
      </c>
      <c r="G169" s="84">
        <v>75.290000000000006</v>
      </c>
      <c r="H169" s="41">
        <v>15.59</v>
      </c>
      <c r="I169" s="41">
        <v>16.23</v>
      </c>
      <c r="J169" s="84"/>
      <c r="K169" s="41">
        <v>33.581937483585456</v>
      </c>
      <c r="L169" s="41"/>
      <c r="M169" s="66">
        <f t="shared" si="8"/>
        <v>1.6000000000000085</v>
      </c>
      <c r="N169" s="38"/>
      <c r="O169" s="34">
        <v>58.795681332689654</v>
      </c>
      <c r="P169" s="34">
        <v>92.20144720843993</v>
      </c>
      <c r="Q169" s="38">
        <v>159.30000000000001</v>
      </c>
      <c r="R169" s="101"/>
      <c r="S169" s="93"/>
      <c r="T169" s="37"/>
      <c r="U169" s="94"/>
      <c r="V169" s="81"/>
      <c r="W169" s="93"/>
      <c r="X169" s="93"/>
      <c r="Y169" s="98"/>
      <c r="Z169" s="93"/>
      <c r="AA169" s="98"/>
      <c r="AB169" s="101"/>
      <c r="AC169" s="93"/>
      <c r="AD169" s="37"/>
      <c r="AE169" s="93"/>
      <c r="AF169" s="81"/>
      <c r="AG169" s="93"/>
      <c r="AH169" s="81"/>
      <c r="AI169" s="81"/>
      <c r="AJ169" s="81"/>
      <c r="AK169" s="32"/>
      <c r="AL169" s="101"/>
      <c r="AM169" s="110"/>
      <c r="AN169" s="106">
        <f t="shared" si="3"/>
        <v>-7.9999999999998295E-2</v>
      </c>
      <c r="AO169" s="37">
        <f t="shared" si="4"/>
        <v>0</v>
      </c>
      <c r="AP169" s="93">
        <f t="shared" si="5"/>
        <v>-4.2399999999999949</v>
      </c>
      <c r="AQ169" s="37">
        <f t="shared" si="6"/>
        <v>-5.0332383665716907E-2</v>
      </c>
      <c r="AR169" s="106">
        <f t="shared" si="7"/>
        <v>8.7166666666666686</v>
      </c>
      <c r="AW169" s="101"/>
      <c r="BG169" s="101"/>
      <c r="BQ169" s="101"/>
    </row>
    <row r="170" spans="1:69" ht="12.75" customHeight="1" x14ac:dyDescent="0.2">
      <c r="A170" s="90">
        <v>37500</v>
      </c>
      <c r="B170" s="55">
        <v>2002</v>
      </c>
      <c r="C170" s="80" t="s">
        <v>57</v>
      </c>
      <c r="D170" s="39">
        <v>77.39</v>
      </c>
      <c r="E170" s="41">
        <v>80.02</v>
      </c>
      <c r="F170" s="84">
        <v>74.23</v>
      </c>
      <c r="G170" s="84">
        <v>75.650000000000006</v>
      </c>
      <c r="H170" s="41">
        <v>16.940000000000001</v>
      </c>
      <c r="I170" s="41">
        <v>17.059999999999999</v>
      </c>
      <c r="J170" s="84"/>
      <c r="K170" s="41">
        <v>34.97487518124948</v>
      </c>
      <c r="L170" s="41"/>
      <c r="M170" s="66">
        <f t="shared" si="8"/>
        <v>1.4200000000000017</v>
      </c>
      <c r="N170" s="38"/>
      <c r="O170" s="34">
        <v>61.205342166034008</v>
      </c>
      <c r="P170" s="34">
        <v>95.980197808483041</v>
      </c>
      <c r="Q170" s="38">
        <v>165.8</v>
      </c>
      <c r="R170" s="101"/>
      <c r="S170" s="93"/>
      <c r="T170" s="37"/>
      <c r="U170" s="94"/>
      <c r="V170" s="81"/>
      <c r="W170" s="93"/>
      <c r="X170" s="93"/>
      <c r="Y170" s="98"/>
      <c r="Z170" s="93"/>
      <c r="AA170" s="98"/>
      <c r="AB170" s="101"/>
      <c r="AC170" s="93"/>
      <c r="AD170" s="37"/>
      <c r="AE170" s="93"/>
      <c r="AF170" s="81"/>
      <c r="AG170" s="93"/>
      <c r="AH170" s="81"/>
      <c r="AI170" s="81"/>
      <c r="AJ170" s="81"/>
      <c r="AK170" s="32"/>
      <c r="AL170" s="101"/>
      <c r="AM170" s="110"/>
      <c r="AN170" s="106">
        <f t="shared" si="3"/>
        <v>0</v>
      </c>
      <c r="AO170" s="37">
        <f t="shared" si="4"/>
        <v>0</v>
      </c>
      <c r="AP170" s="93">
        <f t="shared" si="5"/>
        <v>-3.0200000000000102</v>
      </c>
      <c r="AQ170" s="37">
        <f t="shared" si="6"/>
        <v>0</v>
      </c>
      <c r="AR170" s="106">
        <f t="shared" si="7"/>
        <v>8.7333333333333343</v>
      </c>
      <c r="AW170" s="101"/>
      <c r="BG170" s="101"/>
      <c r="BQ170" s="101"/>
    </row>
    <row r="171" spans="1:69" ht="12.75" customHeight="1" x14ac:dyDescent="0.2">
      <c r="A171" s="90">
        <v>37530</v>
      </c>
      <c r="B171" s="55">
        <v>2002</v>
      </c>
      <c r="C171" s="80" t="s">
        <v>58</v>
      </c>
      <c r="D171" s="39">
        <v>77.55</v>
      </c>
      <c r="E171" s="41">
        <v>80.05</v>
      </c>
      <c r="F171" s="84">
        <v>74.44</v>
      </c>
      <c r="G171" s="84">
        <v>75.81</v>
      </c>
      <c r="H171" s="41">
        <v>17.420000000000002</v>
      </c>
      <c r="I171" s="41">
        <v>17.63</v>
      </c>
      <c r="J171" s="84"/>
      <c r="K171" s="41">
        <v>33.983529669707252</v>
      </c>
      <c r="L171" s="41"/>
      <c r="M171" s="66">
        <f t="shared" si="8"/>
        <v>1.3700000000000045</v>
      </c>
      <c r="N171" s="38"/>
      <c r="O171" s="34">
        <v>59.48680120862754</v>
      </c>
      <c r="P171" s="34">
        <v>93.285238590929822</v>
      </c>
      <c r="Q171" s="38">
        <v>161.1</v>
      </c>
      <c r="R171" s="101"/>
      <c r="S171" s="93"/>
      <c r="T171" s="37"/>
      <c r="U171" s="94"/>
      <c r="V171" s="81"/>
      <c r="W171" s="93"/>
      <c r="X171" s="93"/>
      <c r="Y171" s="98"/>
      <c r="Z171" s="93"/>
      <c r="AA171" s="98"/>
      <c r="AB171" s="101"/>
      <c r="AC171" s="93"/>
      <c r="AD171" s="37"/>
      <c r="AE171" s="93"/>
      <c r="AF171" s="81"/>
      <c r="AG171" s="93"/>
      <c r="AH171" s="81"/>
      <c r="AI171" s="81"/>
      <c r="AJ171" s="81"/>
      <c r="AK171" s="32"/>
      <c r="AL171" s="101"/>
      <c r="AM171" s="110"/>
      <c r="AN171" s="106">
        <f t="shared" si="3"/>
        <v>0</v>
      </c>
      <c r="AO171" s="37">
        <f t="shared" si="4"/>
        <v>0</v>
      </c>
      <c r="AP171" s="93">
        <f t="shared" si="5"/>
        <v>-2.2000000000000028</v>
      </c>
      <c r="AQ171" s="37">
        <f t="shared" si="6"/>
        <v>0</v>
      </c>
      <c r="AR171" s="106">
        <f t="shared" si="7"/>
        <v>8.7583333333333258</v>
      </c>
      <c r="AW171" s="101"/>
      <c r="BG171" s="101"/>
      <c r="BQ171" s="101"/>
    </row>
    <row r="172" spans="1:69" ht="12.75" customHeight="1" x14ac:dyDescent="0.2">
      <c r="A172" s="90">
        <v>37561</v>
      </c>
      <c r="B172" s="55">
        <v>2002</v>
      </c>
      <c r="C172" s="80" t="s">
        <v>59</v>
      </c>
      <c r="D172" s="39">
        <v>77.39</v>
      </c>
      <c r="E172" s="41">
        <v>79.95</v>
      </c>
      <c r="F172" s="84">
        <v>74.099999999999994</v>
      </c>
      <c r="G172" s="84">
        <v>75.55</v>
      </c>
      <c r="H172" s="41">
        <v>15.1</v>
      </c>
      <c r="I172" s="41">
        <v>15.82</v>
      </c>
      <c r="J172" s="84"/>
      <c r="K172" s="41">
        <v>29.695273682558309</v>
      </c>
      <c r="L172" s="41"/>
      <c r="M172" s="66">
        <f t="shared" si="8"/>
        <v>1.4500000000000028</v>
      </c>
      <c r="N172" s="38"/>
      <c r="O172" s="34">
        <v>51.974052057970134</v>
      </c>
      <c r="P172" s="34">
        <v>81.503993293590852</v>
      </c>
      <c r="Q172" s="38">
        <v>140.80000000000001</v>
      </c>
      <c r="R172" s="101"/>
      <c r="S172" s="93"/>
      <c r="T172" s="37"/>
      <c r="U172" s="94"/>
      <c r="V172" s="81"/>
      <c r="W172" s="93"/>
      <c r="X172" s="93"/>
      <c r="Y172" s="98"/>
      <c r="Z172" s="93"/>
      <c r="AA172" s="98"/>
      <c r="AB172" s="101"/>
      <c r="AC172" s="93"/>
      <c r="AD172" s="37"/>
      <c r="AE172" s="93"/>
      <c r="AF172" s="81"/>
      <c r="AG172" s="93"/>
      <c r="AH172" s="81"/>
      <c r="AI172" s="81"/>
      <c r="AJ172" s="81"/>
      <c r="AK172" s="32"/>
      <c r="AL172" s="101"/>
      <c r="AM172" s="110"/>
      <c r="AN172" s="106">
        <f t="shared" si="3"/>
        <v>-9.9999999999994316E-2</v>
      </c>
      <c r="AO172" s="37">
        <f t="shared" si="4"/>
        <v>0</v>
      </c>
      <c r="AP172" s="93">
        <f t="shared" si="5"/>
        <v>0.45000000000000284</v>
      </c>
      <c r="AQ172" s="37">
        <f t="shared" si="6"/>
        <v>0</v>
      </c>
      <c r="AR172" s="106">
        <f t="shared" si="7"/>
        <v>8.6749999999999972</v>
      </c>
      <c r="AW172" s="101"/>
      <c r="BG172" s="101"/>
      <c r="BQ172" s="101"/>
    </row>
    <row r="173" spans="1:69" ht="12.75" customHeight="1" x14ac:dyDescent="0.2">
      <c r="A173" s="90">
        <v>37591</v>
      </c>
      <c r="B173" s="55">
        <v>2002</v>
      </c>
      <c r="C173" s="80" t="s">
        <v>60</v>
      </c>
      <c r="D173" s="39">
        <v>77.34</v>
      </c>
      <c r="E173" s="41">
        <v>79.849999999999994</v>
      </c>
      <c r="F173" s="84">
        <v>73.66</v>
      </c>
      <c r="G173" s="84">
        <v>75.150000000000006</v>
      </c>
      <c r="H173" s="41">
        <v>16.21</v>
      </c>
      <c r="I173" s="41">
        <v>17.21</v>
      </c>
      <c r="J173" s="84"/>
      <c r="K173" s="41">
        <v>34.565765017857856</v>
      </c>
      <c r="L173" s="41"/>
      <c r="M173" s="66">
        <f t="shared" si="8"/>
        <v>1.4900000000000091</v>
      </c>
      <c r="N173" s="38"/>
      <c r="O173" s="34">
        <v>60.447094158045559</v>
      </c>
      <c r="P173" s="34">
        <v>94.791138304539828</v>
      </c>
      <c r="Q173" s="38">
        <v>163.69999999999999</v>
      </c>
      <c r="R173" s="101"/>
      <c r="S173" s="93"/>
      <c r="T173" s="37"/>
      <c r="U173" s="94"/>
      <c r="V173" s="81"/>
      <c r="W173" s="93"/>
      <c r="X173" s="93"/>
      <c r="Y173" s="98"/>
      <c r="Z173" s="93"/>
      <c r="AA173" s="98"/>
      <c r="AB173" s="101"/>
      <c r="AC173" s="93"/>
      <c r="AD173" s="37"/>
      <c r="AE173" s="93"/>
      <c r="AF173" s="81"/>
      <c r="AG173" s="93"/>
      <c r="AH173" s="81"/>
      <c r="AI173" s="81"/>
      <c r="AJ173" s="81"/>
      <c r="AK173" s="32"/>
      <c r="AL173" s="101"/>
      <c r="AM173" s="110"/>
      <c r="AN173" s="106">
        <f t="shared" si="3"/>
        <v>-0.10000000000000853</v>
      </c>
      <c r="AO173" s="37">
        <f t="shared" si="4"/>
        <v>0</v>
      </c>
      <c r="AP173" s="93">
        <f t="shared" si="5"/>
        <v>1.4899999999999949</v>
      </c>
      <c r="AQ173" s="37">
        <f t="shared" si="6"/>
        <v>0</v>
      </c>
      <c r="AR173" s="106">
        <f t="shared" si="7"/>
        <v>8.5916666666666686</v>
      </c>
      <c r="AW173" s="101"/>
      <c r="BG173" s="101"/>
      <c r="BQ173" s="101"/>
    </row>
    <row r="174" spans="1:69" ht="12.75" customHeight="1" x14ac:dyDescent="0.2">
      <c r="A174" s="90">
        <v>37622</v>
      </c>
      <c r="B174" s="55">
        <v>2003</v>
      </c>
      <c r="C174" s="80" t="s">
        <v>50</v>
      </c>
      <c r="D174" s="39">
        <v>78.150000000000006</v>
      </c>
      <c r="E174" s="41">
        <v>80.47</v>
      </c>
      <c r="F174" s="84">
        <v>74.95</v>
      </c>
      <c r="G174" s="84">
        <v>76.38</v>
      </c>
      <c r="H174" s="41">
        <v>17.829999999999998</v>
      </c>
      <c r="I174" s="41">
        <v>18.63</v>
      </c>
      <c r="J174" s="84"/>
      <c r="K174" s="41">
        <v>38.194510058182232</v>
      </c>
      <c r="L174" s="41"/>
      <c r="M174" s="66">
        <f t="shared" si="8"/>
        <v>1.4299999999999926</v>
      </c>
      <c r="N174" s="38"/>
      <c r="O174" s="34">
        <v>66.822497150298602</v>
      </c>
      <c r="P174" s="34">
        <v>104.70284025779881</v>
      </c>
      <c r="Q174" s="38">
        <v>180.9</v>
      </c>
      <c r="R174" s="101"/>
      <c r="S174" s="93"/>
      <c r="T174" s="37"/>
      <c r="U174" s="94"/>
      <c r="V174" s="81"/>
      <c r="W174" s="93"/>
      <c r="X174" s="93"/>
      <c r="Y174" s="98"/>
      <c r="Z174" s="93"/>
      <c r="AA174" s="98"/>
      <c r="AB174" s="101"/>
      <c r="AC174" s="93"/>
      <c r="AD174" s="37"/>
      <c r="AE174" s="93"/>
      <c r="AF174" s="81"/>
      <c r="AG174" s="93"/>
      <c r="AH174" s="81"/>
      <c r="AI174" s="81"/>
      <c r="AJ174" s="81"/>
      <c r="AK174" s="32"/>
      <c r="AL174" s="101"/>
      <c r="AM174" s="110"/>
      <c r="AN174" s="106">
        <f t="shared" si="3"/>
        <v>0.62000000000000455</v>
      </c>
      <c r="AO174" s="37">
        <f t="shared" si="4"/>
        <v>0</v>
      </c>
      <c r="AP174" s="93">
        <f t="shared" si="5"/>
        <v>1.9899999999999949</v>
      </c>
      <c r="AQ174" s="37">
        <f t="shared" si="6"/>
        <v>0</v>
      </c>
      <c r="AR174" s="106">
        <f t="shared" si="7"/>
        <v>9.1083333333333343</v>
      </c>
      <c r="AW174" s="101"/>
      <c r="BG174" s="101"/>
      <c r="BQ174" s="101"/>
    </row>
    <row r="175" spans="1:69" ht="12.75" customHeight="1" x14ac:dyDescent="0.2">
      <c r="A175" s="90">
        <v>37653</v>
      </c>
      <c r="B175" s="55">
        <v>2003</v>
      </c>
      <c r="C175" s="80" t="s">
        <v>51</v>
      </c>
      <c r="D175" s="41">
        <v>79.31</v>
      </c>
      <c r="E175" s="41">
        <v>81.31</v>
      </c>
      <c r="F175" s="41">
        <v>76.66</v>
      </c>
      <c r="G175" s="41">
        <v>78.010000000000005</v>
      </c>
      <c r="H175" s="41">
        <v>20.239999999999998</v>
      </c>
      <c r="I175" s="41">
        <v>20.5</v>
      </c>
      <c r="J175" s="84"/>
      <c r="K175" s="41">
        <v>39.713512155774367</v>
      </c>
      <c r="L175" s="41"/>
      <c r="M175" s="66">
        <f t="shared" si="8"/>
        <v>1.3500000000000085</v>
      </c>
      <c r="N175" s="38"/>
      <c r="O175" s="34">
        <v>69.494282055871395</v>
      </c>
      <c r="P175" s="34">
        <v>108.96431273326988</v>
      </c>
      <c r="Q175" s="38">
        <v>188.3</v>
      </c>
      <c r="R175" s="101"/>
      <c r="S175" s="93"/>
      <c r="T175" s="37"/>
      <c r="U175" s="94"/>
      <c r="V175" s="81"/>
      <c r="W175" s="93"/>
      <c r="X175" s="93"/>
      <c r="Y175" s="98"/>
      <c r="Z175" s="93"/>
      <c r="AA175" s="98"/>
      <c r="AB175" s="101"/>
      <c r="AC175" s="93"/>
      <c r="AD175" s="37"/>
      <c r="AE175" s="93"/>
      <c r="AF175" s="81"/>
      <c r="AG175" s="93"/>
      <c r="AH175" s="81"/>
      <c r="AI175" s="81"/>
      <c r="AJ175" s="81"/>
      <c r="AK175" s="32"/>
      <c r="AL175" s="101"/>
      <c r="AM175" s="110"/>
      <c r="AN175" s="106">
        <f t="shared" si="3"/>
        <v>0.84000000000000341</v>
      </c>
      <c r="AO175" s="37">
        <f t="shared" si="4"/>
        <v>0</v>
      </c>
      <c r="AP175" s="93">
        <f t="shared" si="5"/>
        <v>2.7900000000000063</v>
      </c>
      <c r="AQ175" s="37">
        <f t="shared" si="6"/>
        <v>0</v>
      </c>
      <c r="AR175" s="106">
        <f t="shared" si="7"/>
        <v>9.8083333333333371</v>
      </c>
      <c r="AW175" s="101"/>
      <c r="BG175" s="101"/>
      <c r="BQ175" s="101"/>
    </row>
    <row r="176" spans="1:69" ht="12.75" customHeight="1" x14ac:dyDescent="0.2">
      <c r="A176" s="90">
        <v>37681</v>
      </c>
      <c r="B176" s="55">
        <v>2003</v>
      </c>
      <c r="C176" s="80" t="s">
        <v>52</v>
      </c>
      <c r="D176" s="39">
        <v>81.36</v>
      </c>
      <c r="E176" s="41">
        <v>82.92</v>
      </c>
      <c r="F176" s="84">
        <v>78.55</v>
      </c>
      <c r="G176" s="84">
        <v>81.099999999999994</v>
      </c>
      <c r="H176" s="41">
        <v>22.49</v>
      </c>
      <c r="I176" s="41">
        <v>22.87</v>
      </c>
      <c r="J176" s="84"/>
      <c r="K176" s="41">
        <v>38.077279268683718</v>
      </c>
      <c r="L176" s="41"/>
      <c r="M176" s="66">
        <f t="shared" si="8"/>
        <v>2.5499999999999972</v>
      </c>
      <c r="N176" s="38"/>
      <c r="O176" s="34">
        <v>66.577231410429235</v>
      </c>
      <c r="P176" s="34">
        <v>104.10673066430282</v>
      </c>
      <c r="Q176" s="38">
        <v>180.6</v>
      </c>
      <c r="R176" s="101"/>
      <c r="S176" s="93"/>
      <c r="T176" s="37"/>
      <c r="U176" s="94"/>
      <c r="V176" s="81"/>
      <c r="W176" s="93"/>
      <c r="X176" s="93"/>
      <c r="Y176" s="98"/>
      <c r="Z176" s="93"/>
      <c r="AA176" s="98"/>
      <c r="AB176" s="101"/>
      <c r="AC176" s="93"/>
      <c r="AD176" s="37"/>
      <c r="AE176" s="93"/>
      <c r="AF176" s="81"/>
      <c r="AG176" s="93"/>
      <c r="AH176" s="81"/>
      <c r="AI176" s="81"/>
      <c r="AJ176" s="81"/>
      <c r="AK176" s="32"/>
      <c r="AL176" s="101"/>
      <c r="AM176" s="110"/>
      <c r="AN176" s="106">
        <f t="shared" si="3"/>
        <v>1.6099999999999994</v>
      </c>
      <c r="AO176" s="37">
        <f t="shared" si="4"/>
        <v>0</v>
      </c>
      <c r="AP176" s="93">
        <f t="shared" si="5"/>
        <v>3.75</v>
      </c>
      <c r="AQ176" s="37">
        <f t="shared" si="6"/>
        <v>0</v>
      </c>
      <c r="AR176" s="106">
        <f t="shared" si="7"/>
        <v>11.150000000000006</v>
      </c>
      <c r="AW176" s="101"/>
      <c r="BG176" s="101"/>
      <c r="BQ176" s="101"/>
    </row>
    <row r="177" spans="1:69" ht="12.75" customHeight="1" x14ac:dyDescent="0.2">
      <c r="A177" s="90">
        <v>37712</v>
      </c>
      <c r="B177" s="55">
        <v>2003</v>
      </c>
      <c r="C177" s="80" t="s">
        <v>53</v>
      </c>
      <c r="D177" s="35">
        <v>81.42</v>
      </c>
      <c r="E177" s="41">
        <v>83.1</v>
      </c>
      <c r="F177" s="41">
        <v>78.2</v>
      </c>
      <c r="G177" s="41">
        <v>80.849999999999994</v>
      </c>
      <c r="H177" s="41">
        <v>16.170000000000002</v>
      </c>
      <c r="I177" s="41">
        <v>17.5</v>
      </c>
      <c r="J177" s="41"/>
      <c r="K177" s="41">
        <v>31.185668976610135</v>
      </c>
      <c r="L177" s="41"/>
      <c r="M177" s="66">
        <f t="shared" si="8"/>
        <v>2.6499999999999915</v>
      </c>
      <c r="N177" s="38"/>
      <c r="O177" s="34">
        <v>54.601295993253942</v>
      </c>
      <c r="P177" s="34">
        <v>85.769815468116349</v>
      </c>
      <c r="Q177" s="38">
        <v>148.19999999999999</v>
      </c>
      <c r="R177" s="101"/>
      <c r="S177" s="93"/>
      <c r="T177" s="37"/>
      <c r="U177" s="94"/>
      <c r="V177" s="81"/>
      <c r="W177" s="93"/>
      <c r="X177" s="93"/>
      <c r="Y177" s="98"/>
      <c r="Z177" s="93"/>
      <c r="AA177" s="98"/>
      <c r="AB177" s="101"/>
      <c r="AC177" s="93"/>
      <c r="AD177" s="37"/>
      <c r="AE177" s="93"/>
      <c r="AF177" s="81"/>
      <c r="AG177" s="93"/>
      <c r="AH177" s="81"/>
      <c r="AI177" s="81"/>
      <c r="AJ177" s="81"/>
      <c r="AK177" s="32"/>
      <c r="AL177" s="101"/>
      <c r="AM177" s="110"/>
      <c r="AN177" s="106">
        <f t="shared" si="3"/>
        <v>0.17999999999999261</v>
      </c>
      <c r="AO177" s="37">
        <f t="shared" si="4"/>
        <v>0</v>
      </c>
      <c r="AP177" s="93">
        <f t="shared" si="5"/>
        <v>2.4899999999999949</v>
      </c>
      <c r="AQ177" s="37">
        <f t="shared" si="6"/>
        <v>0</v>
      </c>
      <c r="AR177" s="106">
        <f t="shared" si="7"/>
        <v>11.299999999999997</v>
      </c>
      <c r="AW177" s="101"/>
      <c r="BG177" s="101"/>
      <c r="BQ177" s="101"/>
    </row>
    <row r="178" spans="1:69" ht="12.75" customHeight="1" x14ac:dyDescent="0.2">
      <c r="A178" s="90">
        <v>37742</v>
      </c>
      <c r="B178" s="55">
        <v>2003</v>
      </c>
      <c r="C178" s="80" t="s">
        <v>54</v>
      </c>
      <c r="D178" s="35">
        <v>80.040000000000006</v>
      </c>
      <c r="E178" s="41">
        <v>81.209999999999994</v>
      </c>
      <c r="F178" s="41">
        <v>75.84</v>
      </c>
      <c r="G178" s="41">
        <v>78.2</v>
      </c>
      <c r="H178" s="41">
        <v>15.71</v>
      </c>
      <c r="I178" s="41">
        <v>16.88</v>
      </c>
      <c r="J178" s="41"/>
      <c r="K178" s="41">
        <v>30.16141612726091</v>
      </c>
      <c r="L178" s="41"/>
      <c r="M178" s="66">
        <f t="shared" si="8"/>
        <v>2.3599999999999994</v>
      </c>
      <c r="N178" s="38"/>
      <c r="O178" s="34">
        <v>52.804207119208996</v>
      </c>
      <c r="P178" s="34">
        <v>82.926960751813056</v>
      </c>
      <c r="Q178" s="38">
        <v>143.19999999999999</v>
      </c>
      <c r="R178" s="101"/>
      <c r="S178" s="93"/>
      <c r="T178" s="37"/>
      <c r="U178" s="94"/>
      <c r="V178" s="81"/>
      <c r="W178" s="93"/>
      <c r="X178" s="93"/>
      <c r="Y178" s="98"/>
      <c r="Z178" s="93"/>
      <c r="AA178" s="98"/>
      <c r="AB178" s="101"/>
      <c r="AC178" s="93"/>
      <c r="AD178" s="37"/>
      <c r="AE178" s="93"/>
      <c r="AF178" s="81"/>
      <c r="AG178" s="93"/>
      <c r="AH178" s="81"/>
      <c r="AI178" s="81"/>
      <c r="AJ178" s="81"/>
      <c r="AK178" s="32"/>
      <c r="AL178" s="101"/>
      <c r="AM178" s="110"/>
      <c r="AN178" s="106">
        <f t="shared" si="3"/>
        <v>-1.8900000000000006</v>
      </c>
      <c r="AO178" s="37">
        <f t="shared" si="4"/>
        <v>0</v>
      </c>
      <c r="AP178" s="93">
        <f t="shared" si="5"/>
        <v>0.79999999999999716</v>
      </c>
      <c r="AQ178" s="37">
        <f t="shared" si="6"/>
        <v>0</v>
      </c>
      <c r="AR178" s="106">
        <f t="shared" si="7"/>
        <v>9.7249999999999943</v>
      </c>
      <c r="AW178" s="101"/>
      <c r="BG178" s="101"/>
      <c r="BQ178" s="101"/>
    </row>
    <row r="179" spans="1:69" ht="12.75" customHeight="1" x14ac:dyDescent="0.2">
      <c r="A179" s="90">
        <v>37773</v>
      </c>
      <c r="B179" s="55">
        <v>2003</v>
      </c>
      <c r="C179" s="80" t="s">
        <v>13</v>
      </c>
      <c r="D179" s="35">
        <v>79.36</v>
      </c>
      <c r="E179" s="41">
        <v>80.39</v>
      </c>
      <c r="F179" s="41">
        <v>74.39</v>
      </c>
      <c r="G179" s="41">
        <v>76.66</v>
      </c>
      <c r="H179" s="41">
        <v>15.16</v>
      </c>
      <c r="I179" s="41">
        <v>16.77</v>
      </c>
      <c r="J179" s="41"/>
      <c r="K179" s="41">
        <v>32.055301599412061</v>
      </c>
      <c r="L179" s="41"/>
      <c r="M179" s="66">
        <f t="shared" si="8"/>
        <v>2.269999999999996</v>
      </c>
      <c r="N179" s="38"/>
      <c r="O179" s="34">
        <v>56.105084929640896</v>
      </c>
      <c r="P179" s="34">
        <v>88.032943960683141</v>
      </c>
      <c r="Q179" s="38">
        <v>152</v>
      </c>
      <c r="R179" s="101"/>
      <c r="S179" s="93"/>
      <c r="T179" s="37"/>
      <c r="U179" s="94"/>
      <c r="V179" s="81"/>
      <c r="W179" s="93"/>
      <c r="X179" s="93"/>
      <c r="Y179" s="98"/>
      <c r="Z179" s="93"/>
      <c r="AA179" s="98"/>
      <c r="AB179" s="101"/>
      <c r="AC179" s="93"/>
      <c r="AD179" s="37"/>
      <c r="AE179" s="93"/>
      <c r="AF179" s="81"/>
      <c r="AG179" s="93"/>
      <c r="AH179" s="81"/>
      <c r="AI179" s="81"/>
      <c r="AJ179" s="81"/>
      <c r="AK179" s="32"/>
      <c r="AL179" s="101"/>
      <c r="AM179" s="110"/>
      <c r="AN179" s="106">
        <f t="shared" si="3"/>
        <v>-0.81999999999999318</v>
      </c>
      <c r="AO179" s="37">
        <f t="shared" si="4"/>
        <v>0</v>
      </c>
      <c r="AP179" s="93">
        <f t="shared" si="5"/>
        <v>7.000000000000739E-2</v>
      </c>
      <c r="AQ179" s="37">
        <f t="shared" si="6"/>
        <v>0</v>
      </c>
      <c r="AR179" s="106">
        <f t="shared" si="7"/>
        <v>9.0416666666666714</v>
      </c>
      <c r="AW179" s="101"/>
      <c r="BG179" s="101"/>
      <c r="BQ179" s="101"/>
    </row>
    <row r="180" spans="1:69" ht="12.75" customHeight="1" x14ac:dyDescent="0.2">
      <c r="A180" s="90">
        <v>37803</v>
      </c>
      <c r="B180" s="55">
        <v>2003</v>
      </c>
      <c r="C180" s="80" t="s">
        <v>55</v>
      </c>
      <c r="D180" s="35">
        <v>79.59</v>
      </c>
      <c r="E180" s="41">
        <v>80.510000000000005</v>
      </c>
      <c r="F180" s="41">
        <v>74.47</v>
      </c>
      <c r="G180" s="41">
        <v>76.569999999999993</v>
      </c>
      <c r="H180" s="41">
        <v>16.3</v>
      </c>
      <c r="I180" s="41">
        <v>17.57</v>
      </c>
      <c r="J180" s="41"/>
      <c r="K180" s="41">
        <v>33.700338323330215</v>
      </c>
      <c r="L180" s="41"/>
      <c r="M180" s="66">
        <f t="shared" si="8"/>
        <v>2.0999999999999943</v>
      </c>
      <c r="N180" s="38"/>
      <c r="O180" s="34">
        <v>58.984472821843809</v>
      </c>
      <c r="P180" s="34">
        <v>92.551688715212705</v>
      </c>
      <c r="Q180" s="38">
        <v>159.5</v>
      </c>
      <c r="R180" s="101"/>
      <c r="S180" s="93"/>
      <c r="T180" s="37"/>
      <c r="U180" s="94"/>
      <c r="V180" s="81"/>
      <c r="W180" s="93"/>
      <c r="X180" s="93"/>
      <c r="Y180" s="98"/>
      <c r="Z180" s="93"/>
      <c r="AA180" s="98"/>
      <c r="AB180" s="101"/>
      <c r="AC180" s="93"/>
      <c r="AD180" s="37"/>
      <c r="AE180" s="93"/>
      <c r="AF180" s="81"/>
      <c r="AG180" s="93"/>
      <c r="AH180" s="81"/>
      <c r="AI180" s="81"/>
      <c r="AJ180" s="81"/>
      <c r="AK180" s="32"/>
      <c r="AL180" s="101"/>
      <c r="AM180" s="110"/>
      <c r="AN180" s="106">
        <f t="shared" si="3"/>
        <v>0.12000000000000455</v>
      </c>
      <c r="AO180" s="37">
        <f t="shared" si="4"/>
        <v>0</v>
      </c>
      <c r="AP180" s="93">
        <f t="shared" si="5"/>
        <v>0.43000000000000682</v>
      </c>
      <c r="AQ180" s="37">
        <f t="shared" si="6"/>
        <v>0</v>
      </c>
      <c r="AR180" s="106">
        <f t="shared" si="7"/>
        <v>9.1416666666666657</v>
      </c>
      <c r="AW180" s="101"/>
      <c r="BG180" s="101"/>
      <c r="BQ180" s="101"/>
    </row>
    <row r="181" spans="1:69" ht="12.75" customHeight="1" x14ac:dyDescent="0.2">
      <c r="A181" s="90">
        <v>37834</v>
      </c>
      <c r="B181" s="55">
        <v>2003</v>
      </c>
      <c r="C181" s="80" t="s">
        <v>56</v>
      </c>
      <c r="D181" s="35">
        <v>79.77</v>
      </c>
      <c r="E181" s="41">
        <v>81.260000000000005</v>
      </c>
      <c r="F181" s="41">
        <v>75.73</v>
      </c>
      <c r="G181" s="41">
        <v>77.319999999999993</v>
      </c>
      <c r="H181" s="41">
        <v>17.32</v>
      </c>
      <c r="I181" s="41">
        <v>18.510000000000002</v>
      </c>
      <c r="J181" s="41"/>
      <c r="K181" s="41">
        <v>35.757177289812489</v>
      </c>
      <c r="L181" s="41"/>
      <c r="M181" s="66">
        <f t="shared" si="8"/>
        <v>1.5899999999999892</v>
      </c>
      <c r="N181" s="38"/>
      <c r="O181" s="34">
        <v>62.576832108137943</v>
      </c>
      <c r="P181" s="34">
        <v>98.148080043477421</v>
      </c>
      <c r="Q181" s="38">
        <v>170.3</v>
      </c>
      <c r="R181" s="101"/>
      <c r="S181" s="93"/>
      <c r="T181" s="37"/>
      <c r="U181" s="94"/>
      <c r="V181" s="81"/>
      <c r="W181" s="93"/>
      <c r="X181" s="93"/>
      <c r="Y181" s="98"/>
      <c r="Z181" s="93"/>
      <c r="AA181" s="98"/>
      <c r="AB181" s="101"/>
      <c r="AC181" s="93"/>
      <c r="AD181" s="37"/>
      <c r="AE181" s="93"/>
      <c r="AF181" s="81"/>
      <c r="AG181" s="93"/>
      <c r="AH181" s="81"/>
      <c r="AI181" s="81"/>
      <c r="AJ181" s="81"/>
      <c r="AK181" s="32"/>
      <c r="AL181" s="101"/>
      <c r="AM181" s="110"/>
      <c r="AN181" s="106">
        <f t="shared" si="3"/>
        <v>0.75</v>
      </c>
      <c r="AO181" s="37">
        <f t="shared" si="4"/>
        <v>0</v>
      </c>
      <c r="AP181" s="93">
        <f t="shared" si="5"/>
        <v>1.2600000000000051</v>
      </c>
      <c r="AQ181" s="37">
        <f t="shared" si="6"/>
        <v>0</v>
      </c>
      <c r="AR181" s="106">
        <f t="shared" si="7"/>
        <v>9.7666666666666657</v>
      </c>
      <c r="AW181" s="101"/>
      <c r="BG181" s="101"/>
      <c r="BQ181" s="101"/>
    </row>
    <row r="182" spans="1:69" ht="12.75" customHeight="1" x14ac:dyDescent="0.2">
      <c r="A182" s="90">
        <v>37865</v>
      </c>
      <c r="B182" s="55">
        <v>2003</v>
      </c>
      <c r="C182" s="80" t="s">
        <v>57</v>
      </c>
      <c r="D182" s="35">
        <v>79.81</v>
      </c>
      <c r="E182" s="41">
        <v>81.17</v>
      </c>
      <c r="F182" s="41">
        <v>76.099999999999994</v>
      </c>
      <c r="G182" s="41">
        <v>77.55</v>
      </c>
      <c r="H182" s="41">
        <v>16.809999999999999</v>
      </c>
      <c r="I182" s="41">
        <v>17.940000000000001</v>
      </c>
      <c r="J182" s="41"/>
      <c r="K182" s="41">
        <v>32.181094762251192</v>
      </c>
      <c r="L182" s="41"/>
      <c r="M182" s="66">
        <f t="shared" si="8"/>
        <v>1.4500000000000028</v>
      </c>
      <c r="N182" s="38"/>
      <c r="O182" s="34">
        <v>56.280487380397588</v>
      </c>
      <c r="P182" s="34">
        <v>88.072189569807136</v>
      </c>
      <c r="Q182" s="35" t="s">
        <v>16</v>
      </c>
      <c r="R182" s="101"/>
      <c r="S182" s="93"/>
      <c r="T182" s="37"/>
      <c r="U182" s="94"/>
      <c r="V182" s="81"/>
      <c r="W182" s="93"/>
      <c r="X182" s="93"/>
      <c r="Y182" s="98"/>
      <c r="Z182" s="93"/>
      <c r="AA182" s="98"/>
      <c r="AB182" s="101"/>
      <c r="AC182" s="93"/>
      <c r="AD182" s="37"/>
      <c r="AE182" s="93"/>
      <c r="AF182" s="81"/>
      <c r="AG182" s="93"/>
      <c r="AH182" s="81"/>
      <c r="AI182" s="81"/>
      <c r="AJ182" s="81"/>
      <c r="AK182" s="32"/>
      <c r="AL182" s="101"/>
      <c r="AM182" s="110"/>
      <c r="AN182" s="106">
        <f t="shared" si="3"/>
        <v>-9.0000000000003411E-2</v>
      </c>
      <c r="AO182" s="37">
        <f t="shared" si="4"/>
        <v>0</v>
      </c>
      <c r="AP182" s="93">
        <f t="shared" si="5"/>
        <v>1.1500000000000057</v>
      </c>
      <c r="AQ182" s="37">
        <f t="shared" si="6"/>
        <v>0</v>
      </c>
      <c r="AR182" s="106">
        <f t="shared" si="7"/>
        <v>9.6916666666666629</v>
      </c>
      <c r="AW182" s="101"/>
      <c r="BG182" s="101"/>
      <c r="BQ182" s="101"/>
    </row>
    <row r="183" spans="1:69" ht="12.75" customHeight="1" x14ac:dyDescent="0.2">
      <c r="A183" s="90">
        <v>37895</v>
      </c>
      <c r="B183" s="55">
        <v>2003</v>
      </c>
      <c r="C183" s="80" t="s">
        <v>58</v>
      </c>
      <c r="D183" s="35">
        <v>80.05</v>
      </c>
      <c r="E183" s="41">
        <v>81.31</v>
      </c>
      <c r="F183" s="41">
        <v>75.84</v>
      </c>
      <c r="G183" s="41">
        <v>77.38</v>
      </c>
      <c r="H183" s="41">
        <v>17.07</v>
      </c>
      <c r="I183" s="41">
        <v>18.600000000000001</v>
      </c>
      <c r="J183" s="41"/>
      <c r="K183" s="41">
        <v>33.971065889613335</v>
      </c>
      <c r="L183" s="41"/>
      <c r="M183" s="66">
        <f t="shared" si="8"/>
        <v>1.539999999999992</v>
      </c>
      <c r="N183" s="38"/>
      <c r="O183" s="34">
        <v>59.465650670943205</v>
      </c>
      <c r="P183" s="34">
        <v>93.345351584420712</v>
      </c>
      <c r="Q183" s="33"/>
      <c r="R183" s="101"/>
      <c r="S183" s="93"/>
      <c r="T183" s="37"/>
      <c r="U183" s="94"/>
      <c r="V183" s="81"/>
      <c r="W183" s="93"/>
      <c r="X183" s="93"/>
      <c r="Y183" s="98"/>
      <c r="Z183" s="93"/>
      <c r="AA183" s="98"/>
      <c r="AB183" s="101"/>
      <c r="AC183" s="93"/>
      <c r="AD183" s="37"/>
      <c r="AE183" s="93"/>
      <c r="AF183" s="81"/>
      <c r="AG183" s="93"/>
      <c r="AH183" s="81"/>
      <c r="AI183" s="81"/>
      <c r="AJ183" s="81"/>
      <c r="AK183" s="32"/>
      <c r="AL183" s="101"/>
      <c r="AM183" s="110"/>
      <c r="AN183" s="106">
        <f t="shared" si="3"/>
        <v>0.14000000000000057</v>
      </c>
      <c r="AO183" s="37">
        <f t="shared" si="4"/>
        <v>0</v>
      </c>
      <c r="AP183" s="93">
        <f t="shared" si="5"/>
        <v>1.2600000000000051</v>
      </c>
      <c r="AQ183" s="37">
        <f t="shared" si="6"/>
        <v>0</v>
      </c>
      <c r="AR183" s="106">
        <f t="shared" si="7"/>
        <v>9.8083333333333371</v>
      </c>
      <c r="AW183" s="101"/>
      <c r="BG183" s="101"/>
      <c r="BQ183" s="101"/>
    </row>
    <row r="184" spans="1:69" ht="12.75" customHeight="1" x14ac:dyDescent="0.2">
      <c r="A184" s="90">
        <v>37926</v>
      </c>
      <c r="B184" s="55">
        <v>2003</v>
      </c>
      <c r="C184" s="80" t="s">
        <v>59</v>
      </c>
      <c r="D184" s="35">
        <v>80.19</v>
      </c>
      <c r="E184" s="41">
        <v>81.400000000000006</v>
      </c>
      <c r="F184" s="41">
        <v>75.86</v>
      </c>
      <c r="G184" s="41">
        <v>77.45</v>
      </c>
      <c r="H184" s="41">
        <v>17.55</v>
      </c>
      <c r="I184" s="41">
        <v>18.739999999999998</v>
      </c>
      <c r="J184" s="41"/>
      <c r="K184" s="41">
        <v>33.036261045806739</v>
      </c>
      <c r="L184" s="41"/>
      <c r="M184" s="66">
        <f t="shared" si="8"/>
        <v>1.5900000000000034</v>
      </c>
      <c r="N184" s="38"/>
      <c r="O184" s="34">
        <v>57.808322160618204</v>
      </c>
      <c r="P184" s="34">
        <v>90.633254765134694</v>
      </c>
      <c r="Q184" s="33"/>
      <c r="R184" s="101"/>
      <c r="S184" s="93"/>
      <c r="T184" s="37"/>
      <c r="U184" s="94"/>
      <c r="V184" s="81"/>
      <c r="W184" s="93"/>
      <c r="X184" s="93"/>
      <c r="Y184" s="98"/>
      <c r="Z184" s="93"/>
      <c r="AA184" s="98"/>
      <c r="AB184" s="101"/>
      <c r="AC184" s="93"/>
      <c r="AD184" s="37"/>
      <c r="AE184" s="93"/>
      <c r="AF184" s="81"/>
      <c r="AG184" s="93"/>
      <c r="AH184" s="81"/>
      <c r="AI184" s="81"/>
      <c r="AJ184" s="81"/>
      <c r="AK184" s="32"/>
      <c r="AL184" s="101"/>
      <c r="AM184" s="110"/>
      <c r="AN184" s="106">
        <f t="shared" si="3"/>
        <v>9.0000000000003411E-2</v>
      </c>
      <c r="AO184" s="37">
        <f t="shared" si="4"/>
        <v>0</v>
      </c>
      <c r="AP184" s="93">
        <f t="shared" si="5"/>
        <v>1.4500000000000028</v>
      </c>
      <c r="AQ184" s="37">
        <f t="shared" si="6"/>
        <v>0</v>
      </c>
      <c r="AR184" s="106">
        <f t="shared" si="7"/>
        <v>9.88333333333334</v>
      </c>
      <c r="AW184" s="101"/>
      <c r="BG184" s="101"/>
      <c r="BQ184" s="101"/>
    </row>
    <row r="185" spans="1:69" ht="12.75" customHeight="1" x14ac:dyDescent="0.2">
      <c r="A185" s="90">
        <v>37956</v>
      </c>
      <c r="B185" s="55">
        <v>2003</v>
      </c>
      <c r="C185" s="80" t="s">
        <v>60</v>
      </c>
      <c r="D185" s="35">
        <v>80.25</v>
      </c>
      <c r="E185" s="41">
        <v>81.319999999999993</v>
      </c>
      <c r="F185" s="41">
        <v>75.88</v>
      </c>
      <c r="G185" s="41">
        <v>77.56</v>
      </c>
      <c r="H185" s="41">
        <v>18.2</v>
      </c>
      <c r="I185" s="41">
        <v>18.47</v>
      </c>
      <c r="J185" s="41"/>
      <c r="K185" s="41">
        <v>33.104106477284972</v>
      </c>
      <c r="L185" s="41"/>
      <c r="M185" s="66">
        <f t="shared" si="8"/>
        <v>1.6800000000000068</v>
      </c>
      <c r="N185" s="38"/>
      <c r="O185" s="34">
        <v>57.940185128364448</v>
      </c>
      <c r="P185" s="34">
        <v>90.909291255596372</v>
      </c>
      <c r="Q185" s="33"/>
      <c r="R185" s="101"/>
      <c r="S185" s="93"/>
      <c r="T185" s="37"/>
      <c r="U185" s="94"/>
      <c r="V185" s="81"/>
      <c r="W185" s="93"/>
      <c r="X185" s="93"/>
      <c r="Y185" s="98"/>
      <c r="Z185" s="93"/>
      <c r="AA185" s="98"/>
      <c r="AB185" s="101"/>
      <c r="AC185" s="93"/>
      <c r="AD185" s="37"/>
      <c r="AE185" s="93"/>
      <c r="AF185" s="81"/>
      <c r="AG185" s="93"/>
      <c r="AH185" s="81"/>
      <c r="AI185" s="81"/>
      <c r="AJ185" s="81"/>
      <c r="AK185" s="32"/>
      <c r="AL185" s="101"/>
      <c r="AM185" s="110"/>
      <c r="AN185" s="106">
        <f t="shared" si="3"/>
        <v>-8.0000000000012506E-2</v>
      </c>
      <c r="AO185" s="37">
        <f t="shared" si="4"/>
        <v>0</v>
      </c>
      <c r="AP185" s="93">
        <f t="shared" si="5"/>
        <v>1.4699999999999989</v>
      </c>
      <c r="AQ185" s="37">
        <f t="shared" si="6"/>
        <v>0</v>
      </c>
      <c r="AR185" s="106">
        <f t="shared" si="7"/>
        <v>9.8166666666666629</v>
      </c>
      <c r="AW185" s="101"/>
      <c r="BG185" s="101"/>
      <c r="BQ185" s="101"/>
    </row>
    <row r="186" spans="1:69" ht="12.75" customHeight="1" x14ac:dyDescent="0.2">
      <c r="A186" s="90">
        <v>37987</v>
      </c>
      <c r="B186" s="55">
        <v>2004</v>
      </c>
      <c r="C186" s="80" t="s">
        <v>50</v>
      </c>
      <c r="D186" s="33">
        <v>80.040000000000006</v>
      </c>
      <c r="E186" s="41">
        <v>81.489999999999995</v>
      </c>
      <c r="F186" s="41">
        <v>76.2</v>
      </c>
      <c r="G186" s="41">
        <v>77.92</v>
      </c>
      <c r="H186" s="41">
        <v>18.329999999999998</v>
      </c>
      <c r="I186" s="41">
        <v>18.95</v>
      </c>
      <c r="J186" s="41"/>
      <c r="K186" s="41">
        <v>32.255456934479426</v>
      </c>
      <c r="L186" s="41"/>
      <c r="M186" s="66">
        <f t="shared" si="8"/>
        <v>1.7199999999999989</v>
      </c>
      <c r="N186" s="38"/>
      <c r="O186" s="34">
        <v>56.391294493045322</v>
      </c>
      <c r="P186" s="34">
        <v>88.3</v>
      </c>
      <c r="Q186" s="33"/>
      <c r="R186" s="101"/>
      <c r="S186" s="93"/>
      <c r="T186" s="37"/>
      <c r="U186" s="94"/>
      <c r="V186" s="81"/>
      <c r="W186" s="93"/>
      <c r="X186" s="93"/>
      <c r="Y186" s="98"/>
      <c r="Z186" s="93"/>
      <c r="AA186" s="98"/>
      <c r="AB186" s="101"/>
      <c r="AC186" s="93"/>
      <c r="AD186" s="37"/>
      <c r="AE186" s="93"/>
      <c r="AF186" s="81"/>
      <c r="AG186" s="93"/>
      <c r="AH186" s="81"/>
      <c r="AI186" s="81"/>
      <c r="AJ186" s="81"/>
      <c r="AK186" s="32"/>
      <c r="AL186" s="101"/>
      <c r="AM186" s="110"/>
      <c r="AN186" s="106">
        <f t="shared" si="3"/>
        <v>0.17000000000000171</v>
      </c>
      <c r="AO186" s="37">
        <f t="shared" si="4"/>
        <v>0</v>
      </c>
      <c r="AP186" s="93">
        <f t="shared" si="5"/>
        <v>1.019999999999996</v>
      </c>
      <c r="AQ186" s="37">
        <f t="shared" si="6"/>
        <v>0</v>
      </c>
      <c r="AR186" s="106">
        <f t="shared" si="7"/>
        <v>9.9583333333333286</v>
      </c>
      <c r="AW186" s="101"/>
      <c r="BG186" s="101"/>
      <c r="BQ186" s="101"/>
    </row>
    <row r="187" spans="1:69" ht="12.75" customHeight="1" x14ac:dyDescent="0.2">
      <c r="A187" s="90">
        <v>38018</v>
      </c>
      <c r="B187" s="55">
        <v>2004</v>
      </c>
      <c r="C187" s="80" t="s">
        <v>51</v>
      </c>
      <c r="D187" s="33">
        <v>79.89</v>
      </c>
      <c r="E187" s="41">
        <v>81.42</v>
      </c>
      <c r="F187" s="41">
        <v>76.36</v>
      </c>
      <c r="G187" s="41">
        <v>77.930000000000007</v>
      </c>
      <c r="H187" s="41">
        <v>17.73</v>
      </c>
      <c r="I187" s="41">
        <v>17.579999999999998</v>
      </c>
      <c r="J187" s="41"/>
      <c r="K187" s="41">
        <v>31.821074428850473</v>
      </c>
      <c r="L187" s="41"/>
      <c r="M187" s="66">
        <f t="shared" si="8"/>
        <v>1.5700000000000074</v>
      </c>
      <c r="N187" s="38"/>
      <c r="O187" s="34">
        <v>55.699719666374378</v>
      </c>
      <c r="P187" s="34">
        <v>87.4</v>
      </c>
      <c r="Q187" s="33"/>
      <c r="R187" s="101"/>
      <c r="S187" s="93"/>
      <c r="T187" s="37"/>
      <c r="U187" s="94"/>
      <c r="V187" s="81"/>
      <c r="W187" s="93"/>
      <c r="X187" s="93"/>
      <c r="Y187" s="98"/>
      <c r="Z187" s="93"/>
      <c r="AA187" s="98"/>
      <c r="AB187" s="101"/>
      <c r="AC187" s="93"/>
      <c r="AD187" s="37"/>
      <c r="AE187" s="93"/>
      <c r="AF187" s="81"/>
      <c r="AG187" s="93"/>
      <c r="AH187" s="81"/>
      <c r="AI187" s="81"/>
      <c r="AJ187" s="81"/>
      <c r="AK187" s="32"/>
      <c r="AL187" s="101"/>
      <c r="AM187" s="110"/>
      <c r="AN187" s="106">
        <f t="shared" si="3"/>
        <v>-6.9999999999993179E-2</v>
      </c>
      <c r="AO187" s="37">
        <f t="shared" si="4"/>
        <v>0</v>
      </c>
      <c r="AP187" s="93">
        <f t="shared" si="5"/>
        <v>0.10999999999999943</v>
      </c>
      <c r="AQ187" s="37">
        <f t="shared" si="6"/>
        <v>0</v>
      </c>
      <c r="AR187" s="106">
        <f t="shared" si="7"/>
        <v>9.9000000000000057</v>
      </c>
      <c r="AW187" s="101"/>
      <c r="BG187" s="101"/>
      <c r="BQ187" s="101"/>
    </row>
    <row r="188" spans="1:69" ht="12.75" customHeight="1" x14ac:dyDescent="0.2">
      <c r="A188" s="90">
        <v>38047</v>
      </c>
      <c r="B188" s="55">
        <v>2004</v>
      </c>
      <c r="C188" s="80" t="s">
        <v>52</v>
      </c>
      <c r="D188" s="33">
        <v>80.959999999999994</v>
      </c>
      <c r="E188" s="41">
        <v>82.36</v>
      </c>
      <c r="F188" s="41">
        <v>77.150000000000006</v>
      </c>
      <c r="G188" s="41">
        <v>78.599999999999994</v>
      </c>
      <c r="H188" s="41">
        <v>17.97</v>
      </c>
      <c r="I188" s="41">
        <v>18.71</v>
      </c>
      <c r="J188" s="41"/>
      <c r="K188" s="41">
        <v>35.284163949263295</v>
      </c>
      <c r="L188" s="41"/>
      <c r="M188" s="66">
        <f t="shared" si="8"/>
        <v>1.4499999999999886</v>
      </c>
      <c r="N188" s="38"/>
      <c r="O188" s="34">
        <v>61.740841118308829</v>
      </c>
      <c r="P188" s="34">
        <v>96.9</v>
      </c>
      <c r="Q188" s="33"/>
      <c r="R188" s="101"/>
      <c r="S188" s="93"/>
      <c r="T188" s="37"/>
      <c r="U188" s="94"/>
      <c r="V188" s="81"/>
      <c r="W188" s="93"/>
      <c r="X188" s="93"/>
      <c r="Y188" s="98"/>
      <c r="Z188" s="93"/>
      <c r="AA188" s="98"/>
      <c r="AB188" s="101"/>
      <c r="AC188" s="93"/>
      <c r="AD188" s="37"/>
      <c r="AE188" s="93"/>
      <c r="AF188" s="81"/>
      <c r="AG188" s="93"/>
      <c r="AH188" s="81"/>
      <c r="AI188" s="81"/>
      <c r="AJ188" s="81"/>
      <c r="AK188" s="32"/>
      <c r="AL188" s="101"/>
      <c r="AM188" s="110"/>
      <c r="AN188" s="106">
        <f t="shared" si="3"/>
        <v>0.93999999999999773</v>
      </c>
      <c r="AO188" s="37">
        <f t="shared" si="4"/>
        <v>0</v>
      </c>
      <c r="AP188" s="93">
        <f t="shared" si="5"/>
        <v>-0.56000000000000227</v>
      </c>
      <c r="AQ188" s="37">
        <f t="shared" si="6"/>
        <v>0</v>
      </c>
      <c r="AR188" s="106">
        <f t="shared" si="7"/>
        <v>10.683333333333337</v>
      </c>
      <c r="AW188" s="101"/>
      <c r="BG188" s="101"/>
      <c r="BQ188" s="101"/>
    </row>
    <row r="189" spans="1:69" ht="12.75" customHeight="1" x14ac:dyDescent="0.2">
      <c r="A189" s="90">
        <v>38078</v>
      </c>
      <c r="B189" s="55">
        <v>2004</v>
      </c>
      <c r="C189" s="80" t="s">
        <v>53</v>
      </c>
      <c r="D189" s="33">
        <v>81.25</v>
      </c>
      <c r="E189" s="41">
        <v>82.53</v>
      </c>
      <c r="F189" s="41">
        <v>77.81</v>
      </c>
      <c r="G189" s="41">
        <v>79.209999999999994</v>
      </c>
      <c r="H189" s="41">
        <v>18.309999999999999</v>
      </c>
      <c r="I189" s="41">
        <v>19.5</v>
      </c>
      <c r="J189" s="41"/>
      <c r="K189" s="41">
        <v>35.204451189829761</v>
      </c>
      <c r="L189" s="41"/>
      <c r="M189" s="66">
        <f t="shared" si="8"/>
        <v>1.3999999999999915</v>
      </c>
      <c r="N189" s="38"/>
      <c r="O189" s="34">
        <v>61.600769333749028</v>
      </c>
      <c r="P189" s="34">
        <v>96.7</v>
      </c>
      <c r="Q189" s="33"/>
      <c r="R189" s="101"/>
      <c r="S189" s="93"/>
      <c r="T189" s="37"/>
      <c r="U189" s="94"/>
      <c r="V189" s="81"/>
      <c r="W189" s="93"/>
      <c r="X189" s="93"/>
      <c r="Y189" s="98"/>
      <c r="Z189" s="93"/>
      <c r="AA189" s="98"/>
      <c r="AB189" s="101"/>
      <c r="AC189" s="93"/>
      <c r="AD189" s="37"/>
      <c r="AE189" s="93"/>
      <c r="AF189" s="81"/>
      <c r="AG189" s="93"/>
      <c r="AH189" s="81"/>
      <c r="AI189" s="81"/>
      <c r="AJ189" s="81"/>
      <c r="AK189" s="32"/>
      <c r="AL189" s="101"/>
      <c r="AM189" s="110"/>
      <c r="AN189" s="106">
        <f t="shared" si="3"/>
        <v>0.17000000000000171</v>
      </c>
      <c r="AO189" s="37">
        <f t="shared" si="4"/>
        <v>0</v>
      </c>
      <c r="AP189" s="93">
        <f t="shared" si="5"/>
        <v>-0.56999999999999318</v>
      </c>
      <c r="AQ189" s="37">
        <f t="shared" si="6"/>
        <v>0</v>
      </c>
      <c r="AR189" s="106">
        <f t="shared" si="7"/>
        <v>10.825000000000003</v>
      </c>
      <c r="AW189" s="101"/>
      <c r="BG189" s="101"/>
      <c r="BQ189" s="101"/>
    </row>
    <row r="190" spans="1:69" ht="12.75" customHeight="1" x14ac:dyDescent="0.2">
      <c r="A190" s="90">
        <v>38108</v>
      </c>
      <c r="B190" s="55">
        <v>2004</v>
      </c>
      <c r="C190" s="80" t="s">
        <v>54</v>
      </c>
      <c r="D190" s="33">
        <v>84.32</v>
      </c>
      <c r="E190" s="41">
        <v>86.24</v>
      </c>
      <c r="F190" s="41">
        <v>81.02</v>
      </c>
      <c r="G190" s="41">
        <v>82.32</v>
      </c>
      <c r="H190" s="41">
        <v>21.12</v>
      </c>
      <c r="I190" s="41">
        <v>20.89</v>
      </c>
      <c r="J190" s="41"/>
      <c r="K190" s="41">
        <v>40.21192851099083</v>
      </c>
      <c r="L190" s="41"/>
      <c r="M190" s="66">
        <f t="shared" si="8"/>
        <v>1.2999999999999972</v>
      </c>
      <c r="N190" s="38"/>
      <c r="O190" s="34">
        <v>70.442490310326519</v>
      </c>
      <c r="P190" s="34">
        <v>110.5</v>
      </c>
      <c r="Q190" s="33"/>
      <c r="R190" s="101"/>
      <c r="S190" s="93"/>
      <c r="T190" s="37"/>
      <c r="U190" s="94"/>
      <c r="V190" s="81"/>
      <c r="W190" s="93"/>
      <c r="X190" s="93"/>
      <c r="Y190" s="98"/>
      <c r="Z190" s="93"/>
      <c r="AA190" s="98"/>
      <c r="AB190" s="101"/>
      <c r="AC190" s="93"/>
      <c r="AD190" s="37"/>
      <c r="AE190" s="93"/>
      <c r="AF190" s="81"/>
      <c r="AG190" s="93"/>
      <c r="AH190" s="81"/>
      <c r="AI190" s="81"/>
      <c r="AJ190" s="81"/>
      <c r="AK190" s="32"/>
      <c r="AL190" s="101"/>
      <c r="AM190" s="110"/>
      <c r="AN190" s="106">
        <f t="shared" si="3"/>
        <v>3.7099999999999937</v>
      </c>
      <c r="AO190" s="37">
        <f t="shared" si="4"/>
        <v>0</v>
      </c>
      <c r="AP190" s="93">
        <f t="shared" si="5"/>
        <v>5.0300000000000011</v>
      </c>
      <c r="AQ190" s="37">
        <f t="shared" si="6"/>
        <v>6.1938184952591957E-2</v>
      </c>
      <c r="AR190" s="106">
        <f t="shared" si="7"/>
        <v>13.916666666666657</v>
      </c>
      <c r="AW190" s="101"/>
      <c r="BG190" s="101"/>
      <c r="BQ190" s="101"/>
    </row>
    <row r="191" spans="1:69" ht="12.75" customHeight="1" x14ac:dyDescent="0.2">
      <c r="A191" s="90">
        <v>38139</v>
      </c>
      <c r="B191" s="55">
        <v>2004</v>
      </c>
      <c r="C191" s="80" t="s">
        <v>13</v>
      </c>
      <c r="D191" s="33">
        <v>85.01</v>
      </c>
      <c r="E191" s="41">
        <v>87.06</v>
      </c>
      <c r="F191" s="41">
        <v>81.7</v>
      </c>
      <c r="G191" s="41">
        <v>82.86</v>
      </c>
      <c r="H191" s="41">
        <v>19.77</v>
      </c>
      <c r="I191" s="41">
        <v>20.56</v>
      </c>
      <c r="J191" s="41"/>
      <c r="K191" s="41">
        <v>37.077416083352283</v>
      </c>
      <c r="L191" s="41"/>
      <c r="M191" s="66">
        <f t="shared" si="8"/>
        <v>1.1599999999999966</v>
      </c>
      <c r="N191" s="38"/>
      <c r="O191" s="34">
        <v>64.905667280348155</v>
      </c>
      <c r="P191" s="34">
        <v>101.7</v>
      </c>
      <c r="Q191" s="33"/>
      <c r="R191" s="101"/>
      <c r="S191" s="93"/>
      <c r="T191" s="37"/>
      <c r="U191" s="94"/>
      <c r="V191" s="81"/>
      <c r="W191" s="93"/>
      <c r="X191" s="93"/>
      <c r="Y191" s="98"/>
      <c r="Z191" s="93"/>
      <c r="AA191" s="98"/>
      <c r="AB191" s="101"/>
      <c r="AC191" s="93"/>
      <c r="AD191" s="37"/>
      <c r="AE191" s="93"/>
      <c r="AF191" s="81"/>
      <c r="AG191" s="93"/>
      <c r="AH191" s="81"/>
      <c r="AI191" s="81"/>
      <c r="AJ191" s="81"/>
      <c r="AK191" s="32"/>
      <c r="AL191" s="101"/>
      <c r="AM191" s="110"/>
      <c r="AN191" s="106">
        <f t="shared" si="3"/>
        <v>0.82000000000000739</v>
      </c>
      <c r="AO191" s="37">
        <f t="shared" si="4"/>
        <v>0</v>
      </c>
      <c r="AP191" s="93">
        <f t="shared" si="5"/>
        <v>6.6700000000000017</v>
      </c>
      <c r="AQ191" s="37">
        <f t="shared" si="6"/>
        <v>8.2970518721233955E-2</v>
      </c>
      <c r="AR191" s="106">
        <f t="shared" si="7"/>
        <v>14.600000000000009</v>
      </c>
      <c r="AW191" s="101"/>
      <c r="BG191" s="101"/>
      <c r="BQ191" s="101"/>
    </row>
    <row r="192" spans="1:69" ht="12.75" customHeight="1" x14ac:dyDescent="0.2">
      <c r="A192" s="90">
        <v>38169</v>
      </c>
      <c r="B192" s="55">
        <v>2004</v>
      </c>
      <c r="C192" s="80" t="s">
        <v>55</v>
      </c>
      <c r="D192" s="33">
        <v>84.77</v>
      </c>
      <c r="E192" s="41">
        <v>86.23</v>
      </c>
      <c r="F192" s="41">
        <v>80.349999999999994</v>
      </c>
      <c r="G192" s="41">
        <v>81.17</v>
      </c>
      <c r="H192" s="41">
        <v>20.69</v>
      </c>
      <c r="I192" s="41">
        <v>21.42</v>
      </c>
      <c r="J192" s="41"/>
      <c r="K192" s="41">
        <v>38.9600013491062</v>
      </c>
      <c r="L192" s="41"/>
      <c r="M192" s="66">
        <f t="shared" si="8"/>
        <v>0.82000000000000739</v>
      </c>
      <c r="N192" s="38"/>
      <c r="O192" s="34">
        <v>68.252813597679463</v>
      </c>
      <c r="P192" s="34">
        <v>106.9</v>
      </c>
      <c r="Q192" s="33"/>
      <c r="R192" s="101"/>
      <c r="S192" s="93"/>
      <c r="T192" s="37"/>
      <c r="U192" s="94"/>
      <c r="V192" s="81"/>
      <c r="W192" s="93"/>
      <c r="X192" s="93"/>
      <c r="Y192" s="98"/>
      <c r="Z192" s="93"/>
      <c r="AA192" s="98"/>
      <c r="AB192" s="101"/>
      <c r="AC192" s="93"/>
      <c r="AD192" s="37"/>
      <c r="AE192" s="93"/>
      <c r="AF192" s="81"/>
      <c r="AG192" s="93"/>
      <c r="AH192" s="81"/>
      <c r="AI192" s="81"/>
      <c r="AJ192" s="81"/>
      <c r="AK192" s="32"/>
      <c r="AL192" s="101"/>
      <c r="AM192" s="110"/>
      <c r="AN192" s="106">
        <f t="shared" si="3"/>
        <v>-0.82999999999999829</v>
      </c>
      <c r="AO192" s="37">
        <f t="shared" si="4"/>
        <v>0</v>
      </c>
      <c r="AP192" s="93">
        <f t="shared" si="5"/>
        <v>5.7199999999999989</v>
      </c>
      <c r="AQ192" s="37">
        <f t="shared" si="6"/>
        <v>7.1047074897528262E-2</v>
      </c>
      <c r="AR192" s="106">
        <f t="shared" si="7"/>
        <v>13.908333333333331</v>
      </c>
      <c r="AW192" s="101"/>
      <c r="BG192" s="101"/>
      <c r="BQ192" s="101"/>
    </row>
    <row r="193" spans="1:69" ht="12.75" customHeight="1" x14ac:dyDescent="0.2">
      <c r="A193" s="90">
        <v>38200</v>
      </c>
      <c r="B193" s="55">
        <v>2004</v>
      </c>
      <c r="C193" s="80" t="s">
        <v>56</v>
      </c>
      <c r="D193" s="33">
        <v>85.29</v>
      </c>
      <c r="E193" s="41">
        <v>86.64</v>
      </c>
      <c r="F193" s="41">
        <v>81.14</v>
      </c>
      <c r="G193" s="41">
        <v>82.28</v>
      </c>
      <c r="H193" s="41">
        <v>22.84</v>
      </c>
      <c r="I193" s="41">
        <v>23.58</v>
      </c>
      <c r="J193" s="41"/>
      <c r="K193" s="41">
        <v>45.504234558831527</v>
      </c>
      <c r="L193" s="41"/>
      <c r="M193" s="66">
        <f t="shared" si="8"/>
        <v>1.1400000000000006</v>
      </c>
      <c r="N193" s="38"/>
      <c r="O193" s="34">
        <v>79.614643741234971</v>
      </c>
      <c r="P193" s="34">
        <v>124.9</v>
      </c>
      <c r="Q193" s="33"/>
      <c r="R193" s="101"/>
      <c r="S193" s="93"/>
      <c r="T193" s="37"/>
      <c r="U193" s="94"/>
      <c r="V193" s="81"/>
      <c r="W193" s="93"/>
      <c r="X193" s="93"/>
      <c r="Y193" s="98"/>
      <c r="Z193" s="93"/>
      <c r="AA193" s="98"/>
      <c r="AB193" s="101"/>
      <c r="AC193" s="93"/>
      <c r="AD193" s="37"/>
      <c r="AE193" s="93"/>
      <c r="AF193" s="81"/>
      <c r="AG193" s="93"/>
      <c r="AH193" s="81"/>
      <c r="AI193" s="81"/>
      <c r="AJ193" s="81"/>
      <c r="AK193" s="32"/>
      <c r="AL193" s="101"/>
      <c r="AM193" s="110"/>
      <c r="AN193" s="106">
        <f t="shared" si="3"/>
        <v>0.40999999999999659</v>
      </c>
      <c r="AO193" s="37">
        <f t="shared" si="4"/>
        <v>0</v>
      </c>
      <c r="AP193" s="93">
        <f t="shared" si="5"/>
        <v>5.3799999999999955</v>
      </c>
      <c r="AQ193" s="37">
        <f t="shared" si="6"/>
        <v>6.6207236032488348E-2</v>
      </c>
      <c r="AR193" s="106">
        <f t="shared" si="7"/>
        <v>14.25</v>
      </c>
      <c r="AW193" s="101"/>
      <c r="BG193" s="101"/>
      <c r="BQ193" s="101"/>
    </row>
    <row r="194" spans="1:69" ht="12.75" customHeight="1" x14ac:dyDescent="0.2">
      <c r="A194" s="90">
        <v>38231</v>
      </c>
      <c r="B194" s="55">
        <v>2004</v>
      </c>
      <c r="C194" s="80" t="s">
        <v>57</v>
      </c>
      <c r="D194" s="33">
        <v>86.15</v>
      </c>
      <c r="E194" s="41">
        <v>86.74</v>
      </c>
      <c r="F194" s="41">
        <v>81.25</v>
      </c>
      <c r="G194" s="41">
        <v>82.94</v>
      </c>
      <c r="H194" s="41">
        <v>23.58</v>
      </c>
      <c r="I194" s="41">
        <v>23.96</v>
      </c>
      <c r="J194" s="41"/>
      <c r="K194" s="41">
        <v>46.313230070401104</v>
      </c>
      <c r="L194" s="41"/>
      <c r="M194" s="66">
        <f t="shared" si="8"/>
        <v>1.6899999999999977</v>
      </c>
      <c r="N194" s="38"/>
      <c r="O194" s="34">
        <v>81.078529397131859</v>
      </c>
      <c r="P194" s="34">
        <v>127.2</v>
      </c>
      <c r="Q194" s="33"/>
      <c r="R194" s="101"/>
      <c r="S194" s="93"/>
      <c r="T194" s="37"/>
      <c r="U194" s="94"/>
      <c r="V194" s="81"/>
      <c r="W194" s="93"/>
      <c r="X194" s="93"/>
      <c r="Y194" s="98"/>
      <c r="Z194" s="93"/>
      <c r="AA194" s="98"/>
      <c r="AB194" s="101"/>
      <c r="AC194" s="93"/>
      <c r="AD194" s="37"/>
      <c r="AE194" s="93"/>
      <c r="AF194" s="81"/>
      <c r="AG194" s="93"/>
      <c r="AH194" s="81"/>
      <c r="AI194" s="81"/>
      <c r="AJ194" s="81"/>
      <c r="AK194" s="32"/>
      <c r="AL194" s="101"/>
      <c r="AM194" s="110"/>
      <c r="AN194" s="106">
        <f t="shared" si="3"/>
        <v>9.9999999999994316E-2</v>
      </c>
      <c r="AO194" s="37">
        <f t="shared" si="4"/>
        <v>0</v>
      </c>
      <c r="AP194" s="93">
        <f t="shared" si="5"/>
        <v>5.5699999999999932</v>
      </c>
      <c r="AQ194" s="37">
        <f t="shared" si="6"/>
        <v>6.8621411851669256E-2</v>
      </c>
      <c r="AR194" s="106">
        <f t="shared" si="7"/>
        <v>14.333333333333329</v>
      </c>
      <c r="AW194" s="101"/>
      <c r="BG194" s="101"/>
      <c r="BQ194" s="101"/>
    </row>
    <row r="195" spans="1:69" ht="12.75" customHeight="1" x14ac:dyDescent="0.2">
      <c r="A195" s="90">
        <v>38261</v>
      </c>
      <c r="B195" s="55">
        <v>2004</v>
      </c>
      <c r="C195" s="80" t="s">
        <v>58</v>
      </c>
      <c r="D195" s="33">
        <v>87.7</v>
      </c>
      <c r="E195" s="41">
        <v>89.12</v>
      </c>
      <c r="F195" s="41">
        <v>83.13</v>
      </c>
      <c r="G195" s="41">
        <v>85.37</v>
      </c>
      <c r="H195" s="41">
        <v>27.1</v>
      </c>
      <c r="I195" s="41">
        <v>28.27</v>
      </c>
      <c r="J195" s="41"/>
      <c r="K195" s="41">
        <v>51.498185255525129</v>
      </c>
      <c r="L195" s="41"/>
      <c r="M195" s="66">
        <f t="shared" si="8"/>
        <v>2.2400000000000091</v>
      </c>
      <c r="N195" s="38"/>
      <c r="O195" s="34">
        <v>90.209357182735715</v>
      </c>
      <c r="P195" s="34">
        <v>141.5</v>
      </c>
      <c r="Q195" s="33"/>
      <c r="R195" s="101"/>
      <c r="S195" s="93"/>
      <c r="T195" s="37"/>
      <c r="U195" s="94"/>
      <c r="V195" s="81"/>
      <c r="W195" s="93"/>
      <c r="X195" s="93"/>
      <c r="Y195" s="98"/>
      <c r="Z195" s="93"/>
      <c r="AA195" s="98"/>
      <c r="AB195" s="101"/>
      <c r="AC195" s="93"/>
      <c r="AD195" s="37"/>
      <c r="AE195" s="93"/>
      <c r="AF195" s="81"/>
      <c r="AG195" s="93"/>
      <c r="AH195" s="81"/>
      <c r="AI195" s="81"/>
      <c r="AJ195" s="81"/>
      <c r="AK195" s="32"/>
      <c r="AL195" s="101"/>
      <c r="AM195" s="110"/>
      <c r="AN195" s="106">
        <f t="shared" si="3"/>
        <v>2.3800000000000097</v>
      </c>
      <c r="AO195" s="37">
        <f t="shared" si="4"/>
        <v>0</v>
      </c>
      <c r="AP195" s="93">
        <f t="shared" si="5"/>
        <v>7.8100000000000023</v>
      </c>
      <c r="AQ195" s="37">
        <f t="shared" si="6"/>
        <v>9.6052146107489911E-2</v>
      </c>
      <c r="AR195" s="106">
        <f t="shared" si="7"/>
        <v>16.316666666666677</v>
      </c>
      <c r="AW195" s="101"/>
      <c r="BG195" s="101"/>
      <c r="BQ195" s="101"/>
    </row>
    <row r="196" spans="1:69" ht="12.75" customHeight="1" x14ac:dyDescent="0.2">
      <c r="A196" s="90">
        <v>38292</v>
      </c>
      <c r="B196" s="55">
        <v>2004</v>
      </c>
      <c r="C196" s="80" t="s">
        <v>59</v>
      </c>
      <c r="D196" s="33">
        <v>89.06</v>
      </c>
      <c r="E196" s="41">
        <v>89.76</v>
      </c>
      <c r="F196" s="41">
        <v>84.17</v>
      </c>
      <c r="G196" s="41">
        <v>86.42</v>
      </c>
      <c r="H196" s="41">
        <v>25.37</v>
      </c>
      <c r="I196" s="41">
        <v>26.1</v>
      </c>
      <c r="J196" s="41"/>
      <c r="K196" s="41">
        <v>43.980972345440918</v>
      </c>
      <c r="L196" s="41"/>
      <c r="M196" s="66">
        <f t="shared" si="8"/>
        <v>2.25</v>
      </c>
      <c r="N196" s="38"/>
      <c r="O196" s="34">
        <v>77.085140636120258</v>
      </c>
      <c r="P196" s="34">
        <v>120.7</v>
      </c>
      <c r="Q196" s="33"/>
      <c r="R196" s="101"/>
      <c r="S196" s="93"/>
      <c r="T196" s="37"/>
      <c r="U196" s="94"/>
      <c r="V196" s="81"/>
      <c r="W196" s="93"/>
      <c r="X196" s="93"/>
      <c r="Y196" s="98"/>
      <c r="Z196" s="93"/>
      <c r="AA196" s="98"/>
      <c r="AB196" s="101"/>
      <c r="AC196" s="93"/>
      <c r="AD196" s="37"/>
      <c r="AE196" s="93"/>
      <c r="AF196" s="81"/>
      <c r="AG196" s="93"/>
      <c r="AH196" s="81"/>
      <c r="AI196" s="81"/>
      <c r="AJ196" s="81"/>
      <c r="AK196" s="32"/>
      <c r="AL196" s="101"/>
      <c r="AM196" s="110"/>
      <c r="AN196" s="106">
        <f t="shared" si="3"/>
        <v>0.64000000000000057</v>
      </c>
      <c r="AO196" s="37">
        <f t="shared" si="4"/>
        <v>0</v>
      </c>
      <c r="AP196" s="93">
        <f t="shared" si="5"/>
        <v>8.36</v>
      </c>
      <c r="AQ196" s="37">
        <f t="shared" si="6"/>
        <v>0.10270270270270276</v>
      </c>
      <c r="AR196" s="106">
        <f t="shared" si="7"/>
        <v>16.850000000000009</v>
      </c>
      <c r="AW196" s="101"/>
      <c r="BG196" s="101"/>
      <c r="BQ196" s="101"/>
    </row>
    <row r="197" spans="1:69" ht="12.75" customHeight="1" x14ac:dyDescent="0.2">
      <c r="A197" s="90">
        <v>38322</v>
      </c>
      <c r="B197" s="55">
        <v>2004</v>
      </c>
      <c r="C197" s="80" t="s">
        <v>60</v>
      </c>
      <c r="D197" s="33">
        <v>88.58</v>
      </c>
      <c r="E197" s="41">
        <v>89.41</v>
      </c>
      <c r="F197" s="41">
        <v>82.41</v>
      </c>
      <c r="G197" s="41">
        <v>85.93</v>
      </c>
      <c r="H197" s="41">
        <v>22.36</v>
      </c>
      <c r="I197" s="41">
        <v>24</v>
      </c>
      <c r="J197" s="41"/>
      <c r="K197" s="41">
        <v>38.732240589714642</v>
      </c>
      <c r="L197" s="41"/>
      <c r="M197" s="66">
        <f t="shared" si="8"/>
        <v>3.5200000000000102</v>
      </c>
      <c r="N197" s="38"/>
      <c r="O197" s="34">
        <v>67.843965082349371</v>
      </c>
      <c r="P197" s="34">
        <v>106.5</v>
      </c>
      <c r="Q197" s="33"/>
      <c r="R197" s="101"/>
      <c r="S197" s="93"/>
      <c r="T197" s="37"/>
      <c r="U197" s="94"/>
      <c r="V197" s="81"/>
      <c r="W197" s="93"/>
      <c r="X197" s="93"/>
      <c r="Y197" s="98"/>
      <c r="Z197" s="93"/>
      <c r="AA197" s="98"/>
      <c r="AB197" s="101"/>
      <c r="AC197" s="93"/>
      <c r="AD197" s="37"/>
      <c r="AE197" s="93"/>
      <c r="AF197" s="81"/>
      <c r="AG197" s="93"/>
      <c r="AH197" s="81"/>
      <c r="AI197" s="81"/>
      <c r="AJ197" s="81"/>
      <c r="AK197" s="32"/>
      <c r="AL197" s="101"/>
      <c r="AM197" s="110"/>
      <c r="AN197" s="106">
        <f t="shared" si="3"/>
        <v>-0.35000000000000853</v>
      </c>
      <c r="AO197" s="37">
        <f t="shared" si="4"/>
        <v>0</v>
      </c>
      <c r="AP197" s="93">
        <f t="shared" si="5"/>
        <v>8.0900000000000034</v>
      </c>
      <c r="AQ197" s="37">
        <f t="shared" si="6"/>
        <v>9.9483521888834359E-2</v>
      </c>
      <c r="AR197" s="106">
        <f t="shared" si="7"/>
        <v>16.558333333333337</v>
      </c>
      <c r="AW197" s="101"/>
      <c r="BG197" s="101"/>
      <c r="BQ197" s="101"/>
    </row>
    <row r="198" spans="1:69" ht="12.75" customHeight="1" x14ac:dyDescent="0.2">
      <c r="A198" s="90">
        <v>38353</v>
      </c>
      <c r="B198" s="55">
        <v>2005</v>
      </c>
      <c r="C198" s="80" t="s">
        <v>50</v>
      </c>
      <c r="D198" s="33">
        <v>87.16</v>
      </c>
      <c r="E198" s="41">
        <v>87.43</v>
      </c>
      <c r="F198" s="41">
        <v>78.989999999999995</v>
      </c>
      <c r="G198" s="41">
        <v>84.15</v>
      </c>
      <c r="H198" s="41">
        <v>22.16</v>
      </c>
      <c r="I198" s="41">
        <v>23.99</v>
      </c>
      <c r="J198" s="41"/>
      <c r="K198" s="41">
        <v>44.330892854057694</v>
      </c>
      <c r="L198" s="41"/>
      <c r="M198" s="66">
        <f t="shared" si="8"/>
        <v>5.1600000000000108</v>
      </c>
      <c r="N198" s="38"/>
      <c r="O198" s="34">
        <v>77.637745629510789</v>
      </c>
      <c r="P198" s="34">
        <v>121.8</v>
      </c>
      <c r="Q198" s="33"/>
      <c r="R198" s="101"/>
      <c r="S198" s="93"/>
      <c r="T198" s="37"/>
      <c r="U198" s="94"/>
      <c r="V198" s="81"/>
      <c r="W198" s="93"/>
      <c r="X198" s="93"/>
      <c r="Y198" s="98"/>
      <c r="Z198" s="93"/>
      <c r="AA198" s="98"/>
      <c r="AB198" s="101"/>
      <c r="AC198" s="93"/>
      <c r="AD198" s="37"/>
      <c r="AE198" s="93"/>
      <c r="AF198" s="81"/>
      <c r="AG198" s="93"/>
      <c r="AH198" s="81"/>
      <c r="AI198" s="81"/>
      <c r="AJ198" s="81"/>
      <c r="AK198" s="32"/>
      <c r="AL198" s="101"/>
      <c r="AM198" s="110"/>
      <c r="AN198" s="106">
        <f t="shared" si="3"/>
        <v>-1.9799999999999898</v>
      </c>
      <c r="AO198" s="37">
        <f t="shared" si="4"/>
        <v>0</v>
      </c>
      <c r="AP198" s="93">
        <f t="shared" si="5"/>
        <v>5.9400000000000119</v>
      </c>
      <c r="AQ198" s="37">
        <f t="shared" si="6"/>
        <v>7.2892379433059373E-2</v>
      </c>
      <c r="AR198" s="106">
        <f t="shared" si="7"/>
        <v>14.908333333333346</v>
      </c>
      <c r="AW198" s="101"/>
      <c r="BG198" s="101"/>
      <c r="BQ198" s="101"/>
    </row>
    <row r="199" spans="1:69" ht="12.75" customHeight="1" x14ac:dyDescent="0.2">
      <c r="A199" s="90">
        <v>38384</v>
      </c>
      <c r="B199" s="55">
        <v>2005</v>
      </c>
      <c r="C199" s="80" t="s">
        <v>51</v>
      </c>
      <c r="D199" s="33">
        <v>87.19</v>
      </c>
      <c r="E199" s="41">
        <v>87.44</v>
      </c>
      <c r="F199" s="41">
        <v>79.959999999999994</v>
      </c>
      <c r="G199" s="41">
        <v>84.33</v>
      </c>
      <c r="H199" s="41">
        <v>22.79</v>
      </c>
      <c r="I199" s="41">
        <v>24.38</v>
      </c>
      <c r="J199" s="41"/>
      <c r="K199" s="41">
        <v>45.884516332193584</v>
      </c>
      <c r="L199" s="41"/>
      <c r="M199" s="66">
        <f t="shared" si="8"/>
        <v>4.3700000000000045</v>
      </c>
      <c r="N199" s="38"/>
      <c r="O199" s="34">
        <v>80.366294570648819</v>
      </c>
      <c r="P199" s="34">
        <v>126</v>
      </c>
      <c r="Q199" s="33"/>
      <c r="R199" s="101"/>
      <c r="S199" s="93"/>
      <c r="T199" s="37"/>
      <c r="U199" s="94"/>
      <c r="V199" s="81"/>
      <c r="W199" s="93"/>
      <c r="X199" s="93"/>
      <c r="Y199" s="98"/>
      <c r="Z199" s="93"/>
      <c r="AA199" s="98"/>
      <c r="AB199" s="101"/>
      <c r="AC199" s="93"/>
      <c r="AD199" s="37"/>
      <c r="AE199" s="93"/>
      <c r="AF199" s="81"/>
      <c r="AG199" s="93"/>
      <c r="AH199" s="81"/>
      <c r="AI199" s="81"/>
      <c r="AJ199" s="81"/>
      <c r="AK199" s="32"/>
      <c r="AL199" s="101"/>
      <c r="AM199" s="110"/>
      <c r="AN199" s="106">
        <f t="shared" si="3"/>
        <v>0</v>
      </c>
      <c r="AO199" s="37">
        <f t="shared" si="4"/>
        <v>0</v>
      </c>
      <c r="AP199" s="93">
        <f t="shared" si="5"/>
        <v>6.019999999999996</v>
      </c>
      <c r="AQ199" s="37">
        <f t="shared" si="6"/>
        <v>7.3937607467452704E-2</v>
      </c>
      <c r="AR199" s="106">
        <f t="shared" si="7"/>
        <v>14.916666666666671</v>
      </c>
      <c r="AW199" s="101"/>
      <c r="BG199" s="101"/>
      <c r="BQ199" s="101"/>
    </row>
    <row r="200" spans="1:69" ht="12.75" customHeight="1" x14ac:dyDescent="0.2">
      <c r="A200" s="90">
        <v>38412</v>
      </c>
      <c r="B200" s="55">
        <v>2005</v>
      </c>
      <c r="C200" s="80" t="s">
        <v>52</v>
      </c>
      <c r="D200" s="33">
        <v>88.31</v>
      </c>
      <c r="E200" s="41">
        <v>87.98</v>
      </c>
      <c r="F200" s="41">
        <v>81.430000000000007</v>
      </c>
      <c r="G200" s="41">
        <v>86.04</v>
      </c>
      <c r="H200" s="41">
        <v>25.52</v>
      </c>
      <c r="I200" s="41">
        <v>27.13</v>
      </c>
      <c r="J200" s="41"/>
      <c r="K200" s="41">
        <v>52.198390602599972</v>
      </c>
      <c r="L200" s="41"/>
      <c r="M200" s="66">
        <f t="shared" si="8"/>
        <v>4.6099999999999994</v>
      </c>
      <c r="N200" s="38"/>
      <c r="O200" s="34">
        <v>91.378611624817268</v>
      </c>
      <c r="P200" s="34">
        <v>143.4</v>
      </c>
      <c r="Q200" s="33"/>
      <c r="R200" s="101"/>
      <c r="S200" s="93"/>
      <c r="T200" s="37"/>
      <c r="U200" s="94"/>
      <c r="V200" s="81"/>
      <c r="W200" s="93"/>
      <c r="X200" s="93"/>
      <c r="Y200" s="98"/>
      <c r="Z200" s="93"/>
      <c r="AA200" s="98"/>
      <c r="AB200" s="101"/>
      <c r="AC200" s="93"/>
      <c r="AD200" s="37"/>
      <c r="AE200" s="93"/>
      <c r="AF200" s="81"/>
      <c r="AG200" s="93"/>
      <c r="AH200" s="81"/>
      <c r="AI200" s="81"/>
      <c r="AJ200" s="81"/>
      <c r="AK200" s="32"/>
      <c r="AL200" s="101"/>
      <c r="AM200" s="110"/>
      <c r="AN200" s="106">
        <f t="shared" si="3"/>
        <v>0.54000000000000625</v>
      </c>
      <c r="AO200" s="37">
        <f t="shared" si="4"/>
        <v>0</v>
      </c>
      <c r="AP200" s="93">
        <f t="shared" si="5"/>
        <v>5.6200000000000045</v>
      </c>
      <c r="AQ200" s="37">
        <f t="shared" si="6"/>
        <v>6.8237008256435194E-2</v>
      </c>
      <c r="AR200" s="106">
        <f t="shared" si="7"/>
        <v>15.366666666666674</v>
      </c>
      <c r="AW200" s="101"/>
      <c r="BG200" s="101"/>
      <c r="BQ200" s="101"/>
    </row>
    <row r="201" spans="1:69" ht="12.75" customHeight="1" x14ac:dyDescent="0.2">
      <c r="A201" s="90">
        <v>38443</v>
      </c>
      <c r="B201" s="55">
        <v>2005</v>
      </c>
      <c r="C201" s="80" t="s">
        <v>53</v>
      </c>
      <c r="D201" s="33">
        <v>88.48</v>
      </c>
      <c r="E201" s="41">
        <v>91.11</v>
      </c>
      <c r="F201" s="41">
        <v>85.35</v>
      </c>
      <c r="G201" s="41">
        <v>89.6</v>
      </c>
      <c r="H201" s="41">
        <v>28.85</v>
      </c>
      <c r="I201" s="41">
        <v>28.94</v>
      </c>
      <c r="J201" s="41"/>
      <c r="K201" s="41">
        <v>51.041896229456171</v>
      </c>
      <c r="L201" s="41"/>
      <c r="M201" s="66">
        <f t="shared" si="8"/>
        <v>4.25</v>
      </c>
      <c r="N201" s="38"/>
      <c r="O201" s="34">
        <v>89.426447286675426</v>
      </c>
      <c r="P201" s="34">
        <v>140.1</v>
      </c>
      <c r="Q201" s="33"/>
      <c r="R201" s="101"/>
      <c r="S201" s="93"/>
      <c r="T201" s="37"/>
      <c r="U201" s="94"/>
      <c r="V201" s="81"/>
      <c r="W201" s="93"/>
      <c r="X201" s="93"/>
      <c r="Y201" s="98"/>
      <c r="Z201" s="93"/>
      <c r="AA201" s="98"/>
      <c r="AB201" s="101"/>
      <c r="AC201" s="93"/>
      <c r="AD201" s="37"/>
      <c r="AE201" s="93"/>
      <c r="AF201" s="81"/>
      <c r="AG201" s="93"/>
      <c r="AH201" s="81"/>
      <c r="AI201" s="81"/>
      <c r="AJ201" s="81"/>
      <c r="AK201" s="32"/>
      <c r="AL201" s="101"/>
      <c r="AM201" s="110"/>
      <c r="AN201" s="106">
        <f t="shared" si="3"/>
        <v>3.1299999999999955</v>
      </c>
      <c r="AO201" s="37">
        <f t="shared" si="4"/>
        <v>0</v>
      </c>
      <c r="AP201" s="93">
        <f t="shared" si="5"/>
        <v>8.5799999999999983</v>
      </c>
      <c r="AQ201" s="37">
        <f t="shared" si="6"/>
        <v>0.10396219556524899</v>
      </c>
      <c r="AR201" s="106">
        <f t="shared" si="7"/>
        <v>17.974999999999994</v>
      </c>
      <c r="AW201" s="101"/>
      <c r="BG201" s="101"/>
      <c r="BQ201" s="101"/>
    </row>
    <row r="202" spans="1:69" ht="12.75" customHeight="1" x14ac:dyDescent="0.2">
      <c r="A202" s="90">
        <v>38473</v>
      </c>
      <c r="B202" s="55">
        <v>2005</v>
      </c>
      <c r="C202" s="80" t="s">
        <v>54</v>
      </c>
      <c r="D202" s="33">
        <v>88.96</v>
      </c>
      <c r="E202" s="41">
        <v>91.6</v>
      </c>
      <c r="F202" s="41">
        <v>85.16</v>
      </c>
      <c r="G202" s="41">
        <v>89.42</v>
      </c>
      <c r="H202" s="41">
        <v>26.65</v>
      </c>
      <c r="I202" s="41">
        <v>27.13</v>
      </c>
      <c r="J202" s="41"/>
      <c r="K202" s="41">
        <v>49.48972645799391</v>
      </c>
      <c r="L202" s="41"/>
      <c r="M202" s="66">
        <f t="shared" si="8"/>
        <v>4.2600000000000051</v>
      </c>
      <c r="N202" s="38"/>
      <c r="O202" s="34">
        <v>86.650675718035615</v>
      </c>
      <c r="P202" s="34">
        <v>135.80000000000001</v>
      </c>
      <c r="Q202" s="33"/>
      <c r="R202" s="101"/>
      <c r="S202" s="93"/>
      <c r="T202" s="37"/>
      <c r="U202" s="94"/>
      <c r="V202" s="81"/>
      <c r="W202" s="93"/>
      <c r="X202" s="93"/>
      <c r="Y202" s="98"/>
      <c r="Z202" s="93"/>
      <c r="AA202" s="98"/>
      <c r="AB202" s="101"/>
      <c r="AC202" s="93"/>
      <c r="AD202" s="37"/>
      <c r="AE202" s="93"/>
      <c r="AF202" s="81"/>
      <c r="AG202" s="93"/>
      <c r="AH202" s="81"/>
      <c r="AI202" s="81"/>
      <c r="AJ202" s="81"/>
      <c r="AK202" s="32"/>
      <c r="AL202" s="101"/>
      <c r="AM202" s="110"/>
      <c r="AN202" s="106">
        <f t="shared" ref="AN202:AN265" si="9">IF(ABS(E202-E201)&lt;0.05,0,E202-E201)</f>
        <v>0.48999999999999488</v>
      </c>
      <c r="AO202" s="37">
        <f t="shared" ref="AO202:AO265" si="10">IF((E202/E201-1)&lt;0.05,0,(E202/E201-1))</f>
        <v>0</v>
      </c>
      <c r="AP202" s="93">
        <f t="shared" ref="AP202:AP265" si="11">IF(ABS(E202-E190)&lt;0.05,0,E202-E190)</f>
        <v>5.3599999999999994</v>
      </c>
      <c r="AQ202" s="37">
        <f t="shared" ref="AQ202:AQ265" si="12">IF(ABS(E202/E190-1)&lt;0.05,0,(E202/E190-1))</f>
        <v>6.2152133580704927E-2</v>
      </c>
      <c r="AR202" s="106">
        <f t="shared" ref="AR202:AR265" si="13">(E202/1.2)-57.95</f>
        <v>18.383333333333326</v>
      </c>
      <c r="AW202" s="101"/>
      <c r="BG202" s="101"/>
      <c r="BQ202" s="101"/>
    </row>
    <row r="203" spans="1:69" ht="12.75" customHeight="1" x14ac:dyDescent="0.2">
      <c r="A203" s="90">
        <v>38504</v>
      </c>
      <c r="B203" s="55">
        <v>2005</v>
      </c>
      <c r="C203" s="80" t="s">
        <v>13</v>
      </c>
      <c r="D203" s="35">
        <v>87.78</v>
      </c>
      <c r="E203" s="41">
        <v>91.67</v>
      </c>
      <c r="F203" s="41">
        <v>84.87</v>
      </c>
      <c r="G203" s="41">
        <v>89.04</v>
      </c>
      <c r="H203" s="41">
        <v>28.59</v>
      </c>
      <c r="I203" s="41">
        <v>30.1</v>
      </c>
      <c r="J203" s="41"/>
      <c r="K203" s="41">
        <v>56.306758581373799</v>
      </c>
      <c r="L203" s="41"/>
      <c r="M203" s="66">
        <f t="shared" si="8"/>
        <v>4.1700000000000017</v>
      </c>
      <c r="N203" s="38"/>
      <c r="O203" s="34">
        <v>98.623076162530609</v>
      </c>
      <c r="P203" s="34">
        <v>154.5</v>
      </c>
      <c r="Q203" s="33"/>
      <c r="R203" s="101"/>
      <c r="S203" s="93"/>
      <c r="T203" s="37"/>
      <c r="U203" s="94"/>
      <c r="V203" s="81"/>
      <c r="W203" s="93"/>
      <c r="X203" s="93"/>
      <c r="Y203" s="98"/>
      <c r="Z203" s="93"/>
      <c r="AA203" s="98"/>
      <c r="AB203" s="101"/>
      <c r="AC203" s="93"/>
      <c r="AD203" s="37"/>
      <c r="AE203" s="93"/>
      <c r="AF203" s="81"/>
      <c r="AG203" s="93"/>
      <c r="AH203" s="81"/>
      <c r="AI203" s="81"/>
      <c r="AJ203" s="81"/>
      <c r="AK203" s="32"/>
      <c r="AL203" s="101"/>
      <c r="AM203" s="110"/>
      <c r="AN203" s="106">
        <f t="shared" si="9"/>
        <v>7.000000000000739E-2</v>
      </c>
      <c r="AO203" s="37">
        <f t="shared" si="10"/>
        <v>0</v>
      </c>
      <c r="AP203" s="93">
        <f t="shared" si="11"/>
        <v>4.6099999999999994</v>
      </c>
      <c r="AQ203" s="37">
        <f t="shared" si="12"/>
        <v>5.295198713530902E-2</v>
      </c>
      <c r="AR203" s="106">
        <f t="shared" si="13"/>
        <v>18.441666666666663</v>
      </c>
      <c r="AW203" s="101"/>
      <c r="BG203" s="101"/>
      <c r="BQ203" s="101"/>
    </row>
    <row r="204" spans="1:69" ht="12.75" customHeight="1" x14ac:dyDescent="0.2">
      <c r="A204" s="90">
        <v>38534</v>
      </c>
      <c r="B204" s="55">
        <v>2005</v>
      </c>
      <c r="C204" s="80" t="s">
        <v>55</v>
      </c>
      <c r="D204" s="33">
        <v>90.49</v>
      </c>
      <c r="E204" s="41">
        <v>94.81</v>
      </c>
      <c r="F204" s="41">
        <v>88.26</v>
      </c>
      <c r="G204" s="41">
        <v>92.43</v>
      </c>
      <c r="H204" s="41">
        <v>31.56</v>
      </c>
      <c r="I204" s="41">
        <v>32.94</v>
      </c>
      <c r="J204" s="41"/>
      <c r="K204" s="41">
        <v>63.165801466551471</v>
      </c>
      <c r="L204" s="41"/>
      <c r="M204" s="66">
        <f t="shared" si="8"/>
        <v>4.1700000000000017</v>
      </c>
      <c r="N204" s="38"/>
      <c r="O204" s="34">
        <v>110.56588861186674</v>
      </c>
      <c r="P204" s="34">
        <v>173.4</v>
      </c>
      <c r="Q204" s="33"/>
      <c r="R204" s="101"/>
      <c r="S204" s="93"/>
      <c r="T204" s="37"/>
      <c r="U204" s="94"/>
      <c r="V204" s="81"/>
      <c r="W204" s="93"/>
      <c r="X204" s="93"/>
      <c r="Y204" s="98"/>
      <c r="Z204" s="93"/>
      <c r="AA204" s="98"/>
      <c r="AB204" s="101"/>
      <c r="AC204" s="93"/>
      <c r="AD204" s="37"/>
      <c r="AE204" s="93"/>
      <c r="AF204" s="81"/>
      <c r="AG204" s="93"/>
      <c r="AH204" s="81"/>
      <c r="AI204" s="81"/>
      <c r="AJ204" s="81"/>
      <c r="AK204" s="32"/>
      <c r="AL204" s="101"/>
      <c r="AM204" s="110"/>
      <c r="AN204" s="106">
        <f t="shared" si="9"/>
        <v>3.1400000000000006</v>
      </c>
      <c r="AO204" s="37">
        <f t="shared" si="10"/>
        <v>0</v>
      </c>
      <c r="AP204" s="93">
        <f t="shared" si="11"/>
        <v>8.5799999999999983</v>
      </c>
      <c r="AQ204" s="37">
        <f t="shared" si="12"/>
        <v>9.9501333642583845E-2</v>
      </c>
      <c r="AR204" s="106">
        <f t="shared" si="13"/>
        <v>21.058333333333337</v>
      </c>
      <c r="AW204" s="101"/>
      <c r="BG204" s="101"/>
      <c r="BQ204" s="101"/>
    </row>
    <row r="205" spans="1:69" ht="12.75" customHeight="1" x14ac:dyDescent="0.2">
      <c r="A205" s="90">
        <v>38565</v>
      </c>
      <c r="B205" s="55">
        <v>2005</v>
      </c>
      <c r="C205" s="80" t="s">
        <v>56</v>
      </c>
      <c r="D205" s="33">
        <v>91.99</v>
      </c>
      <c r="E205" s="41">
        <v>96.59</v>
      </c>
      <c r="F205" s="41">
        <v>90.4</v>
      </c>
      <c r="G205" s="41">
        <v>94.33</v>
      </c>
      <c r="H205" s="41">
        <v>32.11</v>
      </c>
      <c r="I205" s="41">
        <v>33.47</v>
      </c>
      <c r="J205" s="41"/>
      <c r="K205" s="41">
        <v>68.213590513645443</v>
      </c>
      <c r="L205" s="41"/>
      <c r="M205" s="66">
        <f t="shared" si="8"/>
        <v>3.9299999999999926</v>
      </c>
      <c r="N205" s="38"/>
      <c r="O205" s="34">
        <v>119.39025242010956</v>
      </c>
      <c r="P205" s="34">
        <v>187.3</v>
      </c>
      <c r="Q205" s="33"/>
      <c r="R205" s="101"/>
      <c r="S205" s="93"/>
      <c r="T205" s="37"/>
      <c r="U205" s="94"/>
      <c r="V205" s="81"/>
      <c r="W205" s="93"/>
      <c r="X205" s="93"/>
      <c r="Y205" s="98"/>
      <c r="Z205" s="93"/>
      <c r="AA205" s="98"/>
      <c r="AB205" s="101"/>
      <c r="AC205" s="93"/>
      <c r="AD205" s="37"/>
      <c r="AE205" s="93"/>
      <c r="AF205" s="81"/>
      <c r="AG205" s="93"/>
      <c r="AH205" s="81"/>
      <c r="AI205" s="81"/>
      <c r="AJ205" s="81"/>
      <c r="AK205" s="32"/>
      <c r="AL205" s="101"/>
      <c r="AM205" s="110"/>
      <c r="AN205" s="106">
        <f t="shared" si="9"/>
        <v>1.7800000000000011</v>
      </c>
      <c r="AO205" s="37">
        <f t="shared" si="10"/>
        <v>0</v>
      </c>
      <c r="AP205" s="93">
        <f t="shared" si="11"/>
        <v>9.9500000000000028</v>
      </c>
      <c r="AQ205" s="37">
        <f t="shared" si="12"/>
        <v>0.11484302862419216</v>
      </c>
      <c r="AR205" s="106">
        <f t="shared" si="13"/>
        <v>22.541666666666671</v>
      </c>
      <c r="AW205" s="101"/>
      <c r="BG205" s="101"/>
      <c r="BQ205" s="101"/>
    </row>
    <row r="206" spans="1:69" ht="12.75" customHeight="1" x14ac:dyDescent="0.2">
      <c r="A206" s="90">
        <v>38596</v>
      </c>
      <c r="B206" s="55">
        <v>2005</v>
      </c>
      <c r="C206" s="80" t="s">
        <v>57</v>
      </c>
      <c r="D206" s="40"/>
      <c r="E206" s="41">
        <v>99.48</v>
      </c>
      <c r="F206" s="41">
        <v>94.77</v>
      </c>
      <c r="G206" s="41">
        <v>97.58</v>
      </c>
      <c r="H206" s="41">
        <v>33.57</v>
      </c>
      <c r="I206" s="41">
        <v>35.54</v>
      </c>
      <c r="J206" s="41"/>
      <c r="K206" s="41">
        <v>66.235999995151289</v>
      </c>
      <c r="L206" s="41"/>
      <c r="M206" s="66">
        <f t="shared" si="8"/>
        <v>2.8100000000000023</v>
      </c>
      <c r="N206" s="38"/>
      <c r="O206" s="34">
        <v>115.99746560385388</v>
      </c>
      <c r="P206" s="34">
        <v>182</v>
      </c>
      <c r="Q206" s="33"/>
      <c r="R206" s="101"/>
      <c r="S206" s="93"/>
      <c r="T206" s="37"/>
      <c r="U206" s="94"/>
      <c r="V206" s="81"/>
      <c r="W206" s="93"/>
      <c r="X206" s="93"/>
      <c r="Y206" s="98"/>
      <c r="Z206" s="93"/>
      <c r="AA206" s="98"/>
      <c r="AB206" s="101"/>
      <c r="AC206" s="93"/>
      <c r="AD206" s="37"/>
      <c r="AE206" s="93"/>
      <c r="AF206" s="81"/>
      <c r="AG206" s="93"/>
      <c r="AH206" s="81"/>
      <c r="AI206" s="81"/>
      <c r="AJ206" s="81"/>
      <c r="AK206" s="32"/>
      <c r="AL206" s="101"/>
      <c r="AM206" s="110"/>
      <c r="AN206" s="106">
        <f t="shared" si="9"/>
        <v>2.8900000000000006</v>
      </c>
      <c r="AO206" s="37">
        <f t="shared" si="10"/>
        <v>0</v>
      </c>
      <c r="AP206" s="93">
        <f t="shared" si="11"/>
        <v>12.740000000000009</v>
      </c>
      <c r="AQ206" s="37">
        <f t="shared" si="12"/>
        <v>0.1468757205441551</v>
      </c>
      <c r="AR206" s="106">
        <f t="shared" si="13"/>
        <v>24.950000000000003</v>
      </c>
      <c r="AW206" s="101"/>
      <c r="BG206" s="101"/>
      <c r="BQ206" s="101"/>
    </row>
    <row r="207" spans="1:69" ht="12.75" customHeight="1" x14ac:dyDescent="0.2">
      <c r="A207" s="90">
        <v>38626</v>
      </c>
      <c r="B207" s="55">
        <v>2005</v>
      </c>
      <c r="C207" s="80" t="s">
        <v>58</v>
      </c>
      <c r="D207" s="40"/>
      <c r="E207" s="41">
        <v>100.3</v>
      </c>
      <c r="F207" s="41">
        <v>94</v>
      </c>
      <c r="G207" s="41">
        <v>96.94</v>
      </c>
      <c r="H207" s="41">
        <v>34.950000000000003</v>
      </c>
      <c r="I207" s="41">
        <v>36.340000000000003</v>
      </c>
      <c r="J207" s="41"/>
      <c r="K207" s="41">
        <v>63.669632993524054</v>
      </c>
      <c r="L207" s="41"/>
      <c r="M207" s="66">
        <f t="shared" si="8"/>
        <v>2.9399999999999977</v>
      </c>
      <c r="N207" s="38"/>
      <c r="O207" s="34">
        <v>111.43425724686512</v>
      </c>
      <c r="P207" s="34">
        <v>174.8</v>
      </c>
      <c r="Q207" s="33"/>
      <c r="R207" s="101"/>
      <c r="S207" s="93"/>
      <c r="T207" s="37"/>
      <c r="U207" s="94"/>
      <c r="V207" s="81"/>
      <c r="W207" s="93"/>
      <c r="X207" s="93"/>
      <c r="Y207" s="98"/>
      <c r="Z207" s="93"/>
      <c r="AA207" s="98"/>
      <c r="AB207" s="101"/>
      <c r="AC207" s="93"/>
      <c r="AD207" s="37"/>
      <c r="AE207" s="93"/>
      <c r="AF207" s="81"/>
      <c r="AG207" s="93"/>
      <c r="AH207" s="81"/>
      <c r="AI207" s="81"/>
      <c r="AJ207" s="81"/>
      <c r="AK207" s="32"/>
      <c r="AL207" s="101"/>
      <c r="AM207" s="110"/>
      <c r="AN207" s="106">
        <f t="shared" si="9"/>
        <v>0.81999999999999318</v>
      </c>
      <c r="AO207" s="37">
        <f t="shared" si="10"/>
        <v>0</v>
      </c>
      <c r="AP207" s="93">
        <f t="shared" si="11"/>
        <v>11.179999999999993</v>
      </c>
      <c r="AQ207" s="37">
        <f t="shared" si="12"/>
        <v>0.12544883303411125</v>
      </c>
      <c r="AR207" s="106">
        <f t="shared" si="13"/>
        <v>25.633333333333326</v>
      </c>
      <c r="AW207" s="101"/>
      <c r="BG207" s="101"/>
      <c r="BQ207" s="101"/>
    </row>
    <row r="208" spans="1:69" ht="12.75" customHeight="1" x14ac:dyDescent="0.2">
      <c r="A208" s="90">
        <v>38657</v>
      </c>
      <c r="B208" s="55">
        <v>2005</v>
      </c>
      <c r="C208" s="80" t="s">
        <v>59</v>
      </c>
      <c r="D208" s="40"/>
      <c r="E208" s="41">
        <v>97.11</v>
      </c>
      <c r="F208" s="41">
        <v>90.3</v>
      </c>
      <c r="G208" s="41">
        <v>94.74</v>
      </c>
      <c r="H208" s="41">
        <v>31.1</v>
      </c>
      <c r="I208" s="41">
        <v>33.090000000000003</v>
      </c>
      <c r="J208" s="41"/>
      <c r="K208" s="41">
        <v>62.189705544628502</v>
      </c>
      <c r="L208" s="41"/>
      <c r="M208" s="66">
        <f t="shared" si="8"/>
        <v>4.4399999999999977</v>
      </c>
      <c r="N208" s="38"/>
      <c r="O208" s="34">
        <v>108.80906838148144</v>
      </c>
      <c r="P208" s="34">
        <v>170.6</v>
      </c>
      <c r="Q208" s="33"/>
      <c r="R208" s="101"/>
      <c r="S208" s="93"/>
      <c r="T208" s="37"/>
      <c r="U208" s="94"/>
      <c r="V208" s="81"/>
      <c r="W208" s="93"/>
      <c r="X208" s="93"/>
      <c r="Y208" s="98"/>
      <c r="Z208" s="93"/>
      <c r="AA208" s="98"/>
      <c r="AB208" s="101"/>
      <c r="AC208" s="93"/>
      <c r="AD208" s="37"/>
      <c r="AE208" s="93"/>
      <c r="AF208" s="81"/>
      <c r="AG208" s="93"/>
      <c r="AH208" s="81"/>
      <c r="AI208" s="81"/>
      <c r="AJ208" s="81"/>
      <c r="AK208" s="32"/>
      <c r="AL208" s="101"/>
      <c r="AM208" s="110"/>
      <c r="AN208" s="106">
        <f t="shared" si="9"/>
        <v>-3.1899999999999977</v>
      </c>
      <c r="AO208" s="37">
        <f t="shared" si="10"/>
        <v>0</v>
      </c>
      <c r="AP208" s="93">
        <f t="shared" si="11"/>
        <v>7.3499999999999943</v>
      </c>
      <c r="AQ208" s="37">
        <f t="shared" si="12"/>
        <v>8.1885026737967825E-2</v>
      </c>
      <c r="AR208" s="106">
        <f t="shared" si="13"/>
        <v>22.974999999999994</v>
      </c>
      <c r="AW208" s="101"/>
      <c r="BG208" s="101"/>
      <c r="BQ208" s="101"/>
    </row>
    <row r="209" spans="1:69" ht="12.75" customHeight="1" x14ac:dyDescent="0.2">
      <c r="A209" s="90">
        <v>38687</v>
      </c>
      <c r="B209" s="55">
        <v>2005</v>
      </c>
      <c r="C209" s="80" t="s">
        <v>60</v>
      </c>
      <c r="D209" s="40"/>
      <c r="E209" s="41">
        <v>95.33</v>
      </c>
      <c r="F209" s="41">
        <v>87.45</v>
      </c>
      <c r="G209" s="41">
        <v>91.72</v>
      </c>
      <c r="H209" s="41">
        <v>30.53</v>
      </c>
      <c r="I209" s="41">
        <v>33.299999999999997</v>
      </c>
      <c r="J209" s="41"/>
      <c r="K209" s="41">
        <v>62.685426306092687</v>
      </c>
      <c r="L209" s="41"/>
      <c r="M209" s="66">
        <f t="shared" si="8"/>
        <v>4.269999999999996</v>
      </c>
      <c r="N209" s="38"/>
      <c r="O209" s="34">
        <v>109.72106402661451</v>
      </c>
      <c r="P209" s="34">
        <v>172.1</v>
      </c>
      <c r="Q209" s="33"/>
      <c r="R209" s="101"/>
      <c r="S209" s="93"/>
      <c r="T209" s="37"/>
      <c r="U209" s="94"/>
      <c r="V209" s="81"/>
      <c r="W209" s="93"/>
      <c r="X209" s="93"/>
      <c r="Y209" s="98"/>
      <c r="Z209" s="93"/>
      <c r="AA209" s="98"/>
      <c r="AB209" s="101"/>
      <c r="AC209" s="93"/>
      <c r="AD209" s="37"/>
      <c r="AE209" s="93"/>
      <c r="AF209" s="81"/>
      <c r="AG209" s="93"/>
      <c r="AH209" s="81"/>
      <c r="AI209" s="81"/>
      <c r="AJ209" s="81"/>
      <c r="AK209" s="32"/>
      <c r="AL209" s="101"/>
      <c r="AM209" s="110"/>
      <c r="AN209" s="106">
        <f t="shared" si="9"/>
        <v>-1.7800000000000011</v>
      </c>
      <c r="AO209" s="37">
        <f t="shared" si="10"/>
        <v>0</v>
      </c>
      <c r="AP209" s="93">
        <f t="shared" si="11"/>
        <v>5.9200000000000017</v>
      </c>
      <c r="AQ209" s="37">
        <f t="shared" si="12"/>
        <v>6.6211833128285491E-2</v>
      </c>
      <c r="AR209" s="106">
        <f t="shared" si="13"/>
        <v>21.49166666666666</v>
      </c>
      <c r="AW209" s="101"/>
      <c r="BG209" s="101"/>
      <c r="BQ209" s="101"/>
    </row>
    <row r="210" spans="1:69" ht="12.75" customHeight="1" x14ac:dyDescent="0.2">
      <c r="A210" s="90">
        <v>38718</v>
      </c>
      <c r="B210" s="55">
        <v>2006</v>
      </c>
      <c r="C210" s="80" t="s">
        <v>50</v>
      </c>
      <c r="D210" s="40"/>
      <c r="E210" s="41">
        <v>94.73</v>
      </c>
      <c r="F210" s="41">
        <v>88.84</v>
      </c>
      <c r="G210" s="41">
        <v>93.07</v>
      </c>
      <c r="H210" s="41">
        <v>31.58</v>
      </c>
      <c r="I210" s="41">
        <v>33.6</v>
      </c>
      <c r="J210" s="41"/>
      <c r="K210" s="41">
        <v>67.806059542849439</v>
      </c>
      <c r="L210" s="41"/>
      <c r="M210" s="66">
        <f t="shared" si="8"/>
        <v>4.2299999999999898</v>
      </c>
      <c r="N210" s="38"/>
      <c r="O210" s="34">
        <v>118.69920366678014</v>
      </c>
      <c r="P210" s="34">
        <v>186.2</v>
      </c>
      <c r="Q210" s="33"/>
      <c r="R210" s="101"/>
      <c r="S210" s="93"/>
      <c r="T210" s="37"/>
      <c r="U210" s="94"/>
      <c r="V210" s="81"/>
      <c r="W210" s="93"/>
      <c r="X210" s="93"/>
      <c r="Y210" s="98"/>
      <c r="Z210" s="93"/>
      <c r="AA210" s="98"/>
      <c r="AB210" s="101"/>
      <c r="AC210" s="93"/>
      <c r="AD210" s="37"/>
      <c r="AE210" s="93"/>
      <c r="AF210" s="81"/>
      <c r="AG210" s="93"/>
      <c r="AH210" s="81"/>
      <c r="AI210" s="81"/>
      <c r="AJ210" s="81"/>
      <c r="AK210" s="32"/>
      <c r="AL210" s="101"/>
      <c r="AM210" s="110"/>
      <c r="AN210" s="106">
        <f t="shared" si="9"/>
        <v>-0.59999999999999432</v>
      </c>
      <c r="AO210" s="37">
        <f t="shared" si="10"/>
        <v>0</v>
      </c>
      <c r="AP210" s="93">
        <f t="shared" si="11"/>
        <v>7.2999999999999972</v>
      </c>
      <c r="AQ210" s="37">
        <f t="shared" si="12"/>
        <v>8.349536772274968E-2</v>
      </c>
      <c r="AR210" s="106">
        <f t="shared" si="13"/>
        <v>20.991666666666674</v>
      </c>
      <c r="AW210" s="101"/>
      <c r="BG210" s="101"/>
      <c r="BQ210" s="101"/>
    </row>
    <row r="211" spans="1:69" ht="12.75" customHeight="1" x14ac:dyDescent="0.2">
      <c r="A211" s="90">
        <v>38749</v>
      </c>
      <c r="B211" s="55">
        <v>2006</v>
      </c>
      <c r="C211" s="80" t="s">
        <v>51</v>
      </c>
      <c r="D211" s="40"/>
      <c r="E211" s="41">
        <v>96.8</v>
      </c>
      <c r="F211" s="41">
        <v>89.46</v>
      </c>
      <c r="G211" s="41">
        <v>93.66</v>
      </c>
      <c r="H211" s="41">
        <v>32.159999999999997</v>
      </c>
      <c r="I211" s="41">
        <v>33.79</v>
      </c>
      <c r="J211" s="41"/>
      <c r="K211" s="41">
        <v>66.566955007056151</v>
      </c>
      <c r="L211" s="41"/>
      <c r="M211" s="66">
        <f t="shared" si="8"/>
        <v>4.2000000000000028</v>
      </c>
      <c r="N211" s="38"/>
      <c r="O211" s="34">
        <v>116.49436245678049</v>
      </c>
      <c r="P211" s="34">
        <v>182.7</v>
      </c>
      <c r="Q211" s="33"/>
      <c r="R211" s="101"/>
      <c r="S211" s="93"/>
      <c r="T211" s="37"/>
      <c r="U211" s="94"/>
      <c r="V211" s="81"/>
      <c r="W211" s="93"/>
      <c r="X211" s="93"/>
      <c r="Y211" s="98"/>
      <c r="Z211" s="93"/>
      <c r="AA211" s="98"/>
      <c r="AB211" s="101"/>
      <c r="AC211" s="93"/>
      <c r="AD211" s="37"/>
      <c r="AE211" s="93"/>
      <c r="AF211" s="81"/>
      <c r="AG211" s="93"/>
      <c r="AH211" s="81"/>
      <c r="AI211" s="81"/>
      <c r="AJ211" s="81"/>
      <c r="AK211" s="32"/>
      <c r="AL211" s="101"/>
      <c r="AM211" s="110"/>
      <c r="AN211" s="106">
        <f t="shared" si="9"/>
        <v>2.0699999999999932</v>
      </c>
      <c r="AO211" s="37">
        <f t="shared" si="10"/>
        <v>0</v>
      </c>
      <c r="AP211" s="93">
        <f t="shared" si="11"/>
        <v>9.36</v>
      </c>
      <c r="AQ211" s="37">
        <f t="shared" si="12"/>
        <v>0.10704483074107962</v>
      </c>
      <c r="AR211" s="106">
        <f t="shared" si="13"/>
        <v>22.716666666666669</v>
      </c>
      <c r="AW211" s="101"/>
      <c r="BG211" s="101"/>
      <c r="BQ211" s="101"/>
    </row>
    <row r="212" spans="1:69" ht="12.75" customHeight="1" x14ac:dyDescent="0.2">
      <c r="A212" s="90">
        <v>38777</v>
      </c>
      <c r="B212" s="55">
        <v>2006</v>
      </c>
      <c r="C212" s="80" t="s">
        <v>52</v>
      </c>
      <c r="D212" s="40"/>
      <c r="E212" s="41">
        <v>96.61</v>
      </c>
      <c r="F212" s="41">
        <v>89.43</v>
      </c>
      <c r="G212" s="41">
        <v>93.75</v>
      </c>
      <c r="H212" s="41">
        <v>32.119999999999997</v>
      </c>
      <c r="I212" s="41">
        <v>34.08</v>
      </c>
      <c r="J212" s="41"/>
      <c r="K212" s="41">
        <v>67.481055938898066</v>
      </c>
      <c r="L212" s="41"/>
      <c r="M212" s="66">
        <f t="shared" si="8"/>
        <v>4.3199999999999932</v>
      </c>
      <c r="N212" s="38"/>
      <c r="O212" s="34">
        <v>118.14867516520994</v>
      </c>
      <c r="P212" s="34">
        <v>185.1</v>
      </c>
      <c r="Q212" s="33"/>
      <c r="R212" s="101"/>
      <c r="S212" s="93"/>
      <c r="T212" s="37"/>
      <c r="U212" s="94"/>
      <c r="V212" s="81"/>
      <c r="W212" s="93"/>
      <c r="X212" s="93"/>
      <c r="Y212" s="98"/>
      <c r="Z212" s="93"/>
      <c r="AA212" s="98"/>
      <c r="AB212" s="101"/>
      <c r="AC212" s="93"/>
      <c r="AD212" s="37"/>
      <c r="AE212" s="93"/>
      <c r="AF212" s="81"/>
      <c r="AG212" s="93"/>
      <c r="AH212" s="81"/>
      <c r="AI212" s="81"/>
      <c r="AJ212" s="81"/>
      <c r="AK212" s="32"/>
      <c r="AL212" s="101"/>
      <c r="AM212" s="110"/>
      <c r="AN212" s="106">
        <f t="shared" si="9"/>
        <v>-0.18999999999999773</v>
      </c>
      <c r="AO212" s="37">
        <f t="shared" si="10"/>
        <v>0</v>
      </c>
      <c r="AP212" s="93">
        <f t="shared" si="11"/>
        <v>8.6299999999999955</v>
      </c>
      <c r="AQ212" s="37">
        <f t="shared" si="12"/>
        <v>9.8090475107978969E-2</v>
      </c>
      <c r="AR212" s="106">
        <f t="shared" si="13"/>
        <v>22.558333333333337</v>
      </c>
      <c r="AW212" s="101"/>
      <c r="BG212" s="101"/>
      <c r="BQ212" s="101"/>
    </row>
    <row r="213" spans="1:69" ht="12.75" customHeight="1" x14ac:dyDescent="0.2">
      <c r="A213" s="90">
        <v>38808</v>
      </c>
      <c r="B213" s="55">
        <v>2006</v>
      </c>
      <c r="C213" s="80" t="s">
        <v>53</v>
      </c>
      <c r="D213" s="40"/>
      <c r="E213" s="41">
        <v>99.42</v>
      </c>
      <c r="F213" s="41">
        <v>94.14</v>
      </c>
      <c r="G213" s="41">
        <v>97.59</v>
      </c>
      <c r="H213" s="41">
        <v>33.159999999999997</v>
      </c>
      <c r="I213" s="41">
        <v>35.31</v>
      </c>
      <c r="J213" s="41"/>
      <c r="K213" s="41">
        <v>75.312329012663952</v>
      </c>
      <c r="L213" s="41"/>
      <c r="M213" s="66">
        <f t="shared" si="8"/>
        <v>3.4500000000000028</v>
      </c>
      <c r="N213" s="38"/>
      <c r="O213" s="34">
        <v>131.72816709890756</v>
      </c>
      <c r="P213" s="34">
        <v>206.7</v>
      </c>
      <c r="Q213" s="33"/>
      <c r="R213" s="101"/>
      <c r="S213" s="93"/>
      <c r="T213" s="37"/>
      <c r="U213" s="94"/>
      <c r="V213" s="81"/>
      <c r="W213" s="93"/>
      <c r="X213" s="93"/>
      <c r="Y213" s="98"/>
      <c r="Z213" s="93"/>
      <c r="AA213" s="98"/>
      <c r="AB213" s="101"/>
      <c r="AC213" s="93"/>
      <c r="AD213" s="37"/>
      <c r="AE213" s="93"/>
      <c r="AF213" s="81"/>
      <c r="AG213" s="93"/>
      <c r="AH213" s="81"/>
      <c r="AI213" s="81"/>
      <c r="AJ213" s="81"/>
      <c r="AK213" s="32"/>
      <c r="AL213" s="101"/>
      <c r="AM213" s="110"/>
      <c r="AN213" s="106">
        <f t="shared" si="9"/>
        <v>2.8100000000000023</v>
      </c>
      <c r="AO213" s="37">
        <f t="shared" si="10"/>
        <v>0</v>
      </c>
      <c r="AP213" s="93">
        <f t="shared" si="11"/>
        <v>8.3100000000000023</v>
      </c>
      <c r="AQ213" s="37">
        <f t="shared" si="12"/>
        <v>9.1208429371089972E-2</v>
      </c>
      <c r="AR213" s="106">
        <f t="shared" si="13"/>
        <v>24.900000000000006</v>
      </c>
      <c r="AW213" s="101"/>
      <c r="BG213" s="101"/>
      <c r="BQ213" s="101"/>
    </row>
    <row r="214" spans="1:69" ht="12.75" customHeight="1" x14ac:dyDescent="0.2">
      <c r="A214" s="90">
        <v>38838</v>
      </c>
      <c r="B214" s="55">
        <v>2006</v>
      </c>
      <c r="C214" s="80" t="s">
        <v>54</v>
      </c>
      <c r="D214" s="40"/>
      <c r="E214" s="41">
        <v>102.35</v>
      </c>
      <c r="F214" s="41">
        <v>96.12</v>
      </c>
      <c r="G214" s="41">
        <v>98.47</v>
      </c>
      <c r="H214" s="41">
        <v>34.07</v>
      </c>
      <c r="I214" s="41">
        <v>36.119999999999997</v>
      </c>
      <c r="J214" s="41"/>
      <c r="K214" s="41">
        <v>71.391944914758994</v>
      </c>
      <c r="L214" s="41"/>
      <c r="M214" s="66">
        <f t="shared" si="8"/>
        <v>2.3499999999999943</v>
      </c>
      <c r="N214" s="38"/>
      <c r="O214" s="34">
        <v>124.98568725864969</v>
      </c>
      <c r="P214" s="34">
        <v>195.8</v>
      </c>
      <c r="Q214" s="33"/>
      <c r="R214" s="101"/>
      <c r="S214" s="93"/>
      <c r="T214" s="37"/>
      <c r="U214" s="94"/>
      <c r="V214" s="81"/>
      <c r="W214" s="93"/>
      <c r="X214" s="93"/>
      <c r="Y214" s="98"/>
      <c r="Z214" s="93"/>
      <c r="AA214" s="98"/>
      <c r="AB214" s="101"/>
      <c r="AC214" s="93"/>
      <c r="AD214" s="37"/>
      <c r="AE214" s="93"/>
      <c r="AF214" s="81"/>
      <c r="AG214" s="93"/>
      <c r="AH214" s="81"/>
      <c r="AI214" s="81"/>
      <c r="AJ214" s="81"/>
      <c r="AK214" s="32"/>
      <c r="AL214" s="101"/>
      <c r="AM214" s="110"/>
      <c r="AN214" s="106">
        <f t="shared" si="9"/>
        <v>2.9299999999999926</v>
      </c>
      <c r="AO214" s="37">
        <f t="shared" si="10"/>
        <v>0</v>
      </c>
      <c r="AP214" s="93">
        <f t="shared" si="11"/>
        <v>10.75</v>
      </c>
      <c r="AQ214" s="37">
        <f t="shared" si="12"/>
        <v>0.11735807860262004</v>
      </c>
      <c r="AR214" s="106">
        <f t="shared" si="13"/>
        <v>27.341666666666669</v>
      </c>
      <c r="AW214" s="101"/>
      <c r="BG214" s="101"/>
      <c r="BQ214" s="101"/>
    </row>
    <row r="215" spans="1:69" ht="12.75" customHeight="1" x14ac:dyDescent="0.2">
      <c r="A215" s="90">
        <v>38869</v>
      </c>
      <c r="B215" s="55">
        <v>2006</v>
      </c>
      <c r="C215" s="80" t="s">
        <v>13</v>
      </c>
      <c r="D215" s="40"/>
      <c r="E215" s="41">
        <v>101.37</v>
      </c>
      <c r="F215" s="41">
        <v>95.3</v>
      </c>
      <c r="G215" s="41">
        <v>97.66</v>
      </c>
      <c r="H215" s="41">
        <v>33.75</v>
      </c>
      <c r="I215" s="41">
        <v>36.17</v>
      </c>
      <c r="J215" s="41"/>
      <c r="K215" s="41">
        <v>70.772206154550105</v>
      </c>
      <c r="L215" s="41"/>
      <c r="M215" s="66">
        <f t="shared" si="8"/>
        <v>2.3599999999999994</v>
      </c>
      <c r="N215" s="38"/>
      <c r="O215" s="34">
        <v>123.86410765430935</v>
      </c>
      <c r="P215" s="34">
        <v>194.3</v>
      </c>
      <c r="Q215" s="33"/>
      <c r="R215" s="101"/>
      <c r="S215" s="93"/>
      <c r="T215" s="37"/>
      <c r="U215" s="94"/>
      <c r="V215" s="81"/>
      <c r="W215" s="93"/>
      <c r="X215" s="93"/>
      <c r="Y215" s="98"/>
      <c r="Z215" s="93"/>
      <c r="AA215" s="98"/>
      <c r="AB215" s="101"/>
      <c r="AC215" s="93"/>
      <c r="AD215" s="37"/>
      <c r="AE215" s="93"/>
      <c r="AF215" s="81"/>
      <c r="AG215" s="93"/>
      <c r="AH215" s="81"/>
      <c r="AI215" s="81"/>
      <c r="AJ215" s="81"/>
      <c r="AK215" s="32"/>
      <c r="AL215" s="101"/>
      <c r="AM215" s="110"/>
      <c r="AN215" s="106">
        <f t="shared" si="9"/>
        <v>-0.97999999999998977</v>
      </c>
      <c r="AO215" s="37">
        <f t="shared" si="10"/>
        <v>0</v>
      </c>
      <c r="AP215" s="93">
        <f t="shared" si="11"/>
        <v>9.7000000000000028</v>
      </c>
      <c r="AQ215" s="37">
        <f t="shared" si="12"/>
        <v>0.10581433402421725</v>
      </c>
      <c r="AR215" s="106">
        <f t="shared" si="13"/>
        <v>26.525000000000006</v>
      </c>
      <c r="AW215" s="101"/>
      <c r="BG215" s="101"/>
      <c r="BQ215" s="101"/>
    </row>
    <row r="216" spans="1:69" ht="12.75" customHeight="1" x14ac:dyDescent="0.2">
      <c r="A216" s="90">
        <v>38899</v>
      </c>
      <c r="B216" s="55">
        <v>2006</v>
      </c>
      <c r="C216" s="80" t="s">
        <v>55</v>
      </c>
      <c r="D216" s="40"/>
      <c r="E216" s="41">
        <v>102.53</v>
      </c>
      <c r="F216" s="41">
        <v>96.78</v>
      </c>
      <c r="G216" s="41">
        <v>98.68</v>
      </c>
      <c r="H216" s="41">
        <v>37.4</v>
      </c>
      <c r="I216" s="41">
        <v>40.82</v>
      </c>
      <c r="J216" s="41"/>
      <c r="K216" s="41">
        <v>76.419973991214704</v>
      </c>
      <c r="L216" s="41"/>
      <c r="M216" s="66">
        <f t="shared" si="8"/>
        <v>1.9000000000000057</v>
      </c>
      <c r="N216" s="38"/>
      <c r="O216" s="34">
        <v>133.78262346898237</v>
      </c>
      <c r="P216" s="34">
        <v>209.7</v>
      </c>
      <c r="Q216" s="33"/>
      <c r="R216" s="101"/>
      <c r="S216" s="93"/>
      <c r="T216" s="37"/>
      <c r="U216" s="94"/>
      <c r="V216" s="81"/>
      <c r="W216" s="93"/>
      <c r="X216" s="93"/>
      <c r="Y216" s="98"/>
      <c r="Z216" s="93"/>
      <c r="AA216" s="98"/>
      <c r="AB216" s="101"/>
      <c r="AC216" s="93"/>
      <c r="AD216" s="37"/>
      <c r="AE216" s="93"/>
      <c r="AF216" s="81"/>
      <c r="AG216" s="93"/>
      <c r="AH216" s="81"/>
      <c r="AI216" s="81"/>
      <c r="AJ216" s="81"/>
      <c r="AK216" s="32"/>
      <c r="AL216" s="101"/>
      <c r="AM216" s="110"/>
      <c r="AN216" s="106">
        <f t="shared" si="9"/>
        <v>1.1599999999999966</v>
      </c>
      <c r="AO216" s="37">
        <f t="shared" si="10"/>
        <v>0</v>
      </c>
      <c r="AP216" s="93">
        <f t="shared" si="11"/>
        <v>7.7199999999999989</v>
      </c>
      <c r="AQ216" s="37">
        <f t="shared" si="12"/>
        <v>8.1426009914566055E-2</v>
      </c>
      <c r="AR216" s="106">
        <f t="shared" si="13"/>
        <v>27.491666666666674</v>
      </c>
      <c r="AW216" s="101"/>
      <c r="BG216" s="101"/>
      <c r="BQ216" s="101"/>
    </row>
    <row r="217" spans="1:69" ht="12.75" customHeight="1" x14ac:dyDescent="0.2">
      <c r="A217" s="90">
        <v>38930</v>
      </c>
      <c r="B217" s="55">
        <v>2006</v>
      </c>
      <c r="C217" s="80" t="s">
        <v>56</v>
      </c>
      <c r="D217" s="40"/>
      <c r="E217" s="41">
        <v>103.01</v>
      </c>
      <c r="F217" s="41">
        <v>97.67</v>
      </c>
      <c r="G217" s="41">
        <v>99.38</v>
      </c>
      <c r="H217" s="41">
        <v>37.36</v>
      </c>
      <c r="I217" s="41">
        <v>41.11</v>
      </c>
      <c r="J217" s="41"/>
      <c r="K217" s="41">
        <v>74.158043024081508</v>
      </c>
      <c r="L217" s="41"/>
      <c r="M217" s="66">
        <f t="shared" si="8"/>
        <v>1.7099999999999937</v>
      </c>
      <c r="N217" s="38"/>
      <c r="O217" s="34">
        <v>129.76337684627993</v>
      </c>
      <c r="P217" s="34">
        <v>203.7</v>
      </c>
      <c r="Q217" s="33"/>
      <c r="R217" s="101"/>
      <c r="S217" s="93"/>
      <c r="T217" s="37"/>
      <c r="U217" s="94"/>
      <c r="V217" s="81"/>
      <c r="W217" s="93"/>
      <c r="X217" s="93"/>
      <c r="Y217" s="98"/>
      <c r="Z217" s="93"/>
      <c r="AA217" s="98"/>
      <c r="AB217" s="101"/>
      <c r="AC217" s="93"/>
      <c r="AD217" s="37"/>
      <c r="AE217" s="93"/>
      <c r="AF217" s="81"/>
      <c r="AG217" s="93"/>
      <c r="AH217" s="81"/>
      <c r="AI217" s="81"/>
      <c r="AJ217" s="81"/>
      <c r="AK217" s="32"/>
      <c r="AL217" s="101"/>
      <c r="AM217" s="110"/>
      <c r="AN217" s="106">
        <f t="shared" si="9"/>
        <v>0.48000000000000398</v>
      </c>
      <c r="AO217" s="37">
        <f t="shared" si="10"/>
        <v>0</v>
      </c>
      <c r="AP217" s="93">
        <f t="shared" si="11"/>
        <v>6.4200000000000017</v>
      </c>
      <c r="AQ217" s="37">
        <f t="shared" si="12"/>
        <v>6.646650792007458E-2</v>
      </c>
      <c r="AR217" s="106">
        <f t="shared" si="13"/>
        <v>27.891666666666666</v>
      </c>
      <c r="AW217" s="101"/>
      <c r="BG217" s="101"/>
      <c r="BQ217" s="101"/>
    </row>
    <row r="218" spans="1:69" ht="12.75" customHeight="1" x14ac:dyDescent="0.2">
      <c r="A218" s="90">
        <v>38961</v>
      </c>
      <c r="B218" s="55">
        <v>2006</v>
      </c>
      <c r="C218" s="80" t="s">
        <v>57</v>
      </c>
      <c r="D218" s="40"/>
      <c r="E218" s="41">
        <v>96.81</v>
      </c>
      <c r="F218" s="41">
        <v>89.35</v>
      </c>
      <c r="G218" s="41">
        <v>94.43</v>
      </c>
      <c r="H218" s="41">
        <v>35.76</v>
      </c>
      <c r="I218" s="41">
        <v>39.340000000000003</v>
      </c>
      <c r="J218" s="41"/>
      <c r="K218" s="41">
        <v>63.177133028179881</v>
      </c>
      <c r="L218" s="41"/>
      <c r="M218" s="66">
        <f t="shared" si="8"/>
        <v>5.0800000000000125</v>
      </c>
      <c r="N218" s="38"/>
      <c r="O218" s="34">
        <v>110.51429712346379</v>
      </c>
      <c r="P218" s="34">
        <v>173.6</v>
      </c>
      <c r="Q218" s="33"/>
      <c r="R218" s="101"/>
      <c r="S218" s="93"/>
      <c r="T218" s="37"/>
      <c r="U218" s="94"/>
      <c r="V218" s="81"/>
      <c r="W218" s="93"/>
      <c r="X218" s="93"/>
      <c r="Y218" s="98"/>
      <c r="Z218" s="93"/>
      <c r="AA218" s="98"/>
      <c r="AB218" s="101"/>
      <c r="AC218" s="93"/>
      <c r="AD218" s="37"/>
      <c r="AE218" s="93"/>
      <c r="AF218" s="81"/>
      <c r="AG218" s="93"/>
      <c r="AH218" s="81"/>
      <c r="AI218" s="81"/>
      <c r="AJ218" s="81"/>
      <c r="AK218" s="32"/>
      <c r="AL218" s="101"/>
      <c r="AM218" s="110"/>
      <c r="AN218" s="106">
        <f t="shared" si="9"/>
        <v>-6.2000000000000028</v>
      </c>
      <c r="AO218" s="37">
        <f t="shared" si="10"/>
        <v>0</v>
      </c>
      <c r="AP218" s="93">
        <f t="shared" si="11"/>
        <v>-2.6700000000000017</v>
      </c>
      <c r="AQ218" s="37">
        <f t="shared" si="12"/>
        <v>0</v>
      </c>
      <c r="AR218" s="106">
        <f t="shared" si="13"/>
        <v>22.725000000000009</v>
      </c>
      <c r="AW218" s="101"/>
      <c r="BG218" s="101"/>
      <c r="BQ218" s="101"/>
    </row>
    <row r="219" spans="1:69" ht="12.75" customHeight="1" x14ac:dyDescent="0.2">
      <c r="A219" s="90">
        <v>38991</v>
      </c>
      <c r="B219" s="55">
        <v>2006</v>
      </c>
      <c r="C219" s="80" t="s">
        <v>58</v>
      </c>
      <c r="D219" s="40"/>
      <c r="E219" s="41">
        <v>94.06</v>
      </c>
      <c r="F219" s="41">
        <v>85.74</v>
      </c>
      <c r="G219" s="41">
        <v>91.5</v>
      </c>
      <c r="H219" s="41">
        <v>33.25</v>
      </c>
      <c r="I219" s="41">
        <v>37.090000000000003</v>
      </c>
      <c r="J219" s="41"/>
      <c r="K219" s="41">
        <v>59.403917017108363</v>
      </c>
      <c r="L219" s="41"/>
      <c r="M219" s="66">
        <f t="shared" si="8"/>
        <v>5.7600000000000051</v>
      </c>
      <c r="N219" s="43"/>
      <c r="O219" s="34">
        <v>103.99536801759847</v>
      </c>
      <c r="P219" s="34">
        <v>163.01655183402306</v>
      </c>
      <c r="Q219" s="33"/>
      <c r="R219" s="101"/>
      <c r="S219" s="93"/>
      <c r="T219" s="37"/>
      <c r="U219" s="94"/>
      <c r="V219" s="81"/>
      <c r="W219" s="93"/>
      <c r="X219" s="93"/>
      <c r="Y219" s="98"/>
      <c r="Z219" s="93"/>
      <c r="AA219" s="98"/>
      <c r="AB219" s="101"/>
      <c r="AC219" s="93"/>
      <c r="AD219" s="37"/>
      <c r="AE219" s="93"/>
      <c r="AF219" s="81"/>
      <c r="AG219" s="93"/>
      <c r="AH219" s="81"/>
      <c r="AI219" s="81"/>
      <c r="AJ219" s="81"/>
      <c r="AK219" s="32"/>
      <c r="AL219" s="101"/>
      <c r="AM219" s="110"/>
      <c r="AN219" s="106">
        <f t="shared" si="9"/>
        <v>-2.75</v>
      </c>
      <c r="AO219" s="37">
        <f t="shared" si="10"/>
        <v>0</v>
      </c>
      <c r="AP219" s="93">
        <f t="shared" si="11"/>
        <v>-6.2399999999999949</v>
      </c>
      <c r="AQ219" s="37">
        <f t="shared" si="12"/>
        <v>-6.2213359920239242E-2</v>
      </c>
      <c r="AR219" s="106">
        <f t="shared" si="13"/>
        <v>20.433333333333337</v>
      </c>
      <c r="AW219" s="101"/>
      <c r="BG219" s="101"/>
      <c r="BQ219" s="101"/>
    </row>
    <row r="220" spans="1:69" ht="12.75" customHeight="1" x14ac:dyDescent="0.2">
      <c r="A220" s="90">
        <v>39022</v>
      </c>
      <c r="B220" s="55">
        <v>2006</v>
      </c>
      <c r="C220" s="80" t="s">
        <v>59</v>
      </c>
      <c r="D220" s="40"/>
      <c r="E220" s="41">
        <v>93.21</v>
      </c>
      <c r="F220" s="41">
        <v>85.37</v>
      </c>
      <c r="G220" s="41">
        <v>91.09</v>
      </c>
      <c r="H220" s="41">
        <v>31.25</v>
      </c>
      <c r="I220" s="41">
        <v>35.53</v>
      </c>
      <c r="J220" s="41"/>
      <c r="K220" s="41">
        <v>58.36666867464082</v>
      </c>
      <c r="L220" s="41"/>
      <c r="M220" s="66">
        <f t="shared" si="8"/>
        <v>5.7199999999999989</v>
      </c>
      <c r="N220" s="43"/>
      <c r="O220" s="34">
        <v>102.14723098688941</v>
      </c>
      <c r="P220" s="34">
        <v>160.2613765908909</v>
      </c>
      <c r="Q220" s="33"/>
      <c r="R220" s="101"/>
      <c r="S220" s="93"/>
      <c r="T220" s="37"/>
      <c r="U220" s="94"/>
      <c r="V220" s="81"/>
      <c r="W220" s="93"/>
      <c r="X220" s="93"/>
      <c r="Y220" s="98"/>
      <c r="Z220" s="93"/>
      <c r="AA220" s="98"/>
      <c r="AB220" s="101"/>
      <c r="AC220" s="93"/>
      <c r="AD220" s="37"/>
      <c r="AE220" s="93"/>
      <c r="AF220" s="81"/>
      <c r="AG220" s="93"/>
      <c r="AH220" s="81"/>
      <c r="AI220" s="81"/>
      <c r="AJ220" s="81"/>
      <c r="AK220" s="32"/>
      <c r="AL220" s="101"/>
      <c r="AM220" s="110"/>
      <c r="AN220" s="106">
        <f t="shared" si="9"/>
        <v>-0.85000000000000853</v>
      </c>
      <c r="AO220" s="37">
        <f t="shared" si="10"/>
        <v>0</v>
      </c>
      <c r="AP220" s="93">
        <f t="shared" si="11"/>
        <v>-3.9000000000000057</v>
      </c>
      <c r="AQ220" s="37">
        <f t="shared" si="12"/>
        <v>0</v>
      </c>
      <c r="AR220" s="106">
        <f t="shared" si="13"/>
        <v>19.724999999999994</v>
      </c>
      <c r="AW220" s="101"/>
      <c r="BG220" s="101"/>
      <c r="BQ220" s="101"/>
    </row>
    <row r="221" spans="1:69" ht="12.75" customHeight="1" x14ac:dyDescent="0.2">
      <c r="A221" s="90">
        <v>39052</v>
      </c>
      <c r="B221" s="55">
        <v>2006</v>
      </c>
      <c r="C221" s="80" t="s">
        <v>60</v>
      </c>
      <c r="D221" s="41"/>
      <c r="E221" s="41">
        <v>95.68</v>
      </c>
      <c r="F221" s="41">
        <v>87.63</v>
      </c>
      <c r="G221" s="41">
        <v>93.23</v>
      </c>
      <c r="H221" s="41">
        <v>32.049999999999997</v>
      </c>
      <c r="I221" s="41">
        <v>35.99</v>
      </c>
      <c r="J221" s="41"/>
      <c r="K221" s="41">
        <v>61.247574023398158</v>
      </c>
      <c r="L221" s="41"/>
      <c r="M221" s="66">
        <f t="shared" si="8"/>
        <v>5.6000000000000085</v>
      </c>
      <c r="N221" s="38"/>
      <c r="O221" s="34">
        <v>107.17774458584884</v>
      </c>
      <c r="P221" s="34">
        <v>168.2</v>
      </c>
      <c r="Q221" s="33"/>
      <c r="R221" s="101"/>
      <c r="S221" s="93"/>
      <c r="T221" s="37"/>
      <c r="U221" s="94"/>
      <c r="V221" s="81"/>
      <c r="W221" s="93"/>
      <c r="X221" s="93"/>
      <c r="Y221" s="98"/>
      <c r="Z221" s="93"/>
      <c r="AA221" s="98"/>
      <c r="AB221" s="101"/>
      <c r="AC221" s="93"/>
      <c r="AD221" s="37"/>
      <c r="AE221" s="93"/>
      <c r="AF221" s="81"/>
      <c r="AG221" s="93"/>
      <c r="AH221" s="81"/>
      <c r="AI221" s="81"/>
      <c r="AJ221" s="81"/>
      <c r="AK221" s="32"/>
      <c r="AL221" s="101"/>
      <c r="AM221" s="110"/>
      <c r="AN221" s="106">
        <f t="shared" si="9"/>
        <v>2.4700000000000131</v>
      </c>
      <c r="AO221" s="37">
        <f t="shared" si="10"/>
        <v>0</v>
      </c>
      <c r="AP221" s="93">
        <f t="shared" si="11"/>
        <v>0.35000000000000853</v>
      </c>
      <c r="AQ221" s="37">
        <f t="shared" si="12"/>
        <v>0</v>
      </c>
      <c r="AR221" s="106">
        <f t="shared" si="13"/>
        <v>21.783333333333346</v>
      </c>
      <c r="AW221" s="101"/>
      <c r="BG221" s="101"/>
      <c r="BQ221" s="101"/>
    </row>
    <row r="222" spans="1:69" ht="12.75" customHeight="1" x14ac:dyDescent="0.2">
      <c r="A222" s="90">
        <v>39083</v>
      </c>
      <c r="B222" s="55">
        <v>2007</v>
      </c>
      <c r="C222" s="80" t="s">
        <v>50</v>
      </c>
      <c r="D222" s="41"/>
      <c r="E222" s="41">
        <v>94.8</v>
      </c>
      <c r="F222" s="41">
        <v>86.91</v>
      </c>
      <c r="G222" s="41">
        <v>91.44</v>
      </c>
      <c r="H222" s="41">
        <v>30.88</v>
      </c>
      <c r="I222" s="41">
        <v>34.03</v>
      </c>
      <c r="J222" s="41"/>
      <c r="K222" s="41">
        <v>53.020859382704927</v>
      </c>
      <c r="L222" s="41"/>
      <c r="M222" s="66">
        <f t="shared" si="8"/>
        <v>4.5300000000000011</v>
      </c>
      <c r="N222" s="38"/>
      <c r="O222" s="34">
        <v>92.897581009547451</v>
      </c>
      <c r="P222" s="34">
        <v>145.30000000000001</v>
      </c>
      <c r="Q222" s="33"/>
      <c r="R222" s="101"/>
      <c r="S222" s="93"/>
      <c r="T222" s="37"/>
      <c r="U222" s="94"/>
      <c r="V222" s="81"/>
      <c r="W222" s="93"/>
      <c r="X222" s="93"/>
      <c r="Y222" s="98"/>
      <c r="Z222" s="93"/>
      <c r="AA222" s="98"/>
      <c r="AB222" s="101"/>
      <c r="AC222" s="93"/>
      <c r="AD222" s="37"/>
      <c r="AE222" s="93"/>
      <c r="AF222" s="81"/>
      <c r="AG222" s="93"/>
      <c r="AH222" s="81"/>
      <c r="AI222" s="81"/>
      <c r="AJ222" s="81"/>
      <c r="AK222" s="32"/>
      <c r="AL222" s="101"/>
      <c r="AM222" s="110"/>
      <c r="AN222" s="106">
        <f t="shared" si="9"/>
        <v>-0.88000000000000966</v>
      </c>
      <c r="AO222" s="37">
        <f t="shared" si="10"/>
        <v>0</v>
      </c>
      <c r="AP222" s="93">
        <f t="shared" si="11"/>
        <v>6.9999999999993179E-2</v>
      </c>
      <c r="AQ222" s="37">
        <f t="shared" si="12"/>
        <v>0</v>
      </c>
      <c r="AR222" s="106">
        <f t="shared" si="13"/>
        <v>21.049999999999997</v>
      </c>
      <c r="AW222" s="101"/>
      <c r="BG222" s="101"/>
      <c r="BQ222" s="101"/>
    </row>
    <row r="223" spans="1:69" ht="12.75" customHeight="1" x14ac:dyDescent="0.2">
      <c r="A223" s="90">
        <v>39114</v>
      </c>
      <c r="B223" s="55">
        <v>2007</v>
      </c>
      <c r="C223" s="80" t="s">
        <v>51</v>
      </c>
      <c r="D223" s="40"/>
      <c r="E223" s="41">
        <v>94.01</v>
      </c>
      <c r="F223" s="41">
        <v>86.17</v>
      </c>
      <c r="G223" s="41">
        <v>90.18</v>
      </c>
      <c r="H223" s="41">
        <v>30.63</v>
      </c>
      <c r="I223" s="41">
        <v>34.1</v>
      </c>
      <c r="J223" s="41"/>
      <c r="K223" s="41">
        <v>56.4091710908274</v>
      </c>
      <c r="L223" s="41"/>
      <c r="M223" s="66">
        <f t="shared" si="8"/>
        <v>4.0100000000000051</v>
      </c>
      <c r="N223" s="38"/>
      <c r="O223" s="34">
        <v>98.725634364413082</v>
      </c>
      <c r="P223" s="34">
        <v>154.9</v>
      </c>
      <c r="Q223" s="33"/>
      <c r="R223" s="101"/>
      <c r="S223" s="93"/>
      <c r="T223" s="37"/>
      <c r="U223" s="94"/>
      <c r="V223" s="81"/>
      <c r="W223" s="93"/>
      <c r="X223" s="93"/>
      <c r="Y223" s="98"/>
      <c r="Z223" s="93"/>
      <c r="AA223" s="98"/>
      <c r="AB223" s="101"/>
      <c r="AC223" s="93"/>
      <c r="AD223" s="37"/>
      <c r="AE223" s="93"/>
      <c r="AF223" s="81"/>
      <c r="AG223" s="93"/>
      <c r="AH223" s="81"/>
      <c r="AI223" s="81"/>
      <c r="AJ223" s="81"/>
      <c r="AK223" s="32"/>
      <c r="AL223" s="101"/>
      <c r="AM223" s="110"/>
      <c r="AN223" s="106">
        <f t="shared" si="9"/>
        <v>-0.78999999999999204</v>
      </c>
      <c r="AO223" s="37">
        <f t="shared" si="10"/>
        <v>0</v>
      </c>
      <c r="AP223" s="93">
        <f t="shared" si="11"/>
        <v>-2.789999999999992</v>
      </c>
      <c r="AQ223" s="37">
        <f t="shared" si="12"/>
        <v>0</v>
      </c>
      <c r="AR223" s="106">
        <f t="shared" si="13"/>
        <v>20.391666666666666</v>
      </c>
      <c r="AW223" s="101"/>
      <c r="BG223" s="101"/>
      <c r="BQ223" s="101"/>
    </row>
    <row r="224" spans="1:69" ht="12.75" customHeight="1" x14ac:dyDescent="0.2">
      <c r="A224" s="90">
        <v>39142</v>
      </c>
      <c r="B224" s="55">
        <v>2007</v>
      </c>
      <c r="C224" s="80" t="s">
        <v>52</v>
      </c>
      <c r="D224" s="40"/>
      <c r="E224" s="41">
        <v>96.01</v>
      </c>
      <c r="F224" s="41">
        <v>88.39</v>
      </c>
      <c r="G224" s="41">
        <v>92.16</v>
      </c>
      <c r="H224" s="41">
        <v>31.65</v>
      </c>
      <c r="I224" s="41">
        <v>36.14</v>
      </c>
      <c r="J224" s="41"/>
      <c r="K224" s="41">
        <v>61.828456393598785</v>
      </c>
      <c r="L224" s="41"/>
      <c r="M224" s="66">
        <f t="shared" si="8"/>
        <v>3.769999999999996</v>
      </c>
      <c r="N224" s="43"/>
      <c r="O224" s="34">
        <v>108.19885507798971</v>
      </c>
      <c r="P224" s="34">
        <v>169.77726918216118</v>
      </c>
      <c r="Q224" s="33"/>
      <c r="R224" s="101"/>
      <c r="S224" s="93"/>
      <c r="T224" s="37"/>
      <c r="U224" s="94"/>
      <c r="V224" s="81"/>
      <c r="W224" s="93"/>
      <c r="X224" s="93"/>
      <c r="Y224" s="98"/>
      <c r="Z224" s="93"/>
      <c r="AA224" s="98"/>
      <c r="AB224" s="101"/>
      <c r="AC224" s="93"/>
      <c r="AD224" s="37"/>
      <c r="AE224" s="93"/>
      <c r="AF224" s="81"/>
      <c r="AG224" s="93"/>
      <c r="AH224" s="81"/>
      <c r="AI224" s="81"/>
      <c r="AJ224" s="81"/>
      <c r="AK224" s="32"/>
      <c r="AL224" s="101"/>
      <c r="AM224" s="110"/>
      <c r="AN224" s="106">
        <f t="shared" si="9"/>
        <v>2</v>
      </c>
      <c r="AO224" s="37">
        <f t="shared" si="10"/>
        <v>0</v>
      </c>
      <c r="AP224" s="93">
        <f t="shared" si="11"/>
        <v>-0.59999999999999432</v>
      </c>
      <c r="AQ224" s="37">
        <f t="shared" si="12"/>
        <v>0</v>
      </c>
      <c r="AR224" s="106">
        <f t="shared" si="13"/>
        <v>22.058333333333337</v>
      </c>
      <c r="AW224" s="101"/>
      <c r="BG224" s="101"/>
      <c r="BQ224" s="101"/>
    </row>
    <row r="225" spans="1:69" ht="12.75" customHeight="1" x14ac:dyDescent="0.2">
      <c r="A225" s="90">
        <v>39173</v>
      </c>
      <c r="B225" s="55">
        <v>2007</v>
      </c>
      <c r="C225" s="80" t="s">
        <v>53</v>
      </c>
      <c r="D225" s="40"/>
      <c r="E225" s="41">
        <v>98.42</v>
      </c>
      <c r="F225" s="41">
        <v>91.92</v>
      </c>
      <c r="G225" s="41">
        <v>94.73</v>
      </c>
      <c r="H225" s="41">
        <v>33.43</v>
      </c>
      <c r="I225" s="41">
        <v>38.25</v>
      </c>
      <c r="J225" s="41"/>
      <c r="K225" s="41">
        <v>65.252886154920418</v>
      </c>
      <c r="L225" s="41"/>
      <c r="M225" s="66">
        <f t="shared" si="8"/>
        <v>2.8100000000000023</v>
      </c>
      <c r="N225" s="43"/>
      <c r="O225" s="34">
        <v>114.16389499361713</v>
      </c>
      <c r="P225" s="34">
        <v>179.0650937387789</v>
      </c>
      <c r="Q225" s="33"/>
      <c r="R225" s="101"/>
      <c r="S225" s="93"/>
      <c r="T225" s="37"/>
      <c r="U225" s="94"/>
      <c r="V225" s="81"/>
      <c r="W225" s="93"/>
      <c r="X225" s="93"/>
      <c r="Y225" s="98"/>
      <c r="Z225" s="93"/>
      <c r="AA225" s="98"/>
      <c r="AB225" s="101"/>
      <c r="AC225" s="93"/>
      <c r="AD225" s="37"/>
      <c r="AE225" s="93"/>
      <c r="AF225" s="81"/>
      <c r="AG225" s="93"/>
      <c r="AH225" s="81"/>
      <c r="AI225" s="81"/>
      <c r="AJ225" s="81"/>
      <c r="AK225" s="32"/>
      <c r="AL225" s="101"/>
      <c r="AM225" s="110"/>
      <c r="AN225" s="106">
        <f t="shared" si="9"/>
        <v>2.4099999999999966</v>
      </c>
      <c r="AO225" s="37">
        <f t="shared" si="10"/>
        <v>0</v>
      </c>
      <c r="AP225" s="93">
        <f t="shared" si="11"/>
        <v>-1</v>
      </c>
      <c r="AQ225" s="37">
        <f t="shared" si="12"/>
        <v>0</v>
      </c>
      <c r="AR225" s="106">
        <f t="shared" si="13"/>
        <v>24.066666666666663</v>
      </c>
      <c r="AW225" s="101"/>
      <c r="BG225" s="101"/>
      <c r="BQ225" s="101"/>
    </row>
    <row r="226" spans="1:69" ht="12.75" customHeight="1" x14ac:dyDescent="0.2">
      <c r="A226" s="90">
        <v>39203</v>
      </c>
      <c r="B226" s="55">
        <v>2007</v>
      </c>
      <c r="C226" s="80" t="s">
        <v>54</v>
      </c>
      <c r="D226" s="40"/>
      <c r="E226" s="41">
        <v>100.63</v>
      </c>
      <c r="F226" s="41">
        <v>95.05</v>
      </c>
      <c r="G226" s="41">
        <v>96.41</v>
      </c>
      <c r="H226" s="41">
        <v>33.47</v>
      </c>
      <c r="I226" s="41">
        <v>37.979999999999997</v>
      </c>
      <c r="J226" s="41"/>
      <c r="K226" s="41">
        <v>65.449998983886331</v>
      </c>
      <c r="L226" s="41"/>
      <c r="M226" s="66">
        <f t="shared" si="8"/>
        <v>1.3599999999999994</v>
      </c>
      <c r="N226" s="43"/>
      <c r="O226" s="34">
        <v>114.465666379895</v>
      </c>
      <c r="P226" s="34">
        <v>179.9</v>
      </c>
      <c r="Q226" s="33"/>
      <c r="R226" s="101"/>
      <c r="S226" s="93"/>
      <c r="T226" s="37"/>
      <c r="U226" s="94"/>
      <c r="V226" s="81"/>
      <c r="W226" s="93"/>
      <c r="X226" s="93"/>
      <c r="Y226" s="98"/>
      <c r="Z226" s="93"/>
      <c r="AA226" s="98"/>
      <c r="AB226" s="101"/>
      <c r="AC226" s="93"/>
      <c r="AD226" s="37"/>
      <c r="AE226" s="93"/>
      <c r="AF226" s="81"/>
      <c r="AG226" s="93"/>
      <c r="AH226" s="81"/>
      <c r="AI226" s="81"/>
      <c r="AJ226" s="81"/>
      <c r="AK226" s="32"/>
      <c r="AL226" s="101"/>
      <c r="AM226" s="110"/>
      <c r="AN226" s="106">
        <f t="shared" si="9"/>
        <v>2.2099999999999937</v>
      </c>
      <c r="AO226" s="37">
        <f t="shared" si="10"/>
        <v>0</v>
      </c>
      <c r="AP226" s="93">
        <f t="shared" si="11"/>
        <v>-1.7199999999999989</v>
      </c>
      <c r="AQ226" s="37">
        <f t="shared" si="12"/>
        <v>0</v>
      </c>
      <c r="AR226" s="106">
        <f t="shared" si="13"/>
        <v>25.908333333333331</v>
      </c>
      <c r="AW226" s="101"/>
      <c r="BG226" s="101"/>
      <c r="BQ226" s="101"/>
    </row>
    <row r="227" spans="1:69" ht="12.75" customHeight="1" x14ac:dyDescent="0.2">
      <c r="A227" s="90">
        <v>39234</v>
      </c>
      <c r="B227" s="55">
        <v>2007</v>
      </c>
      <c r="C227" s="80" t="s">
        <v>13</v>
      </c>
      <c r="D227" s="40"/>
      <c r="E227" s="41">
        <v>101.98</v>
      </c>
      <c r="F227" s="41">
        <v>96.44</v>
      </c>
      <c r="G227" s="41">
        <v>97.02</v>
      </c>
      <c r="H227" s="41">
        <v>34.46</v>
      </c>
      <c r="I227" s="41">
        <v>38.85</v>
      </c>
      <c r="J227" s="41"/>
      <c r="K227" s="41">
        <v>70.083389477596427</v>
      </c>
      <c r="L227" s="41"/>
      <c r="M227" s="66">
        <f t="shared" si="8"/>
        <v>0.57999999999999829</v>
      </c>
      <c r="N227" s="43"/>
      <c r="O227" s="34">
        <v>122.61002906701106</v>
      </c>
      <c r="P227" s="34">
        <v>192.1</v>
      </c>
      <c r="Q227" s="33"/>
      <c r="R227" s="101"/>
      <c r="S227" s="93"/>
      <c r="T227" s="37"/>
      <c r="U227" s="94"/>
      <c r="V227" s="81"/>
      <c r="W227" s="93"/>
      <c r="X227" s="93"/>
      <c r="Y227" s="98"/>
      <c r="Z227" s="93"/>
      <c r="AA227" s="98"/>
      <c r="AB227" s="101"/>
      <c r="AC227" s="93"/>
      <c r="AD227" s="37"/>
      <c r="AE227" s="93"/>
      <c r="AF227" s="81"/>
      <c r="AG227" s="93"/>
      <c r="AH227" s="81"/>
      <c r="AI227" s="81"/>
      <c r="AJ227" s="81"/>
      <c r="AK227" s="32"/>
      <c r="AL227" s="101"/>
      <c r="AM227" s="110"/>
      <c r="AN227" s="106">
        <f t="shared" si="9"/>
        <v>1.3500000000000085</v>
      </c>
      <c r="AO227" s="37">
        <f t="shared" si="10"/>
        <v>0</v>
      </c>
      <c r="AP227" s="93">
        <f t="shared" si="11"/>
        <v>0.60999999999999943</v>
      </c>
      <c r="AQ227" s="37">
        <f t="shared" si="12"/>
        <v>0</v>
      </c>
      <c r="AR227" s="106">
        <f t="shared" si="13"/>
        <v>27.033333333333331</v>
      </c>
      <c r="AW227" s="101"/>
      <c r="BG227" s="101"/>
      <c r="BQ227" s="101"/>
    </row>
    <row r="228" spans="1:69" ht="12.75" customHeight="1" x14ac:dyDescent="0.2">
      <c r="A228" s="90">
        <v>39264</v>
      </c>
      <c r="B228" s="55">
        <v>2007</v>
      </c>
      <c r="C228" s="80" t="s">
        <v>55</v>
      </c>
      <c r="D228" s="40"/>
      <c r="E228" s="41">
        <v>101.8</v>
      </c>
      <c r="F228" s="41">
        <v>96.05</v>
      </c>
      <c r="G228" s="41">
        <v>96.65</v>
      </c>
      <c r="H228" s="41">
        <v>34.82</v>
      </c>
      <c r="I228" s="41">
        <v>39.57</v>
      </c>
      <c r="J228" s="41"/>
      <c r="K228" s="41">
        <v>73.516648506854295</v>
      </c>
      <c r="L228" s="41"/>
      <c r="M228" s="66">
        <f t="shared" si="8"/>
        <v>0.60000000000000853</v>
      </c>
      <c r="N228" s="43"/>
      <c r="O228" s="34">
        <v>128.61827999038908</v>
      </c>
      <c r="P228" s="34">
        <v>201.7</v>
      </c>
      <c r="Q228" s="33"/>
      <c r="R228" s="101"/>
      <c r="S228" s="93"/>
      <c r="T228" s="37"/>
      <c r="U228" s="94"/>
      <c r="V228" s="81"/>
      <c r="W228" s="93"/>
      <c r="X228" s="93"/>
      <c r="Y228" s="98"/>
      <c r="Z228" s="93"/>
      <c r="AA228" s="98"/>
      <c r="AB228" s="101"/>
      <c r="AC228" s="93"/>
      <c r="AD228" s="37"/>
      <c r="AE228" s="93"/>
      <c r="AF228" s="81"/>
      <c r="AG228" s="93"/>
      <c r="AH228" s="81"/>
      <c r="AI228" s="81"/>
      <c r="AJ228" s="81"/>
      <c r="AK228" s="32"/>
      <c r="AL228" s="101"/>
      <c r="AM228" s="110"/>
      <c r="AN228" s="106">
        <f t="shared" si="9"/>
        <v>-0.18000000000000682</v>
      </c>
      <c r="AO228" s="37">
        <f t="shared" si="10"/>
        <v>0</v>
      </c>
      <c r="AP228" s="93">
        <f t="shared" si="11"/>
        <v>-0.73000000000000398</v>
      </c>
      <c r="AQ228" s="37">
        <f t="shared" si="12"/>
        <v>0</v>
      </c>
      <c r="AR228" s="106">
        <f t="shared" si="13"/>
        <v>26.883333333333326</v>
      </c>
      <c r="AW228" s="101"/>
      <c r="BG228" s="101"/>
      <c r="BQ228" s="101"/>
    </row>
    <row r="229" spans="1:69" ht="12.75" customHeight="1" x14ac:dyDescent="0.2">
      <c r="A229" s="90">
        <v>39295</v>
      </c>
      <c r="B229" s="55">
        <v>2007</v>
      </c>
      <c r="C229" s="80" t="s">
        <v>56</v>
      </c>
      <c r="D229" s="40"/>
      <c r="E229" s="41">
        <v>101.49</v>
      </c>
      <c r="F229" s="41">
        <v>95.7</v>
      </c>
      <c r="G229" s="41">
        <v>96.54</v>
      </c>
      <c r="H229" s="41">
        <v>34.450000000000003</v>
      </c>
      <c r="I229" s="41">
        <v>39.21</v>
      </c>
      <c r="J229" s="41"/>
      <c r="K229" s="41">
        <v>69.345592313200427</v>
      </c>
      <c r="L229" s="41"/>
      <c r="M229" s="66">
        <f t="shared" si="8"/>
        <v>0.84000000000000341</v>
      </c>
      <c r="N229" s="43"/>
      <c r="O229" s="34">
        <v>121.2553447695588</v>
      </c>
      <c r="P229" s="34">
        <v>191</v>
      </c>
      <c r="Q229" s="33"/>
      <c r="R229" s="101"/>
      <c r="S229" s="93"/>
      <c r="T229" s="37"/>
      <c r="U229" s="94"/>
      <c r="V229" s="81"/>
      <c r="W229" s="93"/>
      <c r="X229" s="93"/>
      <c r="Y229" s="98"/>
      <c r="Z229" s="93"/>
      <c r="AA229" s="98"/>
      <c r="AB229" s="101"/>
      <c r="AC229" s="93"/>
      <c r="AD229" s="37"/>
      <c r="AE229" s="93"/>
      <c r="AF229" s="81"/>
      <c r="AG229" s="93"/>
      <c r="AH229" s="81"/>
      <c r="AI229" s="81"/>
      <c r="AJ229" s="81"/>
      <c r="AK229" s="32"/>
      <c r="AL229" s="101"/>
      <c r="AM229" s="110"/>
      <c r="AN229" s="106">
        <f t="shared" si="9"/>
        <v>-0.31000000000000227</v>
      </c>
      <c r="AO229" s="37">
        <f t="shared" si="10"/>
        <v>0</v>
      </c>
      <c r="AP229" s="93">
        <f t="shared" si="11"/>
        <v>-1.5200000000000102</v>
      </c>
      <c r="AQ229" s="37">
        <f t="shared" si="12"/>
        <v>0</v>
      </c>
      <c r="AR229" s="106">
        <f t="shared" si="13"/>
        <v>26.625</v>
      </c>
      <c r="AW229" s="101"/>
      <c r="BG229" s="101"/>
      <c r="BQ229" s="101"/>
    </row>
    <row r="230" spans="1:69" ht="12.75" customHeight="1" x14ac:dyDescent="0.2">
      <c r="A230" s="90">
        <v>39326</v>
      </c>
      <c r="B230" s="55">
        <v>2007</v>
      </c>
      <c r="C230" s="80" t="s">
        <v>57</v>
      </c>
      <c r="D230" s="40"/>
      <c r="E230" s="41">
        <v>100.75</v>
      </c>
      <c r="F230" s="41">
        <v>94.45</v>
      </c>
      <c r="G230" s="41">
        <v>96.3</v>
      </c>
      <c r="H230" s="41">
        <v>35.46</v>
      </c>
      <c r="I230" s="41">
        <v>41.22</v>
      </c>
      <c r="J230" s="41"/>
      <c r="K230" s="41">
        <v>73.60691393262573</v>
      </c>
      <c r="L230" s="41"/>
      <c r="M230" s="66">
        <f t="shared" ref="M230:M293" si="14">G230-F230</f>
        <v>1.8499999999999943</v>
      </c>
      <c r="N230" s="43"/>
      <c r="O230" s="34">
        <v>128.83521243199732</v>
      </c>
      <c r="P230" s="34">
        <v>202</v>
      </c>
      <c r="Q230" s="33"/>
      <c r="R230" s="101"/>
      <c r="S230" s="93"/>
      <c r="T230" s="37"/>
      <c r="U230" s="94"/>
      <c r="V230" s="81"/>
      <c r="W230" s="93"/>
      <c r="X230" s="93"/>
      <c r="Y230" s="98"/>
      <c r="Z230" s="93"/>
      <c r="AA230" s="98"/>
      <c r="AB230" s="101"/>
      <c r="AC230" s="93"/>
      <c r="AD230" s="37"/>
      <c r="AE230" s="93"/>
      <c r="AF230" s="81"/>
      <c r="AG230" s="93"/>
      <c r="AH230" s="81"/>
      <c r="AI230" s="81"/>
      <c r="AJ230" s="81"/>
      <c r="AK230" s="32"/>
      <c r="AL230" s="101"/>
      <c r="AM230" s="110"/>
      <c r="AN230" s="106">
        <f t="shared" si="9"/>
        <v>-0.73999999999999488</v>
      </c>
      <c r="AO230" s="37">
        <f t="shared" si="10"/>
        <v>0</v>
      </c>
      <c r="AP230" s="93">
        <f t="shared" si="11"/>
        <v>3.9399999999999977</v>
      </c>
      <c r="AQ230" s="37">
        <f t="shared" si="12"/>
        <v>0</v>
      </c>
      <c r="AR230" s="106">
        <f t="shared" si="13"/>
        <v>26.00833333333334</v>
      </c>
      <c r="AW230" s="101"/>
      <c r="BG230" s="101"/>
      <c r="BQ230" s="101"/>
    </row>
    <row r="231" spans="1:69" ht="12.75" customHeight="1" x14ac:dyDescent="0.2">
      <c r="A231" s="90">
        <v>39356</v>
      </c>
      <c r="B231" s="55">
        <v>2007</v>
      </c>
      <c r="C231" s="80" t="s">
        <v>58</v>
      </c>
      <c r="D231" s="40"/>
      <c r="E231" s="41">
        <v>102.83</v>
      </c>
      <c r="F231" s="41">
        <v>97.03</v>
      </c>
      <c r="G231" s="41">
        <v>99.15</v>
      </c>
      <c r="H231" s="41">
        <v>37.130000000000003</v>
      </c>
      <c r="I231" s="41">
        <v>43.93</v>
      </c>
      <c r="J231" s="41"/>
      <c r="K231" s="41">
        <v>78.551164596068503</v>
      </c>
      <c r="L231" s="41"/>
      <c r="M231" s="66">
        <f t="shared" si="14"/>
        <v>2.1200000000000045</v>
      </c>
      <c r="N231" s="43"/>
      <c r="O231" s="34">
        <v>137.42764103771793</v>
      </c>
      <c r="P231" s="34">
        <v>215.9</v>
      </c>
      <c r="Q231" s="33"/>
      <c r="R231" s="101"/>
      <c r="S231" s="93"/>
      <c r="T231" s="37"/>
      <c r="U231" s="94"/>
      <c r="V231" s="81"/>
      <c r="W231" s="93"/>
      <c r="X231" s="93"/>
      <c r="Y231" s="98"/>
      <c r="Z231" s="93"/>
      <c r="AA231" s="98"/>
      <c r="AB231" s="101"/>
      <c r="AC231" s="93"/>
      <c r="AD231" s="37"/>
      <c r="AE231" s="93"/>
      <c r="AF231" s="81"/>
      <c r="AG231" s="93"/>
      <c r="AH231" s="81"/>
      <c r="AI231" s="81"/>
      <c r="AJ231" s="81"/>
      <c r="AK231" s="32"/>
      <c r="AL231" s="101"/>
      <c r="AM231" s="110"/>
      <c r="AN231" s="106">
        <f t="shared" si="9"/>
        <v>2.0799999999999983</v>
      </c>
      <c r="AO231" s="37">
        <f t="shared" si="10"/>
        <v>0</v>
      </c>
      <c r="AP231" s="93">
        <f t="shared" si="11"/>
        <v>8.769999999999996</v>
      </c>
      <c r="AQ231" s="37">
        <f t="shared" si="12"/>
        <v>9.3238358494577955E-2</v>
      </c>
      <c r="AR231" s="106">
        <f t="shared" si="13"/>
        <v>27.74166666666666</v>
      </c>
      <c r="AW231" s="101"/>
      <c r="BG231" s="101"/>
      <c r="BQ231" s="101"/>
    </row>
    <row r="232" spans="1:69" ht="12.75" customHeight="1" x14ac:dyDescent="0.2">
      <c r="A232" s="90">
        <v>39387</v>
      </c>
      <c r="B232" s="55">
        <v>2007</v>
      </c>
      <c r="C232" s="80" t="s">
        <v>59</v>
      </c>
      <c r="D232" s="40"/>
      <c r="E232" s="41">
        <v>104.67</v>
      </c>
      <c r="F232" s="41">
        <v>100.46</v>
      </c>
      <c r="G232" s="41">
        <v>104.19</v>
      </c>
      <c r="H232" s="41">
        <v>41.6</v>
      </c>
      <c r="I232" s="41">
        <v>48.65</v>
      </c>
      <c r="J232" s="41"/>
      <c r="K232" s="41">
        <v>85.800119446239108</v>
      </c>
      <c r="L232" s="41"/>
      <c r="M232" s="66">
        <f t="shared" si="14"/>
        <v>3.730000000000004</v>
      </c>
      <c r="N232" s="43"/>
      <c r="O232" s="34">
        <v>150.13776783991483</v>
      </c>
      <c r="P232" s="34">
        <v>235.6</v>
      </c>
      <c r="Q232" s="33"/>
      <c r="R232" s="101"/>
      <c r="S232" s="93"/>
      <c r="T232" s="37"/>
      <c r="U232" s="94"/>
      <c r="V232" s="81"/>
      <c r="W232" s="93"/>
      <c r="X232" s="93"/>
      <c r="Y232" s="98"/>
      <c r="Z232" s="93"/>
      <c r="AA232" s="98"/>
      <c r="AB232" s="101"/>
      <c r="AC232" s="93"/>
      <c r="AD232" s="37"/>
      <c r="AE232" s="93"/>
      <c r="AF232" s="81"/>
      <c r="AG232" s="93"/>
      <c r="AH232" s="81"/>
      <c r="AI232" s="81"/>
      <c r="AJ232" s="81"/>
      <c r="AK232" s="32"/>
      <c r="AL232" s="101"/>
      <c r="AM232" s="110"/>
      <c r="AN232" s="106">
        <f t="shared" si="9"/>
        <v>1.8400000000000034</v>
      </c>
      <c r="AO232" s="37">
        <f t="shared" si="10"/>
        <v>0</v>
      </c>
      <c r="AP232" s="93">
        <f t="shared" si="11"/>
        <v>11.460000000000008</v>
      </c>
      <c r="AQ232" s="37">
        <f t="shared" si="12"/>
        <v>0.12294818152558751</v>
      </c>
      <c r="AR232" s="106">
        <f t="shared" si="13"/>
        <v>29.275000000000006</v>
      </c>
      <c r="AW232" s="101"/>
      <c r="BG232" s="101"/>
      <c r="BQ232" s="101"/>
    </row>
    <row r="233" spans="1:69" ht="12.75" customHeight="1" x14ac:dyDescent="0.2">
      <c r="A233" s="90">
        <v>39417</v>
      </c>
      <c r="B233" s="55">
        <v>2007</v>
      </c>
      <c r="C233" s="80" t="s">
        <v>60</v>
      </c>
      <c r="D233" s="40"/>
      <c r="E233" s="41">
        <v>107.37</v>
      </c>
      <c r="F233" s="41">
        <v>102.36</v>
      </c>
      <c r="G233" s="41">
        <v>107.41</v>
      </c>
      <c r="H233" s="41">
        <v>42.42</v>
      </c>
      <c r="I233" s="41">
        <v>48.37</v>
      </c>
      <c r="J233" s="41"/>
      <c r="K233" s="41">
        <v>87.980668517636914</v>
      </c>
      <c r="L233" s="41"/>
      <c r="M233" s="66">
        <f t="shared" si="14"/>
        <v>5.0499999999999972</v>
      </c>
      <c r="N233" s="43"/>
      <c r="O233" s="34">
        <v>153.88340451195955</v>
      </c>
      <c r="P233" s="34">
        <v>242</v>
      </c>
      <c r="Q233" s="33"/>
      <c r="R233" s="102"/>
      <c r="S233" s="93"/>
      <c r="T233" s="37"/>
      <c r="U233" s="94"/>
      <c r="V233" s="81"/>
      <c r="W233" s="93"/>
      <c r="X233" s="93"/>
      <c r="Y233" s="98"/>
      <c r="Z233" s="93"/>
      <c r="AA233" s="98"/>
      <c r="AB233" s="102"/>
      <c r="AC233" s="93"/>
      <c r="AD233" s="37"/>
      <c r="AE233" s="93"/>
      <c r="AF233" s="81"/>
      <c r="AG233" s="93"/>
      <c r="AH233" s="81"/>
      <c r="AI233" s="81"/>
      <c r="AJ233" s="81"/>
      <c r="AK233" s="32"/>
      <c r="AL233" s="102"/>
      <c r="AM233" s="111"/>
      <c r="AN233" s="106">
        <f t="shared" si="9"/>
        <v>2.7000000000000028</v>
      </c>
      <c r="AO233" s="37">
        <f t="shared" si="10"/>
        <v>0</v>
      </c>
      <c r="AP233" s="93">
        <f t="shared" si="11"/>
        <v>11.689999999999998</v>
      </c>
      <c r="AQ233" s="37">
        <f t="shared" si="12"/>
        <v>0.12217809364548482</v>
      </c>
      <c r="AR233" s="106">
        <f t="shared" si="13"/>
        <v>31.525000000000006</v>
      </c>
      <c r="AW233" s="102"/>
      <c r="BG233" s="102"/>
      <c r="BQ233" s="102"/>
    </row>
    <row r="234" spans="1:69" ht="12.75" customHeight="1" x14ac:dyDescent="0.2">
      <c r="A234" s="90">
        <v>39448</v>
      </c>
      <c r="B234" s="55">
        <v>2008</v>
      </c>
      <c r="C234" s="80" t="s">
        <v>50</v>
      </c>
      <c r="D234" s="40"/>
      <c r="E234" s="41">
        <v>110.59</v>
      </c>
      <c r="F234" s="41">
        <v>103.71</v>
      </c>
      <c r="G234" s="41">
        <v>108.7</v>
      </c>
      <c r="H234" s="41">
        <v>43.9</v>
      </c>
      <c r="I234" s="41">
        <v>51.01</v>
      </c>
      <c r="J234" s="41"/>
      <c r="K234" s="41">
        <v>91.062813645163828</v>
      </c>
      <c r="L234" s="41"/>
      <c r="M234" s="66">
        <f t="shared" si="14"/>
        <v>4.9900000000000091</v>
      </c>
      <c r="N234" s="43"/>
      <c r="O234" s="34">
        <v>159.29607886343788</v>
      </c>
      <c r="P234" s="34">
        <v>249.5</v>
      </c>
      <c r="Q234" s="33"/>
      <c r="R234" s="102"/>
      <c r="S234" s="93"/>
      <c r="T234" s="37"/>
      <c r="U234" s="94"/>
      <c r="V234" s="81"/>
      <c r="W234" s="93"/>
      <c r="X234" s="93"/>
      <c r="Y234" s="98"/>
      <c r="Z234" s="93"/>
      <c r="AA234" s="98"/>
      <c r="AB234" s="102"/>
      <c r="AC234" s="93"/>
      <c r="AD234" s="37"/>
      <c r="AE234" s="93"/>
      <c r="AF234" s="81"/>
      <c r="AG234" s="93"/>
      <c r="AH234" s="81"/>
      <c r="AI234" s="81"/>
      <c r="AJ234" s="81"/>
      <c r="AK234" s="32"/>
      <c r="AL234" s="102"/>
      <c r="AM234" s="111"/>
      <c r="AN234" s="106">
        <f t="shared" si="9"/>
        <v>3.2199999999999989</v>
      </c>
      <c r="AO234" s="37">
        <f t="shared" si="10"/>
        <v>0</v>
      </c>
      <c r="AP234" s="93">
        <f t="shared" si="11"/>
        <v>15.790000000000006</v>
      </c>
      <c r="AQ234" s="37">
        <f t="shared" si="12"/>
        <v>0.1665611814345993</v>
      </c>
      <c r="AR234" s="106">
        <f t="shared" si="13"/>
        <v>34.208333333333343</v>
      </c>
      <c r="AW234" s="102"/>
      <c r="BG234" s="102"/>
      <c r="BQ234" s="102"/>
    </row>
    <row r="235" spans="1:69" ht="12.75" customHeight="1" x14ac:dyDescent="0.2">
      <c r="A235" s="90">
        <v>39479</v>
      </c>
      <c r="B235" s="55">
        <v>2008</v>
      </c>
      <c r="C235" s="80" t="s">
        <v>51</v>
      </c>
      <c r="D235" s="40"/>
      <c r="E235" s="41">
        <v>110.28</v>
      </c>
      <c r="F235" s="41">
        <v>103.5</v>
      </c>
      <c r="G235" s="41">
        <v>108.85</v>
      </c>
      <c r="H235" s="41">
        <v>44.33</v>
      </c>
      <c r="I235" s="41">
        <v>51.75</v>
      </c>
      <c r="J235" s="41"/>
      <c r="K235" s="41">
        <v>94.12715793465</v>
      </c>
      <c r="L235" s="41"/>
      <c r="M235" s="66">
        <f t="shared" si="14"/>
        <v>5.3499999999999943</v>
      </c>
      <c r="N235" s="43"/>
      <c r="O235" s="34">
        <v>164.70474986577375</v>
      </c>
      <c r="P235" s="34">
        <v>258.2</v>
      </c>
      <c r="Q235" s="33"/>
      <c r="R235" s="102"/>
      <c r="S235" s="93"/>
      <c r="T235" s="37"/>
      <c r="U235" s="94"/>
      <c r="V235" s="81"/>
      <c r="W235" s="93"/>
      <c r="X235" s="93"/>
      <c r="Y235" s="98"/>
      <c r="Z235" s="93"/>
      <c r="AA235" s="98"/>
      <c r="AB235" s="102"/>
      <c r="AC235" s="93"/>
      <c r="AD235" s="37"/>
      <c r="AE235" s="93"/>
      <c r="AF235" s="81"/>
      <c r="AG235" s="93"/>
      <c r="AH235" s="81"/>
      <c r="AI235" s="81"/>
      <c r="AJ235" s="81"/>
      <c r="AK235" s="32"/>
      <c r="AL235" s="102"/>
      <c r="AM235" s="111"/>
      <c r="AN235" s="106">
        <f t="shared" si="9"/>
        <v>-0.31000000000000227</v>
      </c>
      <c r="AO235" s="37">
        <f t="shared" si="10"/>
        <v>0</v>
      </c>
      <c r="AP235" s="93">
        <f t="shared" si="11"/>
        <v>16.269999999999996</v>
      </c>
      <c r="AQ235" s="37">
        <f t="shared" si="12"/>
        <v>0.17306669503244332</v>
      </c>
      <c r="AR235" s="106">
        <f t="shared" si="13"/>
        <v>33.950000000000003</v>
      </c>
      <c r="AW235" s="102"/>
      <c r="BG235" s="102"/>
      <c r="BQ235" s="102"/>
    </row>
    <row r="236" spans="1:69" ht="12.75" customHeight="1" x14ac:dyDescent="0.2">
      <c r="A236" s="90">
        <v>39508</v>
      </c>
      <c r="B236" s="55">
        <v>2008</v>
      </c>
      <c r="C236" s="80" t="s">
        <v>52</v>
      </c>
      <c r="D236" s="40"/>
      <c r="E236" s="41">
        <v>113.05</v>
      </c>
      <c r="F236" s="41">
        <v>106.36</v>
      </c>
      <c r="G236" s="41">
        <v>113.15</v>
      </c>
      <c r="H236" s="41">
        <v>47.54</v>
      </c>
      <c r="I236" s="41">
        <v>55.82</v>
      </c>
      <c r="J236" s="41"/>
      <c r="K236" s="41">
        <v>99.561495337668475</v>
      </c>
      <c r="L236" s="41"/>
      <c r="M236" s="66">
        <f t="shared" si="14"/>
        <v>6.7900000000000063</v>
      </c>
      <c r="N236" s="43"/>
      <c r="O236" s="34">
        <v>174.18876123665311</v>
      </c>
      <c r="P236" s="34">
        <v>272.89999999999998</v>
      </c>
      <c r="Q236" s="33"/>
      <c r="R236" s="102"/>
      <c r="S236" s="93"/>
      <c r="T236" s="37"/>
      <c r="U236" s="94"/>
      <c r="V236" s="81"/>
      <c r="W236" s="93"/>
      <c r="X236" s="93"/>
      <c r="Y236" s="98"/>
      <c r="Z236" s="93"/>
      <c r="AA236" s="98"/>
      <c r="AB236" s="102"/>
      <c r="AC236" s="93"/>
      <c r="AD236" s="37"/>
      <c r="AE236" s="93"/>
      <c r="AF236" s="81"/>
      <c r="AG236" s="93"/>
      <c r="AH236" s="81"/>
      <c r="AI236" s="81"/>
      <c r="AJ236" s="81"/>
      <c r="AK236" s="32"/>
      <c r="AL236" s="102"/>
      <c r="AM236" s="111"/>
      <c r="AN236" s="106">
        <f t="shared" si="9"/>
        <v>2.769999999999996</v>
      </c>
      <c r="AO236" s="37">
        <f t="shared" si="10"/>
        <v>0</v>
      </c>
      <c r="AP236" s="93">
        <f t="shared" si="11"/>
        <v>17.039999999999992</v>
      </c>
      <c r="AQ236" s="37">
        <f t="shared" si="12"/>
        <v>0.17748151234246423</v>
      </c>
      <c r="AR236" s="106">
        <f t="shared" si="13"/>
        <v>36.258333333333326</v>
      </c>
      <c r="AW236" s="102"/>
      <c r="BG236" s="102"/>
      <c r="BQ236" s="102"/>
    </row>
    <row r="237" spans="1:69" ht="12.75" customHeight="1" x14ac:dyDescent="0.2">
      <c r="A237" s="90">
        <v>39539</v>
      </c>
      <c r="B237" s="55">
        <v>2008</v>
      </c>
      <c r="C237" s="80" t="s">
        <v>53</v>
      </c>
      <c r="D237" s="40"/>
      <c r="E237" s="41">
        <v>113.61</v>
      </c>
      <c r="F237" s="41">
        <v>107.56</v>
      </c>
      <c r="G237" s="41">
        <v>116.55</v>
      </c>
      <c r="H237" s="41">
        <v>53.39</v>
      </c>
      <c r="I237" s="41">
        <v>59.49</v>
      </c>
      <c r="J237" s="41"/>
      <c r="K237" s="41">
        <v>107.53115722383036</v>
      </c>
      <c r="L237" s="41"/>
      <c r="M237" s="66">
        <f t="shared" si="14"/>
        <v>8.9899999999999949</v>
      </c>
      <c r="N237" s="43"/>
      <c r="O237" s="34">
        <v>188.18039811675305</v>
      </c>
      <c r="P237" s="34">
        <v>295.10000000000002</v>
      </c>
      <c r="Q237" s="33"/>
      <c r="R237" s="102"/>
      <c r="S237" s="93"/>
      <c r="T237" s="37"/>
      <c r="U237" s="94"/>
      <c r="V237" s="81"/>
      <c r="W237" s="93"/>
      <c r="X237" s="93"/>
      <c r="Y237" s="98"/>
      <c r="Z237" s="93"/>
      <c r="AA237" s="98"/>
      <c r="AB237" s="102"/>
      <c r="AC237" s="93"/>
      <c r="AD237" s="37"/>
      <c r="AE237" s="93"/>
      <c r="AF237" s="81"/>
      <c r="AG237" s="93"/>
      <c r="AH237" s="81"/>
      <c r="AI237" s="81"/>
      <c r="AJ237" s="81"/>
      <c r="AK237" s="32"/>
      <c r="AL237" s="102"/>
      <c r="AM237" s="111"/>
      <c r="AN237" s="106">
        <f t="shared" si="9"/>
        <v>0.56000000000000227</v>
      </c>
      <c r="AO237" s="37">
        <f t="shared" si="10"/>
        <v>0</v>
      </c>
      <c r="AP237" s="93">
        <f t="shared" si="11"/>
        <v>15.189999999999998</v>
      </c>
      <c r="AQ237" s="37">
        <f t="shared" si="12"/>
        <v>0.15433854907539124</v>
      </c>
      <c r="AR237" s="106">
        <f t="shared" si="13"/>
        <v>36.724999999999994</v>
      </c>
      <c r="AW237" s="102"/>
      <c r="BG237" s="102"/>
      <c r="BQ237" s="102"/>
    </row>
    <row r="238" spans="1:69" ht="12.75" customHeight="1" x14ac:dyDescent="0.2">
      <c r="A238" s="90">
        <v>39569</v>
      </c>
      <c r="B238" s="55">
        <v>2008</v>
      </c>
      <c r="C238" s="80" t="s">
        <v>54</v>
      </c>
      <c r="D238" s="40"/>
      <c r="E238" s="41">
        <v>117.87</v>
      </c>
      <c r="F238" s="41">
        <v>112.69</v>
      </c>
      <c r="G238" s="41">
        <v>124.2</v>
      </c>
      <c r="H238" s="41">
        <v>60.1</v>
      </c>
      <c r="I238" s="41">
        <v>67.34</v>
      </c>
      <c r="J238" s="41"/>
      <c r="K238" s="41">
        <v>120.65046066268488</v>
      </c>
      <c r="L238" s="41"/>
      <c r="M238" s="66">
        <f t="shared" si="14"/>
        <v>11.510000000000005</v>
      </c>
      <c r="N238" s="43"/>
      <c r="O238" s="34">
        <v>211.11595137348539</v>
      </c>
      <c r="P238" s="34">
        <v>331</v>
      </c>
      <c r="Q238" s="33"/>
      <c r="R238" s="102"/>
      <c r="S238" s="93"/>
      <c r="T238" s="37"/>
      <c r="U238" s="94"/>
      <c r="V238" s="81"/>
      <c r="W238" s="93"/>
      <c r="X238" s="93"/>
      <c r="Y238" s="98"/>
      <c r="Z238" s="93"/>
      <c r="AA238" s="98"/>
      <c r="AB238" s="102"/>
      <c r="AC238" s="93"/>
      <c r="AD238" s="37"/>
      <c r="AE238" s="93"/>
      <c r="AF238" s="81"/>
      <c r="AG238" s="93"/>
      <c r="AH238" s="81"/>
      <c r="AI238" s="81"/>
      <c r="AJ238" s="81"/>
      <c r="AK238" s="32"/>
      <c r="AL238" s="102"/>
      <c r="AM238" s="111"/>
      <c r="AN238" s="106">
        <f t="shared" si="9"/>
        <v>4.2600000000000051</v>
      </c>
      <c r="AO238" s="37">
        <f t="shared" si="10"/>
        <v>0</v>
      </c>
      <c r="AP238" s="93">
        <f t="shared" si="11"/>
        <v>17.240000000000009</v>
      </c>
      <c r="AQ238" s="37">
        <f t="shared" si="12"/>
        <v>0.1713206797177782</v>
      </c>
      <c r="AR238" s="106">
        <f t="shared" si="13"/>
        <v>40.275000000000006</v>
      </c>
      <c r="AW238" s="102"/>
      <c r="BG238" s="102"/>
      <c r="BQ238" s="102"/>
    </row>
    <row r="239" spans="1:69" ht="12.75" customHeight="1" x14ac:dyDescent="0.2">
      <c r="A239" s="90">
        <v>39600</v>
      </c>
      <c r="B239" s="55">
        <v>2008</v>
      </c>
      <c r="C239" s="80" t="s">
        <v>13</v>
      </c>
      <c r="D239" s="40"/>
      <c r="E239" s="41">
        <v>123.41</v>
      </c>
      <c r="F239" s="41">
        <v>117.49</v>
      </c>
      <c r="G239" s="41">
        <v>130.59</v>
      </c>
      <c r="H239" s="41">
        <v>61.78</v>
      </c>
      <c r="I239" s="41">
        <v>69.209999999999994</v>
      </c>
      <c r="J239" s="41"/>
      <c r="K239" s="41">
        <v>129.9041053064698</v>
      </c>
      <c r="L239" s="41"/>
      <c r="M239" s="66">
        <f t="shared" si="14"/>
        <v>13.100000000000009</v>
      </c>
      <c r="N239" s="43"/>
      <c r="O239" s="34">
        <v>227.27819847021107</v>
      </c>
      <c r="P239" s="34">
        <v>356.2</v>
      </c>
      <c r="Q239" s="33"/>
      <c r="R239" s="102"/>
      <c r="S239" s="93"/>
      <c r="T239" s="37"/>
      <c r="U239" s="94"/>
      <c r="V239" s="81"/>
      <c r="W239" s="93"/>
      <c r="X239" s="93"/>
      <c r="Y239" s="98"/>
      <c r="Z239" s="93"/>
      <c r="AA239" s="98"/>
      <c r="AB239" s="102"/>
      <c r="AC239" s="93"/>
      <c r="AD239" s="37"/>
      <c r="AE239" s="93"/>
      <c r="AF239" s="81"/>
      <c r="AG239" s="93"/>
      <c r="AH239" s="81"/>
      <c r="AI239" s="81"/>
      <c r="AJ239" s="81"/>
      <c r="AK239" s="32"/>
      <c r="AL239" s="102"/>
      <c r="AM239" s="111"/>
      <c r="AN239" s="106">
        <f t="shared" si="9"/>
        <v>5.539999999999992</v>
      </c>
      <c r="AO239" s="37">
        <f t="shared" si="10"/>
        <v>0</v>
      </c>
      <c r="AP239" s="93">
        <f t="shared" si="11"/>
        <v>21.429999999999993</v>
      </c>
      <c r="AQ239" s="37">
        <f t="shared" si="12"/>
        <v>0.21013924298882136</v>
      </c>
      <c r="AR239" s="106">
        <f t="shared" si="13"/>
        <v>44.891666666666666</v>
      </c>
      <c r="AW239" s="102"/>
      <c r="BG239" s="102"/>
      <c r="BQ239" s="102"/>
    </row>
    <row r="240" spans="1:69" ht="12.75" customHeight="1" x14ac:dyDescent="0.2">
      <c r="A240" s="90">
        <v>39630</v>
      </c>
      <c r="B240" s="55">
        <v>2008</v>
      </c>
      <c r="C240" s="80" t="s">
        <v>55</v>
      </c>
      <c r="D240" s="40"/>
      <c r="E240" s="41">
        <v>126.04</v>
      </c>
      <c r="F240" s="41">
        <v>119.62</v>
      </c>
      <c r="G240" s="41">
        <v>132.97999999999999</v>
      </c>
      <c r="H240" s="41">
        <v>63.83</v>
      </c>
      <c r="I240" s="41">
        <v>69.790000000000006</v>
      </c>
      <c r="J240" s="42"/>
      <c r="K240" s="41">
        <v>129.96201384348387</v>
      </c>
      <c r="L240" s="41"/>
      <c r="M240" s="66">
        <f t="shared" si="14"/>
        <v>13.359999999999985</v>
      </c>
      <c r="N240" s="43"/>
      <c r="O240" s="34">
        <v>227.27793322780553</v>
      </c>
      <c r="P240" s="34">
        <v>355.61789962543696</v>
      </c>
      <c r="Q240" s="33"/>
      <c r="R240" s="102"/>
      <c r="S240" s="93"/>
      <c r="T240" s="37"/>
      <c r="U240" s="94"/>
      <c r="V240" s="81"/>
      <c r="W240" s="93"/>
      <c r="X240" s="93"/>
      <c r="Y240" s="98"/>
      <c r="Z240" s="93"/>
      <c r="AA240" s="98"/>
      <c r="AB240" s="102"/>
      <c r="AC240" s="93"/>
      <c r="AD240" s="37"/>
      <c r="AE240" s="93"/>
      <c r="AF240" s="81"/>
      <c r="AG240" s="93"/>
      <c r="AH240" s="81"/>
      <c r="AI240" s="81"/>
      <c r="AJ240" s="81"/>
      <c r="AK240" s="32"/>
      <c r="AL240" s="102"/>
      <c r="AM240" s="111"/>
      <c r="AN240" s="106">
        <f t="shared" si="9"/>
        <v>2.6300000000000097</v>
      </c>
      <c r="AO240" s="37">
        <f t="shared" si="10"/>
        <v>0</v>
      </c>
      <c r="AP240" s="93">
        <f t="shared" si="11"/>
        <v>24.240000000000009</v>
      </c>
      <c r="AQ240" s="37">
        <f t="shared" si="12"/>
        <v>0.23811394891944992</v>
      </c>
      <c r="AR240" s="106">
        <f t="shared" si="13"/>
        <v>47.083333333333343</v>
      </c>
      <c r="AW240" s="102"/>
      <c r="BG240" s="102"/>
      <c r="BQ240" s="102"/>
    </row>
    <row r="241" spans="1:69" ht="12.75" customHeight="1" x14ac:dyDescent="0.2">
      <c r="A241" s="90">
        <v>39661</v>
      </c>
      <c r="B241" s="55">
        <v>2008</v>
      </c>
      <c r="C241" s="80" t="s">
        <v>56</v>
      </c>
      <c r="D241" s="33"/>
      <c r="E241" s="41">
        <v>118.18</v>
      </c>
      <c r="F241" s="41">
        <v>112.06</v>
      </c>
      <c r="G241" s="41">
        <v>123.95</v>
      </c>
      <c r="H241" s="41">
        <v>55.3</v>
      </c>
      <c r="I241" s="41">
        <v>62.31</v>
      </c>
      <c r="J241" s="41"/>
      <c r="K241" s="41">
        <v>117.14922833481491</v>
      </c>
      <c r="L241" s="41"/>
      <c r="M241" s="66">
        <f t="shared" si="14"/>
        <v>11.89</v>
      </c>
      <c r="N241" s="43"/>
      <c r="O241" s="34">
        <v>204.84747107284477</v>
      </c>
      <c r="P241" s="34">
        <v>320.39775172460048</v>
      </c>
      <c r="Q241" s="33"/>
      <c r="R241" s="102"/>
      <c r="S241" s="93"/>
      <c r="T241" s="37"/>
      <c r="U241" s="94"/>
      <c r="V241" s="81"/>
      <c r="W241" s="93"/>
      <c r="X241" s="93"/>
      <c r="Y241" s="98"/>
      <c r="Z241" s="93"/>
      <c r="AA241" s="98"/>
      <c r="AB241" s="102"/>
      <c r="AC241" s="93"/>
      <c r="AD241" s="37"/>
      <c r="AE241" s="93"/>
      <c r="AF241" s="81"/>
      <c r="AG241" s="93"/>
      <c r="AH241" s="81"/>
      <c r="AI241" s="81"/>
      <c r="AJ241" s="81"/>
      <c r="AK241" s="32"/>
      <c r="AL241" s="102"/>
      <c r="AM241" s="111"/>
      <c r="AN241" s="106">
        <f t="shared" si="9"/>
        <v>-7.8599999999999994</v>
      </c>
      <c r="AO241" s="37">
        <f t="shared" si="10"/>
        <v>0</v>
      </c>
      <c r="AP241" s="93">
        <f t="shared" si="11"/>
        <v>16.690000000000012</v>
      </c>
      <c r="AQ241" s="37">
        <f t="shared" si="12"/>
        <v>0.1644496994777811</v>
      </c>
      <c r="AR241" s="106">
        <f t="shared" si="13"/>
        <v>40.533333333333346</v>
      </c>
      <c r="AW241" s="102"/>
      <c r="BG241" s="102"/>
      <c r="BQ241" s="102"/>
    </row>
    <row r="242" spans="1:69" ht="12.75" customHeight="1" x14ac:dyDescent="0.2">
      <c r="A242" s="90">
        <v>39692</v>
      </c>
      <c r="B242" s="55">
        <v>2008</v>
      </c>
      <c r="C242" s="80" t="s">
        <v>57</v>
      </c>
      <c r="D242" s="33"/>
      <c r="E242" s="41">
        <v>118.68</v>
      </c>
      <c r="F242" s="41">
        <v>112.3</v>
      </c>
      <c r="G242" s="41">
        <v>123.92</v>
      </c>
      <c r="H242" s="41">
        <v>54.6</v>
      </c>
      <c r="I242" s="41">
        <v>62.05</v>
      </c>
      <c r="J242" s="41"/>
      <c r="K242" s="41">
        <v>107.08957732851303</v>
      </c>
      <c r="L242" s="41"/>
      <c r="M242" s="66">
        <f t="shared" si="14"/>
        <v>11.620000000000005</v>
      </c>
      <c r="N242" s="43"/>
      <c r="O242" s="34">
        <v>187.29471582186306</v>
      </c>
      <c r="P242" s="34">
        <v>293.14211145079929</v>
      </c>
      <c r="Q242" s="33"/>
      <c r="R242" s="102"/>
      <c r="S242" s="93"/>
      <c r="T242" s="37"/>
      <c r="U242" s="94"/>
      <c r="V242" s="81"/>
      <c r="W242" s="93"/>
      <c r="X242" s="93"/>
      <c r="Y242" s="98"/>
      <c r="Z242" s="93"/>
      <c r="AA242" s="98"/>
      <c r="AB242" s="102"/>
      <c r="AC242" s="93"/>
      <c r="AD242" s="37"/>
      <c r="AE242" s="93"/>
      <c r="AF242" s="81"/>
      <c r="AG242" s="93"/>
      <c r="AH242" s="81"/>
      <c r="AI242" s="81"/>
      <c r="AJ242" s="81"/>
      <c r="AK242" s="32"/>
      <c r="AL242" s="102"/>
      <c r="AM242" s="111"/>
      <c r="AN242" s="106">
        <f t="shared" si="9"/>
        <v>0.5</v>
      </c>
      <c r="AO242" s="37">
        <f t="shared" si="10"/>
        <v>0</v>
      </c>
      <c r="AP242" s="93">
        <f t="shared" si="11"/>
        <v>17.930000000000007</v>
      </c>
      <c r="AQ242" s="37">
        <f t="shared" si="12"/>
        <v>0.17796526054590567</v>
      </c>
      <c r="AR242" s="106">
        <f t="shared" si="13"/>
        <v>40.950000000000003</v>
      </c>
      <c r="AW242" s="102"/>
      <c r="BG242" s="102"/>
      <c r="BQ242" s="102"/>
    </row>
    <row r="243" spans="1:69" ht="12.75" customHeight="1" x14ac:dyDescent="0.2">
      <c r="A243" s="90">
        <v>39722</v>
      </c>
      <c r="B243" s="55">
        <v>2008</v>
      </c>
      <c r="C243" s="80" t="s">
        <v>58</v>
      </c>
      <c r="D243" s="33"/>
      <c r="E243" s="41">
        <v>113.04</v>
      </c>
      <c r="F243" s="41">
        <v>106.03</v>
      </c>
      <c r="G243" s="41">
        <v>117.54</v>
      </c>
      <c r="H243" s="41">
        <v>48.75</v>
      </c>
      <c r="I243" s="41">
        <v>56.32</v>
      </c>
      <c r="J243" s="41"/>
      <c r="K243" s="41">
        <v>85.83905073788975</v>
      </c>
      <c r="L243" s="41"/>
      <c r="M243" s="66">
        <f t="shared" si="14"/>
        <v>11.510000000000005</v>
      </c>
      <c r="N243" s="43"/>
      <c r="O243" s="34">
        <v>150.10960454382112</v>
      </c>
      <c r="P243" s="34">
        <v>234.84245343281862</v>
      </c>
      <c r="Q243" s="33"/>
      <c r="R243" s="102"/>
      <c r="S243" s="93"/>
      <c r="T243" s="37"/>
      <c r="U243" s="94"/>
      <c r="V243" s="81"/>
      <c r="W243" s="93"/>
      <c r="X243" s="93"/>
      <c r="Y243" s="98"/>
      <c r="Z243" s="93"/>
      <c r="AA243" s="98"/>
      <c r="AB243" s="102"/>
      <c r="AC243" s="93"/>
      <c r="AD243" s="37"/>
      <c r="AE243" s="93"/>
      <c r="AF243" s="81"/>
      <c r="AG243" s="93"/>
      <c r="AH243" s="81"/>
      <c r="AI243" s="81"/>
      <c r="AJ243" s="81"/>
      <c r="AK243" s="32"/>
      <c r="AL243" s="102"/>
      <c r="AM243" s="111"/>
      <c r="AN243" s="106">
        <f t="shared" si="9"/>
        <v>-5.6400000000000006</v>
      </c>
      <c r="AO243" s="37">
        <f t="shared" si="10"/>
        <v>0</v>
      </c>
      <c r="AP243" s="93">
        <f t="shared" si="11"/>
        <v>10.210000000000008</v>
      </c>
      <c r="AQ243" s="37">
        <f t="shared" si="12"/>
        <v>9.9290090440532941E-2</v>
      </c>
      <c r="AR243" s="106">
        <f t="shared" si="13"/>
        <v>36.25</v>
      </c>
      <c r="AW243" s="102"/>
      <c r="BG243" s="102"/>
      <c r="BQ243" s="102"/>
    </row>
    <row r="244" spans="1:69" ht="12.75" customHeight="1" x14ac:dyDescent="0.2">
      <c r="A244" s="90">
        <v>39753</v>
      </c>
      <c r="B244" s="55">
        <v>2008</v>
      </c>
      <c r="C244" s="80" t="s">
        <v>59</v>
      </c>
      <c r="D244" s="33"/>
      <c r="E244" s="41">
        <v>101.18</v>
      </c>
      <c r="F244" s="41">
        <v>94.65</v>
      </c>
      <c r="G244" s="41">
        <v>108.6</v>
      </c>
      <c r="H244" s="41">
        <v>40.81</v>
      </c>
      <c r="I244" s="41">
        <v>50.12</v>
      </c>
      <c r="J244" s="41"/>
      <c r="K244" s="41">
        <v>68.331042394342489</v>
      </c>
      <c r="L244" s="41"/>
      <c r="M244" s="66">
        <f t="shared" si="14"/>
        <v>13.949999999999989</v>
      </c>
      <c r="N244" s="43"/>
      <c r="O244" s="34">
        <v>119.37484161840965</v>
      </c>
      <c r="P244" s="34">
        <v>186.13660842437861</v>
      </c>
      <c r="Q244" s="33"/>
      <c r="R244" s="102"/>
      <c r="S244" s="93"/>
      <c r="T244" s="37"/>
      <c r="U244" s="94"/>
      <c r="V244" s="81"/>
      <c r="W244" s="93"/>
      <c r="X244" s="93"/>
      <c r="Y244" s="98"/>
      <c r="Z244" s="93"/>
      <c r="AA244" s="98"/>
      <c r="AB244" s="102"/>
      <c r="AC244" s="93"/>
      <c r="AD244" s="37"/>
      <c r="AE244" s="93"/>
      <c r="AF244" s="81"/>
      <c r="AG244" s="93"/>
      <c r="AH244" s="81"/>
      <c r="AI244" s="81"/>
      <c r="AJ244" s="81"/>
      <c r="AK244" s="32"/>
      <c r="AL244" s="102"/>
      <c r="AM244" s="111"/>
      <c r="AN244" s="106">
        <f t="shared" si="9"/>
        <v>-11.86</v>
      </c>
      <c r="AO244" s="37">
        <f t="shared" si="10"/>
        <v>0</v>
      </c>
      <c r="AP244" s="93">
        <f t="shared" si="11"/>
        <v>-3.4899999999999949</v>
      </c>
      <c r="AQ244" s="37">
        <f t="shared" si="12"/>
        <v>0</v>
      </c>
      <c r="AR244" s="106">
        <f t="shared" si="13"/>
        <v>26.366666666666674</v>
      </c>
      <c r="AW244" s="102"/>
      <c r="BG244" s="102"/>
      <c r="BQ244" s="102"/>
    </row>
    <row r="245" spans="1:69" ht="12.75" customHeight="1" x14ac:dyDescent="0.2">
      <c r="A245" s="90">
        <v>39783</v>
      </c>
      <c r="B245" s="55">
        <v>2008</v>
      </c>
      <c r="C245" s="80" t="s">
        <v>60</v>
      </c>
      <c r="D245" s="33"/>
      <c r="E245" s="41">
        <v>95.7</v>
      </c>
      <c r="F245" s="41">
        <v>88.94</v>
      </c>
      <c r="G245" s="41">
        <v>101.1</v>
      </c>
      <c r="H245" s="41">
        <v>38.229999999999997</v>
      </c>
      <c r="I245" s="41">
        <v>45.79</v>
      </c>
      <c r="J245" s="41"/>
      <c r="K245" s="41">
        <v>53.062181846941989</v>
      </c>
      <c r="L245" s="41"/>
      <c r="M245" s="66">
        <f t="shared" si="14"/>
        <v>12.159999999999997</v>
      </c>
      <c r="N245" s="43"/>
      <c r="O245" s="34">
        <v>92.736313279369867</v>
      </c>
      <c r="P245" s="34">
        <v>144.7917889221809</v>
      </c>
      <c r="Q245" s="33"/>
      <c r="R245" s="102"/>
      <c r="S245" s="93"/>
      <c r="T245" s="37"/>
      <c r="U245" s="94"/>
      <c r="V245" s="81"/>
      <c r="W245" s="93"/>
      <c r="X245" s="93"/>
      <c r="Y245" s="98"/>
      <c r="Z245" s="93"/>
      <c r="AA245" s="98"/>
      <c r="AB245" s="102"/>
      <c r="AC245" s="93"/>
      <c r="AD245" s="37"/>
      <c r="AE245" s="93"/>
      <c r="AF245" s="81"/>
      <c r="AG245" s="93"/>
      <c r="AH245" s="81"/>
      <c r="AI245" s="81"/>
      <c r="AJ245" s="81"/>
      <c r="AK245" s="32"/>
      <c r="AL245" s="102"/>
      <c r="AM245" s="111"/>
      <c r="AN245" s="106">
        <f t="shared" si="9"/>
        <v>-5.480000000000004</v>
      </c>
      <c r="AO245" s="37">
        <f t="shared" si="10"/>
        <v>0</v>
      </c>
      <c r="AP245" s="93">
        <f t="shared" si="11"/>
        <v>-11.670000000000002</v>
      </c>
      <c r="AQ245" s="37">
        <f t="shared" si="12"/>
        <v>-0.1086895780944398</v>
      </c>
      <c r="AR245" s="106">
        <f t="shared" si="13"/>
        <v>21.799999999999997</v>
      </c>
      <c r="AW245" s="102"/>
      <c r="BG245" s="102"/>
      <c r="BQ245" s="102"/>
    </row>
    <row r="246" spans="1:69" ht="12.75" customHeight="1" x14ac:dyDescent="0.2">
      <c r="A246" s="90">
        <v>39814</v>
      </c>
      <c r="B246" s="55">
        <v>2009</v>
      </c>
      <c r="C246" s="80" t="s">
        <v>50</v>
      </c>
      <c r="D246" s="33"/>
      <c r="E246" s="41">
        <v>93.3</v>
      </c>
      <c r="F246" s="41">
        <v>86.33</v>
      </c>
      <c r="G246" s="41">
        <v>98.74</v>
      </c>
      <c r="H246" s="41">
        <v>36.01</v>
      </c>
      <c r="I246" s="41">
        <v>43.83</v>
      </c>
      <c r="J246" s="41"/>
      <c r="K246" s="41">
        <v>54.987312715280083</v>
      </c>
      <c r="L246" s="41"/>
      <c r="M246" s="66">
        <f t="shared" si="14"/>
        <v>12.409999999999997</v>
      </c>
      <c r="N246" s="43"/>
      <c r="O246" s="34">
        <v>96.18896967164558</v>
      </c>
      <c r="P246" s="34">
        <v>150.64769158257803</v>
      </c>
      <c r="Q246" s="33"/>
      <c r="R246" s="102"/>
      <c r="S246" s="93"/>
      <c r="T246" s="37"/>
      <c r="U246" s="94"/>
      <c r="V246" s="81"/>
      <c r="W246" s="93"/>
      <c r="X246" s="93"/>
      <c r="Y246" s="98"/>
      <c r="Z246" s="93"/>
      <c r="AA246" s="98"/>
      <c r="AB246" s="102"/>
      <c r="AC246" s="93"/>
      <c r="AD246" s="37"/>
      <c r="AE246" s="93"/>
      <c r="AF246" s="81"/>
      <c r="AG246" s="93"/>
      <c r="AH246" s="81"/>
      <c r="AI246" s="81"/>
      <c r="AJ246" s="81"/>
      <c r="AK246" s="32"/>
      <c r="AL246" s="102"/>
      <c r="AM246" s="111"/>
      <c r="AN246" s="106">
        <f t="shared" si="9"/>
        <v>-2.4000000000000057</v>
      </c>
      <c r="AO246" s="37">
        <f t="shared" si="10"/>
        <v>0</v>
      </c>
      <c r="AP246" s="93">
        <f t="shared" si="11"/>
        <v>-17.290000000000006</v>
      </c>
      <c r="AQ246" s="37">
        <f t="shared" si="12"/>
        <v>-0.15634324984175785</v>
      </c>
      <c r="AR246" s="106">
        <f t="shared" si="13"/>
        <v>19.799999999999997</v>
      </c>
      <c r="AW246" s="102"/>
      <c r="BG246" s="102"/>
      <c r="BQ246" s="102"/>
    </row>
    <row r="247" spans="1:69" ht="12.75" customHeight="1" x14ac:dyDescent="0.2">
      <c r="A247" s="90">
        <v>39845</v>
      </c>
      <c r="B247" s="55">
        <v>2009</v>
      </c>
      <c r="C247" s="80" t="s">
        <v>51</v>
      </c>
      <c r="D247" s="33"/>
      <c r="E247" s="41">
        <v>96.35</v>
      </c>
      <c r="F247" s="41">
        <v>89.39</v>
      </c>
      <c r="G247" s="41">
        <v>100.26</v>
      </c>
      <c r="H247" s="41">
        <v>33.909999999999997</v>
      </c>
      <c r="I247" s="41">
        <v>41.68</v>
      </c>
      <c r="J247" s="41"/>
      <c r="K247" s="41">
        <v>59.091955901305198</v>
      </c>
      <c r="L247" s="41"/>
      <c r="M247" s="66">
        <f t="shared" si="14"/>
        <v>10.870000000000005</v>
      </c>
      <c r="N247" s="43"/>
      <c r="O247" s="34">
        <v>103.33206776029505</v>
      </c>
      <c r="P247" s="34">
        <v>161.63913795833435</v>
      </c>
      <c r="Q247" s="33"/>
      <c r="R247" s="102"/>
      <c r="S247" s="93"/>
      <c r="T247" s="37"/>
      <c r="U247" s="94"/>
      <c r="V247" s="81"/>
      <c r="W247" s="93"/>
      <c r="X247" s="93"/>
      <c r="Y247" s="98"/>
      <c r="Z247" s="93"/>
      <c r="AA247" s="98"/>
      <c r="AB247" s="102"/>
      <c r="AC247" s="93"/>
      <c r="AD247" s="37"/>
      <c r="AE247" s="93"/>
      <c r="AF247" s="81"/>
      <c r="AG247" s="93"/>
      <c r="AH247" s="81"/>
      <c r="AI247" s="81"/>
      <c r="AJ247" s="81"/>
      <c r="AK247" s="32"/>
      <c r="AL247" s="102"/>
      <c r="AM247" s="111"/>
      <c r="AN247" s="106">
        <f t="shared" si="9"/>
        <v>3.0499999999999972</v>
      </c>
      <c r="AO247" s="37">
        <f t="shared" si="10"/>
        <v>0</v>
      </c>
      <c r="AP247" s="93">
        <f t="shared" si="11"/>
        <v>-13.930000000000007</v>
      </c>
      <c r="AQ247" s="37">
        <f t="shared" si="12"/>
        <v>-0.1263148349655423</v>
      </c>
      <c r="AR247" s="106">
        <f t="shared" si="13"/>
        <v>22.341666666666669</v>
      </c>
      <c r="AW247" s="102"/>
      <c r="BG247" s="102"/>
      <c r="BQ247" s="102"/>
    </row>
    <row r="248" spans="1:69" ht="12.75" customHeight="1" x14ac:dyDescent="0.2">
      <c r="A248" s="90">
        <v>39873</v>
      </c>
      <c r="B248" s="55">
        <v>2009</v>
      </c>
      <c r="C248" s="80" t="s">
        <v>52</v>
      </c>
      <c r="D248" s="33"/>
      <c r="E248" s="41">
        <v>96.46</v>
      </c>
      <c r="F248" s="41">
        <v>90.05</v>
      </c>
      <c r="G248" s="41">
        <v>99.88</v>
      </c>
      <c r="H248" s="41">
        <v>31.78</v>
      </c>
      <c r="I248" s="41">
        <v>39.799999999999997</v>
      </c>
      <c r="J248" s="41"/>
      <c r="K248" s="41">
        <v>63.588551276432788</v>
      </c>
      <c r="L248" s="41"/>
      <c r="M248" s="66">
        <f t="shared" si="14"/>
        <v>9.8299999999999983</v>
      </c>
      <c r="N248" s="43"/>
      <c r="O248" s="34">
        <v>111.25181135215848</v>
      </c>
      <c r="P248" s="34">
        <v>174.32689639150169</v>
      </c>
      <c r="Q248" s="33"/>
      <c r="R248" s="102"/>
      <c r="S248" s="93"/>
      <c r="T248" s="37"/>
      <c r="U248" s="94"/>
      <c r="V248" s="81"/>
      <c r="W248" s="93"/>
      <c r="X248" s="93"/>
      <c r="Y248" s="98"/>
      <c r="Z248" s="93"/>
      <c r="AA248" s="98"/>
      <c r="AB248" s="102"/>
      <c r="AC248" s="93"/>
      <c r="AD248" s="37"/>
      <c r="AE248" s="93"/>
      <c r="AF248" s="81"/>
      <c r="AG248" s="93"/>
      <c r="AH248" s="81"/>
      <c r="AI248" s="81"/>
      <c r="AJ248" s="81"/>
      <c r="AK248" s="32"/>
      <c r="AL248" s="102"/>
      <c r="AM248" s="111"/>
      <c r="AN248" s="106">
        <f t="shared" si="9"/>
        <v>0.10999999999999943</v>
      </c>
      <c r="AO248" s="37">
        <f t="shared" si="10"/>
        <v>0</v>
      </c>
      <c r="AP248" s="93">
        <f t="shared" si="11"/>
        <v>-16.590000000000003</v>
      </c>
      <c r="AQ248" s="37">
        <f t="shared" si="12"/>
        <v>-0.146749226006192</v>
      </c>
      <c r="AR248" s="106">
        <f t="shared" si="13"/>
        <v>22.433333333333323</v>
      </c>
      <c r="AW248" s="102"/>
      <c r="BG248" s="102"/>
      <c r="BQ248" s="102"/>
    </row>
    <row r="249" spans="1:69" ht="12.75" customHeight="1" x14ac:dyDescent="0.2">
      <c r="A249" s="90">
        <v>39904</v>
      </c>
      <c r="B249" s="55">
        <v>2009</v>
      </c>
      <c r="C249" s="80" t="s">
        <v>53</v>
      </c>
      <c r="D249" s="33"/>
      <c r="E249" s="41">
        <v>99.45</v>
      </c>
      <c r="F249" s="41">
        <v>93.61</v>
      </c>
      <c r="G249" s="41">
        <v>101.93</v>
      </c>
      <c r="H249" s="41">
        <v>33.19</v>
      </c>
      <c r="I249" s="41">
        <v>41.59</v>
      </c>
      <c r="J249" s="41"/>
      <c r="K249" s="41">
        <v>66.310446066269762</v>
      </c>
      <c r="L249" s="41"/>
      <c r="M249" s="66">
        <f t="shared" si="14"/>
        <v>8.3200000000000074</v>
      </c>
      <c r="N249" s="43"/>
      <c r="O249" s="34">
        <v>115.98485135814232</v>
      </c>
      <c r="P249" s="34">
        <v>181.59007663628418</v>
      </c>
      <c r="Q249" s="33"/>
      <c r="R249" s="102"/>
      <c r="S249" s="93"/>
      <c r="T249" s="37"/>
      <c r="U249" s="94"/>
      <c r="V249" s="81"/>
      <c r="W249" s="93"/>
      <c r="X249" s="93"/>
      <c r="Y249" s="98"/>
      <c r="Z249" s="93"/>
      <c r="AA249" s="98"/>
      <c r="AB249" s="102"/>
      <c r="AC249" s="93"/>
      <c r="AD249" s="37"/>
      <c r="AE249" s="93"/>
      <c r="AF249" s="81"/>
      <c r="AG249" s="93"/>
      <c r="AH249" s="81"/>
      <c r="AI249" s="81"/>
      <c r="AJ249" s="81"/>
      <c r="AK249" s="32"/>
      <c r="AL249" s="102"/>
      <c r="AM249" s="111"/>
      <c r="AN249" s="106">
        <f t="shared" si="9"/>
        <v>2.9900000000000091</v>
      </c>
      <c r="AO249" s="37">
        <f t="shared" si="10"/>
        <v>0</v>
      </c>
      <c r="AP249" s="93">
        <f t="shared" si="11"/>
        <v>-14.159999999999997</v>
      </c>
      <c r="AQ249" s="37">
        <f t="shared" si="12"/>
        <v>-0.12463691576445735</v>
      </c>
      <c r="AR249" s="106">
        <f t="shared" si="13"/>
        <v>24.924999999999997</v>
      </c>
      <c r="AW249" s="102"/>
      <c r="BG249" s="102"/>
      <c r="BQ249" s="102"/>
    </row>
    <row r="250" spans="1:69" ht="12.75" customHeight="1" x14ac:dyDescent="0.2">
      <c r="A250" s="90">
        <v>39934</v>
      </c>
      <c r="B250" s="55">
        <v>2009</v>
      </c>
      <c r="C250" s="80" t="s">
        <v>54</v>
      </c>
      <c r="D250" s="33"/>
      <c r="E250" s="41">
        <v>103.2</v>
      </c>
      <c r="F250" s="41">
        <v>96.98</v>
      </c>
      <c r="G250" s="41">
        <v>102.98</v>
      </c>
      <c r="H250" s="41">
        <v>34.49</v>
      </c>
      <c r="I250" s="41">
        <v>41.91</v>
      </c>
      <c r="J250" s="41"/>
      <c r="K250" s="41">
        <v>71.76986676641036</v>
      </c>
      <c r="L250" s="41"/>
      <c r="M250" s="66">
        <f t="shared" si="14"/>
        <v>6</v>
      </c>
      <c r="N250" s="43"/>
      <c r="O250" s="34">
        <v>125.66768707668422</v>
      </c>
      <c r="P250" s="34">
        <v>197.45485706178124</v>
      </c>
      <c r="Q250" s="33"/>
      <c r="R250" s="102"/>
      <c r="S250" s="93"/>
      <c r="T250" s="37"/>
      <c r="U250" s="94"/>
      <c r="V250" s="81"/>
      <c r="W250" s="93"/>
      <c r="X250" s="93"/>
      <c r="Y250" s="98"/>
      <c r="Z250" s="93"/>
      <c r="AA250" s="98"/>
      <c r="AB250" s="102"/>
      <c r="AC250" s="93"/>
      <c r="AD250" s="37"/>
      <c r="AE250" s="93"/>
      <c r="AF250" s="81"/>
      <c r="AG250" s="93"/>
      <c r="AH250" s="81"/>
      <c r="AI250" s="81"/>
      <c r="AJ250" s="81"/>
      <c r="AK250" s="32"/>
      <c r="AL250" s="102"/>
      <c r="AM250" s="111"/>
      <c r="AN250" s="106">
        <f t="shared" si="9"/>
        <v>3.75</v>
      </c>
      <c r="AO250" s="37">
        <f t="shared" si="10"/>
        <v>0</v>
      </c>
      <c r="AP250" s="93">
        <f t="shared" si="11"/>
        <v>-14.670000000000002</v>
      </c>
      <c r="AQ250" s="37">
        <f t="shared" si="12"/>
        <v>-0.12445914991091878</v>
      </c>
      <c r="AR250" s="106">
        <f t="shared" si="13"/>
        <v>28.049999999999997</v>
      </c>
      <c r="AW250" s="102"/>
      <c r="BG250" s="102"/>
      <c r="BQ250" s="102"/>
    </row>
    <row r="251" spans="1:69" ht="12.75" customHeight="1" x14ac:dyDescent="0.2">
      <c r="A251" s="90">
        <v>39965</v>
      </c>
      <c r="B251" s="55">
        <v>2009</v>
      </c>
      <c r="C251" s="80" t="s">
        <v>13</v>
      </c>
      <c r="D251" s="33"/>
      <c r="E251" s="41">
        <v>107.97</v>
      </c>
      <c r="F251" s="41">
        <v>101.81</v>
      </c>
      <c r="G251" s="41">
        <v>104.33</v>
      </c>
      <c r="H251" s="41">
        <v>36.130000000000003</v>
      </c>
      <c r="I251" s="41">
        <v>43.35</v>
      </c>
      <c r="J251" s="41"/>
      <c r="K251" s="41">
        <v>79.709059223431638</v>
      </c>
      <c r="L251" s="41"/>
      <c r="M251" s="66">
        <f t="shared" si="14"/>
        <v>2.519999999999996</v>
      </c>
      <c r="N251" s="43"/>
      <c r="O251" s="34">
        <v>139.50254876823362</v>
      </c>
      <c r="P251" s="34">
        <v>218.84284238632031</v>
      </c>
      <c r="Q251" s="33"/>
      <c r="R251" s="102"/>
      <c r="S251" s="93"/>
      <c r="T251" s="37"/>
      <c r="U251" s="94"/>
      <c r="V251" s="81"/>
      <c r="W251" s="93"/>
      <c r="X251" s="93"/>
      <c r="Y251" s="98"/>
      <c r="Z251" s="93"/>
      <c r="AA251" s="98"/>
      <c r="AB251" s="102"/>
      <c r="AC251" s="93"/>
      <c r="AD251" s="37"/>
      <c r="AE251" s="93"/>
      <c r="AF251" s="81"/>
      <c r="AG251" s="93"/>
      <c r="AH251" s="81"/>
      <c r="AI251" s="81"/>
      <c r="AJ251" s="81"/>
      <c r="AK251" s="32"/>
      <c r="AL251" s="102"/>
      <c r="AM251" s="111"/>
      <c r="AN251" s="106">
        <f t="shared" si="9"/>
        <v>4.769999999999996</v>
      </c>
      <c r="AO251" s="37">
        <f t="shared" si="10"/>
        <v>0</v>
      </c>
      <c r="AP251" s="93">
        <f t="shared" si="11"/>
        <v>-15.439999999999998</v>
      </c>
      <c r="AQ251" s="37">
        <f t="shared" si="12"/>
        <v>-0.12511141722712904</v>
      </c>
      <c r="AR251" s="106">
        <f t="shared" si="13"/>
        <v>32.025000000000006</v>
      </c>
      <c r="AW251" s="102"/>
      <c r="BG251" s="102"/>
      <c r="BQ251" s="102"/>
    </row>
    <row r="252" spans="1:69" ht="12.75" customHeight="1" x14ac:dyDescent="0.2">
      <c r="A252" s="90">
        <v>39995</v>
      </c>
      <c r="B252" s="55">
        <v>2009</v>
      </c>
      <c r="C252" s="80" t="s">
        <v>55</v>
      </c>
      <c r="D252" s="33"/>
      <c r="E252" s="41">
        <v>108.84</v>
      </c>
      <c r="F252" s="41">
        <v>102.65</v>
      </c>
      <c r="G252" s="41">
        <v>103.85</v>
      </c>
      <c r="H252" s="41">
        <v>35.99</v>
      </c>
      <c r="I252" s="41">
        <v>43.11</v>
      </c>
      <c r="J252" s="41"/>
      <c r="K252" s="41">
        <v>77.408849802156254</v>
      </c>
      <c r="L252" s="41"/>
      <c r="M252" s="66">
        <f t="shared" si="14"/>
        <v>1.1999999999999886</v>
      </c>
      <c r="N252" s="43"/>
      <c r="O252" s="34">
        <v>135.43195961543796</v>
      </c>
      <c r="P252" s="34">
        <v>212.2</v>
      </c>
      <c r="Q252" s="33"/>
      <c r="R252" s="102"/>
      <c r="S252" s="93"/>
      <c r="T252" s="37"/>
      <c r="U252" s="94"/>
      <c r="V252" s="81"/>
      <c r="W252" s="93"/>
      <c r="X252" s="93"/>
      <c r="Y252" s="98"/>
      <c r="Z252" s="93"/>
      <c r="AA252" s="98"/>
      <c r="AB252" s="102"/>
      <c r="AC252" s="93"/>
      <c r="AD252" s="37"/>
      <c r="AE252" s="93"/>
      <c r="AF252" s="81"/>
      <c r="AG252" s="93"/>
      <c r="AH252" s="81"/>
      <c r="AI252" s="81"/>
      <c r="AJ252" s="81"/>
      <c r="AK252" s="32"/>
      <c r="AL252" s="102"/>
      <c r="AM252" s="111"/>
      <c r="AN252" s="106">
        <f t="shared" si="9"/>
        <v>0.87000000000000455</v>
      </c>
      <c r="AO252" s="37">
        <f t="shared" si="10"/>
        <v>0</v>
      </c>
      <c r="AP252" s="93">
        <f t="shared" si="11"/>
        <v>-17.200000000000003</v>
      </c>
      <c r="AQ252" s="37">
        <f t="shared" si="12"/>
        <v>-0.13646461440812441</v>
      </c>
      <c r="AR252" s="106">
        <f t="shared" si="13"/>
        <v>32.75</v>
      </c>
      <c r="AW252" s="102"/>
      <c r="BG252" s="102"/>
      <c r="BQ252" s="102"/>
    </row>
    <row r="253" spans="1:69" ht="12.75" customHeight="1" x14ac:dyDescent="0.2">
      <c r="A253" s="90">
        <v>40026</v>
      </c>
      <c r="B253" s="55">
        <v>2009</v>
      </c>
      <c r="C253" s="80" t="s">
        <v>56</v>
      </c>
      <c r="D253" s="33"/>
      <c r="E253" s="41">
        <v>110.06</v>
      </c>
      <c r="F253" s="41">
        <v>103.78</v>
      </c>
      <c r="G253" s="41">
        <v>104.27</v>
      </c>
      <c r="H253" s="41">
        <v>37.06</v>
      </c>
      <c r="I253" s="41">
        <v>44.84</v>
      </c>
      <c r="J253" s="41"/>
      <c r="K253" s="41">
        <v>84.986965827428108</v>
      </c>
      <c r="L253" s="41"/>
      <c r="M253" s="66">
        <f t="shared" si="14"/>
        <v>0.48999999999999488</v>
      </c>
      <c r="N253" s="43"/>
      <c r="O253" s="34">
        <v>148.72917423911508</v>
      </c>
      <c r="P253" s="34">
        <v>233.26121939932688</v>
      </c>
      <c r="Q253" s="33"/>
      <c r="R253" s="101"/>
      <c r="S253" s="93"/>
      <c r="T253" s="37"/>
      <c r="U253" s="94"/>
      <c r="V253" s="81"/>
      <c r="W253" s="93"/>
      <c r="X253" s="93"/>
      <c r="Y253" s="98"/>
      <c r="Z253" s="93"/>
      <c r="AA253" s="98"/>
      <c r="AB253" s="101"/>
      <c r="AC253" s="93"/>
      <c r="AD253" s="37"/>
      <c r="AE253" s="93"/>
      <c r="AF253" s="81"/>
      <c r="AG253" s="93"/>
      <c r="AH253" s="81"/>
      <c r="AI253" s="81"/>
      <c r="AJ253" s="81"/>
      <c r="AK253" s="32"/>
      <c r="AL253" s="101"/>
      <c r="AM253" s="110"/>
      <c r="AN253" s="106">
        <f t="shared" si="9"/>
        <v>1.2199999999999989</v>
      </c>
      <c r="AO253" s="37">
        <f t="shared" si="10"/>
        <v>0</v>
      </c>
      <c r="AP253" s="93">
        <f t="shared" si="11"/>
        <v>-8.1200000000000045</v>
      </c>
      <c r="AQ253" s="37">
        <f t="shared" si="12"/>
        <v>-6.8708749365374855E-2</v>
      </c>
      <c r="AR253" s="106">
        <f t="shared" si="13"/>
        <v>33.766666666666666</v>
      </c>
      <c r="AW253" s="101"/>
      <c r="BG253" s="101"/>
      <c r="BQ253" s="101"/>
    </row>
    <row r="254" spans="1:69" ht="12.75" customHeight="1" x14ac:dyDescent="0.2">
      <c r="A254" s="90">
        <v>40057</v>
      </c>
      <c r="B254" s="55">
        <v>2009</v>
      </c>
      <c r="C254" s="80" t="s">
        <v>57</v>
      </c>
      <c r="D254" s="33"/>
      <c r="E254" s="41">
        <v>112.41</v>
      </c>
      <c r="F254" s="41">
        <v>105.89</v>
      </c>
      <c r="G254" s="41">
        <v>106.58</v>
      </c>
      <c r="H254" s="41">
        <v>37.4</v>
      </c>
      <c r="I254" s="41">
        <v>45.04</v>
      </c>
      <c r="J254" s="41"/>
      <c r="K254" s="41">
        <v>81.034134553459424</v>
      </c>
      <c r="L254" s="41"/>
      <c r="M254" s="66">
        <f t="shared" si="14"/>
        <v>0.68999999999999773</v>
      </c>
      <c r="N254" s="43"/>
      <c r="O254" s="34">
        <v>141.72581957454855</v>
      </c>
      <c r="P254" s="34">
        <v>221.82506849864097</v>
      </c>
      <c r="Q254" s="33"/>
      <c r="R254" s="101"/>
      <c r="S254" s="93"/>
      <c r="T254" s="37"/>
      <c r="U254" s="94"/>
      <c r="V254" s="81"/>
      <c r="W254" s="93"/>
      <c r="X254" s="93"/>
      <c r="Y254" s="98"/>
      <c r="Z254" s="93"/>
      <c r="AA254" s="98"/>
      <c r="AB254" s="101"/>
      <c r="AC254" s="93"/>
      <c r="AD254" s="37"/>
      <c r="AE254" s="93"/>
      <c r="AF254" s="81"/>
      <c r="AG254" s="93"/>
      <c r="AH254" s="81"/>
      <c r="AI254" s="81"/>
      <c r="AJ254" s="81"/>
      <c r="AK254" s="32"/>
      <c r="AL254" s="101"/>
      <c r="AM254" s="110"/>
      <c r="AN254" s="106">
        <f t="shared" si="9"/>
        <v>2.3499999999999943</v>
      </c>
      <c r="AO254" s="37">
        <f t="shared" si="10"/>
        <v>0</v>
      </c>
      <c r="AP254" s="93">
        <f t="shared" si="11"/>
        <v>-6.2700000000000102</v>
      </c>
      <c r="AQ254" s="37">
        <f t="shared" si="12"/>
        <v>-5.2831142568250833E-2</v>
      </c>
      <c r="AR254" s="106">
        <f t="shared" si="13"/>
        <v>35.724999999999994</v>
      </c>
      <c r="AW254" s="101"/>
      <c r="BG254" s="101"/>
      <c r="BQ254" s="101"/>
    </row>
    <row r="255" spans="1:69" ht="12.75" customHeight="1" x14ac:dyDescent="0.2">
      <c r="A255" s="90">
        <v>40087</v>
      </c>
      <c r="B255" s="55">
        <v>2009</v>
      </c>
      <c r="C255" s="80" t="s">
        <v>58</v>
      </c>
      <c r="D255" s="33"/>
      <c r="E255" s="41">
        <v>110.9</v>
      </c>
      <c r="F255" s="41">
        <v>104.54</v>
      </c>
      <c r="G255" s="41">
        <v>105.54</v>
      </c>
      <c r="H255" s="41">
        <v>37.96</v>
      </c>
      <c r="I255" s="41">
        <v>46.19</v>
      </c>
      <c r="J255" s="41"/>
      <c r="K255" s="41">
        <v>87.094110177404929</v>
      </c>
      <c r="L255" s="41"/>
      <c r="M255" s="66">
        <f t="shared" si="14"/>
        <v>1</v>
      </c>
      <c r="N255" s="43"/>
      <c r="O255" s="34">
        <v>152.42669854158925</v>
      </c>
      <c r="P255" s="34">
        <v>239.11284908197132</v>
      </c>
      <c r="Q255" s="33"/>
      <c r="R255" s="101"/>
      <c r="S255" s="93"/>
      <c r="T255" s="37"/>
      <c r="U255" s="94"/>
      <c r="V255" s="81"/>
      <c r="W255" s="93"/>
      <c r="X255" s="93"/>
      <c r="Y255" s="98"/>
      <c r="Z255" s="93"/>
      <c r="AA255" s="98"/>
      <c r="AB255" s="101"/>
      <c r="AC255" s="93"/>
      <c r="AD255" s="37"/>
      <c r="AE255" s="93"/>
      <c r="AF255" s="81"/>
      <c r="AG255" s="93"/>
      <c r="AH255" s="81"/>
      <c r="AI255" s="81"/>
      <c r="AJ255" s="81"/>
      <c r="AK255" s="32"/>
      <c r="AL255" s="101"/>
      <c r="AM255" s="110"/>
      <c r="AN255" s="106">
        <f t="shared" si="9"/>
        <v>-1.5099999999999909</v>
      </c>
      <c r="AO255" s="37">
        <f t="shared" si="10"/>
        <v>0</v>
      </c>
      <c r="AP255" s="93">
        <f t="shared" si="11"/>
        <v>-2.1400000000000006</v>
      </c>
      <c r="AQ255" s="37">
        <f t="shared" si="12"/>
        <v>0</v>
      </c>
      <c r="AR255" s="106">
        <f t="shared" si="13"/>
        <v>34.466666666666669</v>
      </c>
      <c r="AW255" s="101"/>
      <c r="BG255" s="101"/>
      <c r="BQ255" s="101"/>
    </row>
    <row r="256" spans="1:69" ht="12.75" customHeight="1" x14ac:dyDescent="0.2">
      <c r="A256" s="90">
        <v>40118</v>
      </c>
      <c r="B256" s="55">
        <v>2009</v>
      </c>
      <c r="C256" s="80" t="s">
        <v>59</v>
      </c>
      <c r="D256" s="33"/>
      <c r="E256" s="41">
        <v>114.84156726004768</v>
      </c>
      <c r="F256" s="41">
        <v>108.272572</v>
      </c>
      <c r="G256" s="41">
        <v>109.45583899024184</v>
      </c>
      <c r="H256" s="41">
        <v>39.771661780383795</v>
      </c>
      <c r="I256" s="41">
        <v>48.190434735589925</v>
      </c>
      <c r="J256" s="41"/>
      <c r="K256" s="41">
        <v>89.919958863181307</v>
      </c>
      <c r="L256" s="41"/>
      <c r="M256" s="66">
        <f t="shared" si="14"/>
        <v>1.1832669902418473</v>
      </c>
      <c r="N256" s="43"/>
      <c r="O256" s="34">
        <v>157.32686126105318</v>
      </c>
      <c r="P256" s="34">
        <v>246.56012192462936</v>
      </c>
      <c r="Q256" s="33"/>
      <c r="R256" s="101"/>
      <c r="S256" s="93"/>
      <c r="T256" s="37"/>
      <c r="U256" s="94"/>
      <c r="V256" s="81"/>
      <c r="W256" s="93"/>
      <c r="X256" s="93"/>
      <c r="Y256" s="98"/>
      <c r="Z256" s="93"/>
      <c r="AA256" s="98"/>
      <c r="AB256" s="101"/>
      <c r="AC256" s="93"/>
      <c r="AD256" s="37"/>
      <c r="AE256" s="93"/>
      <c r="AF256" s="81"/>
      <c r="AG256" s="93"/>
      <c r="AH256" s="81"/>
      <c r="AI256" s="81"/>
      <c r="AJ256" s="81"/>
      <c r="AK256" s="32"/>
      <c r="AL256" s="101"/>
      <c r="AM256" s="110"/>
      <c r="AN256" s="106">
        <f t="shared" si="9"/>
        <v>3.9415672600476768</v>
      </c>
      <c r="AO256" s="37">
        <f t="shared" si="10"/>
        <v>0</v>
      </c>
      <c r="AP256" s="93">
        <f t="shared" si="11"/>
        <v>13.661567260047676</v>
      </c>
      <c r="AQ256" s="37">
        <f t="shared" si="12"/>
        <v>0.13502240818390665</v>
      </c>
      <c r="AR256" s="106">
        <f t="shared" si="13"/>
        <v>37.75130605003973</v>
      </c>
      <c r="AW256" s="101"/>
      <c r="BG256" s="101"/>
      <c r="BQ256" s="101"/>
    </row>
    <row r="257" spans="1:69" ht="12.75" customHeight="1" x14ac:dyDescent="0.2">
      <c r="A257" s="90">
        <v>40148</v>
      </c>
      <c r="B257" s="55">
        <v>2009</v>
      </c>
      <c r="C257" s="80" t="s">
        <v>60</v>
      </c>
      <c r="D257" s="33"/>
      <c r="E257" s="41">
        <v>114.75796109377865</v>
      </c>
      <c r="F257" s="41">
        <v>108.17245000000001</v>
      </c>
      <c r="G257" s="41">
        <v>109.34329656342807</v>
      </c>
      <c r="H257" s="41">
        <v>40.050936833688709</v>
      </c>
      <c r="I257" s="41">
        <v>48.41585595328214</v>
      </c>
      <c r="J257" s="41"/>
      <c r="K257" s="41">
        <v>89.03091708683634</v>
      </c>
      <c r="L257" s="41"/>
      <c r="M257" s="66">
        <f t="shared" si="14"/>
        <v>1.1708465634280572</v>
      </c>
      <c r="N257" s="43"/>
      <c r="O257" s="34">
        <v>155.80151072165552</v>
      </c>
      <c r="P257" s="34">
        <v>244.32857202722957</v>
      </c>
      <c r="Q257" s="33"/>
      <c r="R257" s="101"/>
      <c r="S257" s="93"/>
      <c r="T257" s="37"/>
      <c r="U257" s="94"/>
      <c r="V257" s="81"/>
      <c r="W257" s="93"/>
      <c r="X257" s="93"/>
      <c r="Y257" s="98"/>
      <c r="Z257" s="93"/>
      <c r="AA257" s="98"/>
      <c r="AB257" s="101"/>
      <c r="AC257" s="93"/>
      <c r="AD257" s="37"/>
      <c r="AE257" s="93"/>
      <c r="AF257" s="81"/>
      <c r="AG257" s="93"/>
      <c r="AH257" s="81"/>
      <c r="AI257" s="81"/>
      <c r="AJ257" s="81"/>
      <c r="AK257" s="32"/>
      <c r="AL257" s="101"/>
      <c r="AM257" s="110"/>
      <c r="AN257" s="106">
        <f t="shared" si="9"/>
        <v>-8.3606166269035498E-2</v>
      </c>
      <c r="AO257" s="37">
        <f t="shared" si="10"/>
        <v>0</v>
      </c>
      <c r="AP257" s="93">
        <f t="shared" si="11"/>
        <v>19.057961093778644</v>
      </c>
      <c r="AQ257" s="37">
        <f t="shared" si="12"/>
        <v>0.19914274915129204</v>
      </c>
      <c r="AR257" s="106">
        <f t="shared" si="13"/>
        <v>37.681634244815541</v>
      </c>
      <c r="AW257" s="101"/>
      <c r="BG257" s="101"/>
      <c r="BQ257" s="101"/>
    </row>
    <row r="258" spans="1:69" ht="12.75" customHeight="1" x14ac:dyDescent="0.2">
      <c r="A258" s="90">
        <v>40179</v>
      </c>
      <c r="B258" s="55">
        <v>2010</v>
      </c>
      <c r="C258" s="80" t="s">
        <v>50</v>
      </c>
      <c r="D258" s="33"/>
      <c r="E258" s="41">
        <v>118.5292747347911</v>
      </c>
      <c r="F258" s="41">
        <v>111.488838</v>
      </c>
      <c r="G258" s="41">
        <v>113.31100445481543</v>
      </c>
      <c r="H258" s="41">
        <v>42.490195895522398</v>
      </c>
      <c r="I258" s="41">
        <v>50.639435492592192</v>
      </c>
      <c r="J258" s="41"/>
      <c r="K258" s="41">
        <v>91.87043667327768</v>
      </c>
      <c r="L258" s="41"/>
      <c r="M258" s="66">
        <f t="shared" si="14"/>
        <v>1.8221664548154308</v>
      </c>
      <c r="N258" s="35"/>
      <c r="O258" s="34">
        <v>160.72708988998286</v>
      </c>
      <c r="P258" s="34">
        <v>257.45041922958092</v>
      </c>
      <c r="Q258" s="33"/>
      <c r="R258" s="101"/>
      <c r="S258" s="93"/>
      <c r="T258" s="37"/>
      <c r="U258" s="94"/>
      <c r="V258" s="81"/>
      <c r="W258" s="93"/>
      <c r="X258" s="93"/>
      <c r="Y258" s="98"/>
      <c r="Z258" s="93"/>
      <c r="AA258" s="98"/>
      <c r="AB258" s="101"/>
      <c r="AC258" s="93"/>
      <c r="AD258" s="37"/>
      <c r="AE258" s="93"/>
      <c r="AF258" s="81"/>
      <c r="AG258" s="93"/>
      <c r="AH258" s="81"/>
      <c r="AI258" s="81"/>
      <c r="AJ258" s="81"/>
      <c r="AK258" s="32"/>
      <c r="AL258" s="101"/>
      <c r="AM258" s="110"/>
      <c r="AN258" s="106">
        <f t="shared" si="9"/>
        <v>3.7713136410124548</v>
      </c>
      <c r="AO258" s="37">
        <f t="shared" si="10"/>
        <v>0</v>
      </c>
      <c r="AP258" s="93">
        <f t="shared" si="11"/>
        <v>25.229274734791105</v>
      </c>
      <c r="AQ258" s="37">
        <f t="shared" si="12"/>
        <v>0.27041023295596034</v>
      </c>
      <c r="AR258" s="106">
        <f t="shared" si="13"/>
        <v>40.824395612325915</v>
      </c>
      <c r="AW258" s="101"/>
      <c r="BG258" s="101"/>
      <c r="BQ258" s="101"/>
    </row>
    <row r="259" spans="1:69" ht="12.75" customHeight="1" x14ac:dyDescent="0.2">
      <c r="A259" s="90">
        <v>40210</v>
      </c>
      <c r="B259" s="55">
        <v>2010</v>
      </c>
      <c r="C259" s="80" t="s">
        <v>51</v>
      </c>
      <c r="D259" s="33"/>
      <c r="E259" s="41">
        <v>118.5284910153713</v>
      </c>
      <c r="F259" s="41">
        <v>111.645945</v>
      </c>
      <c r="G259" s="41">
        <v>113.38498196860417</v>
      </c>
      <c r="H259" s="41">
        <v>43.198320895522393</v>
      </c>
      <c r="I259" s="41">
        <v>50.04511733535201</v>
      </c>
      <c r="J259" s="41"/>
      <c r="K259" s="41">
        <v>92.739630548075169</v>
      </c>
      <c r="L259" s="41"/>
      <c r="M259" s="66">
        <f t="shared" si="14"/>
        <v>1.739036968604168</v>
      </c>
      <c r="N259" s="35"/>
      <c r="O259" s="34">
        <v>162.24124171561283</v>
      </c>
      <c r="P259" s="33"/>
      <c r="Q259" s="33"/>
      <c r="R259" s="101"/>
      <c r="S259" s="93"/>
      <c r="T259" s="37"/>
      <c r="U259" s="94"/>
      <c r="V259" s="81"/>
      <c r="W259" s="93"/>
      <c r="X259" s="93"/>
      <c r="Y259" s="98"/>
      <c r="Z259" s="93"/>
      <c r="AA259" s="98"/>
      <c r="AB259" s="101"/>
      <c r="AC259" s="93"/>
      <c r="AD259" s="37"/>
      <c r="AE259" s="93"/>
      <c r="AF259" s="81"/>
      <c r="AG259" s="93"/>
      <c r="AH259" s="81"/>
      <c r="AI259" s="81"/>
      <c r="AJ259" s="81"/>
      <c r="AK259" s="32"/>
      <c r="AL259" s="101"/>
      <c r="AM259" s="110"/>
      <c r="AN259" s="106">
        <f t="shared" si="9"/>
        <v>0</v>
      </c>
      <c r="AO259" s="37">
        <f t="shared" si="10"/>
        <v>0</v>
      </c>
      <c r="AP259" s="93">
        <f t="shared" si="11"/>
        <v>22.178491015371307</v>
      </c>
      <c r="AQ259" s="37">
        <f t="shared" si="12"/>
        <v>0.23018672563955689</v>
      </c>
      <c r="AR259" s="106">
        <f t="shared" si="13"/>
        <v>40.823742512809417</v>
      </c>
      <c r="AW259" s="101"/>
      <c r="BG259" s="101"/>
      <c r="BQ259" s="101"/>
    </row>
    <row r="260" spans="1:69" ht="12.75" customHeight="1" x14ac:dyDescent="0.2">
      <c r="A260" s="90">
        <v>40238</v>
      </c>
      <c r="B260" s="55">
        <v>2010</v>
      </c>
      <c r="C260" s="80" t="s">
        <v>52</v>
      </c>
      <c r="D260" s="33"/>
      <c r="E260" s="41">
        <v>121.87083784368913</v>
      </c>
      <c r="F260" s="41">
        <v>115.46875799999999</v>
      </c>
      <c r="G260" s="41">
        <v>116.20458103521428</v>
      </c>
      <c r="H260" s="41">
        <v>45.11763992537314</v>
      </c>
      <c r="I260" s="41">
        <v>52.501818968314048</v>
      </c>
      <c r="J260" s="41"/>
      <c r="K260" s="41">
        <v>101.86678489853477</v>
      </c>
      <c r="L260" s="41"/>
      <c r="M260" s="66">
        <f t="shared" si="14"/>
        <v>0.73582303521428116</v>
      </c>
      <c r="N260" s="38"/>
      <c r="O260" s="34">
        <v>178.22082030310867</v>
      </c>
      <c r="P260" s="33"/>
      <c r="Q260" s="33"/>
      <c r="R260" s="101"/>
      <c r="S260" s="93"/>
      <c r="T260" s="37"/>
      <c r="U260" s="94"/>
      <c r="V260" s="81"/>
      <c r="W260" s="93"/>
      <c r="X260" s="93"/>
      <c r="Y260" s="98"/>
      <c r="Z260" s="93"/>
      <c r="AA260" s="98"/>
      <c r="AB260" s="101"/>
      <c r="AC260" s="93"/>
      <c r="AD260" s="37"/>
      <c r="AE260" s="93"/>
      <c r="AF260" s="81"/>
      <c r="AG260" s="93"/>
      <c r="AH260" s="81"/>
      <c r="AI260" s="81"/>
      <c r="AJ260" s="81"/>
      <c r="AK260" s="32"/>
      <c r="AL260" s="101"/>
      <c r="AM260" s="110"/>
      <c r="AN260" s="106">
        <f t="shared" si="9"/>
        <v>3.3423468283178295</v>
      </c>
      <c r="AO260" s="37">
        <f t="shared" si="10"/>
        <v>0</v>
      </c>
      <c r="AP260" s="93">
        <f t="shared" si="11"/>
        <v>25.410837843689137</v>
      </c>
      <c r="AQ260" s="37">
        <f t="shared" si="12"/>
        <v>0.26343393990969455</v>
      </c>
      <c r="AR260" s="106">
        <f t="shared" si="13"/>
        <v>43.609031536407613</v>
      </c>
      <c r="AW260" s="101"/>
      <c r="BG260" s="101"/>
      <c r="BQ260" s="101"/>
    </row>
    <row r="261" spans="1:69" ht="12.75" customHeight="1" x14ac:dyDescent="0.2">
      <c r="A261" s="90">
        <v>40269</v>
      </c>
      <c r="B261" s="55">
        <v>2010</v>
      </c>
      <c r="C261" s="80" t="s">
        <v>53</v>
      </c>
      <c r="D261" s="33"/>
      <c r="E261" s="41">
        <v>126.09780904957786</v>
      </c>
      <c r="F261" s="41">
        <v>119.80299200000002</v>
      </c>
      <c r="G261" s="41">
        <v>120.98550593975395</v>
      </c>
      <c r="H261" s="41">
        <v>46.682493336886999</v>
      </c>
      <c r="I261" s="41">
        <v>55.155251432897153</v>
      </c>
      <c r="J261" s="41"/>
      <c r="K261" s="41">
        <v>106.52560674310246</v>
      </c>
      <c r="L261" s="41"/>
      <c r="M261" s="66">
        <f t="shared" si="14"/>
        <v>1.1825139397539317</v>
      </c>
      <c r="N261" s="38"/>
      <c r="O261" s="34">
        <v>186.40963763590008</v>
      </c>
      <c r="P261" s="33"/>
      <c r="Q261" s="33"/>
      <c r="R261" s="101"/>
      <c r="S261" s="93"/>
      <c r="T261" s="37"/>
      <c r="U261" s="94"/>
      <c r="V261" s="81"/>
      <c r="W261" s="93"/>
      <c r="X261" s="93"/>
      <c r="Y261" s="98"/>
      <c r="Z261" s="93"/>
      <c r="AA261" s="98"/>
      <c r="AB261" s="101"/>
      <c r="AC261" s="93"/>
      <c r="AD261" s="37"/>
      <c r="AE261" s="93"/>
      <c r="AF261" s="81"/>
      <c r="AG261" s="93"/>
      <c r="AH261" s="81"/>
      <c r="AI261" s="81"/>
      <c r="AJ261" s="81"/>
      <c r="AK261" s="32"/>
      <c r="AL261" s="101"/>
      <c r="AM261" s="110"/>
      <c r="AN261" s="106">
        <f t="shared" si="9"/>
        <v>4.2269712058887308</v>
      </c>
      <c r="AO261" s="37">
        <f t="shared" si="10"/>
        <v>0</v>
      </c>
      <c r="AP261" s="93">
        <f t="shared" si="11"/>
        <v>26.647809049577859</v>
      </c>
      <c r="AQ261" s="37">
        <f t="shared" si="12"/>
        <v>0.26795182553622787</v>
      </c>
      <c r="AR261" s="106">
        <f t="shared" si="13"/>
        <v>47.131507541314889</v>
      </c>
      <c r="AW261" s="101"/>
      <c r="BG261" s="101"/>
      <c r="BQ261" s="101"/>
    </row>
    <row r="262" spans="1:69" ht="12.75" customHeight="1" x14ac:dyDescent="0.2">
      <c r="A262" s="90">
        <v>40299</v>
      </c>
      <c r="B262" s="55">
        <v>2010</v>
      </c>
      <c r="C262" s="80" t="s">
        <v>54</v>
      </c>
      <c r="D262" s="33"/>
      <c r="E262" s="41">
        <v>127.0808789781338</v>
      </c>
      <c r="F262" s="41">
        <v>121.179187</v>
      </c>
      <c r="G262" s="41">
        <v>122.75372083156554</v>
      </c>
      <c r="H262" s="41">
        <v>47.413579424307038</v>
      </c>
      <c r="I262" s="41">
        <v>56.428913161025207</v>
      </c>
      <c r="J262" s="41"/>
      <c r="K262" s="41">
        <v>99.58403173619574</v>
      </c>
      <c r="L262" s="41"/>
      <c r="M262" s="66">
        <f t="shared" si="14"/>
        <v>1.5745338315655459</v>
      </c>
      <c r="N262" s="43"/>
      <c r="O262" s="34">
        <v>174.20930901326091</v>
      </c>
      <c r="P262" s="33"/>
      <c r="Q262" s="33"/>
      <c r="R262" s="101"/>
      <c r="S262" s="93"/>
      <c r="T262" s="37"/>
      <c r="U262" s="94"/>
      <c r="V262" s="81"/>
      <c r="W262" s="93"/>
      <c r="X262" s="93"/>
      <c r="Y262" s="98"/>
      <c r="Z262" s="93"/>
      <c r="AA262" s="98"/>
      <c r="AB262" s="101"/>
      <c r="AC262" s="93"/>
      <c r="AD262" s="37"/>
      <c r="AE262" s="93"/>
      <c r="AF262" s="81"/>
      <c r="AG262" s="93"/>
      <c r="AH262" s="81"/>
      <c r="AI262" s="81"/>
      <c r="AJ262" s="81"/>
      <c r="AK262" s="32"/>
      <c r="AL262" s="101"/>
      <c r="AM262" s="110"/>
      <c r="AN262" s="106">
        <f t="shared" si="9"/>
        <v>0.98306992855593478</v>
      </c>
      <c r="AO262" s="37">
        <f t="shared" si="10"/>
        <v>0</v>
      </c>
      <c r="AP262" s="93">
        <f t="shared" si="11"/>
        <v>23.880878978133794</v>
      </c>
      <c r="AQ262" s="37">
        <f t="shared" si="12"/>
        <v>0.23140386606718799</v>
      </c>
      <c r="AR262" s="106">
        <f t="shared" si="13"/>
        <v>47.950732481778161</v>
      </c>
      <c r="AW262" s="101"/>
      <c r="BG262" s="101"/>
      <c r="BQ262" s="101"/>
    </row>
    <row r="263" spans="1:69" ht="12.75" customHeight="1" x14ac:dyDescent="0.2">
      <c r="A263" s="90">
        <v>40330</v>
      </c>
      <c r="B263" s="55">
        <v>2010</v>
      </c>
      <c r="C263" s="80" t="s">
        <v>13</v>
      </c>
      <c r="D263" s="33"/>
      <c r="E263" s="41">
        <v>124.85220827018834</v>
      </c>
      <c r="F263" s="41">
        <v>117.70087599999999</v>
      </c>
      <c r="G263" s="41">
        <v>120.11671086126432</v>
      </c>
      <c r="H263" s="41">
        <v>46.752186833688704</v>
      </c>
      <c r="I263" s="41">
        <v>55.309938358386503</v>
      </c>
      <c r="J263" s="41"/>
      <c r="K263" s="41">
        <v>98.146186698121326</v>
      </c>
      <c r="L263" s="41"/>
      <c r="M263" s="66">
        <f t="shared" si="14"/>
        <v>2.4158348612643294</v>
      </c>
      <c r="N263" s="43"/>
      <c r="O263" s="34">
        <v>171.75353817402402</v>
      </c>
      <c r="P263" s="33"/>
      <c r="Q263" s="33"/>
      <c r="R263" s="101"/>
      <c r="S263" s="93"/>
      <c r="T263" s="37"/>
      <c r="U263" s="94"/>
      <c r="V263" s="81"/>
      <c r="W263" s="93"/>
      <c r="X263" s="93"/>
      <c r="Y263" s="98"/>
      <c r="Z263" s="93"/>
      <c r="AA263" s="98"/>
      <c r="AB263" s="101"/>
      <c r="AC263" s="93"/>
      <c r="AD263" s="37"/>
      <c r="AE263" s="93"/>
      <c r="AF263" s="81"/>
      <c r="AG263" s="93"/>
      <c r="AH263" s="81"/>
      <c r="AI263" s="81"/>
      <c r="AJ263" s="81"/>
      <c r="AK263" s="32"/>
      <c r="AL263" s="101"/>
      <c r="AM263" s="110"/>
      <c r="AN263" s="106">
        <f t="shared" si="9"/>
        <v>-2.2286707079454544</v>
      </c>
      <c r="AO263" s="37">
        <f t="shared" si="10"/>
        <v>0</v>
      </c>
      <c r="AP263" s="93">
        <f t="shared" si="11"/>
        <v>16.882208270188343</v>
      </c>
      <c r="AQ263" s="37">
        <f t="shared" si="12"/>
        <v>0.15636017662488055</v>
      </c>
      <c r="AR263" s="106">
        <f t="shared" si="13"/>
        <v>46.093506891823623</v>
      </c>
      <c r="AW263" s="101"/>
      <c r="BG263" s="101"/>
      <c r="BQ263" s="101"/>
    </row>
    <row r="264" spans="1:69" ht="12.75" customHeight="1" x14ac:dyDescent="0.2">
      <c r="A264" s="90">
        <v>40360</v>
      </c>
      <c r="B264" s="55">
        <v>2010</v>
      </c>
      <c r="C264" s="80" t="s">
        <v>55</v>
      </c>
      <c r="D264" s="33"/>
      <c r="E264" s="41">
        <v>124.53616150681967</v>
      </c>
      <c r="F264" s="41">
        <v>117.22383000000002</v>
      </c>
      <c r="G264" s="41">
        <v>119.66200572761987</v>
      </c>
      <c r="H264" s="41">
        <v>44.45381796375267</v>
      </c>
      <c r="I264" s="41">
        <v>53.323589272196386</v>
      </c>
      <c r="J264" s="41"/>
      <c r="K264" s="41">
        <v>96.51237582640556</v>
      </c>
      <c r="L264" s="41"/>
      <c r="M264" s="66">
        <f t="shared" si="14"/>
        <v>2.4381757276198499</v>
      </c>
      <c r="N264" s="43"/>
      <c r="O264" s="34">
        <v>168.88481726925386</v>
      </c>
      <c r="P264" s="33"/>
      <c r="Q264" s="33"/>
      <c r="R264" s="101"/>
      <c r="S264" s="93"/>
      <c r="T264" s="37"/>
      <c r="U264" s="94"/>
      <c r="V264" s="81"/>
      <c r="W264" s="93"/>
      <c r="X264" s="93"/>
      <c r="Y264" s="98"/>
      <c r="Z264" s="93"/>
      <c r="AA264" s="98"/>
      <c r="AB264" s="101"/>
      <c r="AC264" s="93"/>
      <c r="AD264" s="37"/>
      <c r="AE264" s="93"/>
      <c r="AF264" s="81"/>
      <c r="AG264" s="93"/>
      <c r="AH264" s="81"/>
      <c r="AI264" s="81"/>
      <c r="AJ264" s="81"/>
      <c r="AK264" s="32"/>
      <c r="AL264" s="101"/>
      <c r="AM264" s="110"/>
      <c r="AN264" s="106">
        <f t="shared" si="9"/>
        <v>-0.31604676336867499</v>
      </c>
      <c r="AO264" s="37">
        <f t="shared" si="10"/>
        <v>0</v>
      </c>
      <c r="AP264" s="93">
        <f t="shared" si="11"/>
        <v>15.696161506819664</v>
      </c>
      <c r="AQ264" s="37">
        <f t="shared" si="12"/>
        <v>0.14421317077195583</v>
      </c>
      <c r="AR264" s="106">
        <f t="shared" si="13"/>
        <v>45.830134589016396</v>
      </c>
      <c r="AW264" s="101"/>
      <c r="BG264" s="101"/>
      <c r="BQ264" s="101"/>
    </row>
    <row r="265" spans="1:69" ht="12.75" customHeight="1" x14ac:dyDescent="0.2">
      <c r="A265" s="90">
        <v>40391</v>
      </c>
      <c r="B265" s="55">
        <v>2010</v>
      </c>
      <c r="C265" s="80" t="s">
        <v>56</v>
      </c>
      <c r="D265" s="33"/>
      <c r="E265" s="41">
        <v>123.15659883091578</v>
      </c>
      <c r="F265" s="41">
        <v>116.195155</v>
      </c>
      <c r="G265" s="41">
        <v>118.6860033941451</v>
      </c>
      <c r="H265" s="41">
        <v>44.184438965884866</v>
      </c>
      <c r="I265" s="41">
        <v>52.888837460798094</v>
      </c>
      <c r="J265" s="41"/>
      <c r="K265" s="41">
        <v>96.957135645787929</v>
      </c>
      <c r="L265" s="41"/>
      <c r="M265" s="66">
        <f t="shared" si="14"/>
        <v>2.4908483941451038</v>
      </c>
      <c r="N265" s="43"/>
      <c r="O265" s="34">
        <v>169.62900554238632</v>
      </c>
      <c r="P265" s="33"/>
      <c r="Q265" s="33"/>
      <c r="R265" s="101"/>
      <c r="S265" s="93"/>
      <c r="T265" s="37"/>
      <c r="U265" s="94"/>
      <c r="V265" s="81"/>
      <c r="W265" s="93"/>
      <c r="X265" s="93"/>
      <c r="Y265" s="98"/>
      <c r="Z265" s="93"/>
      <c r="AA265" s="98"/>
      <c r="AB265" s="101"/>
      <c r="AC265" s="93"/>
      <c r="AD265" s="37"/>
      <c r="AE265" s="93"/>
      <c r="AF265" s="81"/>
      <c r="AG265" s="93"/>
      <c r="AH265" s="81"/>
      <c r="AI265" s="81"/>
      <c r="AJ265" s="81"/>
      <c r="AK265" s="32"/>
      <c r="AL265" s="101"/>
      <c r="AM265" s="110"/>
      <c r="AN265" s="106">
        <f t="shared" si="9"/>
        <v>-1.3795626759038839</v>
      </c>
      <c r="AO265" s="37">
        <f t="shared" si="10"/>
        <v>0</v>
      </c>
      <c r="AP265" s="93">
        <f t="shared" si="11"/>
        <v>13.096598830915781</v>
      </c>
      <c r="AQ265" s="37">
        <f t="shared" si="12"/>
        <v>0.1189950829630726</v>
      </c>
      <c r="AR265" s="106">
        <f t="shared" si="13"/>
        <v>44.680499025763154</v>
      </c>
      <c r="AW265" s="101"/>
      <c r="BG265" s="101"/>
      <c r="BQ265" s="101"/>
    </row>
    <row r="266" spans="1:69" ht="12.75" customHeight="1" x14ac:dyDescent="0.2">
      <c r="A266" s="90">
        <v>40422</v>
      </c>
      <c r="B266" s="55">
        <v>2010</v>
      </c>
      <c r="C266" s="80" t="s">
        <v>57</v>
      </c>
      <c r="D266" s="33"/>
      <c r="E266" s="41">
        <v>121.87235981814247</v>
      </c>
      <c r="F266" s="41">
        <v>114.61457299999998</v>
      </c>
      <c r="G266" s="41">
        <v>117.17970619431482</v>
      </c>
      <c r="H266" s="41">
        <v>42.926827025586356</v>
      </c>
      <c r="I266" s="41">
        <v>52.989525251432902</v>
      </c>
      <c r="J266" s="41"/>
      <c r="K266" s="41">
        <v>97.163040162205249</v>
      </c>
      <c r="L266" s="41"/>
      <c r="M266" s="66">
        <f t="shared" si="14"/>
        <v>2.5651331943148392</v>
      </c>
      <c r="N266" s="43"/>
      <c r="O266" s="34">
        <v>169.98387862414066</v>
      </c>
      <c r="P266" s="33"/>
      <c r="Q266" s="33"/>
      <c r="R266" s="101"/>
      <c r="S266" s="93"/>
      <c r="T266" s="37"/>
      <c r="U266" s="94"/>
      <c r="V266" s="81"/>
      <c r="W266" s="93"/>
      <c r="X266" s="93"/>
      <c r="Y266" s="98"/>
      <c r="Z266" s="93"/>
      <c r="AA266" s="98"/>
      <c r="AB266" s="101"/>
      <c r="AC266" s="93"/>
      <c r="AD266" s="37"/>
      <c r="AE266" s="93"/>
      <c r="AF266" s="81"/>
      <c r="AG266" s="93"/>
      <c r="AH266" s="81"/>
      <c r="AI266" s="81"/>
      <c r="AJ266" s="81"/>
      <c r="AK266" s="32"/>
      <c r="AL266" s="101"/>
      <c r="AM266" s="110"/>
      <c r="AN266" s="106">
        <f t="shared" ref="AN266:AN329" si="15">IF(ABS(E266-E265)&lt;0.05,0,E266-E265)</f>
        <v>-1.2842390127733125</v>
      </c>
      <c r="AO266" s="37">
        <f t="shared" ref="AO266:AO269" si="16">IF((E266/E265-1)&lt;0.05,0,(E266/E265-1))</f>
        <v>0</v>
      </c>
      <c r="AP266" s="93">
        <f t="shared" ref="AP266:AP329" si="17">IF(ABS(E266-E254)&lt;0.05,0,E266-E254)</f>
        <v>9.462359818142474</v>
      </c>
      <c r="AQ266" s="37">
        <f t="shared" ref="AQ266:AQ269" si="18">IF(ABS(E266/E254-1)&lt;0.05,0,(E266/E254-1))</f>
        <v>8.4177206815607919E-2</v>
      </c>
      <c r="AR266" s="106">
        <f t="shared" ref="AR266:AR329" si="19">(E266/1.2)-57.95</f>
        <v>43.610299848452058</v>
      </c>
      <c r="AW266" s="101"/>
      <c r="BG266" s="101"/>
      <c r="BQ266" s="101"/>
    </row>
    <row r="267" spans="1:69" ht="12.75" customHeight="1" x14ac:dyDescent="0.2">
      <c r="A267" s="90">
        <v>40452</v>
      </c>
      <c r="B267" s="55">
        <v>2010</v>
      </c>
      <c r="C267" s="80" t="s">
        <v>58</v>
      </c>
      <c r="D267" s="33"/>
      <c r="E267" s="41">
        <v>124.64889802987662</v>
      </c>
      <c r="F267" s="41">
        <v>117.20210599999999</v>
      </c>
      <c r="G267" s="41">
        <v>120.58979316928297</v>
      </c>
      <c r="H267" s="41">
        <v>45.301962953091682</v>
      </c>
      <c r="I267" s="41">
        <v>54.826931977938798</v>
      </c>
      <c r="J267" s="41"/>
      <c r="K267" s="41">
        <v>101.57192052324305</v>
      </c>
      <c r="L267" s="41"/>
      <c r="M267" s="66">
        <f t="shared" si="14"/>
        <v>3.3876871692829837</v>
      </c>
      <c r="N267" s="43"/>
      <c r="O267" s="34">
        <v>177.70266907687119</v>
      </c>
      <c r="P267" s="33"/>
      <c r="Q267" s="33"/>
      <c r="R267" s="101"/>
      <c r="S267" s="93"/>
      <c r="T267" s="37"/>
      <c r="U267" s="94"/>
      <c r="V267" s="81"/>
      <c r="W267" s="93"/>
      <c r="X267" s="93"/>
      <c r="Y267" s="98"/>
      <c r="Z267" s="93"/>
      <c r="AA267" s="98"/>
      <c r="AB267" s="101"/>
      <c r="AC267" s="93"/>
      <c r="AD267" s="37"/>
      <c r="AE267" s="93"/>
      <c r="AF267" s="81"/>
      <c r="AG267" s="93"/>
      <c r="AH267" s="81"/>
      <c r="AI267" s="81"/>
      <c r="AJ267" s="81"/>
      <c r="AK267" s="32"/>
      <c r="AL267" s="101"/>
      <c r="AM267" s="110"/>
      <c r="AN267" s="106">
        <f t="shared" si="15"/>
        <v>2.7765382117341488</v>
      </c>
      <c r="AO267" s="37">
        <f t="shared" si="16"/>
        <v>0</v>
      </c>
      <c r="AP267" s="93">
        <f t="shared" si="17"/>
        <v>13.748898029876614</v>
      </c>
      <c r="AQ267" s="37">
        <f t="shared" si="18"/>
        <v>0.12397563597724637</v>
      </c>
      <c r="AR267" s="106">
        <f t="shared" si="19"/>
        <v>45.924081691563856</v>
      </c>
      <c r="AW267" s="101"/>
      <c r="BG267" s="101"/>
      <c r="BQ267" s="101"/>
    </row>
    <row r="268" spans="1:69" ht="12.75" customHeight="1" x14ac:dyDescent="0.2">
      <c r="A268" s="90">
        <v>40483</v>
      </c>
      <c r="B268" s="55">
        <v>2010</v>
      </c>
      <c r="C268" s="80" t="s">
        <v>59</v>
      </c>
      <c r="D268" s="33"/>
      <c r="E268" s="41">
        <v>125.97259147001516</v>
      </c>
      <c r="F268" s="41">
        <v>118.70185099999999</v>
      </c>
      <c r="G268" s="41">
        <v>122.46978892660162</v>
      </c>
      <c r="H268" s="41">
        <v>46.645437100213229</v>
      </c>
      <c r="I268" s="41">
        <v>55.786131718395154</v>
      </c>
      <c r="J268" s="41"/>
      <c r="K268" s="41">
        <v>103.95208932424842</v>
      </c>
      <c r="L268" s="41"/>
      <c r="M268" s="66">
        <f t="shared" si="14"/>
        <v>3.7679379266016326</v>
      </c>
      <c r="N268" s="43"/>
      <c r="O268" s="34">
        <v>181.89540120587836</v>
      </c>
      <c r="P268" s="33"/>
      <c r="Q268" s="33"/>
      <c r="R268" s="101"/>
      <c r="S268" s="93"/>
      <c r="T268" s="37"/>
      <c r="U268" s="94"/>
      <c r="V268" s="81"/>
      <c r="W268" s="93"/>
      <c r="X268" s="93"/>
      <c r="Y268" s="98"/>
      <c r="Z268" s="93"/>
      <c r="AA268" s="98"/>
      <c r="AB268" s="101"/>
      <c r="AC268" s="93"/>
      <c r="AD268" s="37"/>
      <c r="AE268" s="93"/>
      <c r="AF268" s="81"/>
      <c r="AG268" s="93"/>
      <c r="AH268" s="81"/>
      <c r="AI268" s="81"/>
      <c r="AJ268" s="81"/>
      <c r="AK268" s="32"/>
      <c r="AL268" s="101"/>
      <c r="AM268" s="110"/>
      <c r="AN268" s="106">
        <f t="shared" si="15"/>
        <v>1.3236934401385412</v>
      </c>
      <c r="AO268" s="37">
        <f t="shared" si="16"/>
        <v>0</v>
      </c>
      <c r="AP268" s="93">
        <f t="shared" si="17"/>
        <v>11.131024209967478</v>
      </c>
      <c r="AQ268" s="37">
        <f t="shared" si="18"/>
        <v>9.69250461791622E-2</v>
      </c>
      <c r="AR268" s="106">
        <f t="shared" si="19"/>
        <v>47.027159558345971</v>
      </c>
      <c r="AW268" s="101"/>
      <c r="BG268" s="101"/>
      <c r="BQ268" s="101"/>
    </row>
    <row r="269" spans="1:69" ht="12.75" customHeight="1" x14ac:dyDescent="0.2">
      <c r="A269" s="90">
        <v>40513</v>
      </c>
      <c r="B269" s="55">
        <v>2010</v>
      </c>
      <c r="C269" s="80" t="s">
        <v>60</v>
      </c>
      <c r="D269" s="33"/>
      <c r="E269" s="41">
        <v>128.85625243559213</v>
      </c>
      <c r="F269" s="41">
        <v>121.60674100000001</v>
      </c>
      <c r="G269" s="41">
        <v>125.75972740772167</v>
      </c>
      <c r="H269" s="41">
        <v>50.248450159914711</v>
      </c>
      <c r="I269" s="41">
        <v>59.819514437114741</v>
      </c>
      <c r="J269" s="41"/>
      <c r="K269" s="41">
        <v>113.11076122080266</v>
      </c>
      <c r="L269" s="41"/>
      <c r="M269" s="66">
        <f t="shared" si="14"/>
        <v>4.1529864077216558</v>
      </c>
      <c r="N269" s="43"/>
      <c r="O269" s="34">
        <v>197.97121988701991</v>
      </c>
      <c r="P269" s="33"/>
      <c r="Q269" s="33"/>
      <c r="R269" s="101"/>
      <c r="S269" s="93"/>
      <c r="T269" s="37"/>
      <c r="U269" s="94"/>
      <c r="V269" s="81"/>
      <c r="W269" s="93"/>
      <c r="X269" s="93"/>
      <c r="Y269" s="98"/>
      <c r="Z269" s="93"/>
      <c r="AA269" s="98"/>
      <c r="AB269" s="101"/>
      <c r="AC269" s="93"/>
      <c r="AD269" s="37"/>
      <c r="AE269" s="93"/>
      <c r="AF269" s="81"/>
      <c r="AG269" s="93"/>
      <c r="AH269" s="81"/>
      <c r="AI269" s="81"/>
      <c r="AJ269" s="81"/>
      <c r="AK269" s="32"/>
      <c r="AL269" s="101"/>
      <c r="AM269" s="110"/>
      <c r="AN269" s="106">
        <f t="shared" si="15"/>
        <v>2.8836609655769649</v>
      </c>
      <c r="AO269" s="37">
        <f t="shared" si="16"/>
        <v>0</v>
      </c>
      <c r="AP269" s="93">
        <f t="shared" si="17"/>
        <v>14.098291341813479</v>
      </c>
      <c r="AQ269" s="37">
        <f t="shared" si="18"/>
        <v>0.12285240350595417</v>
      </c>
      <c r="AR269" s="106">
        <f t="shared" si="19"/>
        <v>49.430210362993435</v>
      </c>
      <c r="AW269" s="101"/>
      <c r="BG269" s="101"/>
      <c r="BQ269" s="101"/>
    </row>
    <row r="270" spans="1:69" ht="12.75" customHeight="1" x14ac:dyDescent="0.2">
      <c r="A270" s="90">
        <v>40544</v>
      </c>
      <c r="B270" s="55">
        <v>2011</v>
      </c>
      <c r="C270" s="80" t="s">
        <v>50</v>
      </c>
      <c r="D270" s="33"/>
      <c r="E270" s="41">
        <v>134.83284167794312</v>
      </c>
      <c r="F270" s="41">
        <v>127.52571590030338</v>
      </c>
      <c r="G270" s="41">
        <v>132.07785401783238</v>
      </c>
      <c r="H270" s="41">
        <v>55.136714367487123</v>
      </c>
      <c r="I270" s="41">
        <v>61.901547570436918</v>
      </c>
      <c r="J270" s="41"/>
      <c r="K270" s="41">
        <v>120.00322666378899</v>
      </c>
      <c r="L270" s="41"/>
      <c r="M270" s="66">
        <f t="shared" si="14"/>
        <v>4.5521381175289974</v>
      </c>
      <c r="N270" s="43"/>
      <c r="O270" s="34">
        <v>209.88690951555287</v>
      </c>
      <c r="P270" s="56"/>
      <c r="Q270" s="44"/>
      <c r="R270" s="101"/>
      <c r="S270" s="106">
        <f t="shared" ref="S270:S333" si="20">IF(ABS(F270-F269)&lt;0.05,0,F270-F269)</f>
        <v>5.9189749003033683</v>
      </c>
      <c r="T270" s="84">
        <f t="shared" ref="T270:T333" si="21">IF((ABS(G270/G269-1))&lt;0.0005,0,(G270/G269-1))</f>
        <v>5.0239665275568779E-2</v>
      </c>
      <c r="U270" s="93">
        <f t="shared" ref="U270:U333" si="22">IF(ABS(F270-F258)&lt;0.05,0,F270-F258)</f>
        <v>16.036877900303381</v>
      </c>
      <c r="V270" s="37">
        <f t="shared" ref="V270:V333" si="23">IF(ABS(F270/F258-1)&lt;0.0005,0,(F270/F258-1))</f>
        <v>0.14384290111897458</v>
      </c>
      <c r="W270" s="106">
        <f t="shared" ref="W270:W333" si="24">(F270/1.2)-57.95</f>
        <v>48.321429916919485</v>
      </c>
      <c r="X270" s="93">
        <f t="shared" ref="X270:X333" si="25">IF(ABS(W270-W269)&lt;0.05,0,W270-W269)</f>
        <v>48.321429916919485</v>
      </c>
      <c r="Y270" s="107" t="e">
        <f t="shared" ref="Y270:Y333" si="26">IF(ABS(W270/W269-1)&lt;0.0005,0,(W270/W269-1))</f>
        <v>#DIV/0!</v>
      </c>
      <c r="Z270" s="93">
        <f t="shared" ref="Z270:Z333" si="27">IF(ABS(W270-W258)&lt;0.05,0,W270-W258)</f>
        <v>48.321429916919485</v>
      </c>
      <c r="AA270" s="81" t="e">
        <f t="shared" ref="AA270:AA333" si="28">IF(ABS(W270/W258-1)&lt;0.0005,0,(W270/W258-1))</f>
        <v>#DIV/0!</v>
      </c>
      <c r="AB270" s="104"/>
      <c r="AC270" s="106">
        <f t="shared" ref="AC270:AC333" si="29">IF(ABS(G270-G269)&lt;0.05,0,G270-G269)</f>
        <v>6.3181266101107099</v>
      </c>
      <c r="AD270" s="37">
        <f t="shared" ref="AD270:AD333" si="30">IF(ABS(G270/G269-1)&lt;0.0005,0,(G270/G269-1))</f>
        <v>5.0239665275568779E-2</v>
      </c>
      <c r="AE270" s="93">
        <f t="shared" ref="AE270:AE333" si="31">IF(ABS(G270-G258)&lt;0.05,0,G270-G258)</f>
        <v>18.766849563016947</v>
      </c>
      <c r="AF270" s="37">
        <f t="shared" ref="AF270:AF333" si="32">IF(ABS(G270/G258-1)&lt;0.0005,0,(G270/G258-1))</f>
        <v>0.16562247994633683</v>
      </c>
      <c r="AG270" s="106">
        <f t="shared" ref="AG270:AG333" si="33">(G270/1.2)-57.95</f>
        <v>52.114878348193656</v>
      </c>
      <c r="AH270" s="93">
        <f t="shared" ref="AH270:AH333" si="34">IF(ABS(AG270-AG269)&lt;0.05,0,AG270-AG269)</f>
        <v>52.114878348193656</v>
      </c>
      <c r="AI270" s="37" t="e">
        <f t="shared" ref="AI270:AI333" si="35">IF(ABS(AG270/AG269-1)&lt;0.0005,0,(AG270/AG269-1))</f>
        <v>#DIV/0!</v>
      </c>
      <c r="AJ270" s="93">
        <f t="shared" ref="AJ270:AJ333" si="36">IF(ABS(AG270-AG258)&lt;0.05,0,AG270-AG258)</f>
        <v>52.114878348193656</v>
      </c>
      <c r="AK270" s="81" t="e">
        <f t="shared" ref="AK270:AK333" si="37">IF(ABS(AG270/AG258-1)&lt;0.0005,0,(AG270/AG258-1))</f>
        <v>#DIV/0!</v>
      </c>
      <c r="AL270" s="104"/>
      <c r="AM270" s="90">
        <f t="shared" ref="AM270:AM333" si="38">IF(E270="..","",A270)</f>
        <v>40544</v>
      </c>
      <c r="AN270" s="106">
        <f t="shared" si="15"/>
        <v>5.9765892423509968</v>
      </c>
      <c r="AO270" s="37">
        <f t="shared" ref="AO270:AO333" si="39">IF(ABS(E270/E269-1)&lt;0.0005,0,(E270/E269-1))</f>
        <v>4.6381833472445289E-2</v>
      </c>
      <c r="AP270" s="93">
        <f t="shared" si="17"/>
        <v>16.30356694315202</v>
      </c>
      <c r="AQ270" s="37">
        <f t="shared" ref="AQ270:AQ333" si="40">IF(ABS(E270/E258-1)&lt;0.0005,0,(E270/E258-1))</f>
        <v>0.13754886275674272</v>
      </c>
      <c r="AR270" s="106">
        <f t="shared" si="19"/>
        <v>54.410701398285937</v>
      </c>
      <c r="AS270" s="93">
        <f t="shared" ref="AS270:AS333" si="41">IF(ABS(AR270-AR269)&lt;0.05,0,AR270-AR269)</f>
        <v>4.980491035292502</v>
      </c>
      <c r="AT270" s="37">
        <f t="shared" ref="AT270:AT333" si="42">IF(ABS(AR270/AR269-1)&lt;0.0005,0,(AR270/AR269-1))</f>
        <v>0.10075803842868547</v>
      </c>
      <c r="AU270" s="93">
        <f t="shared" ref="AU270:AU333" si="43">IF(ABS(AR270-AR258)&lt;0.05,0,AR270-AR258)</f>
        <v>13.586305785960022</v>
      </c>
      <c r="AV270" s="81">
        <f t="shared" ref="AV270:AV333" si="44">IF(ABS(AR270/AR258-1)&lt;0.0005,0,(AR270/AR258-1))</f>
        <v>0.3327986999483703</v>
      </c>
      <c r="AW270" s="104"/>
      <c r="AX270" s="93">
        <f t="shared" ref="AX270:AX333" si="45">IF(ABS(H270-H269)&lt;0.05,0,H270-H269)</f>
        <v>4.8882642075724121</v>
      </c>
      <c r="AY270" s="37">
        <f t="shared" ref="AY270:AY333" si="46">IF(ABS(H270/H269-1)&lt;0.0005,0,(H270/H269-1))</f>
        <v>9.7281890128264825E-2</v>
      </c>
      <c r="AZ270" s="93">
        <f t="shared" ref="AZ270:AZ333" si="47">IF(ABS(H270-H258)&lt;0.05,0,H270-H258)</f>
        <v>12.646518471964725</v>
      </c>
      <c r="BA270" s="37">
        <f t="shared" ref="BA270:BA333" si="48">IF(ABS(H270/H258-1)&lt;0.0005,0,(H270/H258-1))</f>
        <v>0.29763380011381435</v>
      </c>
      <c r="BB270" s="106">
        <f t="shared" ref="BB270:BB333" si="49">(H270/1.05)</f>
        <v>52.511156540463922</v>
      </c>
      <c r="BC270" s="93">
        <f t="shared" ref="BC270:BC333" si="50">IF(ABS(BB270-BB269)&lt;0.05,0,BB270-BB269)</f>
        <v>52.511156540463922</v>
      </c>
      <c r="BD270" s="37" t="e">
        <f t="shared" ref="BD270:BD333" si="51">IF(ABS(BB270/BB269-1)&lt;0.0005,0,(BB270/BB269-1))</f>
        <v>#DIV/0!</v>
      </c>
      <c r="BE270" s="93">
        <f t="shared" ref="BE270:BE333" si="52">IF(ABS(BB270-BB258)&lt;0.05,0,BB270-BB258)</f>
        <v>52.511156540463922</v>
      </c>
      <c r="BF270" s="81" t="e">
        <f t="shared" ref="BF270:BF333" si="53">IF(ABS(BB270/BB258-1)&lt;0.0005,0,(BB270/BB258-1))</f>
        <v>#DIV/0!</v>
      </c>
      <c r="BG270" s="101"/>
      <c r="BH270" s="93">
        <f t="shared" ref="BH270:BH333" si="54">IF(ABS(I270-I269)&lt;0.05,0,I270-I269)</f>
        <v>2.0820331333221773</v>
      </c>
      <c r="BI270" s="37">
        <f t="shared" ref="BI270:BI333" si="55">IF(ABS(I270/I269-1)&lt;0.0005,0,(I270/I269-1))</f>
        <v>3.4805249639913383E-2</v>
      </c>
      <c r="BJ270" s="93">
        <f t="shared" ref="BJ270:BJ333" si="56">IF(ABS(I270-I258)&lt;0.05,0,I270-I258)</f>
        <v>11.262112077844726</v>
      </c>
      <c r="BK270" s="37">
        <f t="shared" ref="BK270:BK333" si="57">IF(ABS(I270/I258-1)&lt;0.0005,0,(I270/I258-1))</f>
        <v>0.22239805733008633</v>
      </c>
      <c r="BL270" s="106">
        <f t="shared" ref="BL270:BL333" si="58">(I270/1.05)-11.14</f>
        <v>47.813854828987537</v>
      </c>
      <c r="BM270" s="93">
        <f t="shared" ref="BM270:BM333" si="59">IF(ABS(BL270-BL269)&lt;0.05,0,BL270-BL269)</f>
        <v>47.813854828987537</v>
      </c>
      <c r="BN270" s="37" t="e">
        <f t="shared" ref="BN270:BN333" si="60">IF(ABS(BL270/BL269-1)&lt;0.0005,0,(BL270/BL269-1))</f>
        <v>#DIV/0!</v>
      </c>
      <c r="BO270" s="93">
        <f t="shared" ref="BO270:BO333" si="61">IF(ABS(BL270-BL258)&lt;0.05,0,BL270-BL258)</f>
        <v>47.813854828987537</v>
      </c>
      <c r="BP270" s="81" t="e">
        <f t="shared" ref="BP270:BP333" si="62">IF(ABS(BL270/BL258-1)&lt;0.0005,0,(BL270/BL258-1))</f>
        <v>#DIV/0!</v>
      </c>
      <c r="BQ270" s="101"/>
    </row>
    <row r="271" spans="1:69" ht="12.75" customHeight="1" x14ac:dyDescent="0.2">
      <c r="A271" s="90">
        <v>40575</v>
      </c>
      <c r="B271" s="55">
        <v>2011</v>
      </c>
      <c r="C271" s="80" t="s">
        <v>51</v>
      </c>
      <c r="D271" s="33"/>
      <c r="E271" s="41">
        <v>135.34280108254396</v>
      </c>
      <c r="F271" s="41">
        <v>128.36608530129084</v>
      </c>
      <c r="G271" s="41">
        <v>133.44571412748513</v>
      </c>
      <c r="H271" s="41">
        <v>55.597811048012396</v>
      </c>
      <c r="I271" s="41">
        <v>64.188303715670429</v>
      </c>
      <c r="J271" s="41"/>
      <c r="K271" s="41">
        <v>124.73083826885818</v>
      </c>
      <c r="L271" s="41"/>
      <c r="M271" s="66">
        <f t="shared" si="14"/>
        <v>5.0796288261942948</v>
      </c>
      <c r="N271" s="43"/>
      <c r="O271" s="34">
        <v>218.13799462804786</v>
      </c>
      <c r="P271" s="56"/>
      <c r="Q271" s="44"/>
      <c r="R271" s="101"/>
      <c r="S271" s="106">
        <f t="shared" si="20"/>
        <v>0.84036940098745561</v>
      </c>
      <c r="T271" s="84">
        <f t="shared" si="21"/>
        <v>1.0356468310486644E-2</v>
      </c>
      <c r="U271" s="93">
        <f t="shared" si="22"/>
        <v>16.72014030129084</v>
      </c>
      <c r="V271" s="37">
        <f t="shared" si="23"/>
        <v>0.14976039032399102</v>
      </c>
      <c r="W271" s="106">
        <f t="shared" si="24"/>
        <v>49.021737751075705</v>
      </c>
      <c r="X271" s="93">
        <f t="shared" si="25"/>
        <v>0.70030783415622011</v>
      </c>
      <c r="Y271" s="107">
        <f t="shared" si="26"/>
        <v>1.4492696829549123E-2</v>
      </c>
      <c r="Z271" s="93">
        <f t="shared" si="27"/>
        <v>49.021737751075705</v>
      </c>
      <c r="AA271" s="81" t="e">
        <f t="shared" si="28"/>
        <v>#DIV/0!</v>
      </c>
      <c r="AB271" s="104"/>
      <c r="AC271" s="106">
        <f t="shared" si="29"/>
        <v>1.367860109652753</v>
      </c>
      <c r="AD271" s="37">
        <f t="shared" si="30"/>
        <v>1.0356468310486644E-2</v>
      </c>
      <c r="AE271" s="93">
        <f t="shared" si="31"/>
        <v>20.060732158880967</v>
      </c>
      <c r="AF271" s="37">
        <f t="shared" si="32"/>
        <v>0.17692583101028059</v>
      </c>
      <c r="AG271" s="106">
        <f t="shared" si="33"/>
        <v>53.254761772904274</v>
      </c>
      <c r="AH271" s="93">
        <f t="shared" si="34"/>
        <v>1.139883424710618</v>
      </c>
      <c r="AI271" s="37">
        <f t="shared" si="35"/>
        <v>2.187251435366977E-2</v>
      </c>
      <c r="AJ271" s="93">
        <f t="shared" si="36"/>
        <v>53.254761772904274</v>
      </c>
      <c r="AK271" s="81" t="e">
        <f t="shared" si="37"/>
        <v>#DIV/0!</v>
      </c>
      <c r="AL271" s="104"/>
      <c r="AM271" s="90">
        <f t="shared" si="38"/>
        <v>40575</v>
      </c>
      <c r="AN271" s="106">
        <f t="shared" si="15"/>
        <v>0.50995940460083489</v>
      </c>
      <c r="AO271" s="37">
        <f t="shared" si="39"/>
        <v>3.7821601788894377E-3</v>
      </c>
      <c r="AP271" s="93">
        <f t="shared" si="17"/>
        <v>16.814310067172656</v>
      </c>
      <c r="AQ271" s="37">
        <f t="shared" si="40"/>
        <v>0.14185880477455926</v>
      </c>
      <c r="AR271" s="106">
        <f t="shared" si="19"/>
        <v>54.835667568786633</v>
      </c>
      <c r="AS271" s="93">
        <f t="shared" si="41"/>
        <v>0.42496617050069574</v>
      </c>
      <c r="AT271" s="37">
        <f t="shared" si="42"/>
        <v>7.8103417081494264E-3</v>
      </c>
      <c r="AU271" s="93">
        <f t="shared" si="43"/>
        <v>14.011925055977215</v>
      </c>
      <c r="AV271" s="81">
        <f t="shared" si="44"/>
        <v>0.34322980191197905</v>
      </c>
      <c r="AW271" s="104"/>
      <c r="AX271" s="93">
        <f t="shared" si="45"/>
        <v>0.46109668052527297</v>
      </c>
      <c r="AY271" s="37">
        <f t="shared" si="46"/>
        <v>8.3627884942880648E-3</v>
      </c>
      <c r="AZ271" s="93">
        <f t="shared" si="47"/>
        <v>12.399490152490003</v>
      </c>
      <c r="BA271" s="37">
        <f t="shared" si="48"/>
        <v>0.28703639158750827</v>
      </c>
      <c r="BB271" s="106">
        <f t="shared" si="49"/>
        <v>52.950296236202277</v>
      </c>
      <c r="BC271" s="93">
        <f t="shared" si="50"/>
        <v>0.43913969573835487</v>
      </c>
      <c r="BD271" s="37">
        <f t="shared" si="51"/>
        <v>8.3627884942880648E-3</v>
      </c>
      <c r="BE271" s="93">
        <f t="shared" si="52"/>
        <v>52.950296236202277</v>
      </c>
      <c r="BF271" s="81" t="e">
        <f t="shared" si="53"/>
        <v>#DIV/0!</v>
      </c>
      <c r="BG271" s="101"/>
      <c r="BH271" s="93">
        <f t="shared" si="54"/>
        <v>2.286756145233511</v>
      </c>
      <c r="BI271" s="37">
        <f t="shared" si="55"/>
        <v>3.6941825123700589E-2</v>
      </c>
      <c r="BJ271" s="93">
        <f t="shared" si="56"/>
        <v>14.143186380318419</v>
      </c>
      <c r="BK271" s="37">
        <f t="shared" si="57"/>
        <v>0.28260871656159825</v>
      </c>
      <c r="BL271" s="106">
        <f t="shared" si="58"/>
        <v>49.991717824448024</v>
      </c>
      <c r="BM271" s="93">
        <f t="shared" si="59"/>
        <v>2.1778629954604867</v>
      </c>
      <c r="BN271" s="37">
        <f t="shared" si="60"/>
        <v>4.5548785038351358E-2</v>
      </c>
      <c r="BO271" s="93">
        <f t="shared" si="61"/>
        <v>49.991717824448024</v>
      </c>
      <c r="BP271" s="81" t="e">
        <f t="shared" si="62"/>
        <v>#DIV/0!</v>
      </c>
      <c r="BQ271" s="101"/>
    </row>
    <row r="272" spans="1:69" ht="12.75" customHeight="1" x14ac:dyDescent="0.2">
      <c r="A272" s="90">
        <v>40603</v>
      </c>
      <c r="B272" s="55">
        <v>2011</v>
      </c>
      <c r="C272" s="80" t="s">
        <v>52</v>
      </c>
      <c r="D272" s="33"/>
      <c r="E272" s="41">
        <v>137.93964817320702</v>
      </c>
      <c r="F272" s="41">
        <v>131.89238593777884</v>
      </c>
      <c r="G272" s="41">
        <v>138.1262806667774</v>
      </c>
      <c r="H272" s="41">
        <v>57.596979865771814</v>
      </c>
      <c r="I272" s="41">
        <v>67.106066235864304</v>
      </c>
      <c r="J272" s="41"/>
      <c r="K272" s="41">
        <v>136.9410796630138</v>
      </c>
      <c r="L272" s="41"/>
      <c r="M272" s="66">
        <f t="shared" si="14"/>
        <v>6.233894728998564</v>
      </c>
      <c r="N272" s="43"/>
      <c r="O272" s="34">
        <v>239.72189397576471</v>
      </c>
      <c r="P272" s="56"/>
      <c r="Q272" s="44"/>
      <c r="R272" s="101"/>
      <c r="S272" s="106">
        <f t="shared" si="20"/>
        <v>3.5263006364880027</v>
      </c>
      <c r="T272" s="84">
        <f t="shared" si="21"/>
        <v>3.5074686136572053E-2</v>
      </c>
      <c r="U272" s="93">
        <f t="shared" si="22"/>
        <v>16.423627937778846</v>
      </c>
      <c r="V272" s="37">
        <f t="shared" si="23"/>
        <v>0.14223438635911245</v>
      </c>
      <c r="W272" s="106">
        <f t="shared" si="24"/>
        <v>51.960321614815697</v>
      </c>
      <c r="X272" s="93">
        <f t="shared" si="25"/>
        <v>2.9385838637399928</v>
      </c>
      <c r="Y272" s="107">
        <f t="shared" si="26"/>
        <v>5.9944506224190564E-2</v>
      </c>
      <c r="Z272" s="93">
        <f t="shared" si="27"/>
        <v>51.960321614815697</v>
      </c>
      <c r="AA272" s="81" t="e">
        <f t="shared" si="28"/>
        <v>#DIV/0!</v>
      </c>
      <c r="AB272" s="104"/>
      <c r="AC272" s="106">
        <f t="shared" si="29"/>
        <v>4.680566539292272</v>
      </c>
      <c r="AD272" s="37">
        <f t="shared" si="30"/>
        <v>3.5074686136572053E-2</v>
      </c>
      <c r="AE272" s="93">
        <f t="shared" si="31"/>
        <v>21.921699631563129</v>
      </c>
      <c r="AF272" s="37">
        <f t="shared" si="32"/>
        <v>0.18864746498178109</v>
      </c>
      <c r="AG272" s="106">
        <f t="shared" si="33"/>
        <v>57.155233888981172</v>
      </c>
      <c r="AH272" s="93">
        <f t="shared" si="34"/>
        <v>3.900472116076898</v>
      </c>
      <c r="AI272" s="37">
        <f t="shared" si="35"/>
        <v>7.3241753154577705E-2</v>
      </c>
      <c r="AJ272" s="93">
        <f t="shared" si="36"/>
        <v>57.155233888981172</v>
      </c>
      <c r="AK272" s="81" t="e">
        <f t="shared" si="37"/>
        <v>#DIV/0!</v>
      </c>
      <c r="AL272" s="104"/>
      <c r="AM272" s="90">
        <f t="shared" si="38"/>
        <v>40603</v>
      </c>
      <c r="AN272" s="106">
        <f t="shared" si="15"/>
        <v>2.5968470906630614</v>
      </c>
      <c r="AO272" s="37">
        <f t="shared" si="39"/>
        <v>1.9187182989358176E-2</v>
      </c>
      <c r="AP272" s="93">
        <f t="shared" si="17"/>
        <v>16.068810329517888</v>
      </c>
      <c r="AQ272" s="37">
        <f t="shared" si="40"/>
        <v>0.1318511517097114</v>
      </c>
      <c r="AR272" s="106">
        <f t="shared" si="19"/>
        <v>56.999706811005851</v>
      </c>
      <c r="AS272" s="93">
        <f t="shared" si="41"/>
        <v>2.1640392422192178</v>
      </c>
      <c r="AT272" s="37">
        <f t="shared" si="42"/>
        <v>3.946408128440515E-2</v>
      </c>
      <c r="AU272" s="93">
        <f t="shared" si="43"/>
        <v>13.390675274598237</v>
      </c>
      <c r="AV272" s="81">
        <f t="shared" si="44"/>
        <v>0.30706197323870499</v>
      </c>
      <c r="AW272" s="104"/>
      <c r="AX272" s="93">
        <f t="shared" si="45"/>
        <v>1.9991688177594185</v>
      </c>
      <c r="AY272" s="37">
        <f t="shared" si="46"/>
        <v>3.5957689341995946E-2</v>
      </c>
      <c r="AZ272" s="93">
        <f t="shared" si="47"/>
        <v>12.479339940398674</v>
      </c>
      <c r="BA272" s="37">
        <f t="shared" si="48"/>
        <v>0.27659558347999003</v>
      </c>
      <c r="BB272" s="106">
        <f t="shared" si="49"/>
        <v>54.854266538830295</v>
      </c>
      <c r="BC272" s="93">
        <f t="shared" si="50"/>
        <v>1.9039703026280179</v>
      </c>
      <c r="BD272" s="37">
        <f t="shared" si="51"/>
        <v>3.5957689341995946E-2</v>
      </c>
      <c r="BE272" s="93">
        <f t="shared" si="52"/>
        <v>54.854266538830295</v>
      </c>
      <c r="BF272" s="81" t="e">
        <f t="shared" si="53"/>
        <v>#DIV/0!</v>
      </c>
      <c r="BG272" s="101"/>
      <c r="BH272" s="93">
        <f t="shared" si="54"/>
        <v>2.9177625201938753</v>
      </c>
      <c r="BI272" s="37">
        <f t="shared" si="55"/>
        <v>4.5456295793676826E-2</v>
      </c>
      <c r="BJ272" s="93">
        <f t="shared" si="56"/>
        <v>14.604247267550257</v>
      </c>
      <c r="BK272" s="37">
        <f t="shared" si="57"/>
        <v>0.27816650079046257</v>
      </c>
      <c r="BL272" s="106">
        <f t="shared" si="58"/>
        <v>52.770539272251717</v>
      </c>
      <c r="BM272" s="93">
        <f t="shared" si="59"/>
        <v>2.7788214478036934</v>
      </c>
      <c r="BN272" s="37">
        <f t="shared" si="60"/>
        <v>5.5585636356043189E-2</v>
      </c>
      <c r="BO272" s="93">
        <f t="shared" si="61"/>
        <v>52.770539272251717</v>
      </c>
      <c r="BP272" s="81" t="e">
        <f t="shared" si="62"/>
        <v>#DIV/0!</v>
      </c>
      <c r="BQ272" s="101"/>
    </row>
    <row r="273" spans="1:69" ht="12.75" customHeight="1" x14ac:dyDescent="0.2">
      <c r="A273" s="90">
        <v>40634</v>
      </c>
      <c r="B273" s="55">
        <v>2011</v>
      </c>
      <c r="C273" s="80" t="s">
        <v>53</v>
      </c>
      <c r="D273" s="33"/>
      <c r="E273" s="41">
        <v>141.80212449255751</v>
      </c>
      <c r="F273" s="41">
        <v>134.74220569864968</v>
      </c>
      <c r="G273" s="41">
        <v>141.12278119288914</v>
      </c>
      <c r="H273" s="41">
        <v>61.208234383066603</v>
      </c>
      <c r="I273" s="41">
        <v>71.337366720516954</v>
      </c>
      <c r="J273" s="41"/>
      <c r="K273" s="41">
        <v>147.69944321831326</v>
      </c>
      <c r="L273" s="41"/>
      <c r="M273" s="66">
        <f t="shared" si="14"/>
        <v>6.3805754942394515</v>
      </c>
      <c r="N273" s="43"/>
      <c r="O273" s="34">
        <v>258.43043497939686</v>
      </c>
      <c r="P273" s="56"/>
      <c r="Q273" s="44"/>
      <c r="R273" s="101"/>
      <c r="S273" s="106">
        <f t="shared" si="20"/>
        <v>2.8498197608708438</v>
      </c>
      <c r="T273" s="84">
        <f t="shared" si="21"/>
        <v>2.1693920314415971E-2</v>
      </c>
      <c r="U273" s="93">
        <f t="shared" si="22"/>
        <v>14.939213698649667</v>
      </c>
      <c r="V273" s="37">
        <f t="shared" si="23"/>
        <v>0.12469816862879068</v>
      </c>
      <c r="W273" s="106">
        <f t="shared" si="24"/>
        <v>54.33517141554141</v>
      </c>
      <c r="X273" s="93">
        <f t="shared" si="25"/>
        <v>2.3748498007257126</v>
      </c>
      <c r="Y273" s="107">
        <f t="shared" si="26"/>
        <v>4.570506353541437E-2</v>
      </c>
      <c r="Z273" s="93">
        <f t="shared" si="27"/>
        <v>54.33517141554141</v>
      </c>
      <c r="AA273" s="81" t="e">
        <f t="shared" si="28"/>
        <v>#DIV/0!</v>
      </c>
      <c r="AB273" s="104"/>
      <c r="AC273" s="106">
        <f t="shared" si="29"/>
        <v>2.9965005261117312</v>
      </c>
      <c r="AD273" s="37">
        <f t="shared" si="30"/>
        <v>2.1693920314415971E-2</v>
      </c>
      <c r="AE273" s="93">
        <f t="shared" si="31"/>
        <v>20.137275253135186</v>
      </c>
      <c r="AF273" s="37">
        <f t="shared" si="32"/>
        <v>0.16644369998471364</v>
      </c>
      <c r="AG273" s="106">
        <f t="shared" si="33"/>
        <v>59.652317660740948</v>
      </c>
      <c r="AH273" s="93">
        <f t="shared" si="34"/>
        <v>2.497083771759776</v>
      </c>
      <c r="AI273" s="37">
        <f t="shared" si="35"/>
        <v>4.3689503162739785E-2</v>
      </c>
      <c r="AJ273" s="93">
        <f t="shared" si="36"/>
        <v>59.652317660740948</v>
      </c>
      <c r="AK273" s="81" t="e">
        <f t="shared" si="37"/>
        <v>#DIV/0!</v>
      </c>
      <c r="AL273" s="104"/>
      <c r="AM273" s="90">
        <f t="shared" si="38"/>
        <v>40634</v>
      </c>
      <c r="AN273" s="106">
        <f t="shared" si="15"/>
        <v>3.8624763193504918</v>
      </c>
      <c r="AO273" s="37">
        <f t="shared" si="39"/>
        <v>2.8001204660899948E-2</v>
      </c>
      <c r="AP273" s="93">
        <f t="shared" si="17"/>
        <v>15.704315442979649</v>
      </c>
      <c r="AQ273" s="37">
        <f t="shared" si="40"/>
        <v>0.12454074786347147</v>
      </c>
      <c r="AR273" s="106">
        <f t="shared" si="19"/>
        <v>60.218437077131256</v>
      </c>
      <c r="AS273" s="93">
        <f t="shared" si="41"/>
        <v>3.2187302661254051</v>
      </c>
      <c r="AT273" s="37">
        <f t="shared" si="42"/>
        <v>5.64692424962423E-2</v>
      </c>
      <c r="AU273" s="93">
        <f t="shared" si="43"/>
        <v>13.086929535816367</v>
      </c>
      <c r="AV273" s="81">
        <f t="shared" si="44"/>
        <v>0.27766838402833871</v>
      </c>
      <c r="AW273" s="104"/>
      <c r="AX273" s="93">
        <f t="shared" si="45"/>
        <v>3.611254517294789</v>
      </c>
      <c r="AY273" s="37">
        <f t="shared" si="46"/>
        <v>6.2698678397907548E-2</v>
      </c>
      <c r="AZ273" s="93">
        <f t="shared" si="47"/>
        <v>14.525741046179604</v>
      </c>
      <c r="BA273" s="37">
        <f t="shared" si="48"/>
        <v>0.31116035172658263</v>
      </c>
      <c r="BB273" s="106">
        <f t="shared" si="49"/>
        <v>58.293556555301528</v>
      </c>
      <c r="BC273" s="93">
        <f t="shared" si="50"/>
        <v>3.439290016471233</v>
      </c>
      <c r="BD273" s="37">
        <f t="shared" si="51"/>
        <v>6.269867839790777E-2</v>
      </c>
      <c r="BE273" s="93">
        <f t="shared" si="52"/>
        <v>58.293556555301528</v>
      </c>
      <c r="BF273" s="81" t="e">
        <f t="shared" si="53"/>
        <v>#DIV/0!</v>
      </c>
      <c r="BG273" s="101"/>
      <c r="BH273" s="93">
        <f t="shared" si="54"/>
        <v>4.2313004846526496</v>
      </c>
      <c r="BI273" s="37">
        <f t="shared" si="55"/>
        <v>6.3053919295172012E-2</v>
      </c>
      <c r="BJ273" s="93">
        <f t="shared" si="56"/>
        <v>16.182115287619801</v>
      </c>
      <c r="BK273" s="37">
        <f t="shared" si="57"/>
        <v>0.29339210441832986</v>
      </c>
      <c r="BL273" s="106">
        <f t="shared" si="58"/>
        <v>56.80034925763519</v>
      </c>
      <c r="BM273" s="93">
        <f t="shared" si="59"/>
        <v>4.0298099853834728</v>
      </c>
      <c r="BN273" s="37">
        <f t="shared" si="60"/>
        <v>7.6364767936007549E-2</v>
      </c>
      <c r="BO273" s="93">
        <f t="shared" si="61"/>
        <v>56.80034925763519</v>
      </c>
      <c r="BP273" s="81" t="e">
        <f t="shared" si="62"/>
        <v>#DIV/0!</v>
      </c>
      <c r="BQ273" s="101"/>
    </row>
    <row r="274" spans="1:69" ht="12.75" customHeight="1" x14ac:dyDescent="0.2">
      <c r="A274" s="90">
        <v>40664</v>
      </c>
      <c r="B274" s="55">
        <v>2011</v>
      </c>
      <c r="C274" s="80" t="s">
        <v>54</v>
      </c>
      <c r="D274" s="33"/>
      <c r="E274" s="41">
        <v>144.36391069012177</v>
      </c>
      <c r="F274" s="41">
        <v>136.70606507643805</v>
      </c>
      <c r="G274" s="41">
        <v>141.50727363349392</v>
      </c>
      <c r="H274" s="41">
        <v>60.412669075890555</v>
      </c>
      <c r="I274" s="41">
        <v>69.132863489499201</v>
      </c>
      <c r="J274" s="41"/>
      <c r="K274" s="41">
        <v>137.05077326788467</v>
      </c>
      <c r="L274" s="41"/>
      <c r="M274" s="66">
        <f t="shared" si="14"/>
        <v>4.8012085570558725</v>
      </c>
      <c r="N274" s="43"/>
      <c r="O274" s="34">
        <v>239.87966904969056</v>
      </c>
      <c r="P274" s="56"/>
      <c r="Q274" s="44"/>
      <c r="R274" s="101"/>
      <c r="S274" s="106">
        <f t="shared" si="20"/>
        <v>1.9638593777883671</v>
      </c>
      <c r="T274" s="84">
        <f t="shared" si="21"/>
        <v>2.7245242572087047E-3</v>
      </c>
      <c r="U274" s="93">
        <f t="shared" si="22"/>
        <v>15.526878076438052</v>
      </c>
      <c r="V274" s="37">
        <f t="shared" si="23"/>
        <v>0.12813155840398616</v>
      </c>
      <c r="W274" s="106">
        <f t="shared" si="24"/>
        <v>55.971720897031716</v>
      </c>
      <c r="X274" s="93">
        <f t="shared" si="25"/>
        <v>1.6365494814903059</v>
      </c>
      <c r="Y274" s="107">
        <f t="shared" si="26"/>
        <v>3.0119523668645343E-2</v>
      </c>
      <c r="Z274" s="93">
        <f t="shared" si="27"/>
        <v>55.971720897031716</v>
      </c>
      <c r="AA274" s="81" t="e">
        <f t="shared" si="28"/>
        <v>#DIV/0!</v>
      </c>
      <c r="AB274" s="104"/>
      <c r="AC274" s="106">
        <f t="shared" si="29"/>
        <v>0.38449244060478804</v>
      </c>
      <c r="AD274" s="37">
        <f t="shared" si="30"/>
        <v>2.7245242572087047E-3</v>
      </c>
      <c r="AE274" s="93">
        <f t="shared" si="31"/>
        <v>18.753552801928379</v>
      </c>
      <c r="AF274" s="37">
        <f t="shared" si="32"/>
        <v>0.15277380331029433</v>
      </c>
      <c r="AG274" s="106">
        <f t="shared" si="33"/>
        <v>59.9727280279116</v>
      </c>
      <c r="AH274" s="93">
        <f t="shared" si="34"/>
        <v>0.32041036717065197</v>
      </c>
      <c r="AI274" s="37">
        <f t="shared" si="35"/>
        <v>5.3712978763527097E-3</v>
      </c>
      <c r="AJ274" s="93">
        <f t="shared" si="36"/>
        <v>59.9727280279116</v>
      </c>
      <c r="AK274" s="81" t="e">
        <f t="shared" si="37"/>
        <v>#DIV/0!</v>
      </c>
      <c r="AL274" s="104"/>
      <c r="AM274" s="90">
        <f t="shared" si="38"/>
        <v>40664</v>
      </c>
      <c r="AN274" s="106">
        <f t="shared" si="15"/>
        <v>2.5617861975642597</v>
      </c>
      <c r="AO274" s="37">
        <f t="shared" si="39"/>
        <v>1.8065922543344604E-2</v>
      </c>
      <c r="AP274" s="93">
        <f t="shared" si="17"/>
        <v>17.283031711987974</v>
      </c>
      <c r="AQ274" s="37">
        <f t="shared" si="40"/>
        <v>0.13600025315344078</v>
      </c>
      <c r="AR274" s="106">
        <f t="shared" si="19"/>
        <v>62.35325890843481</v>
      </c>
      <c r="AS274" s="93">
        <f t="shared" si="41"/>
        <v>2.1348218313035545</v>
      </c>
      <c r="AT274" s="37">
        <f t="shared" si="42"/>
        <v>3.5451299218695276E-2</v>
      </c>
      <c r="AU274" s="93">
        <f t="shared" si="43"/>
        <v>14.40252642665665</v>
      </c>
      <c r="AV274" s="81">
        <f t="shared" si="44"/>
        <v>0.30036092633474953</v>
      </c>
      <c r="AW274" s="104"/>
      <c r="AX274" s="93">
        <f t="shared" si="45"/>
        <v>-0.79556530717604801</v>
      </c>
      <c r="AY274" s="37">
        <f t="shared" si="46"/>
        <v>-1.2997684301708001E-2</v>
      </c>
      <c r="AZ274" s="93">
        <f t="shared" si="47"/>
        <v>12.999089651583517</v>
      </c>
      <c r="BA274" s="37">
        <f t="shared" si="48"/>
        <v>0.27416385367689422</v>
      </c>
      <c r="BB274" s="106">
        <f t="shared" si="49"/>
        <v>57.535875310371956</v>
      </c>
      <c r="BC274" s="93">
        <f t="shared" si="50"/>
        <v>-0.75768124492957156</v>
      </c>
      <c r="BD274" s="37">
        <f t="shared" si="51"/>
        <v>-1.2997684301708001E-2</v>
      </c>
      <c r="BE274" s="93">
        <f t="shared" si="52"/>
        <v>57.535875310371956</v>
      </c>
      <c r="BF274" s="81" t="e">
        <f t="shared" si="53"/>
        <v>#DIV/0!</v>
      </c>
      <c r="BG274" s="101"/>
      <c r="BH274" s="93">
        <f t="shared" si="54"/>
        <v>-2.2045032310177533</v>
      </c>
      <c r="BI274" s="37">
        <f t="shared" si="55"/>
        <v>-3.0902503587698749E-2</v>
      </c>
      <c r="BJ274" s="93">
        <f t="shared" si="56"/>
        <v>12.703950328473994</v>
      </c>
      <c r="BK274" s="37">
        <f t="shared" si="57"/>
        <v>0.22513193355721883</v>
      </c>
      <c r="BL274" s="106">
        <f t="shared" si="58"/>
        <v>54.700822370951613</v>
      </c>
      <c r="BM274" s="93">
        <f t="shared" si="59"/>
        <v>-2.0995268866835772</v>
      </c>
      <c r="BN274" s="37">
        <f t="shared" si="60"/>
        <v>-3.6963274242567401E-2</v>
      </c>
      <c r="BO274" s="93">
        <f t="shared" si="61"/>
        <v>54.700822370951613</v>
      </c>
      <c r="BP274" s="81" t="e">
        <f t="shared" si="62"/>
        <v>#DIV/0!</v>
      </c>
      <c r="BQ274" s="101"/>
    </row>
    <row r="275" spans="1:69" ht="12.75" customHeight="1" x14ac:dyDescent="0.2">
      <c r="A275" s="90">
        <v>40695</v>
      </c>
      <c r="B275" s="55">
        <v>2011</v>
      </c>
      <c r="C275" s="80" t="s">
        <v>13</v>
      </c>
      <c r="D275" s="33"/>
      <c r="E275" s="41">
        <v>142.80047361299049</v>
      </c>
      <c r="F275" s="41">
        <v>135.56474629706739</v>
      </c>
      <c r="G275" s="41">
        <v>139.64235088885198</v>
      </c>
      <c r="H275" s="41">
        <v>58.835937016004138</v>
      </c>
      <c r="I275" s="41">
        <v>68.122746365105016</v>
      </c>
      <c r="J275" s="41"/>
      <c r="K275" s="41">
        <v>138.09259773782358</v>
      </c>
      <c r="L275" s="41"/>
      <c r="M275" s="66">
        <f t="shared" si="14"/>
        <v>4.077604591784592</v>
      </c>
      <c r="N275" s="43"/>
      <c r="O275" s="34">
        <v>241.70110675096024</v>
      </c>
      <c r="P275" s="56"/>
      <c r="Q275" s="44"/>
      <c r="R275" s="101"/>
      <c r="S275" s="106">
        <f t="shared" si="20"/>
        <v>-1.1413187793706641</v>
      </c>
      <c r="T275" s="84">
        <f t="shared" si="21"/>
        <v>-1.3178988590170415E-2</v>
      </c>
      <c r="U275" s="93">
        <f t="shared" si="22"/>
        <v>17.863870297067393</v>
      </c>
      <c r="V275" s="37">
        <f t="shared" si="23"/>
        <v>0.15177346935860858</v>
      </c>
      <c r="W275" s="106">
        <f t="shared" si="24"/>
        <v>55.020621914222829</v>
      </c>
      <c r="X275" s="93">
        <f t="shared" si="25"/>
        <v>-0.95109898280888672</v>
      </c>
      <c r="Y275" s="107">
        <f t="shared" si="26"/>
        <v>-1.6992491343236993E-2</v>
      </c>
      <c r="Z275" s="93">
        <f t="shared" si="27"/>
        <v>55.020621914222829</v>
      </c>
      <c r="AA275" s="81" t="e">
        <f t="shared" si="28"/>
        <v>#DIV/0!</v>
      </c>
      <c r="AB275" s="104"/>
      <c r="AC275" s="106">
        <f t="shared" si="29"/>
        <v>-1.8649227446419445</v>
      </c>
      <c r="AD275" s="37">
        <f t="shared" si="30"/>
        <v>-1.3178988590170415E-2</v>
      </c>
      <c r="AE275" s="93">
        <f t="shared" si="31"/>
        <v>19.525640027587656</v>
      </c>
      <c r="AF275" s="37">
        <f t="shared" si="32"/>
        <v>0.16255556689476713</v>
      </c>
      <c r="AG275" s="106">
        <f t="shared" si="33"/>
        <v>58.418625740709984</v>
      </c>
      <c r="AH275" s="93">
        <f t="shared" si="34"/>
        <v>-1.5541022872016157</v>
      </c>
      <c r="AI275" s="37">
        <f t="shared" si="35"/>
        <v>-2.5913483316588937E-2</v>
      </c>
      <c r="AJ275" s="93">
        <f t="shared" si="36"/>
        <v>58.418625740709984</v>
      </c>
      <c r="AK275" s="81" t="e">
        <f t="shared" si="37"/>
        <v>#DIV/0!</v>
      </c>
      <c r="AL275" s="104"/>
      <c r="AM275" s="90">
        <f t="shared" si="38"/>
        <v>40695</v>
      </c>
      <c r="AN275" s="106">
        <f t="shared" si="15"/>
        <v>-1.5634370771312831</v>
      </c>
      <c r="AO275" s="37">
        <f t="shared" si="39"/>
        <v>-1.0829833229491936E-2</v>
      </c>
      <c r="AP275" s="93">
        <f t="shared" si="17"/>
        <v>17.948265342802145</v>
      </c>
      <c r="AQ275" s="37">
        <f t="shared" si="40"/>
        <v>0.14375609043262516</v>
      </c>
      <c r="AR275" s="106">
        <f t="shared" si="19"/>
        <v>61.050394677492079</v>
      </c>
      <c r="AS275" s="93">
        <f t="shared" si="41"/>
        <v>-1.3028642309427312</v>
      </c>
      <c r="AT275" s="37">
        <f t="shared" si="42"/>
        <v>-2.0894885908946281E-2</v>
      </c>
      <c r="AU275" s="93">
        <f t="shared" si="43"/>
        <v>14.956887785668457</v>
      </c>
      <c r="AV275" s="81">
        <f t="shared" si="44"/>
        <v>0.32449012440668978</v>
      </c>
      <c r="AW275" s="104"/>
      <c r="AX275" s="93">
        <f t="shared" si="45"/>
        <v>-1.5767320598864174</v>
      </c>
      <c r="AY275" s="37">
        <f t="shared" si="46"/>
        <v>-2.6099361011607036E-2</v>
      </c>
      <c r="AZ275" s="93">
        <f t="shared" si="47"/>
        <v>12.083750182315434</v>
      </c>
      <c r="BA275" s="37">
        <f t="shared" si="48"/>
        <v>0.25846384951576473</v>
      </c>
      <c r="BB275" s="106">
        <f t="shared" si="49"/>
        <v>56.034225729527748</v>
      </c>
      <c r="BC275" s="93">
        <f t="shared" si="50"/>
        <v>-1.5016495808442087</v>
      </c>
      <c r="BD275" s="37">
        <f t="shared" si="51"/>
        <v>-2.6099361011607036E-2</v>
      </c>
      <c r="BE275" s="93">
        <f t="shared" si="52"/>
        <v>56.034225729527748</v>
      </c>
      <c r="BF275" s="81" t="e">
        <f t="shared" si="53"/>
        <v>#DIV/0!</v>
      </c>
      <c r="BG275" s="101"/>
      <c r="BH275" s="93">
        <f t="shared" si="54"/>
        <v>-1.0101171243941849</v>
      </c>
      <c r="BI275" s="37">
        <f t="shared" si="55"/>
        <v>-1.461124381962875E-2</v>
      </c>
      <c r="BJ275" s="93">
        <f t="shared" si="56"/>
        <v>12.812808006718512</v>
      </c>
      <c r="BK275" s="37">
        <f t="shared" si="57"/>
        <v>0.23165471499347179</v>
      </c>
      <c r="BL275" s="106">
        <f t="shared" si="58"/>
        <v>53.73880606200477</v>
      </c>
      <c r="BM275" s="93">
        <f t="shared" si="59"/>
        <v>-0.96201630894684342</v>
      </c>
      <c r="BN275" s="37">
        <f t="shared" si="60"/>
        <v>-1.7586871042321151E-2</v>
      </c>
      <c r="BO275" s="93">
        <f t="shared" si="61"/>
        <v>53.73880606200477</v>
      </c>
      <c r="BP275" s="81" t="e">
        <f t="shared" si="62"/>
        <v>#DIV/0!</v>
      </c>
      <c r="BQ275" s="101"/>
    </row>
    <row r="276" spans="1:69" ht="12.75" customHeight="1" x14ac:dyDescent="0.2">
      <c r="A276" s="90">
        <v>40725</v>
      </c>
      <c r="B276" s="55">
        <v>2011</v>
      </c>
      <c r="C276" s="80" t="s">
        <v>55</v>
      </c>
      <c r="D276" s="33"/>
      <c r="E276" s="41">
        <v>142.92239512855207</v>
      </c>
      <c r="F276" s="41">
        <v>135.10612515614778</v>
      </c>
      <c r="G276" s="41">
        <v>139.42141607132967</v>
      </c>
      <c r="H276" s="41">
        <v>58.635988642230252</v>
      </c>
      <c r="I276" s="41">
        <v>68.58659531502424</v>
      </c>
      <c r="J276" s="41"/>
      <c r="K276" s="41">
        <v>139.96229285630352</v>
      </c>
      <c r="L276" s="41"/>
      <c r="M276" s="66">
        <f t="shared" si="14"/>
        <v>4.3152909151818903</v>
      </c>
      <c r="N276" s="43"/>
      <c r="O276" s="34">
        <v>244.99221971537426</v>
      </c>
      <c r="P276" s="56"/>
      <c r="Q276" s="44"/>
      <c r="R276" s="101"/>
      <c r="S276" s="106">
        <f t="shared" si="20"/>
        <v>-0.45862114091960393</v>
      </c>
      <c r="T276" s="84">
        <f t="shared" si="21"/>
        <v>-1.5821476515971433E-3</v>
      </c>
      <c r="U276" s="93">
        <f t="shared" si="22"/>
        <v>17.882295156147762</v>
      </c>
      <c r="V276" s="37">
        <f t="shared" si="23"/>
        <v>0.15254829292088279</v>
      </c>
      <c r="W276" s="106">
        <f t="shared" si="24"/>
        <v>54.63843763012315</v>
      </c>
      <c r="X276" s="93">
        <f t="shared" si="25"/>
        <v>-0.38218428409967942</v>
      </c>
      <c r="Y276" s="107">
        <f t="shared" si="26"/>
        <v>-6.9462007298918271E-3</v>
      </c>
      <c r="Z276" s="93">
        <f t="shared" si="27"/>
        <v>54.63843763012315</v>
      </c>
      <c r="AA276" s="81" t="e">
        <f t="shared" si="28"/>
        <v>#DIV/0!</v>
      </c>
      <c r="AB276" s="104"/>
      <c r="AC276" s="106">
        <f t="shared" si="29"/>
        <v>-0.22093481752230559</v>
      </c>
      <c r="AD276" s="37">
        <f t="shared" si="30"/>
        <v>-1.5821476515971433E-3</v>
      </c>
      <c r="AE276" s="93">
        <f t="shared" si="31"/>
        <v>19.759410343709803</v>
      </c>
      <c r="AF276" s="37">
        <f t="shared" si="32"/>
        <v>0.16512685228331425</v>
      </c>
      <c r="AG276" s="106">
        <f t="shared" si="33"/>
        <v>58.23451339277473</v>
      </c>
      <c r="AH276" s="93">
        <f t="shared" si="34"/>
        <v>-0.18411234793525466</v>
      </c>
      <c r="AI276" s="37">
        <f t="shared" si="35"/>
        <v>-3.1516035442605839E-3</v>
      </c>
      <c r="AJ276" s="93">
        <f t="shared" si="36"/>
        <v>58.23451339277473</v>
      </c>
      <c r="AK276" s="81" t="e">
        <f t="shared" si="37"/>
        <v>#DIV/0!</v>
      </c>
      <c r="AL276" s="104"/>
      <c r="AM276" s="90">
        <f t="shared" si="38"/>
        <v>40725</v>
      </c>
      <c r="AN276" s="106">
        <f t="shared" si="15"/>
        <v>0.12192151556158137</v>
      </c>
      <c r="AO276" s="37">
        <f t="shared" si="39"/>
        <v>8.5378929408874704E-4</v>
      </c>
      <c r="AP276" s="93">
        <f t="shared" si="17"/>
        <v>18.386233621732401</v>
      </c>
      <c r="AQ276" s="37">
        <f t="shared" si="40"/>
        <v>0.14763770939515886</v>
      </c>
      <c r="AR276" s="106">
        <f t="shared" si="19"/>
        <v>61.151995940460054</v>
      </c>
      <c r="AS276" s="93">
        <f t="shared" si="41"/>
        <v>0.101601262967975</v>
      </c>
      <c r="AT276" s="37">
        <f t="shared" si="42"/>
        <v>1.6642195927594194E-3</v>
      </c>
      <c r="AU276" s="93">
        <f t="shared" si="43"/>
        <v>15.321861351443658</v>
      </c>
      <c r="AV276" s="81">
        <f t="shared" si="44"/>
        <v>0.33431848910859796</v>
      </c>
      <c r="AW276" s="104"/>
      <c r="AX276" s="93">
        <f t="shared" si="45"/>
        <v>-0.19994837377388563</v>
      </c>
      <c r="AY276" s="37">
        <f t="shared" si="46"/>
        <v>-3.3984055309511652E-3</v>
      </c>
      <c r="AZ276" s="93">
        <f t="shared" si="47"/>
        <v>14.182170678477583</v>
      </c>
      <c r="BA276" s="37">
        <f t="shared" si="48"/>
        <v>0.31903155517579229</v>
      </c>
      <c r="BB276" s="106">
        <f t="shared" si="49"/>
        <v>55.843798706885956</v>
      </c>
      <c r="BC276" s="93">
        <f t="shared" si="50"/>
        <v>-0.19042702264179212</v>
      </c>
      <c r="BD276" s="37">
        <f t="shared" si="51"/>
        <v>-3.3984055309511652E-3</v>
      </c>
      <c r="BE276" s="93">
        <f t="shared" si="52"/>
        <v>55.843798706885956</v>
      </c>
      <c r="BF276" s="81" t="e">
        <f t="shared" si="53"/>
        <v>#DIV/0!</v>
      </c>
      <c r="BG276" s="101"/>
      <c r="BH276" s="93">
        <f t="shared" si="54"/>
        <v>0.46384894991922465</v>
      </c>
      <c r="BI276" s="37">
        <f t="shared" si="55"/>
        <v>6.8090171736943095E-3</v>
      </c>
      <c r="BJ276" s="93">
        <f t="shared" si="56"/>
        <v>15.263006042827854</v>
      </c>
      <c r="BK276" s="37">
        <f t="shared" si="57"/>
        <v>0.28623365852054872</v>
      </c>
      <c r="BL276" s="106">
        <f t="shared" si="58"/>
        <v>54.180566966689753</v>
      </c>
      <c r="BM276" s="93">
        <f t="shared" si="59"/>
        <v>0.4417609046849833</v>
      </c>
      <c r="BN276" s="37">
        <f t="shared" si="60"/>
        <v>8.2205195287605726E-3</v>
      </c>
      <c r="BO276" s="93">
        <f t="shared" si="61"/>
        <v>54.180566966689753</v>
      </c>
      <c r="BP276" s="81" t="e">
        <f t="shared" si="62"/>
        <v>#DIV/0!</v>
      </c>
      <c r="BQ276" s="101"/>
    </row>
    <row r="277" spans="1:69" ht="12.75" customHeight="1" x14ac:dyDescent="0.2">
      <c r="A277" s="90">
        <v>40756</v>
      </c>
      <c r="B277" s="55">
        <v>2011</v>
      </c>
      <c r="C277" s="80" t="s">
        <v>56</v>
      </c>
      <c r="D277" s="33"/>
      <c r="E277" s="41">
        <v>142.90412719891745</v>
      </c>
      <c r="F277" s="41">
        <v>135.34572601272973</v>
      </c>
      <c r="G277" s="41">
        <v>139.85239242399069</v>
      </c>
      <c r="H277" s="41">
        <v>57.71842540010325</v>
      </c>
      <c r="I277" s="41">
        <v>68.014252827140552</v>
      </c>
      <c r="J277" s="41"/>
      <c r="K277" s="41">
        <v>131.94072974926058</v>
      </c>
      <c r="L277" s="41"/>
      <c r="M277" s="66">
        <f t="shared" si="14"/>
        <v>4.5066664112609658</v>
      </c>
      <c r="N277" s="43"/>
      <c r="O277" s="34">
        <v>230.90898021411769</v>
      </c>
      <c r="P277" s="56"/>
      <c r="Q277" s="44"/>
      <c r="R277" s="101"/>
      <c r="S277" s="106">
        <f t="shared" si="20"/>
        <v>0.2396008565819443</v>
      </c>
      <c r="T277" s="84">
        <f t="shared" si="21"/>
        <v>3.091177559411129E-3</v>
      </c>
      <c r="U277" s="93">
        <f t="shared" si="22"/>
        <v>19.150571012729728</v>
      </c>
      <c r="V277" s="37">
        <f t="shared" si="23"/>
        <v>0.16481385142719351</v>
      </c>
      <c r="W277" s="106">
        <f t="shared" si="24"/>
        <v>54.838105010608103</v>
      </c>
      <c r="X277" s="93">
        <f t="shared" si="25"/>
        <v>0.19966738048495358</v>
      </c>
      <c r="Y277" s="107">
        <f t="shared" si="26"/>
        <v>3.6543391272754189E-3</v>
      </c>
      <c r="Z277" s="93">
        <f t="shared" si="27"/>
        <v>54.838105010608103</v>
      </c>
      <c r="AA277" s="81" t="e">
        <f t="shared" si="28"/>
        <v>#DIV/0!</v>
      </c>
      <c r="AB277" s="104"/>
      <c r="AC277" s="106">
        <f t="shared" si="29"/>
        <v>0.43097635266101975</v>
      </c>
      <c r="AD277" s="37">
        <f t="shared" si="30"/>
        <v>3.091177559411129E-3</v>
      </c>
      <c r="AE277" s="93">
        <f t="shared" si="31"/>
        <v>21.16638902984559</v>
      </c>
      <c r="AF277" s="37">
        <f t="shared" si="32"/>
        <v>0.17833938648649239</v>
      </c>
      <c r="AG277" s="106">
        <f t="shared" si="33"/>
        <v>58.593660353325575</v>
      </c>
      <c r="AH277" s="93">
        <f t="shared" si="34"/>
        <v>0.35914696055084505</v>
      </c>
      <c r="AI277" s="37">
        <f t="shared" si="35"/>
        <v>6.16725271023566E-3</v>
      </c>
      <c r="AJ277" s="93">
        <f t="shared" si="36"/>
        <v>58.593660353325575</v>
      </c>
      <c r="AK277" s="81" t="e">
        <f t="shared" si="37"/>
        <v>#DIV/0!</v>
      </c>
      <c r="AL277" s="104"/>
      <c r="AM277" s="90">
        <f t="shared" si="38"/>
        <v>40756</v>
      </c>
      <c r="AN277" s="106">
        <f t="shared" si="15"/>
        <v>0</v>
      </c>
      <c r="AO277" s="37">
        <f t="shared" si="39"/>
        <v>0</v>
      </c>
      <c r="AP277" s="93">
        <f t="shared" si="17"/>
        <v>19.747528368001667</v>
      </c>
      <c r="AQ277" s="37">
        <f t="shared" si="40"/>
        <v>0.16034486625530686</v>
      </c>
      <c r="AR277" s="106">
        <f t="shared" si="19"/>
        <v>61.136772665764539</v>
      </c>
      <c r="AS277" s="93">
        <f t="shared" si="41"/>
        <v>0</v>
      </c>
      <c r="AT277" s="37">
        <f t="shared" si="42"/>
        <v>0</v>
      </c>
      <c r="AU277" s="93">
        <f t="shared" si="43"/>
        <v>16.456273640001385</v>
      </c>
      <c r="AV277" s="81">
        <f t="shared" si="44"/>
        <v>0.36830997859966952</v>
      </c>
      <c r="AW277" s="104"/>
      <c r="AX277" s="93">
        <f t="shared" si="45"/>
        <v>-0.91756324212700235</v>
      </c>
      <c r="AY277" s="37">
        <f t="shared" si="46"/>
        <v>-1.5648465445437409E-2</v>
      </c>
      <c r="AZ277" s="93">
        <f t="shared" si="47"/>
        <v>13.533986434218384</v>
      </c>
      <c r="BA277" s="37">
        <f t="shared" si="48"/>
        <v>0.30630662629139804</v>
      </c>
      <c r="BB277" s="106">
        <f t="shared" si="49"/>
        <v>54.969928952479286</v>
      </c>
      <c r="BC277" s="93">
        <f t="shared" si="50"/>
        <v>-0.87386975440666959</v>
      </c>
      <c r="BD277" s="37">
        <f t="shared" si="51"/>
        <v>-1.5648465445437409E-2</v>
      </c>
      <c r="BE277" s="93">
        <f t="shared" si="52"/>
        <v>54.969928952479286</v>
      </c>
      <c r="BF277" s="81" t="e">
        <f t="shared" si="53"/>
        <v>#DIV/0!</v>
      </c>
      <c r="BG277" s="101"/>
      <c r="BH277" s="93">
        <f t="shared" si="54"/>
        <v>-0.57234248788368802</v>
      </c>
      <c r="BI277" s="37">
        <f t="shared" si="55"/>
        <v>-8.3448155613333741E-3</v>
      </c>
      <c r="BJ277" s="93">
        <f t="shared" si="56"/>
        <v>15.125415366342459</v>
      </c>
      <c r="BK277" s="37">
        <f t="shared" si="57"/>
        <v>0.28598502240767942</v>
      </c>
      <c r="BL277" s="106">
        <f t="shared" si="58"/>
        <v>53.635478882990995</v>
      </c>
      <c r="BM277" s="93">
        <f t="shared" si="59"/>
        <v>-0.54508808369875794</v>
      </c>
      <c r="BN277" s="37">
        <f t="shared" si="60"/>
        <v>-1.0060582866064816E-2</v>
      </c>
      <c r="BO277" s="93">
        <f t="shared" si="61"/>
        <v>53.635478882990995</v>
      </c>
      <c r="BP277" s="81" t="e">
        <f t="shared" si="62"/>
        <v>#DIV/0!</v>
      </c>
      <c r="BQ277" s="101"/>
    </row>
    <row r="278" spans="1:69" ht="12.75" customHeight="1" x14ac:dyDescent="0.2">
      <c r="A278" s="90">
        <v>40787</v>
      </c>
      <c r="B278" s="55">
        <v>2011</v>
      </c>
      <c r="C278" s="80" t="s">
        <v>57</v>
      </c>
      <c r="D278" s="33"/>
      <c r="E278" s="41">
        <v>142.00960757780783</v>
      </c>
      <c r="F278" s="41">
        <v>134.74992207483197</v>
      </c>
      <c r="G278" s="41">
        <v>139.15042476601869</v>
      </c>
      <c r="H278" s="41">
        <v>57.060423335054203</v>
      </c>
      <c r="I278" s="41">
        <v>67.964903069466885</v>
      </c>
      <c r="J278" s="41"/>
      <c r="K278" s="41">
        <v>140.40671964224816</v>
      </c>
      <c r="L278" s="41"/>
      <c r="M278" s="66">
        <f t="shared" si="14"/>
        <v>4.4005026911867162</v>
      </c>
      <c r="N278" s="43"/>
      <c r="O278" s="34">
        <v>245.73827502290837</v>
      </c>
      <c r="P278" s="56"/>
      <c r="Q278" s="44"/>
      <c r="R278" s="101"/>
      <c r="S278" s="106">
        <f t="shared" si="20"/>
        <v>-0.59580393789775599</v>
      </c>
      <c r="T278" s="84">
        <f t="shared" si="21"/>
        <v>-5.019346797041857E-3</v>
      </c>
      <c r="U278" s="93">
        <f t="shared" si="22"/>
        <v>20.135349074831993</v>
      </c>
      <c r="V278" s="37">
        <f t="shared" si="23"/>
        <v>0.17567878628167111</v>
      </c>
      <c r="W278" s="106">
        <f t="shared" si="24"/>
        <v>54.34160172902665</v>
      </c>
      <c r="X278" s="93">
        <f t="shared" si="25"/>
        <v>-0.49650328158145385</v>
      </c>
      <c r="Y278" s="107">
        <f t="shared" si="26"/>
        <v>-9.0539832017427768E-3</v>
      </c>
      <c r="Z278" s="93">
        <f t="shared" si="27"/>
        <v>54.34160172902665</v>
      </c>
      <c r="AA278" s="81" t="e">
        <f t="shared" si="28"/>
        <v>#DIV/0!</v>
      </c>
      <c r="AB278" s="104"/>
      <c r="AC278" s="106">
        <f t="shared" si="29"/>
        <v>-0.70196765797200555</v>
      </c>
      <c r="AD278" s="37">
        <f t="shared" si="30"/>
        <v>-5.019346797041857E-3</v>
      </c>
      <c r="AE278" s="93">
        <f t="shared" si="31"/>
        <v>21.97071857170387</v>
      </c>
      <c r="AF278" s="37">
        <f t="shared" si="32"/>
        <v>0.18749593496394867</v>
      </c>
      <c r="AG278" s="106">
        <f t="shared" si="33"/>
        <v>58.00868730501557</v>
      </c>
      <c r="AH278" s="93">
        <f t="shared" si="34"/>
        <v>-0.58497304831000463</v>
      </c>
      <c r="AI278" s="37">
        <f t="shared" si="35"/>
        <v>-9.9835552990299448E-3</v>
      </c>
      <c r="AJ278" s="93">
        <f t="shared" si="36"/>
        <v>58.00868730501557</v>
      </c>
      <c r="AK278" s="81" t="e">
        <f t="shared" si="37"/>
        <v>#DIV/0!</v>
      </c>
      <c r="AL278" s="104"/>
      <c r="AM278" s="90">
        <f t="shared" si="38"/>
        <v>40787</v>
      </c>
      <c r="AN278" s="106">
        <f t="shared" si="15"/>
        <v>-0.89451962110962313</v>
      </c>
      <c r="AO278" s="37">
        <f t="shared" si="39"/>
        <v>-6.2595786324944891E-3</v>
      </c>
      <c r="AP278" s="93">
        <f t="shared" si="17"/>
        <v>20.137247759665357</v>
      </c>
      <c r="AQ278" s="37">
        <f t="shared" si="40"/>
        <v>0.16523227899840531</v>
      </c>
      <c r="AR278" s="106">
        <f t="shared" si="19"/>
        <v>60.391339648173187</v>
      </c>
      <c r="AS278" s="93">
        <f t="shared" si="41"/>
        <v>-0.74543301759135261</v>
      </c>
      <c r="AT278" s="37">
        <f t="shared" si="42"/>
        <v>-1.2192874845825541E-2</v>
      </c>
      <c r="AU278" s="93">
        <f t="shared" si="43"/>
        <v>16.781039799721128</v>
      </c>
      <c r="AV278" s="81">
        <f t="shared" si="44"/>
        <v>0.38479533179171144</v>
      </c>
      <c r="AW278" s="104"/>
      <c r="AX278" s="93">
        <f t="shared" si="45"/>
        <v>-0.65800206504904679</v>
      </c>
      <c r="AY278" s="37">
        <f t="shared" si="46"/>
        <v>-1.1400208174214499E-2</v>
      </c>
      <c r="AZ278" s="93">
        <f t="shared" si="47"/>
        <v>14.133596309467848</v>
      </c>
      <c r="BA278" s="37">
        <f t="shared" si="48"/>
        <v>0.32924856759255872</v>
      </c>
      <c r="BB278" s="106">
        <f t="shared" si="49"/>
        <v>54.343260319099237</v>
      </c>
      <c r="BC278" s="93">
        <f t="shared" si="50"/>
        <v>-0.6266686333800493</v>
      </c>
      <c r="BD278" s="37">
        <f t="shared" si="51"/>
        <v>-1.140020817421461E-2</v>
      </c>
      <c r="BE278" s="93">
        <f t="shared" si="52"/>
        <v>54.343260319099237</v>
      </c>
      <c r="BF278" s="81" t="e">
        <f t="shared" si="53"/>
        <v>#DIV/0!</v>
      </c>
      <c r="BG278" s="101"/>
      <c r="BH278" s="93">
        <f t="shared" si="54"/>
        <v>0</v>
      </c>
      <c r="BI278" s="37">
        <f t="shared" si="55"/>
        <v>-7.2557964871111658E-4</v>
      </c>
      <c r="BJ278" s="93">
        <f t="shared" si="56"/>
        <v>14.975377818033984</v>
      </c>
      <c r="BK278" s="37">
        <f t="shared" si="57"/>
        <v>0.28261015260990718</v>
      </c>
      <c r="BL278" s="106">
        <f t="shared" si="58"/>
        <v>53.588479113777979</v>
      </c>
      <c r="BM278" s="93">
        <f t="shared" si="59"/>
        <v>0</v>
      </c>
      <c r="BN278" s="37">
        <f t="shared" si="60"/>
        <v>-8.7628133824535492E-4</v>
      </c>
      <c r="BO278" s="93">
        <f t="shared" si="61"/>
        <v>53.588479113777979</v>
      </c>
      <c r="BP278" s="81" t="e">
        <f t="shared" si="62"/>
        <v>#DIV/0!</v>
      </c>
      <c r="BQ278" s="101"/>
    </row>
    <row r="279" spans="1:69" ht="12.75" customHeight="1" x14ac:dyDescent="0.2">
      <c r="A279" s="90">
        <v>40817</v>
      </c>
      <c r="B279" s="55">
        <v>2011</v>
      </c>
      <c r="C279" s="80" t="s">
        <v>58</v>
      </c>
      <c r="D279" s="33"/>
      <c r="E279" s="41">
        <v>141.54236806495263</v>
      </c>
      <c r="F279" s="41">
        <v>133.96547022782701</v>
      </c>
      <c r="G279" s="41">
        <v>139.36685883590849</v>
      </c>
      <c r="H279" s="41">
        <v>57.437924625709869</v>
      </c>
      <c r="I279" s="41">
        <v>69.015246365105</v>
      </c>
      <c r="J279" s="41"/>
      <c r="K279" s="41">
        <v>137.52560536796864</v>
      </c>
      <c r="L279" s="41"/>
      <c r="M279" s="66">
        <f t="shared" si="14"/>
        <v>5.4013886080814757</v>
      </c>
      <c r="N279" s="43"/>
      <c r="O279" s="34">
        <v>240.6446593183482</v>
      </c>
      <c r="P279" s="56"/>
      <c r="Q279" s="44"/>
      <c r="R279" s="101"/>
      <c r="S279" s="106">
        <f t="shared" si="20"/>
        <v>-0.78445184700495929</v>
      </c>
      <c r="T279" s="84">
        <f t="shared" si="21"/>
        <v>1.5553964010799337E-3</v>
      </c>
      <c r="U279" s="93">
        <f t="shared" si="22"/>
        <v>16.763364227827026</v>
      </c>
      <c r="V279" s="37">
        <f t="shared" si="23"/>
        <v>0.14302954784641009</v>
      </c>
      <c r="W279" s="106">
        <f t="shared" si="24"/>
        <v>53.687891856522512</v>
      </c>
      <c r="X279" s="93">
        <f t="shared" si="25"/>
        <v>-0.65370987250413748</v>
      </c>
      <c r="Y279" s="107">
        <f t="shared" si="26"/>
        <v>-1.2029639386852198E-2</v>
      </c>
      <c r="Z279" s="93">
        <f t="shared" si="27"/>
        <v>53.687891856522512</v>
      </c>
      <c r="AA279" s="81" t="e">
        <f t="shared" si="28"/>
        <v>#DIV/0!</v>
      </c>
      <c r="AB279" s="104"/>
      <c r="AC279" s="106">
        <f t="shared" si="29"/>
        <v>0.21643406988980018</v>
      </c>
      <c r="AD279" s="37">
        <f t="shared" si="30"/>
        <v>1.5553964010799337E-3</v>
      </c>
      <c r="AE279" s="93">
        <f t="shared" si="31"/>
        <v>18.777065666625518</v>
      </c>
      <c r="AF279" s="37">
        <f t="shared" si="32"/>
        <v>0.15571024025446678</v>
      </c>
      <c r="AG279" s="106">
        <f t="shared" si="33"/>
        <v>58.189049029923737</v>
      </c>
      <c r="AH279" s="93">
        <f t="shared" si="34"/>
        <v>0.18036172490816682</v>
      </c>
      <c r="AI279" s="37">
        <f t="shared" si="35"/>
        <v>3.1092192098711724E-3</v>
      </c>
      <c r="AJ279" s="93">
        <f t="shared" si="36"/>
        <v>58.189049029923737</v>
      </c>
      <c r="AK279" s="81" t="e">
        <f t="shared" si="37"/>
        <v>#DIV/0!</v>
      </c>
      <c r="AL279" s="104"/>
      <c r="AM279" s="90">
        <f t="shared" si="38"/>
        <v>40817</v>
      </c>
      <c r="AN279" s="106">
        <f t="shared" si="15"/>
        <v>-0.46723951285520116</v>
      </c>
      <c r="AO279" s="37">
        <f t="shared" si="39"/>
        <v>-3.2901964932140482E-3</v>
      </c>
      <c r="AP279" s="93">
        <f t="shared" si="17"/>
        <v>16.893470035076007</v>
      </c>
      <c r="AQ279" s="37">
        <f t="shared" si="40"/>
        <v>0.13552843468401043</v>
      </c>
      <c r="AR279" s="106">
        <f t="shared" si="19"/>
        <v>60.001973387460524</v>
      </c>
      <c r="AS279" s="93">
        <f t="shared" si="41"/>
        <v>-0.38936626071266289</v>
      </c>
      <c r="AT279" s="37">
        <f t="shared" si="42"/>
        <v>-6.447385717571863E-3</v>
      </c>
      <c r="AU279" s="93">
        <f t="shared" si="43"/>
        <v>14.077891695896668</v>
      </c>
      <c r="AV279" s="81">
        <f t="shared" si="44"/>
        <v>0.3065470484624353</v>
      </c>
      <c r="AW279" s="104"/>
      <c r="AX279" s="93">
        <f t="shared" si="45"/>
        <v>0.3775012906556654</v>
      </c>
      <c r="AY279" s="37">
        <f t="shared" si="46"/>
        <v>6.6158165080376641E-3</v>
      </c>
      <c r="AZ279" s="93">
        <f t="shared" si="47"/>
        <v>12.135961672618187</v>
      </c>
      <c r="BA279" s="37">
        <f t="shared" si="48"/>
        <v>0.26789041537084102</v>
      </c>
      <c r="BB279" s="106">
        <f t="shared" si="49"/>
        <v>54.702785357818918</v>
      </c>
      <c r="BC279" s="93">
        <f t="shared" si="50"/>
        <v>0.35952503871968133</v>
      </c>
      <c r="BD279" s="37">
        <f t="shared" si="51"/>
        <v>6.6158165080376641E-3</v>
      </c>
      <c r="BE279" s="93">
        <f t="shared" si="52"/>
        <v>54.702785357818918</v>
      </c>
      <c r="BF279" s="81" t="e">
        <f t="shared" si="53"/>
        <v>#DIV/0!</v>
      </c>
      <c r="BG279" s="101"/>
      <c r="BH279" s="93">
        <f t="shared" si="54"/>
        <v>1.0503432956381147</v>
      </c>
      <c r="BI279" s="37">
        <f t="shared" si="55"/>
        <v>1.5454201333364059E-2</v>
      </c>
      <c r="BJ279" s="93">
        <f t="shared" si="56"/>
        <v>14.188314387166201</v>
      </c>
      <c r="BK279" s="37">
        <f t="shared" si="57"/>
        <v>0.25878366480318982</v>
      </c>
      <c r="BL279" s="106">
        <f t="shared" si="58"/>
        <v>54.588806062004764</v>
      </c>
      <c r="BM279" s="93">
        <f t="shared" si="59"/>
        <v>1.0003269482267854</v>
      </c>
      <c r="BN279" s="37">
        <f t="shared" si="60"/>
        <v>1.8666828481974873E-2</v>
      </c>
      <c r="BO279" s="93">
        <f t="shared" si="61"/>
        <v>54.588806062004764</v>
      </c>
      <c r="BP279" s="81" t="e">
        <f t="shared" si="62"/>
        <v>#DIV/0!</v>
      </c>
      <c r="BQ279" s="101"/>
    </row>
    <row r="280" spans="1:69" ht="12.75" customHeight="1" x14ac:dyDescent="0.2">
      <c r="A280" s="90">
        <v>40848</v>
      </c>
      <c r="B280" s="55">
        <v>2011</v>
      </c>
      <c r="C280" s="80" t="s">
        <v>59</v>
      </c>
      <c r="D280" s="41"/>
      <c r="E280" s="41">
        <v>140.68552097428955</v>
      </c>
      <c r="F280" s="41">
        <v>133.17568913211588</v>
      </c>
      <c r="G280" s="41">
        <v>140.25417234313559</v>
      </c>
      <c r="H280" s="41">
        <v>57.901553949406299</v>
      </c>
      <c r="I280" s="41">
        <v>70.592310177705983</v>
      </c>
      <c r="J280" s="41"/>
      <c r="K280" s="41">
        <v>138.4284299874513</v>
      </c>
      <c r="L280" s="41"/>
      <c r="M280" s="66">
        <f t="shared" si="14"/>
        <v>7.0784832110197158</v>
      </c>
      <c r="N280" s="43"/>
      <c r="O280" s="34">
        <v>242.2298758857799</v>
      </c>
      <c r="P280" s="56"/>
      <c r="Q280" s="44"/>
      <c r="R280" s="101"/>
      <c r="S280" s="106">
        <f t="shared" si="20"/>
        <v>-0.78978109571113464</v>
      </c>
      <c r="T280" s="84">
        <f t="shared" si="21"/>
        <v>6.3667468337780253E-3</v>
      </c>
      <c r="U280" s="93">
        <f t="shared" si="22"/>
        <v>14.473838132115887</v>
      </c>
      <c r="V280" s="37">
        <f t="shared" si="23"/>
        <v>0.1219343928521881</v>
      </c>
      <c r="W280" s="106">
        <f t="shared" si="24"/>
        <v>53.0297409434299</v>
      </c>
      <c r="X280" s="93">
        <f t="shared" si="25"/>
        <v>-0.6581509130926122</v>
      </c>
      <c r="Y280" s="107">
        <f t="shared" si="26"/>
        <v>-1.2258833236579281E-2</v>
      </c>
      <c r="Z280" s="93">
        <f t="shared" si="27"/>
        <v>53.0297409434299</v>
      </c>
      <c r="AA280" s="81" t="e">
        <f t="shared" si="28"/>
        <v>#DIV/0!</v>
      </c>
      <c r="AB280" s="104"/>
      <c r="AC280" s="106">
        <f t="shared" si="29"/>
        <v>0.88731350722710545</v>
      </c>
      <c r="AD280" s="37">
        <f t="shared" si="30"/>
        <v>6.3667468337780253E-3</v>
      </c>
      <c r="AE280" s="93">
        <f t="shared" si="31"/>
        <v>17.78438341653397</v>
      </c>
      <c r="AF280" s="37">
        <f t="shared" si="32"/>
        <v>0.14521445306966663</v>
      </c>
      <c r="AG280" s="106">
        <f t="shared" si="33"/>
        <v>58.928476952612996</v>
      </c>
      <c r="AH280" s="93">
        <f t="shared" si="34"/>
        <v>0.73942792268925928</v>
      </c>
      <c r="AI280" s="37">
        <f t="shared" si="35"/>
        <v>1.270733815067171E-2</v>
      </c>
      <c r="AJ280" s="93">
        <f t="shared" si="36"/>
        <v>58.928476952612996</v>
      </c>
      <c r="AK280" s="81" t="e">
        <f t="shared" si="37"/>
        <v>#DIV/0!</v>
      </c>
      <c r="AL280" s="104"/>
      <c r="AM280" s="90">
        <f t="shared" si="38"/>
        <v>40848</v>
      </c>
      <c r="AN280" s="106">
        <f t="shared" si="15"/>
        <v>-0.85684709066308073</v>
      </c>
      <c r="AO280" s="37">
        <f t="shared" si="39"/>
        <v>-6.0536438832921036E-3</v>
      </c>
      <c r="AP280" s="93">
        <f t="shared" si="17"/>
        <v>14.712929504274385</v>
      </c>
      <c r="AQ280" s="37">
        <f t="shared" si="40"/>
        <v>0.11679468789666414</v>
      </c>
      <c r="AR280" s="106">
        <f t="shared" si="19"/>
        <v>59.287934145241294</v>
      </c>
      <c r="AS280" s="93">
        <f t="shared" si="41"/>
        <v>-0.71403924221922921</v>
      </c>
      <c r="AT280" s="37">
        <f t="shared" si="42"/>
        <v>-1.1900262639836012E-2</v>
      </c>
      <c r="AU280" s="93">
        <f t="shared" si="43"/>
        <v>12.260774586895323</v>
      </c>
      <c r="AV280" s="81">
        <f t="shared" si="44"/>
        <v>0.26071688577498597</v>
      </c>
      <c r="AW280" s="104"/>
      <c r="AX280" s="93">
        <f t="shared" si="45"/>
        <v>0.46362932369643062</v>
      </c>
      <c r="AY280" s="37">
        <f t="shared" si="46"/>
        <v>8.0718327954507618E-3</v>
      </c>
      <c r="AZ280" s="93">
        <f t="shared" si="47"/>
        <v>11.25611684919307</v>
      </c>
      <c r="BA280" s="37">
        <f t="shared" si="48"/>
        <v>0.24131228152092099</v>
      </c>
      <c r="BB280" s="106">
        <f t="shared" si="49"/>
        <v>55.144337094672665</v>
      </c>
      <c r="BC280" s="93">
        <f t="shared" si="50"/>
        <v>0.44155173685374649</v>
      </c>
      <c r="BD280" s="37">
        <f t="shared" si="51"/>
        <v>8.0718327954507618E-3</v>
      </c>
      <c r="BE280" s="93">
        <f t="shared" si="52"/>
        <v>55.144337094672665</v>
      </c>
      <c r="BF280" s="81" t="e">
        <f t="shared" si="53"/>
        <v>#DIV/0!</v>
      </c>
      <c r="BG280" s="101"/>
      <c r="BH280" s="93">
        <f t="shared" si="54"/>
        <v>1.5770638126009828</v>
      </c>
      <c r="BI280" s="37">
        <f t="shared" si="55"/>
        <v>2.2850948097149271E-2</v>
      </c>
      <c r="BJ280" s="93">
        <f t="shared" si="56"/>
        <v>14.806178459310829</v>
      </c>
      <c r="BK280" s="37">
        <f t="shared" si="57"/>
        <v>0.26540966371447783</v>
      </c>
      <c r="BL280" s="106">
        <f t="shared" si="58"/>
        <v>56.09077159781522</v>
      </c>
      <c r="BM280" s="93">
        <f t="shared" si="59"/>
        <v>1.5019655358104558</v>
      </c>
      <c r="BN280" s="37">
        <f t="shared" si="60"/>
        <v>2.7514167173842363E-2</v>
      </c>
      <c r="BO280" s="93">
        <f t="shared" si="61"/>
        <v>56.09077159781522</v>
      </c>
      <c r="BP280" s="81" t="e">
        <f t="shared" si="62"/>
        <v>#DIV/0!</v>
      </c>
      <c r="BQ280" s="101"/>
    </row>
    <row r="281" spans="1:69" ht="12.75" customHeight="1" x14ac:dyDescent="0.2">
      <c r="A281" s="90">
        <v>40878</v>
      </c>
      <c r="B281" s="55">
        <v>2011</v>
      </c>
      <c r="C281" s="80" t="s">
        <v>60</v>
      </c>
      <c r="D281" s="41"/>
      <c r="E281" s="41">
        <v>139.74154262516916</v>
      </c>
      <c r="F281" s="41">
        <v>132.0853453096187</v>
      </c>
      <c r="G281" s="41">
        <v>140.62600598105993</v>
      </c>
      <c r="H281" s="41">
        <v>60.587310273619003</v>
      </c>
      <c r="I281" s="41">
        <v>71.288109854604187</v>
      </c>
      <c r="J281" s="41"/>
      <c r="K281" s="41">
        <v>135.90053288270911</v>
      </c>
      <c r="L281" s="42"/>
      <c r="M281" s="66">
        <f t="shared" si="14"/>
        <v>8.5406606714412305</v>
      </c>
      <c r="N281" s="56"/>
      <c r="O281" s="34">
        <v>237.86947693153695</v>
      </c>
      <c r="P281" s="56"/>
      <c r="Q281" s="44"/>
      <c r="R281" s="101"/>
      <c r="S281" s="106">
        <f t="shared" si="20"/>
        <v>-1.0903438224971751</v>
      </c>
      <c r="T281" s="84">
        <f t="shared" si="21"/>
        <v>2.6511413650827098E-3</v>
      </c>
      <c r="U281" s="93">
        <f t="shared" si="22"/>
        <v>10.478604309618689</v>
      </c>
      <c r="V281" s="37">
        <f t="shared" si="23"/>
        <v>8.6167956015026137E-2</v>
      </c>
      <c r="W281" s="106">
        <f t="shared" si="24"/>
        <v>52.121121091348925</v>
      </c>
      <c r="X281" s="93">
        <f t="shared" si="25"/>
        <v>-0.90861985208097451</v>
      </c>
      <c r="Y281" s="107">
        <f t="shared" si="26"/>
        <v>-1.7134155964485198E-2</v>
      </c>
      <c r="Z281" s="93">
        <f t="shared" si="27"/>
        <v>52.121121091348925</v>
      </c>
      <c r="AA281" s="81" t="e">
        <f t="shared" si="28"/>
        <v>#DIV/0!</v>
      </c>
      <c r="AB281" s="104"/>
      <c r="AC281" s="106">
        <f t="shared" si="29"/>
        <v>0.37183363792433966</v>
      </c>
      <c r="AD281" s="37">
        <f t="shared" si="30"/>
        <v>2.6511413650827098E-3</v>
      </c>
      <c r="AE281" s="93">
        <f t="shared" si="31"/>
        <v>14.866278573338263</v>
      </c>
      <c r="AF281" s="37">
        <f t="shared" si="32"/>
        <v>0.1182117588816074</v>
      </c>
      <c r="AG281" s="106">
        <f t="shared" si="33"/>
        <v>59.238338317549946</v>
      </c>
      <c r="AH281" s="93">
        <f t="shared" si="34"/>
        <v>0.30986136493694971</v>
      </c>
      <c r="AI281" s="37">
        <f t="shared" si="35"/>
        <v>5.2582618957914828E-3</v>
      </c>
      <c r="AJ281" s="93">
        <f t="shared" si="36"/>
        <v>59.238338317549946</v>
      </c>
      <c r="AK281" s="81" t="e">
        <f t="shared" si="37"/>
        <v>#DIV/0!</v>
      </c>
      <c r="AL281" s="104"/>
      <c r="AM281" s="90">
        <f t="shared" si="38"/>
        <v>40878</v>
      </c>
      <c r="AN281" s="106">
        <f t="shared" si="15"/>
        <v>-0.94397834912038547</v>
      </c>
      <c r="AO281" s="37">
        <f t="shared" si="39"/>
        <v>-6.7098472009275989E-3</v>
      </c>
      <c r="AP281" s="93">
        <f t="shared" si="17"/>
        <v>10.885290189577034</v>
      </c>
      <c r="AQ281" s="37">
        <f t="shared" si="40"/>
        <v>8.4476228229731998E-2</v>
      </c>
      <c r="AR281" s="106">
        <f t="shared" si="19"/>
        <v>58.501285520974307</v>
      </c>
      <c r="AS281" s="93">
        <f t="shared" si="41"/>
        <v>-0.78664862426698789</v>
      </c>
      <c r="AT281" s="37">
        <f t="shared" si="42"/>
        <v>-1.3268275166071541E-2</v>
      </c>
      <c r="AU281" s="93">
        <f t="shared" si="43"/>
        <v>9.0710751579808715</v>
      </c>
      <c r="AV281" s="81">
        <f t="shared" si="44"/>
        <v>0.18351277672837996</v>
      </c>
      <c r="AW281" s="104"/>
      <c r="AX281" s="93">
        <f t="shared" si="45"/>
        <v>2.6857563242127043</v>
      </c>
      <c r="AY281" s="37">
        <f t="shared" si="46"/>
        <v>4.6384874688501165E-2</v>
      </c>
      <c r="AZ281" s="93">
        <f t="shared" si="47"/>
        <v>10.338860113704293</v>
      </c>
      <c r="BA281" s="37">
        <f t="shared" si="48"/>
        <v>0.20575480598508156</v>
      </c>
      <c r="BB281" s="106">
        <f t="shared" si="49"/>
        <v>57.702200260589528</v>
      </c>
      <c r="BC281" s="93">
        <f t="shared" si="50"/>
        <v>2.5578631659168636</v>
      </c>
      <c r="BD281" s="37">
        <f t="shared" si="51"/>
        <v>4.6384874688501165E-2</v>
      </c>
      <c r="BE281" s="93">
        <f t="shared" si="52"/>
        <v>57.702200260589528</v>
      </c>
      <c r="BF281" s="81" t="e">
        <f t="shared" si="53"/>
        <v>#DIV/0!</v>
      </c>
      <c r="BG281" s="101"/>
      <c r="BH281" s="93">
        <f t="shared" si="54"/>
        <v>0.69579967689820421</v>
      </c>
      <c r="BI281" s="37">
        <f t="shared" si="55"/>
        <v>9.8565930927410061E-3</v>
      </c>
      <c r="BJ281" s="93">
        <f t="shared" si="56"/>
        <v>11.468595417489446</v>
      </c>
      <c r="BK281" s="37">
        <f t="shared" si="57"/>
        <v>0.19171996839836947</v>
      </c>
      <c r="BL281" s="106">
        <f t="shared" si="58"/>
        <v>56.753437956765893</v>
      </c>
      <c r="BM281" s="93">
        <f t="shared" si="59"/>
        <v>0.66266635895067338</v>
      </c>
      <c r="BN281" s="37">
        <f t="shared" si="60"/>
        <v>1.1814177984609486E-2</v>
      </c>
      <c r="BO281" s="93">
        <f t="shared" si="61"/>
        <v>56.753437956765893</v>
      </c>
      <c r="BP281" s="81" t="e">
        <f t="shared" si="62"/>
        <v>#DIV/0!</v>
      </c>
      <c r="BQ281" s="101"/>
    </row>
    <row r="282" spans="1:69" ht="12.75" customHeight="1" x14ac:dyDescent="0.2">
      <c r="A282" s="90">
        <v>40909</v>
      </c>
      <c r="B282" s="55">
        <v>2012</v>
      </c>
      <c r="C282" s="80" t="s">
        <v>50</v>
      </c>
      <c r="D282" s="41"/>
      <c r="E282" s="41">
        <v>140.39533152909337</v>
      </c>
      <c r="F282" s="41">
        <v>132.88733924216288</v>
      </c>
      <c r="G282" s="41">
        <v>141.34450130143435</v>
      </c>
      <c r="H282" s="41">
        <v>61.037361899845124</v>
      </c>
      <c r="I282" s="41">
        <v>70.744632471728593</v>
      </c>
      <c r="J282" s="41"/>
      <c r="K282" s="41">
        <v>136.67916914122202</v>
      </c>
      <c r="L282" s="41"/>
      <c r="M282" s="66">
        <f t="shared" si="14"/>
        <v>8.457162059271468</v>
      </c>
      <c r="N282" s="43"/>
      <c r="O282" s="34">
        <v>239.09123533714885</v>
      </c>
      <c r="P282" s="56"/>
      <c r="Q282" s="44"/>
      <c r="R282" s="101"/>
      <c r="S282" s="106">
        <f t="shared" si="20"/>
        <v>0.80199393254417828</v>
      </c>
      <c r="T282" s="84">
        <f t="shared" si="21"/>
        <v>5.109263506148265E-3</v>
      </c>
      <c r="U282" s="93">
        <f t="shared" si="22"/>
        <v>5.3616233418594987</v>
      </c>
      <c r="V282" s="37">
        <f t="shared" si="23"/>
        <v>4.2043467892006081E-2</v>
      </c>
      <c r="W282" s="106">
        <f t="shared" si="24"/>
        <v>52.789449368469064</v>
      </c>
      <c r="X282" s="93">
        <f t="shared" si="25"/>
        <v>0.66832827712013909</v>
      </c>
      <c r="Y282" s="107">
        <f t="shared" si="26"/>
        <v>1.2822599804574564E-2</v>
      </c>
      <c r="Z282" s="93">
        <f t="shared" si="27"/>
        <v>4.4680194515495799</v>
      </c>
      <c r="AA282" s="81">
        <f t="shared" si="28"/>
        <v>9.2464553702810148E-2</v>
      </c>
      <c r="AB282" s="104"/>
      <c r="AC282" s="106">
        <f t="shared" si="29"/>
        <v>0.71849532037441577</v>
      </c>
      <c r="AD282" s="37">
        <f t="shared" si="30"/>
        <v>5.109263506148265E-3</v>
      </c>
      <c r="AE282" s="93">
        <f t="shared" si="31"/>
        <v>9.2666472836019693</v>
      </c>
      <c r="AF282" s="37">
        <f t="shared" si="32"/>
        <v>7.0160492480070502E-2</v>
      </c>
      <c r="AG282" s="106">
        <f t="shared" si="33"/>
        <v>59.837084417861959</v>
      </c>
      <c r="AH282" s="93">
        <f t="shared" si="34"/>
        <v>0.59874610031201314</v>
      </c>
      <c r="AI282" s="37">
        <f t="shared" si="35"/>
        <v>1.0107408771367066E-2</v>
      </c>
      <c r="AJ282" s="93">
        <f t="shared" si="36"/>
        <v>7.722206069668303</v>
      </c>
      <c r="AK282" s="81">
        <f t="shared" si="37"/>
        <v>0.1481766112562739</v>
      </c>
      <c r="AL282" s="104"/>
      <c r="AM282" s="90">
        <f t="shared" si="38"/>
        <v>40909</v>
      </c>
      <c r="AN282" s="106">
        <f t="shared" si="15"/>
        <v>0.65378890392420885</v>
      </c>
      <c r="AO282" s="37">
        <f t="shared" si="39"/>
        <v>4.678557940911432E-3</v>
      </c>
      <c r="AP282" s="93">
        <f t="shared" si="17"/>
        <v>5.5624898511502465</v>
      </c>
      <c r="AQ282" s="37">
        <f t="shared" si="40"/>
        <v>4.1254710513604742E-2</v>
      </c>
      <c r="AR282" s="106">
        <f t="shared" si="19"/>
        <v>59.046109607577804</v>
      </c>
      <c r="AS282" s="93">
        <f t="shared" si="41"/>
        <v>0.5448240866034979</v>
      </c>
      <c r="AT282" s="37">
        <f t="shared" si="42"/>
        <v>9.3130275984818489E-3</v>
      </c>
      <c r="AU282" s="93">
        <f t="shared" si="43"/>
        <v>4.6354082092918674</v>
      </c>
      <c r="AV282" s="81">
        <f t="shared" si="44"/>
        <v>8.5192950838121284E-2</v>
      </c>
      <c r="AW282" s="104"/>
      <c r="AX282" s="93">
        <f t="shared" si="45"/>
        <v>0.45005162622612005</v>
      </c>
      <c r="AY282" s="37">
        <f t="shared" si="46"/>
        <v>7.428149957369623E-3</v>
      </c>
      <c r="AZ282" s="93">
        <f t="shared" si="47"/>
        <v>5.9006475323580005</v>
      </c>
      <c r="BA282" s="37">
        <f t="shared" si="48"/>
        <v>0.1070184830570442</v>
      </c>
      <c r="BB282" s="106">
        <f t="shared" si="49"/>
        <v>58.130820856995356</v>
      </c>
      <c r="BC282" s="93">
        <f t="shared" si="50"/>
        <v>0.42862059640582828</v>
      </c>
      <c r="BD282" s="37">
        <f t="shared" si="51"/>
        <v>7.428149957369623E-3</v>
      </c>
      <c r="BE282" s="93">
        <f t="shared" si="52"/>
        <v>5.6196643165314342</v>
      </c>
      <c r="BF282" s="81">
        <f t="shared" si="53"/>
        <v>0.1070184830570442</v>
      </c>
      <c r="BG282" s="101"/>
      <c r="BH282" s="93">
        <f t="shared" si="54"/>
        <v>-0.54347738287559366</v>
      </c>
      <c r="BI282" s="37">
        <f t="shared" si="55"/>
        <v>-7.6236750277717258E-3</v>
      </c>
      <c r="BJ282" s="93">
        <f t="shared" si="56"/>
        <v>8.8430849012916752</v>
      </c>
      <c r="BK282" s="37">
        <f t="shared" si="57"/>
        <v>0.14285725072106237</v>
      </c>
      <c r="BL282" s="106">
        <f t="shared" si="58"/>
        <v>56.235840449265325</v>
      </c>
      <c r="BM282" s="93">
        <f t="shared" si="59"/>
        <v>-0.5175975075005681</v>
      </c>
      <c r="BN282" s="37">
        <f t="shared" si="60"/>
        <v>-9.1201084222398698E-3</v>
      </c>
      <c r="BO282" s="93">
        <f t="shared" si="61"/>
        <v>8.4219856202777876</v>
      </c>
      <c r="BP282" s="81">
        <f t="shared" si="62"/>
        <v>0.17614111329028193</v>
      </c>
      <c r="BQ282" s="101"/>
    </row>
    <row r="283" spans="1:69" ht="12.75" customHeight="1" x14ac:dyDescent="0.2">
      <c r="A283" s="90">
        <v>40940</v>
      </c>
      <c r="B283" s="55">
        <v>2012</v>
      </c>
      <c r="C283" s="80" t="s">
        <v>51</v>
      </c>
      <c r="D283" s="41"/>
      <c r="E283" s="41">
        <v>141.81510148849793</v>
      </c>
      <c r="F283" s="41">
        <v>134.55736541550178</v>
      </c>
      <c r="G283" s="41">
        <v>142.56475161987038</v>
      </c>
      <c r="H283" s="41">
        <v>61.518275684047502</v>
      </c>
      <c r="I283" s="41">
        <v>71.339006462035542</v>
      </c>
      <c r="J283" s="41"/>
      <c r="K283" s="41">
        <v>146.27755086704568</v>
      </c>
      <c r="L283" s="41"/>
      <c r="M283" s="66">
        <f t="shared" si="14"/>
        <v>8.0073862043686006</v>
      </c>
      <c r="N283" s="43"/>
      <c r="O283" s="34">
        <v>256.05768266965958</v>
      </c>
      <c r="P283" s="56"/>
      <c r="Q283" s="44"/>
      <c r="R283" s="101"/>
      <c r="S283" s="106">
        <f t="shared" si="20"/>
        <v>1.670026173338897</v>
      </c>
      <c r="T283" s="84">
        <f t="shared" si="21"/>
        <v>8.6331644117778605E-3</v>
      </c>
      <c r="U283" s="93">
        <f t="shared" si="22"/>
        <v>6.1912801142109402</v>
      </c>
      <c r="V283" s="37">
        <f t="shared" si="23"/>
        <v>4.8231431999186114E-2</v>
      </c>
      <c r="W283" s="106">
        <f t="shared" si="24"/>
        <v>54.181137846251488</v>
      </c>
      <c r="X283" s="93">
        <f t="shared" si="25"/>
        <v>1.3916884777824237</v>
      </c>
      <c r="Y283" s="107">
        <f t="shared" si="26"/>
        <v>2.6363004244815524E-2</v>
      </c>
      <c r="Z283" s="93">
        <f t="shared" si="27"/>
        <v>5.1594000951757835</v>
      </c>
      <c r="AA283" s="81">
        <f t="shared" si="28"/>
        <v>0.10524718893839236</v>
      </c>
      <c r="AB283" s="104"/>
      <c r="AC283" s="106">
        <f t="shared" si="29"/>
        <v>1.2202503184360296</v>
      </c>
      <c r="AD283" s="37">
        <f t="shared" si="30"/>
        <v>8.6331644117778605E-3</v>
      </c>
      <c r="AE283" s="93">
        <f t="shared" si="31"/>
        <v>9.119037492385246</v>
      </c>
      <c r="AF283" s="37">
        <f t="shared" si="32"/>
        <v>6.8335184475640132E-2</v>
      </c>
      <c r="AG283" s="106">
        <f t="shared" si="33"/>
        <v>60.853959683225312</v>
      </c>
      <c r="AH283" s="93">
        <f t="shared" si="34"/>
        <v>1.0168752653633533</v>
      </c>
      <c r="AI283" s="37">
        <f t="shared" si="35"/>
        <v>1.6994064387599206E-2</v>
      </c>
      <c r="AJ283" s="93">
        <f t="shared" si="36"/>
        <v>7.5991979103210383</v>
      </c>
      <c r="AK283" s="81">
        <f t="shared" si="37"/>
        <v>0.14269518175156803</v>
      </c>
      <c r="AL283" s="104"/>
      <c r="AM283" s="90">
        <f t="shared" si="38"/>
        <v>40940</v>
      </c>
      <c r="AN283" s="106">
        <f t="shared" si="15"/>
        <v>1.4197699594045616</v>
      </c>
      <c r="AO283" s="37">
        <f t="shared" si="39"/>
        <v>1.0112657906365952E-2</v>
      </c>
      <c r="AP283" s="93">
        <f t="shared" si="17"/>
        <v>6.4723004059539733</v>
      </c>
      <c r="AQ283" s="37">
        <f t="shared" si="40"/>
        <v>4.7821534312760372E-2</v>
      </c>
      <c r="AR283" s="106">
        <f t="shared" si="19"/>
        <v>60.229251240414939</v>
      </c>
      <c r="AS283" s="93">
        <f t="shared" si="41"/>
        <v>1.1831416328371347</v>
      </c>
      <c r="AT283" s="37">
        <f t="shared" si="42"/>
        <v>2.0037588262805661E-2</v>
      </c>
      <c r="AU283" s="93">
        <f t="shared" si="43"/>
        <v>5.3935836716283063</v>
      </c>
      <c r="AV283" s="81">
        <f t="shared" si="44"/>
        <v>9.835904094470127E-2</v>
      </c>
      <c r="AW283" s="104"/>
      <c r="AX283" s="93">
        <f t="shared" si="45"/>
        <v>0.48091378420237874</v>
      </c>
      <c r="AY283" s="37">
        <f t="shared" si="46"/>
        <v>7.8790067138141406E-3</v>
      </c>
      <c r="AZ283" s="93">
        <f t="shared" si="47"/>
        <v>5.9204646360351063</v>
      </c>
      <c r="BA283" s="37">
        <f t="shared" si="48"/>
        <v>0.10648736927650604</v>
      </c>
      <c r="BB283" s="106">
        <f t="shared" si="49"/>
        <v>58.588833984807145</v>
      </c>
      <c r="BC283" s="93">
        <f t="shared" si="50"/>
        <v>0.45801312781178893</v>
      </c>
      <c r="BD283" s="37">
        <f t="shared" si="51"/>
        <v>7.8790067138141406E-3</v>
      </c>
      <c r="BE283" s="93">
        <f t="shared" si="52"/>
        <v>5.6385377486048682</v>
      </c>
      <c r="BF283" s="81">
        <f t="shared" si="53"/>
        <v>0.10648736927650626</v>
      </c>
      <c r="BG283" s="101"/>
      <c r="BH283" s="93">
        <f t="shared" si="54"/>
        <v>0.59437399030694849</v>
      </c>
      <c r="BI283" s="37">
        <f t="shared" si="55"/>
        <v>8.4016832025308741E-3</v>
      </c>
      <c r="BJ283" s="93">
        <f t="shared" si="56"/>
        <v>7.1507027463651127</v>
      </c>
      <c r="BK283" s="37">
        <f t="shared" si="57"/>
        <v>0.1114019584944943</v>
      </c>
      <c r="BL283" s="106">
        <f t="shared" si="58"/>
        <v>56.801910916224315</v>
      </c>
      <c r="BM283" s="93">
        <f t="shared" si="59"/>
        <v>0.56607046695899044</v>
      </c>
      <c r="BN283" s="37">
        <f t="shared" si="60"/>
        <v>1.0066008837721352E-2</v>
      </c>
      <c r="BO283" s="93">
        <f t="shared" si="61"/>
        <v>6.8101930917762914</v>
      </c>
      <c r="BP283" s="81">
        <f t="shared" si="62"/>
        <v>0.13622642685916708</v>
      </c>
      <c r="BQ283" s="101"/>
    </row>
    <row r="284" spans="1:69" ht="12.75" customHeight="1" x14ac:dyDescent="0.2">
      <c r="A284" s="90">
        <v>40969</v>
      </c>
      <c r="B284" s="55">
        <v>2012</v>
      </c>
      <c r="C284" s="80" t="s">
        <v>52</v>
      </c>
      <c r="D284" s="41"/>
      <c r="E284" s="41">
        <v>144.8990392422192</v>
      </c>
      <c r="F284" s="41">
        <v>137.67236690262328</v>
      </c>
      <c r="G284" s="41">
        <v>145.04376142216313</v>
      </c>
      <c r="H284" s="41">
        <v>63.275048213272832</v>
      </c>
      <c r="I284" s="41">
        <v>73.685021739130434</v>
      </c>
      <c r="J284" s="41"/>
      <c r="K284" s="41">
        <v>154.8983155265916</v>
      </c>
      <c r="L284" s="41"/>
      <c r="M284" s="66">
        <f t="shared" si="14"/>
        <v>7.371394519539848</v>
      </c>
      <c r="N284" s="43"/>
      <c r="O284" s="34">
        <v>270.96904447612587</v>
      </c>
      <c r="P284" s="56"/>
      <c r="Q284" s="44"/>
      <c r="R284" s="101"/>
      <c r="S284" s="106">
        <f t="shared" si="20"/>
        <v>3.1150014871215035</v>
      </c>
      <c r="T284" s="84">
        <f t="shared" si="21"/>
        <v>1.7388658655981715E-2</v>
      </c>
      <c r="U284" s="93">
        <f t="shared" si="22"/>
        <v>5.7799809648444409</v>
      </c>
      <c r="V284" s="37">
        <f t="shared" si="23"/>
        <v>4.3823462012213321E-2</v>
      </c>
      <c r="W284" s="106">
        <f t="shared" si="24"/>
        <v>56.776972418852736</v>
      </c>
      <c r="X284" s="93">
        <f t="shared" si="25"/>
        <v>2.5958345726012482</v>
      </c>
      <c r="Y284" s="107">
        <f t="shared" si="26"/>
        <v>4.7910300074675227E-2</v>
      </c>
      <c r="Z284" s="93">
        <f t="shared" si="27"/>
        <v>4.8166508040370388</v>
      </c>
      <c r="AA284" s="81">
        <f t="shared" si="28"/>
        <v>9.2698633386896656E-2</v>
      </c>
      <c r="AB284" s="104"/>
      <c r="AC284" s="106">
        <f t="shared" si="29"/>
        <v>2.4790098022927509</v>
      </c>
      <c r="AD284" s="37">
        <f t="shared" si="30"/>
        <v>1.7388658655981715E-2</v>
      </c>
      <c r="AE284" s="93">
        <f t="shared" si="31"/>
        <v>6.9174807553857249</v>
      </c>
      <c r="AF284" s="37">
        <f t="shared" si="32"/>
        <v>5.0080844296921168E-2</v>
      </c>
      <c r="AG284" s="106">
        <f t="shared" si="33"/>
        <v>62.919801185135938</v>
      </c>
      <c r="AH284" s="93">
        <f t="shared" si="34"/>
        <v>2.0658415019106258</v>
      </c>
      <c r="AI284" s="37">
        <f t="shared" si="35"/>
        <v>3.3947528027171048E-2</v>
      </c>
      <c r="AJ284" s="93">
        <f t="shared" si="36"/>
        <v>5.764567296154766</v>
      </c>
      <c r="AK284" s="81">
        <f t="shared" si="37"/>
        <v>0.10085808252227446</v>
      </c>
      <c r="AL284" s="104"/>
      <c r="AM284" s="90">
        <f t="shared" si="38"/>
        <v>40969</v>
      </c>
      <c r="AN284" s="106">
        <f t="shared" si="15"/>
        <v>3.0839377537212727</v>
      </c>
      <c r="AO284" s="37">
        <f t="shared" si="39"/>
        <v>2.1746187263218975E-2</v>
      </c>
      <c r="AP284" s="93">
        <f t="shared" si="17"/>
        <v>6.9593910690121845</v>
      </c>
      <c r="AQ284" s="37">
        <f t="shared" si="40"/>
        <v>5.045243453335102E-2</v>
      </c>
      <c r="AR284" s="106">
        <f t="shared" si="19"/>
        <v>62.799199368516</v>
      </c>
      <c r="AS284" s="93">
        <f t="shared" si="41"/>
        <v>2.5699481281010605</v>
      </c>
      <c r="AT284" s="37">
        <f t="shared" si="42"/>
        <v>4.2669435119535137E-2</v>
      </c>
      <c r="AU284" s="93">
        <f t="shared" si="43"/>
        <v>5.799492557510149</v>
      </c>
      <c r="AV284" s="81">
        <f t="shared" si="44"/>
        <v>0.10174600681262369</v>
      </c>
      <c r="AW284" s="104"/>
      <c r="AX284" s="93">
        <f t="shared" si="45"/>
        <v>1.75677252922533</v>
      </c>
      <c r="AY284" s="37">
        <f t="shared" si="46"/>
        <v>2.8556920844920342E-2</v>
      </c>
      <c r="AZ284" s="93">
        <f t="shared" si="47"/>
        <v>5.6780683475010179</v>
      </c>
      <c r="BA284" s="37">
        <f t="shared" si="48"/>
        <v>9.8582744455240512E-2</v>
      </c>
      <c r="BB284" s="106">
        <f t="shared" si="49"/>
        <v>60.261950679307454</v>
      </c>
      <c r="BC284" s="93">
        <f t="shared" si="50"/>
        <v>1.6731166945003082</v>
      </c>
      <c r="BD284" s="37">
        <f t="shared" si="51"/>
        <v>2.855692084492012E-2</v>
      </c>
      <c r="BE284" s="93">
        <f t="shared" si="52"/>
        <v>5.4076841404771585</v>
      </c>
      <c r="BF284" s="81">
        <f t="shared" si="53"/>
        <v>9.8582744455240512E-2</v>
      </c>
      <c r="BG284" s="101"/>
      <c r="BH284" s="93">
        <f t="shared" si="54"/>
        <v>2.3460152770948923</v>
      </c>
      <c r="BI284" s="37">
        <f t="shared" si="55"/>
        <v>3.2885449257600285E-2</v>
      </c>
      <c r="BJ284" s="93">
        <f t="shared" si="56"/>
        <v>6.5789555032661298</v>
      </c>
      <c r="BK284" s="37">
        <f t="shared" si="57"/>
        <v>9.8038163645927767E-2</v>
      </c>
      <c r="BL284" s="106">
        <f t="shared" si="58"/>
        <v>59.036211180124226</v>
      </c>
      <c r="BM284" s="93">
        <f t="shared" si="59"/>
        <v>2.234300263899911</v>
      </c>
      <c r="BN284" s="37">
        <f t="shared" si="60"/>
        <v>3.933494891034961E-2</v>
      </c>
      <c r="BO284" s="93">
        <f t="shared" si="61"/>
        <v>6.2656719078725089</v>
      </c>
      <c r="BP284" s="81">
        <f t="shared" si="62"/>
        <v>0.11873427852512353</v>
      </c>
      <c r="BQ284" s="101"/>
    </row>
    <row r="285" spans="1:69" ht="12.75" customHeight="1" x14ac:dyDescent="0.2">
      <c r="A285" s="90">
        <v>41000</v>
      </c>
      <c r="B285" s="55">
        <v>2012</v>
      </c>
      <c r="C285" s="80" t="s">
        <v>53</v>
      </c>
      <c r="D285" s="41"/>
      <c r="E285" s="41">
        <v>148.8497699594046</v>
      </c>
      <c r="F285" s="41">
        <v>141.73842424602938</v>
      </c>
      <c r="G285" s="41">
        <v>147.78288032342024</v>
      </c>
      <c r="H285" s="41">
        <v>64.400000000000006</v>
      </c>
      <c r="I285" s="41">
        <v>74.59</v>
      </c>
      <c r="J285" s="41"/>
      <c r="K285" s="41">
        <v>147.2433736071869</v>
      </c>
      <c r="L285" s="41"/>
      <c r="M285" s="66">
        <f t="shared" si="14"/>
        <v>6.044456077390862</v>
      </c>
      <c r="N285" s="43"/>
      <c r="O285" s="34">
        <v>257.61628747147245</v>
      </c>
      <c r="P285" s="56"/>
      <c r="Q285" s="44"/>
      <c r="R285" s="101"/>
      <c r="S285" s="106">
        <f t="shared" si="20"/>
        <v>4.0660573434061007</v>
      </c>
      <c r="T285" s="84">
        <f t="shared" si="21"/>
        <v>1.8884775700794609E-2</v>
      </c>
      <c r="U285" s="93">
        <f t="shared" si="22"/>
        <v>6.9962185473796978</v>
      </c>
      <c r="V285" s="37">
        <f t="shared" si="23"/>
        <v>5.1922992585015981E-2</v>
      </c>
      <c r="W285" s="106">
        <f t="shared" si="24"/>
        <v>60.16535353835782</v>
      </c>
      <c r="X285" s="93">
        <f t="shared" si="25"/>
        <v>3.3883811195050839</v>
      </c>
      <c r="Y285" s="107">
        <f t="shared" si="26"/>
        <v>5.9678791861398572E-2</v>
      </c>
      <c r="Z285" s="93">
        <f t="shared" si="27"/>
        <v>5.8301821228164101</v>
      </c>
      <c r="AA285" s="81">
        <f t="shared" si="28"/>
        <v>0.10730033550881202</v>
      </c>
      <c r="AB285" s="104"/>
      <c r="AC285" s="106">
        <f t="shared" si="29"/>
        <v>2.7391189012571147</v>
      </c>
      <c r="AD285" s="37">
        <f t="shared" si="30"/>
        <v>1.8884775700794609E-2</v>
      </c>
      <c r="AE285" s="93">
        <f t="shared" si="31"/>
        <v>6.6600991305311084</v>
      </c>
      <c r="AF285" s="37">
        <f t="shared" si="32"/>
        <v>4.7193649914169189E-2</v>
      </c>
      <c r="AG285" s="106">
        <f t="shared" si="33"/>
        <v>65.202400269516872</v>
      </c>
      <c r="AH285" s="93">
        <f t="shared" si="34"/>
        <v>2.2825990843809336</v>
      </c>
      <c r="AI285" s="37">
        <f t="shared" si="35"/>
        <v>3.6277913174973087E-2</v>
      </c>
      <c r="AJ285" s="93">
        <f t="shared" si="36"/>
        <v>5.5500826087759236</v>
      </c>
      <c r="AK285" s="81">
        <f t="shared" si="37"/>
        <v>9.3040519235828567E-2</v>
      </c>
      <c r="AL285" s="104"/>
      <c r="AM285" s="90">
        <f t="shared" si="38"/>
        <v>41000</v>
      </c>
      <c r="AN285" s="106">
        <f t="shared" si="15"/>
        <v>3.9507307171853938</v>
      </c>
      <c r="AO285" s="37">
        <f t="shared" si="39"/>
        <v>2.7265403123765353E-2</v>
      </c>
      <c r="AP285" s="93">
        <f t="shared" si="17"/>
        <v>7.0476454668470865</v>
      </c>
      <c r="AQ285" s="37">
        <f t="shared" si="40"/>
        <v>4.9700563317138347E-2</v>
      </c>
      <c r="AR285" s="106">
        <f t="shared" si="19"/>
        <v>66.091474966170495</v>
      </c>
      <c r="AS285" s="93">
        <f t="shared" si="41"/>
        <v>3.2922755976544948</v>
      </c>
      <c r="AT285" s="37">
        <f t="shared" si="42"/>
        <v>5.2425439030438614E-2</v>
      </c>
      <c r="AU285" s="93">
        <f t="shared" si="43"/>
        <v>5.8730378890392387</v>
      </c>
      <c r="AV285" s="81">
        <f t="shared" si="44"/>
        <v>9.7528899355469933E-2</v>
      </c>
      <c r="AW285" s="104"/>
      <c r="AX285" s="93">
        <f t="shared" si="45"/>
        <v>1.1249517867271734</v>
      </c>
      <c r="AY285" s="37">
        <f t="shared" si="46"/>
        <v>1.7778758270328821E-2</v>
      </c>
      <c r="AZ285" s="93">
        <f t="shared" si="47"/>
        <v>3.1917656169334023</v>
      </c>
      <c r="BA285" s="37">
        <f t="shared" si="48"/>
        <v>5.2146016775422854E-2</v>
      </c>
      <c r="BB285" s="106">
        <f t="shared" si="49"/>
        <v>61.333333333333336</v>
      </c>
      <c r="BC285" s="93">
        <f t="shared" si="50"/>
        <v>1.0713826540258822</v>
      </c>
      <c r="BD285" s="37">
        <f t="shared" si="51"/>
        <v>1.7778758270328821E-2</v>
      </c>
      <c r="BE285" s="93">
        <f t="shared" si="52"/>
        <v>3.0397767780318077</v>
      </c>
      <c r="BF285" s="81">
        <f t="shared" si="53"/>
        <v>5.2146016775422632E-2</v>
      </c>
      <c r="BG285" s="101"/>
      <c r="BH285" s="93">
        <f t="shared" si="54"/>
        <v>0.90497826086956934</v>
      </c>
      <c r="BI285" s="37">
        <f t="shared" si="55"/>
        <v>1.2281712612822293E-2</v>
      </c>
      <c r="BJ285" s="93">
        <f t="shared" si="56"/>
        <v>3.2526332794830495</v>
      </c>
      <c r="BK285" s="37">
        <f t="shared" si="57"/>
        <v>4.5595084722233947E-2</v>
      </c>
      <c r="BL285" s="106">
        <f t="shared" si="58"/>
        <v>59.898095238095237</v>
      </c>
      <c r="BM285" s="93">
        <f t="shared" si="59"/>
        <v>0.86188405797101098</v>
      </c>
      <c r="BN285" s="37">
        <f t="shared" si="60"/>
        <v>1.4599244103611797E-2</v>
      </c>
      <c r="BO285" s="93">
        <f t="shared" si="61"/>
        <v>3.0977459804600471</v>
      </c>
      <c r="BP285" s="81">
        <f t="shared" si="62"/>
        <v>5.4537446000715306E-2</v>
      </c>
      <c r="BQ285" s="101"/>
    </row>
    <row r="286" spans="1:69" ht="12.75" customHeight="1" x14ac:dyDescent="0.2">
      <c r="A286" s="90">
        <v>41030</v>
      </c>
      <c r="B286" s="55">
        <v>2012</v>
      </c>
      <c r="C286" s="80" t="s">
        <v>54</v>
      </c>
      <c r="D286" s="41"/>
      <c r="E286" s="41">
        <v>145.36159024593579</v>
      </c>
      <c r="F286" s="41">
        <v>137.67640499999999</v>
      </c>
      <c r="G286" s="41">
        <v>144.0109020592667</v>
      </c>
      <c r="H286" s="41">
        <v>59.099289234268383</v>
      </c>
      <c r="I286" s="41">
        <v>69.888403078403073</v>
      </c>
      <c r="J286" s="41"/>
      <c r="K286" s="41">
        <v>136.28200407492056</v>
      </c>
      <c r="L286" s="41"/>
      <c r="M286" s="66">
        <f t="shared" si="14"/>
        <v>6.3344970592667096</v>
      </c>
      <c r="N286" s="43"/>
      <c r="O286" s="34">
        <v>238.34789711169145</v>
      </c>
      <c r="P286" s="56"/>
      <c r="Q286" s="44"/>
      <c r="R286" s="101"/>
      <c r="S286" s="106">
        <f t="shared" si="20"/>
        <v>-4.0620192460293936</v>
      </c>
      <c r="T286" s="84">
        <f t="shared" si="21"/>
        <v>-2.5523783647325327E-2</v>
      </c>
      <c r="U286" s="93">
        <f t="shared" si="22"/>
        <v>0.97033992356193721</v>
      </c>
      <c r="V286" s="37">
        <f t="shared" si="23"/>
        <v>7.0980020017354928E-3</v>
      </c>
      <c r="W286" s="106">
        <f t="shared" si="24"/>
        <v>56.780337499999987</v>
      </c>
      <c r="X286" s="93">
        <f t="shared" si="25"/>
        <v>-3.3850160383578327</v>
      </c>
      <c r="Y286" s="107">
        <f t="shared" si="26"/>
        <v>-5.6261882284124654E-2</v>
      </c>
      <c r="Z286" s="93">
        <f t="shared" si="27"/>
        <v>0.80861660296827154</v>
      </c>
      <c r="AA286" s="81">
        <f t="shared" si="28"/>
        <v>1.4446877637652733E-2</v>
      </c>
      <c r="AB286" s="104"/>
      <c r="AC286" s="106">
        <f t="shared" si="29"/>
        <v>-3.771978264153546</v>
      </c>
      <c r="AD286" s="37">
        <f t="shared" si="30"/>
        <v>-2.5523783647325327E-2</v>
      </c>
      <c r="AE286" s="93">
        <f t="shared" si="31"/>
        <v>2.5036284257727743</v>
      </c>
      <c r="AF286" s="37">
        <f t="shared" si="32"/>
        <v>1.7692577642738128E-2</v>
      </c>
      <c r="AG286" s="106">
        <f t="shared" si="33"/>
        <v>62.059085049388912</v>
      </c>
      <c r="AH286" s="93">
        <f t="shared" si="34"/>
        <v>-3.1433152201279597</v>
      </c>
      <c r="AI286" s="37">
        <f t="shared" si="35"/>
        <v>-4.8208581388644145E-2</v>
      </c>
      <c r="AJ286" s="93">
        <f t="shared" si="36"/>
        <v>2.0863570214773119</v>
      </c>
      <c r="AK286" s="81">
        <f t="shared" si="37"/>
        <v>3.4788429509264862E-2</v>
      </c>
      <c r="AL286" s="104"/>
      <c r="AM286" s="90">
        <f t="shared" si="38"/>
        <v>41030</v>
      </c>
      <c r="AN286" s="106">
        <f t="shared" si="15"/>
        <v>-3.48817971346881</v>
      </c>
      <c r="AO286" s="37">
        <f t="shared" si="39"/>
        <v>-2.3434229790345928E-2</v>
      </c>
      <c r="AP286" s="93">
        <f t="shared" si="17"/>
        <v>0.99767955581401679</v>
      </c>
      <c r="AQ286" s="37">
        <f t="shared" si="40"/>
        <v>6.9108654028882111E-3</v>
      </c>
      <c r="AR286" s="106">
        <f t="shared" si="19"/>
        <v>63.18465853827982</v>
      </c>
      <c r="AS286" s="93">
        <f t="shared" si="41"/>
        <v>-2.906816427890675</v>
      </c>
      <c r="AT286" s="37">
        <f t="shared" si="42"/>
        <v>-4.3981715181550363E-2</v>
      </c>
      <c r="AU286" s="93">
        <f t="shared" si="43"/>
        <v>0.83139962984500926</v>
      </c>
      <c r="AV286" s="81">
        <f t="shared" si="44"/>
        <v>1.3333699703906632E-2</v>
      </c>
      <c r="AW286" s="104"/>
      <c r="AX286" s="93">
        <f t="shared" si="45"/>
        <v>-5.3007107657316226</v>
      </c>
      <c r="AY286" s="37">
        <f t="shared" si="46"/>
        <v>-8.2309173380925804E-2</v>
      </c>
      <c r="AZ286" s="93">
        <f t="shared" si="47"/>
        <v>-1.3133798416221723</v>
      </c>
      <c r="BA286" s="37">
        <f t="shared" si="48"/>
        <v>-2.1740139307076523E-2</v>
      </c>
      <c r="BB286" s="106">
        <f t="shared" si="49"/>
        <v>56.285037365969885</v>
      </c>
      <c r="BC286" s="93">
        <f t="shared" si="50"/>
        <v>-5.0482959673634511</v>
      </c>
      <c r="BD286" s="37">
        <f t="shared" si="51"/>
        <v>-8.2309173380925804E-2</v>
      </c>
      <c r="BE286" s="93">
        <f t="shared" si="52"/>
        <v>-1.2508379444020719</v>
      </c>
      <c r="BF286" s="81">
        <f t="shared" si="53"/>
        <v>-2.1740139307076523E-2</v>
      </c>
      <c r="BG286" s="101"/>
      <c r="BH286" s="93">
        <f t="shared" si="54"/>
        <v>-4.7015969215969307</v>
      </c>
      <c r="BI286" s="37">
        <f t="shared" si="55"/>
        <v>-6.3032536822589247E-2</v>
      </c>
      <c r="BJ286" s="93">
        <f t="shared" si="56"/>
        <v>0.75553958890387207</v>
      </c>
      <c r="BK286" s="37">
        <f t="shared" si="57"/>
        <v>1.0928805068498804E-2</v>
      </c>
      <c r="BL286" s="106">
        <f t="shared" si="58"/>
        <v>55.420383884193399</v>
      </c>
      <c r="BM286" s="93">
        <f t="shared" si="59"/>
        <v>-4.4777113539018387</v>
      </c>
      <c r="BN286" s="37">
        <f t="shared" si="60"/>
        <v>-7.4755488235525913E-2</v>
      </c>
      <c r="BO286" s="93">
        <f t="shared" si="61"/>
        <v>0.71956151324178563</v>
      </c>
      <c r="BP286" s="81">
        <f t="shared" si="62"/>
        <v>1.3154491688664338E-2</v>
      </c>
      <c r="BQ286" s="101"/>
    </row>
    <row r="287" spans="1:69" ht="12.75" customHeight="1" x14ac:dyDescent="0.2">
      <c r="A287" s="90">
        <v>41061</v>
      </c>
      <c r="B287" s="55">
        <v>2012</v>
      </c>
      <c r="C287" s="80" t="s">
        <v>13</v>
      </c>
      <c r="D287" s="41"/>
      <c r="E287" s="41">
        <v>139.36139849937476</v>
      </c>
      <c r="F287" s="41">
        <v>131.634916</v>
      </c>
      <c r="G287" s="41">
        <v>137.43749171270721</v>
      </c>
      <c r="H287" s="41">
        <v>54.500818802122815</v>
      </c>
      <c r="I287" s="41">
        <v>65.59462081128747</v>
      </c>
      <c r="J287" s="41"/>
      <c r="K287" s="41">
        <v>120.262843210866</v>
      </c>
      <c r="L287" s="41"/>
      <c r="M287" s="66">
        <f t="shared" si="14"/>
        <v>5.8025757127072097</v>
      </c>
      <c r="N287" s="43"/>
      <c r="O287" s="34">
        <v>210.46635895509297</v>
      </c>
      <c r="P287" s="56"/>
      <c r="Q287" s="44"/>
      <c r="R287" s="101"/>
      <c r="S287" s="106">
        <f t="shared" si="20"/>
        <v>-6.0414889999999843</v>
      </c>
      <c r="T287" s="84">
        <f t="shared" si="21"/>
        <v>-4.5645227219354823E-2</v>
      </c>
      <c r="U287" s="93">
        <f t="shared" si="22"/>
        <v>-3.9298302970673831</v>
      </c>
      <c r="V287" s="37">
        <f t="shared" si="23"/>
        <v>-2.8988585929676902E-2</v>
      </c>
      <c r="W287" s="106">
        <f t="shared" si="24"/>
        <v>51.745763333333343</v>
      </c>
      <c r="X287" s="93">
        <f t="shared" si="25"/>
        <v>-5.0345741666666441</v>
      </c>
      <c r="Y287" s="107">
        <f t="shared" si="26"/>
        <v>-8.8667563250511616E-2</v>
      </c>
      <c r="Z287" s="93">
        <f t="shared" si="27"/>
        <v>-3.2748585808894859</v>
      </c>
      <c r="AA287" s="81">
        <f t="shared" si="28"/>
        <v>-5.9520566415897536E-2</v>
      </c>
      <c r="AB287" s="104"/>
      <c r="AC287" s="106">
        <f t="shared" si="29"/>
        <v>-6.5734103465594842</v>
      </c>
      <c r="AD287" s="37">
        <f t="shared" si="30"/>
        <v>-4.5645227219354823E-2</v>
      </c>
      <c r="AE287" s="93">
        <f t="shared" si="31"/>
        <v>-2.2048591761447653</v>
      </c>
      <c r="AF287" s="37">
        <f t="shared" si="32"/>
        <v>-1.5789330114470257E-2</v>
      </c>
      <c r="AG287" s="106">
        <f t="shared" si="33"/>
        <v>56.58124309392268</v>
      </c>
      <c r="AH287" s="93">
        <f t="shared" si="34"/>
        <v>-5.4778419554662321</v>
      </c>
      <c r="AI287" s="37">
        <f t="shared" si="35"/>
        <v>-8.8268171390325278E-2</v>
      </c>
      <c r="AJ287" s="93">
        <f t="shared" si="36"/>
        <v>-1.8373826467873045</v>
      </c>
      <c r="AK287" s="81">
        <f t="shared" si="37"/>
        <v>-3.1452000513372158E-2</v>
      </c>
      <c r="AL287" s="104"/>
      <c r="AM287" s="90">
        <f t="shared" si="38"/>
        <v>41061</v>
      </c>
      <c r="AN287" s="106">
        <f t="shared" si="15"/>
        <v>-6.000191746561029</v>
      </c>
      <c r="AO287" s="37">
        <f t="shared" si="39"/>
        <v>-4.1277697474342179E-2</v>
      </c>
      <c r="AP287" s="93">
        <f t="shared" si="17"/>
        <v>-3.4390751136157292</v>
      </c>
      <c r="AQ287" s="37">
        <f t="shared" si="40"/>
        <v>-2.4083079184569867E-2</v>
      </c>
      <c r="AR287" s="106">
        <f t="shared" si="19"/>
        <v>58.184498749478962</v>
      </c>
      <c r="AS287" s="93">
        <f t="shared" si="41"/>
        <v>-5.0001597888008575</v>
      </c>
      <c r="AT287" s="37">
        <f t="shared" si="42"/>
        <v>-7.913566211284595E-2</v>
      </c>
      <c r="AU287" s="93">
        <f t="shared" si="43"/>
        <v>-2.8658959280131171</v>
      </c>
      <c r="AV287" s="81">
        <f t="shared" si="44"/>
        <v>-4.694311876528634E-2</v>
      </c>
      <c r="AW287" s="104"/>
      <c r="AX287" s="93">
        <f t="shared" si="45"/>
        <v>-4.5984704321455681</v>
      </c>
      <c r="AY287" s="37">
        <f t="shared" si="46"/>
        <v>-7.7809234116459902E-2</v>
      </c>
      <c r="AZ287" s="93">
        <f t="shared" si="47"/>
        <v>-4.3351182138813229</v>
      </c>
      <c r="BA287" s="37">
        <f t="shared" si="48"/>
        <v>-7.368146805756004E-2</v>
      </c>
      <c r="BB287" s="106">
        <f t="shared" si="49"/>
        <v>51.90554171630744</v>
      </c>
      <c r="BC287" s="93">
        <f t="shared" si="50"/>
        <v>-4.3794956496624451</v>
      </c>
      <c r="BD287" s="37">
        <f t="shared" si="51"/>
        <v>-7.7809234116459902E-2</v>
      </c>
      <c r="BE287" s="93">
        <f t="shared" si="52"/>
        <v>-4.1286840132203082</v>
      </c>
      <c r="BF287" s="81">
        <f t="shared" si="53"/>
        <v>-7.368146805756004E-2</v>
      </c>
      <c r="BG287" s="101"/>
      <c r="BH287" s="93">
        <f t="shared" si="54"/>
        <v>-4.2937822671156027</v>
      </c>
      <c r="BI287" s="37">
        <f t="shared" si="55"/>
        <v>-6.1437693207822996E-2</v>
      </c>
      <c r="BJ287" s="93">
        <f t="shared" si="56"/>
        <v>-2.5281255538175458</v>
      </c>
      <c r="BK287" s="37">
        <f t="shared" si="57"/>
        <v>-3.7111327547894368E-2</v>
      </c>
      <c r="BL287" s="106">
        <f t="shared" si="58"/>
        <v>51.331067439321394</v>
      </c>
      <c r="BM287" s="93">
        <f t="shared" si="59"/>
        <v>-4.0893164448720043</v>
      </c>
      <c r="BN287" s="37">
        <f t="shared" si="60"/>
        <v>-7.3787226978020426E-2</v>
      </c>
      <c r="BO287" s="93">
        <f t="shared" si="61"/>
        <v>-2.4077386226833752</v>
      </c>
      <c r="BP287" s="81">
        <f t="shared" si="62"/>
        <v>-4.4804468113885609E-2</v>
      </c>
      <c r="BQ287" s="101"/>
    </row>
    <row r="288" spans="1:69" ht="12.75" customHeight="1" x14ac:dyDescent="0.2">
      <c r="A288" s="90">
        <v>41091</v>
      </c>
      <c r="B288" s="55">
        <v>2012</v>
      </c>
      <c r="C288" s="80" t="s">
        <v>55</v>
      </c>
      <c r="D288" s="41"/>
      <c r="E288" s="41">
        <v>138.44105460608586</v>
      </c>
      <c r="F288" s="41">
        <v>131.084754</v>
      </c>
      <c r="G288" s="41">
        <v>136.59248417880463</v>
      </c>
      <c r="H288" s="41">
        <v>53.740513646702041</v>
      </c>
      <c r="I288" s="41">
        <v>67.33534231200899</v>
      </c>
      <c r="J288" s="41"/>
      <c r="K288" s="41">
        <v>125.51186940595065</v>
      </c>
      <c r="L288" s="41"/>
      <c r="M288" s="66">
        <f t="shared" si="14"/>
        <v>5.5077301788046213</v>
      </c>
      <c r="N288" s="43"/>
      <c r="O288" s="34">
        <v>219.73572817661477</v>
      </c>
      <c r="P288" s="56"/>
      <c r="Q288" s="44"/>
      <c r="R288" s="101"/>
      <c r="S288" s="106">
        <f t="shared" si="20"/>
        <v>-0.55016200000000026</v>
      </c>
      <c r="T288" s="84">
        <f t="shared" si="21"/>
        <v>-6.148304391853654E-3</v>
      </c>
      <c r="U288" s="93">
        <f t="shared" si="22"/>
        <v>-4.0213711561477794</v>
      </c>
      <c r="V288" s="37">
        <f t="shared" si="23"/>
        <v>-2.9764536222914528E-2</v>
      </c>
      <c r="W288" s="106">
        <f t="shared" si="24"/>
        <v>51.287295</v>
      </c>
      <c r="X288" s="93">
        <f t="shared" si="25"/>
        <v>-0.45846833333334303</v>
      </c>
      <c r="Y288" s="107">
        <f t="shared" si="26"/>
        <v>-8.8600168168359028E-3</v>
      </c>
      <c r="Z288" s="93">
        <f t="shared" si="27"/>
        <v>-3.3511426301231495</v>
      </c>
      <c r="AA288" s="81">
        <f t="shared" si="28"/>
        <v>-6.1333061036789371E-2</v>
      </c>
      <c r="AB288" s="104"/>
      <c r="AC288" s="106">
        <f t="shared" si="29"/>
        <v>-0.84500753390258865</v>
      </c>
      <c r="AD288" s="37">
        <f t="shared" si="30"/>
        <v>-6.148304391853654E-3</v>
      </c>
      <c r="AE288" s="93">
        <f t="shared" si="31"/>
        <v>-2.8289318925250484</v>
      </c>
      <c r="AF288" s="37">
        <f t="shared" si="32"/>
        <v>-2.0290511832685265E-2</v>
      </c>
      <c r="AG288" s="106">
        <f t="shared" si="33"/>
        <v>55.877070149003856</v>
      </c>
      <c r="AH288" s="93">
        <f t="shared" si="34"/>
        <v>-0.70417294491882387</v>
      </c>
      <c r="AI288" s="37">
        <f t="shared" si="35"/>
        <v>-1.2445342421161132E-2</v>
      </c>
      <c r="AJ288" s="93">
        <f t="shared" si="36"/>
        <v>-2.3574432437708737</v>
      </c>
      <c r="AK288" s="81">
        <f t="shared" si="37"/>
        <v>-4.0481891346298537E-2</v>
      </c>
      <c r="AL288" s="104"/>
      <c r="AM288" s="90">
        <f t="shared" si="38"/>
        <v>41091</v>
      </c>
      <c r="AN288" s="106">
        <f t="shared" si="15"/>
        <v>-0.92034389328890143</v>
      </c>
      <c r="AO288" s="37">
        <f t="shared" si="39"/>
        <v>-6.6040087369891864E-3</v>
      </c>
      <c r="AP288" s="93">
        <f t="shared" si="17"/>
        <v>-4.481340522466212</v>
      </c>
      <c r="AQ288" s="37">
        <f t="shared" si="40"/>
        <v>-3.1355061734275158E-2</v>
      </c>
      <c r="AR288" s="106">
        <f t="shared" si="19"/>
        <v>57.417545505071544</v>
      </c>
      <c r="AS288" s="93">
        <f t="shared" si="41"/>
        <v>-0.76695324440741786</v>
      </c>
      <c r="AT288" s="37">
        <f t="shared" si="42"/>
        <v>-1.3181401591335073E-2</v>
      </c>
      <c r="AU288" s="93">
        <f t="shared" si="43"/>
        <v>-3.73445043538851</v>
      </c>
      <c r="AV288" s="81">
        <f t="shared" si="44"/>
        <v>-6.1068332733154262E-2</v>
      </c>
      <c r="AW288" s="104"/>
      <c r="AX288" s="93">
        <f t="shared" si="45"/>
        <v>-0.76030515542077381</v>
      </c>
      <c r="AY288" s="37">
        <f t="shared" si="46"/>
        <v>-1.3950343722013203E-2</v>
      </c>
      <c r="AZ288" s="93">
        <f t="shared" si="47"/>
        <v>-4.8954749955282111</v>
      </c>
      <c r="BA288" s="37">
        <f t="shared" si="48"/>
        <v>-8.3489254788524869E-2</v>
      </c>
      <c r="BB288" s="106">
        <f t="shared" si="49"/>
        <v>51.181441568287653</v>
      </c>
      <c r="BC288" s="93">
        <f t="shared" si="50"/>
        <v>-0.72410014801978662</v>
      </c>
      <c r="BD288" s="37">
        <f t="shared" si="51"/>
        <v>-1.3950343722013203E-2</v>
      </c>
      <c r="BE288" s="93">
        <f t="shared" si="52"/>
        <v>-4.6623571385983027</v>
      </c>
      <c r="BF288" s="81">
        <f t="shared" si="53"/>
        <v>-8.348925478852498E-2</v>
      </c>
      <c r="BG288" s="101"/>
      <c r="BH288" s="93">
        <f t="shared" si="54"/>
        <v>1.74072150072152</v>
      </c>
      <c r="BI288" s="37">
        <f t="shared" si="55"/>
        <v>2.6537564806258906E-2</v>
      </c>
      <c r="BJ288" s="93">
        <f t="shared" si="56"/>
        <v>-1.2512530030152504</v>
      </c>
      <c r="BK288" s="37">
        <f t="shared" si="57"/>
        <v>-1.8243404520491779E-2</v>
      </c>
      <c r="BL288" s="106">
        <f t="shared" si="58"/>
        <v>52.988897440008557</v>
      </c>
      <c r="BM288" s="93">
        <f t="shared" si="59"/>
        <v>1.6578300006871629</v>
      </c>
      <c r="BN288" s="37">
        <f t="shared" si="60"/>
        <v>3.2296815230793419E-2</v>
      </c>
      <c r="BO288" s="93">
        <f t="shared" si="61"/>
        <v>-1.1916695266811956</v>
      </c>
      <c r="BP288" s="81">
        <f t="shared" si="62"/>
        <v>-2.1994408574827817E-2</v>
      </c>
      <c r="BQ288" s="101"/>
    </row>
    <row r="289" spans="1:69" ht="12.75" customHeight="1" x14ac:dyDescent="0.2">
      <c r="A289" s="90">
        <v>41122</v>
      </c>
      <c r="B289" s="55">
        <v>2012</v>
      </c>
      <c r="C289" s="80" t="s">
        <v>56</v>
      </c>
      <c r="D289" s="41"/>
      <c r="E289" s="41">
        <v>141.59475510629429</v>
      </c>
      <c r="F289" s="41">
        <v>134.13443000000001</v>
      </c>
      <c r="G289" s="41">
        <v>139.40545956805627</v>
      </c>
      <c r="H289" s="41">
        <v>57.871832827899915</v>
      </c>
      <c r="I289" s="41">
        <v>71.062829886163229</v>
      </c>
      <c r="J289" s="41"/>
      <c r="K289" s="41">
        <v>137.43032240739197</v>
      </c>
      <c r="L289" s="41"/>
      <c r="M289" s="66">
        <f t="shared" si="14"/>
        <v>5.2710295680562638</v>
      </c>
      <c r="N289" s="43"/>
      <c r="O289" s="34">
        <v>240.6594899565703</v>
      </c>
      <c r="P289" s="56"/>
      <c r="Q289" s="44"/>
      <c r="R289" s="101"/>
      <c r="S289" s="106">
        <f t="shared" si="20"/>
        <v>3.0496760000000052</v>
      </c>
      <c r="T289" s="84">
        <f t="shared" si="21"/>
        <v>2.059392510622593E-2</v>
      </c>
      <c r="U289" s="93">
        <f t="shared" si="22"/>
        <v>-1.2112960127297185</v>
      </c>
      <c r="V289" s="37">
        <f t="shared" si="23"/>
        <v>-8.9496436157562309E-3</v>
      </c>
      <c r="W289" s="106">
        <f t="shared" si="24"/>
        <v>53.828691666666671</v>
      </c>
      <c r="X289" s="93">
        <f t="shared" si="25"/>
        <v>2.541396666666671</v>
      </c>
      <c r="Y289" s="107">
        <f t="shared" si="26"/>
        <v>4.9552168166924648E-2</v>
      </c>
      <c r="Z289" s="93">
        <f t="shared" si="27"/>
        <v>-1.0094133439414321</v>
      </c>
      <c r="AA289" s="81">
        <f t="shared" si="28"/>
        <v>-1.8407152175411001E-2</v>
      </c>
      <c r="AB289" s="104"/>
      <c r="AC289" s="106">
        <f t="shared" si="29"/>
        <v>2.8129753892516476</v>
      </c>
      <c r="AD289" s="37">
        <f t="shared" si="30"/>
        <v>2.059392510622593E-2</v>
      </c>
      <c r="AE289" s="93">
        <f t="shared" si="31"/>
        <v>-0.44693285593442056</v>
      </c>
      <c r="AF289" s="37">
        <f t="shared" si="32"/>
        <v>-3.1957469456758147E-3</v>
      </c>
      <c r="AG289" s="106">
        <f t="shared" si="33"/>
        <v>58.221216306713558</v>
      </c>
      <c r="AH289" s="93">
        <f t="shared" si="34"/>
        <v>2.3441461577097016</v>
      </c>
      <c r="AI289" s="37">
        <f t="shared" si="35"/>
        <v>4.1951844494686474E-2</v>
      </c>
      <c r="AJ289" s="93">
        <f t="shared" si="36"/>
        <v>-0.37244404661201713</v>
      </c>
      <c r="AK289" s="81">
        <f t="shared" si="37"/>
        <v>-6.3563881205943584E-3</v>
      </c>
      <c r="AL289" s="104"/>
      <c r="AM289" s="90">
        <f t="shared" si="38"/>
        <v>41122</v>
      </c>
      <c r="AN289" s="106">
        <f t="shared" si="15"/>
        <v>3.15370050020843</v>
      </c>
      <c r="AO289" s="37">
        <f t="shared" si="39"/>
        <v>2.2780095898444541E-2</v>
      </c>
      <c r="AP289" s="93">
        <f t="shared" si="17"/>
        <v>-1.309372092623164</v>
      </c>
      <c r="AQ289" s="37">
        <f t="shared" si="40"/>
        <v>-9.1625911601598276E-3</v>
      </c>
      <c r="AR289" s="106">
        <f t="shared" si="19"/>
        <v>60.045629255245245</v>
      </c>
      <c r="AS289" s="93">
        <f t="shared" si="41"/>
        <v>2.6280837501737011</v>
      </c>
      <c r="AT289" s="37">
        <f t="shared" si="42"/>
        <v>4.5771440194035673E-2</v>
      </c>
      <c r="AU289" s="93">
        <f t="shared" si="43"/>
        <v>-1.0911434105192939</v>
      </c>
      <c r="AV289" s="81">
        <f t="shared" si="44"/>
        <v>-1.7847579499895905E-2</v>
      </c>
      <c r="AW289" s="104"/>
      <c r="AX289" s="93">
        <f t="shared" si="45"/>
        <v>4.131319181197874</v>
      </c>
      <c r="AY289" s="37">
        <f t="shared" si="46"/>
        <v>7.6875319956146493E-2</v>
      </c>
      <c r="AZ289" s="93">
        <f t="shared" si="47"/>
        <v>0.15340742779666527</v>
      </c>
      <c r="BA289" s="37">
        <f t="shared" si="48"/>
        <v>2.6578588506744882E-3</v>
      </c>
      <c r="BB289" s="106">
        <f t="shared" si="49"/>
        <v>55.116031264666582</v>
      </c>
      <c r="BC289" s="93">
        <f t="shared" si="50"/>
        <v>3.9345896963789286</v>
      </c>
      <c r="BD289" s="37">
        <f t="shared" si="51"/>
        <v>7.6875319956146493E-2</v>
      </c>
      <c r="BE289" s="93">
        <f t="shared" si="52"/>
        <v>0.14610231218729552</v>
      </c>
      <c r="BF289" s="81">
        <f t="shared" si="53"/>
        <v>2.6578588506744882E-3</v>
      </c>
      <c r="BG289" s="101"/>
      <c r="BH289" s="93">
        <f t="shared" si="54"/>
        <v>3.7274875741542388</v>
      </c>
      <c r="BI289" s="37">
        <f t="shared" si="55"/>
        <v>5.535707469759843E-2</v>
      </c>
      <c r="BJ289" s="93">
        <f t="shared" si="56"/>
        <v>3.0485770590226764</v>
      </c>
      <c r="BK289" s="37">
        <f t="shared" si="57"/>
        <v>4.482262073466714E-2</v>
      </c>
      <c r="BL289" s="106">
        <f t="shared" si="58"/>
        <v>56.538885605869737</v>
      </c>
      <c r="BM289" s="93">
        <f t="shared" si="59"/>
        <v>3.5499881658611798</v>
      </c>
      <c r="BN289" s="37">
        <f t="shared" si="60"/>
        <v>6.6994943042177901E-2</v>
      </c>
      <c r="BO289" s="93">
        <f t="shared" si="61"/>
        <v>2.9034067228787421</v>
      </c>
      <c r="BP289" s="81">
        <f t="shared" si="62"/>
        <v>5.4132204714955501E-2</v>
      </c>
      <c r="BQ289" s="101"/>
    </row>
    <row r="290" spans="1:69" ht="12.75" customHeight="1" x14ac:dyDescent="0.2">
      <c r="A290" s="90">
        <v>41153</v>
      </c>
      <c r="B290" s="55">
        <v>2012</v>
      </c>
      <c r="C290" s="80" t="s">
        <v>57</v>
      </c>
      <c r="D290" s="41"/>
      <c r="E290" s="41">
        <v>146.44923718215921</v>
      </c>
      <c r="F290" s="41">
        <v>139.12884399999999</v>
      </c>
      <c r="G290" s="41">
        <v>143.97804821697642</v>
      </c>
      <c r="H290" s="41">
        <v>60.647966262319933</v>
      </c>
      <c r="I290" s="41">
        <v>72.955494628827978</v>
      </c>
      <c r="J290" s="41"/>
      <c r="K290" s="41">
        <v>136.16350311724631</v>
      </c>
      <c r="L290" s="41"/>
      <c r="M290" s="66">
        <f t="shared" si="14"/>
        <v>4.8492042169764318</v>
      </c>
      <c r="N290" s="43"/>
      <c r="O290" s="34">
        <v>238.28262296970962</v>
      </c>
      <c r="P290" s="56"/>
      <c r="Q290" s="44"/>
      <c r="R290" s="101"/>
      <c r="S290" s="106">
        <f t="shared" si="20"/>
        <v>4.9944139999999777</v>
      </c>
      <c r="T290" s="84">
        <f t="shared" si="21"/>
        <v>3.2800642550788073E-2</v>
      </c>
      <c r="U290" s="93">
        <f t="shared" si="22"/>
        <v>4.3789219251680152</v>
      </c>
      <c r="V290" s="37">
        <f t="shared" si="23"/>
        <v>3.2496656456218354E-2</v>
      </c>
      <c r="W290" s="106">
        <f t="shared" si="24"/>
        <v>57.990703333333329</v>
      </c>
      <c r="X290" s="93">
        <f t="shared" si="25"/>
        <v>4.1620116666666576</v>
      </c>
      <c r="Y290" s="107">
        <f t="shared" si="26"/>
        <v>7.7319576935658274E-2</v>
      </c>
      <c r="Z290" s="93">
        <f t="shared" si="27"/>
        <v>3.6491016043066793</v>
      </c>
      <c r="AA290" s="81">
        <f t="shared" si="28"/>
        <v>6.7151160219804495E-2</v>
      </c>
      <c r="AB290" s="104"/>
      <c r="AC290" s="106">
        <f t="shared" si="29"/>
        <v>4.5725886489201457</v>
      </c>
      <c r="AD290" s="37">
        <f t="shared" si="30"/>
        <v>3.2800642550788073E-2</v>
      </c>
      <c r="AE290" s="93">
        <f t="shared" si="31"/>
        <v>4.8276234509577307</v>
      </c>
      <c r="AF290" s="37">
        <f t="shared" si="32"/>
        <v>3.4693558852409989E-2</v>
      </c>
      <c r="AG290" s="106">
        <f t="shared" si="33"/>
        <v>62.031706847480351</v>
      </c>
      <c r="AH290" s="93">
        <f t="shared" si="34"/>
        <v>3.8104905407667928</v>
      </c>
      <c r="AI290" s="37">
        <f t="shared" si="35"/>
        <v>6.5448487381178255E-2</v>
      </c>
      <c r="AJ290" s="93">
        <f t="shared" si="36"/>
        <v>4.0230195424647803</v>
      </c>
      <c r="AK290" s="81">
        <f t="shared" si="37"/>
        <v>6.9352018281526373E-2</v>
      </c>
      <c r="AL290" s="104"/>
      <c r="AM290" s="90">
        <f t="shared" si="38"/>
        <v>41153</v>
      </c>
      <c r="AN290" s="106">
        <f t="shared" si="15"/>
        <v>4.8544820758649223</v>
      </c>
      <c r="AO290" s="37">
        <f t="shared" si="39"/>
        <v>3.4284335406496558E-2</v>
      </c>
      <c r="AP290" s="93">
        <f t="shared" si="17"/>
        <v>4.4396296043513814</v>
      </c>
      <c r="AQ290" s="37">
        <f t="shared" si="40"/>
        <v>3.1262881998451286E-2</v>
      </c>
      <c r="AR290" s="106">
        <f t="shared" si="19"/>
        <v>64.091030985132676</v>
      </c>
      <c r="AS290" s="93">
        <f t="shared" si="41"/>
        <v>4.0454017298874305</v>
      </c>
      <c r="AT290" s="37">
        <f t="shared" si="42"/>
        <v>6.7372126498850049E-2</v>
      </c>
      <c r="AU290" s="93">
        <f t="shared" si="43"/>
        <v>3.6996913369594893</v>
      </c>
      <c r="AV290" s="81">
        <f t="shared" si="44"/>
        <v>6.1261951771778733E-2</v>
      </c>
      <c r="AW290" s="104"/>
      <c r="AX290" s="93">
        <f t="shared" si="45"/>
        <v>2.7761334344200179</v>
      </c>
      <c r="AY290" s="37">
        <f t="shared" si="46"/>
        <v>4.7970373474704342E-2</v>
      </c>
      <c r="AZ290" s="93">
        <f t="shared" si="47"/>
        <v>3.58754292726573</v>
      </c>
      <c r="BA290" s="37">
        <f t="shared" si="48"/>
        <v>6.2872700859577746E-2</v>
      </c>
      <c r="BB290" s="106">
        <f t="shared" si="49"/>
        <v>57.759967868876124</v>
      </c>
      <c r="BC290" s="93">
        <f t="shared" si="50"/>
        <v>2.6439366042095429</v>
      </c>
      <c r="BD290" s="37">
        <f t="shared" si="51"/>
        <v>4.7970373474704342E-2</v>
      </c>
      <c r="BE290" s="93">
        <f t="shared" si="52"/>
        <v>3.4167075497768877</v>
      </c>
      <c r="BF290" s="81">
        <f t="shared" si="53"/>
        <v>6.2872700859577746E-2</v>
      </c>
      <c r="BG290" s="101"/>
      <c r="BH290" s="93">
        <f t="shared" si="54"/>
        <v>1.8926647426647492</v>
      </c>
      <c r="BI290" s="37">
        <f t="shared" si="55"/>
        <v>2.6633681007309118E-2</v>
      </c>
      <c r="BJ290" s="93">
        <f t="shared" si="56"/>
        <v>4.9905915593610928</v>
      </c>
      <c r="BK290" s="37">
        <f t="shared" si="57"/>
        <v>7.3428951325954506E-2</v>
      </c>
      <c r="BL290" s="106">
        <f t="shared" si="58"/>
        <v>58.341423456026646</v>
      </c>
      <c r="BM290" s="93">
        <f t="shared" si="59"/>
        <v>1.8025378501569094</v>
      </c>
      <c r="BN290" s="37">
        <f t="shared" si="60"/>
        <v>3.1881382712816819E-2</v>
      </c>
      <c r="BO290" s="93">
        <f t="shared" si="61"/>
        <v>4.7529443422486679</v>
      </c>
      <c r="BP290" s="81">
        <f t="shared" si="62"/>
        <v>8.8693398671705337E-2</v>
      </c>
      <c r="BQ290" s="101"/>
    </row>
    <row r="291" spans="1:69" ht="12.75" customHeight="1" x14ac:dyDescent="0.2">
      <c r="A291" s="90">
        <v>41183</v>
      </c>
      <c r="B291" s="55">
        <v>2012</v>
      </c>
      <c r="C291" s="80" t="s">
        <v>58</v>
      </c>
      <c r="D291" s="41"/>
      <c r="E291" s="41">
        <v>145.57883493122131</v>
      </c>
      <c r="F291" s="41">
        <v>138.07635599999998</v>
      </c>
      <c r="G291" s="41">
        <v>143.01836062280265</v>
      </c>
      <c r="H291" s="41">
        <v>60.441139120545863</v>
      </c>
      <c r="I291" s="41">
        <v>73.187367324034</v>
      </c>
      <c r="J291" s="41"/>
      <c r="K291" s="41">
        <v>135.13547028859998</v>
      </c>
      <c r="L291" s="41"/>
      <c r="M291" s="66">
        <f t="shared" si="14"/>
        <v>4.9420046228026706</v>
      </c>
      <c r="N291" s="43"/>
      <c r="O291" s="34">
        <v>236.48517020900536</v>
      </c>
      <c r="P291" s="56"/>
      <c r="Q291" s="44"/>
      <c r="R291" s="101"/>
      <c r="S291" s="106">
        <f t="shared" si="20"/>
        <v>-1.052488000000011</v>
      </c>
      <c r="T291" s="84">
        <f t="shared" si="21"/>
        <v>-6.6655132921895621E-3</v>
      </c>
      <c r="U291" s="93">
        <f t="shared" si="22"/>
        <v>4.1108857721729635</v>
      </c>
      <c r="V291" s="37">
        <f t="shared" si="23"/>
        <v>3.0686159390041601E-2</v>
      </c>
      <c r="W291" s="106">
        <f t="shared" si="24"/>
        <v>57.113629999999986</v>
      </c>
      <c r="X291" s="93">
        <f t="shared" si="25"/>
        <v>-0.87707333333334248</v>
      </c>
      <c r="Y291" s="107">
        <f t="shared" si="26"/>
        <v>-1.512437826959756E-2</v>
      </c>
      <c r="Z291" s="93">
        <f t="shared" si="27"/>
        <v>3.4257381434774743</v>
      </c>
      <c r="AA291" s="81">
        <f t="shared" si="28"/>
        <v>6.3808393755384163E-2</v>
      </c>
      <c r="AB291" s="104"/>
      <c r="AC291" s="106">
        <f t="shared" si="29"/>
        <v>-0.95968759417377214</v>
      </c>
      <c r="AD291" s="37">
        <f t="shared" si="30"/>
        <v>-6.6655132921895621E-3</v>
      </c>
      <c r="AE291" s="93">
        <f t="shared" si="31"/>
        <v>3.6515017868941584</v>
      </c>
      <c r="AF291" s="37">
        <f t="shared" si="32"/>
        <v>2.620064639035502E-2</v>
      </c>
      <c r="AG291" s="106">
        <f t="shared" si="33"/>
        <v>61.231967185668879</v>
      </c>
      <c r="AH291" s="93">
        <f t="shared" si="34"/>
        <v>-0.79973966181147205</v>
      </c>
      <c r="AI291" s="37">
        <f t="shared" si="35"/>
        <v>-1.2892433602993081E-2</v>
      </c>
      <c r="AJ291" s="93">
        <f t="shared" si="36"/>
        <v>3.0429181557451415</v>
      </c>
      <c r="AK291" s="81">
        <f t="shared" si="37"/>
        <v>5.229365673565689E-2</v>
      </c>
      <c r="AL291" s="104"/>
      <c r="AM291" s="90">
        <f t="shared" si="38"/>
        <v>41183</v>
      </c>
      <c r="AN291" s="106">
        <f t="shared" si="15"/>
        <v>-0.87040225093790013</v>
      </c>
      <c r="AO291" s="37">
        <f t="shared" si="39"/>
        <v>-5.9433716944203852E-3</v>
      </c>
      <c r="AP291" s="93">
        <f t="shared" si="17"/>
        <v>4.0364668662686825</v>
      </c>
      <c r="AQ291" s="37">
        <f t="shared" si="40"/>
        <v>2.8517728800583342E-2</v>
      </c>
      <c r="AR291" s="106">
        <f t="shared" si="19"/>
        <v>63.365695776017759</v>
      </c>
      <c r="AS291" s="93">
        <f t="shared" si="41"/>
        <v>-0.72533520911491678</v>
      </c>
      <c r="AT291" s="37">
        <f t="shared" si="42"/>
        <v>-1.1317265426470935E-2</v>
      </c>
      <c r="AU291" s="93">
        <f t="shared" si="43"/>
        <v>3.3637223885572354</v>
      </c>
      <c r="AV291" s="81">
        <f t="shared" si="44"/>
        <v>5.6060196001156859E-2</v>
      </c>
      <c r="AW291" s="104"/>
      <c r="AX291" s="93">
        <f t="shared" si="45"/>
        <v>-0.20682714177407036</v>
      </c>
      <c r="AY291" s="37">
        <f t="shared" si="46"/>
        <v>-3.4102898171306517E-3</v>
      </c>
      <c r="AZ291" s="93">
        <f t="shared" si="47"/>
        <v>3.0032144948359942</v>
      </c>
      <c r="BA291" s="37">
        <f t="shared" si="48"/>
        <v>5.2286264073889033E-2</v>
      </c>
      <c r="BB291" s="106">
        <f t="shared" si="49"/>
        <v>57.562989638615107</v>
      </c>
      <c r="BC291" s="93">
        <f t="shared" si="50"/>
        <v>-0.19697823026101702</v>
      </c>
      <c r="BD291" s="37">
        <f t="shared" si="51"/>
        <v>-3.4102898171305407E-3</v>
      </c>
      <c r="BE291" s="93">
        <f t="shared" si="52"/>
        <v>2.8602042807961894</v>
      </c>
      <c r="BF291" s="81">
        <f t="shared" si="53"/>
        <v>5.2286264073889033E-2</v>
      </c>
      <c r="BG291" s="101"/>
      <c r="BH291" s="93">
        <f t="shared" si="54"/>
        <v>0.23187269520602172</v>
      </c>
      <c r="BI291" s="37">
        <f t="shared" si="55"/>
        <v>3.1782759665424098E-3</v>
      </c>
      <c r="BJ291" s="93">
        <f t="shared" si="56"/>
        <v>4.1721209589289998</v>
      </c>
      <c r="BK291" s="37">
        <f t="shared" si="57"/>
        <v>6.0452163524239433E-2</v>
      </c>
      <c r="BL291" s="106">
        <f t="shared" si="58"/>
        <v>58.562254594318091</v>
      </c>
      <c r="BM291" s="93">
        <f t="shared" si="59"/>
        <v>0.22083113829144452</v>
      </c>
      <c r="BN291" s="37">
        <f t="shared" si="60"/>
        <v>3.7851517019960035E-3</v>
      </c>
      <c r="BO291" s="93">
        <f t="shared" si="61"/>
        <v>3.9734485323133271</v>
      </c>
      <c r="BP291" s="81">
        <f t="shared" si="62"/>
        <v>7.2788705578211044E-2</v>
      </c>
      <c r="BQ291" s="101"/>
    </row>
    <row r="292" spans="1:69" ht="12.75" customHeight="1" x14ac:dyDescent="0.2">
      <c r="A292" s="90">
        <v>41214</v>
      </c>
      <c r="B292" s="55">
        <v>2012</v>
      </c>
      <c r="C292" s="80" t="s">
        <v>59</v>
      </c>
      <c r="D292" s="41"/>
      <c r="E292" s="41">
        <v>142.27588265944144</v>
      </c>
      <c r="F292" s="41">
        <v>134.54309000000001</v>
      </c>
      <c r="G292" s="41">
        <v>141.09923756906076</v>
      </c>
      <c r="H292" s="41">
        <v>57.74565390447308</v>
      </c>
      <c r="I292" s="41">
        <v>70.009788359788374</v>
      </c>
      <c r="J292" s="41"/>
      <c r="K292" s="41">
        <v>133.03594544791579</v>
      </c>
      <c r="L292" s="41"/>
      <c r="M292" s="66">
        <f t="shared" si="14"/>
        <v>6.5561475690607551</v>
      </c>
      <c r="N292" s="43"/>
      <c r="O292" s="34">
        <v>232.83875922959248</v>
      </c>
      <c r="P292" s="56"/>
      <c r="Q292" s="44"/>
      <c r="R292" s="101"/>
      <c r="S292" s="106">
        <f t="shared" si="20"/>
        <v>-3.5332659999999692</v>
      </c>
      <c r="T292" s="84">
        <f t="shared" si="21"/>
        <v>-1.3418718026026011E-2</v>
      </c>
      <c r="U292" s="93">
        <f t="shared" si="22"/>
        <v>1.367400867884129</v>
      </c>
      <c r="V292" s="37">
        <f t="shared" si="23"/>
        <v>1.0267646270841535E-2</v>
      </c>
      <c r="W292" s="106">
        <f t="shared" si="24"/>
        <v>54.169241666666679</v>
      </c>
      <c r="X292" s="93">
        <f t="shared" si="25"/>
        <v>-2.9443883333333076</v>
      </c>
      <c r="Y292" s="107">
        <f t="shared" si="26"/>
        <v>-5.1553163987883566E-2</v>
      </c>
      <c r="Z292" s="93">
        <f t="shared" si="27"/>
        <v>1.1395007232367789</v>
      </c>
      <c r="AA292" s="81">
        <f t="shared" si="28"/>
        <v>2.1487955682309545E-2</v>
      </c>
      <c r="AB292" s="104"/>
      <c r="AC292" s="106">
        <f t="shared" si="29"/>
        <v>-1.9191230537418846</v>
      </c>
      <c r="AD292" s="37">
        <f t="shared" si="30"/>
        <v>-1.3418718026026011E-2</v>
      </c>
      <c r="AE292" s="93">
        <f t="shared" si="31"/>
        <v>0.84506522592516831</v>
      </c>
      <c r="AF292" s="37">
        <f t="shared" si="32"/>
        <v>6.0252412588317483E-3</v>
      </c>
      <c r="AG292" s="106">
        <f t="shared" si="33"/>
        <v>59.632697974217308</v>
      </c>
      <c r="AH292" s="93">
        <f t="shared" si="34"/>
        <v>-1.5992692114515705</v>
      </c>
      <c r="AI292" s="37">
        <f t="shared" si="35"/>
        <v>-2.6118207285456552E-2</v>
      </c>
      <c r="AJ292" s="93">
        <f t="shared" si="36"/>
        <v>0.70422102160431166</v>
      </c>
      <c r="AK292" s="81">
        <f t="shared" si="37"/>
        <v>1.1950436495594685E-2</v>
      </c>
      <c r="AL292" s="104"/>
      <c r="AM292" s="90">
        <f t="shared" si="38"/>
        <v>41214</v>
      </c>
      <c r="AN292" s="106">
        <f t="shared" si="15"/>
        <v>-3.3029522717798727</v>
      </c>
      <c r="AO292" s="37">
        <f t="shared" si="39"/>
        <v>-2.2688409845705637E-2</v>
      </c>
      <c r="AP292" s="93">
        <f t="shared" si="17"/>
        <v>1.5903616851518905</v>
      </c>
      <c r="AQ292" s="37">
        <f t="shared" si="40"/>
        <v>1.130437357119729E-2</v>
      </c>
      <c r="AR292" s="106">
        <f t="shared" si="19"/>
        <v>60.613235549534537</v>
      </c>
      <c r="AS292" s="93">
        <f t="shared" si="41"/>
        <v>-2.7524602264832225</v>
      </c>
      <c r="AT292" s="37">
        <f t="shared" si="42"/>
        <v>-4.3437702257898336E-2</v>
      </c>
      <c r="AU292" s="93">
        <f t="shared" si="43"/>
        <v>1.3253014042932421</v>
      </c>
      <c r="AV292" s="81">
        <f t="shared" si="44"/>
        <v>2.235364452143962E-2</v>
      </c>
      <c r="AW292" s="104"/>
      <c r="AX292" s="93">
        <f t="shared" si="45"/>
        <v>-2.6954852160727825</v>
      </c>
      <c r="AY292" s="37">
        <f t="shared" si="46"/>
        <v>-4.4596863250654706E-2</v>
      </c>
      <c r="AZ292" s="93">
        <f t="shared" si="47"/>
        <v>-0.15590004493321885</v>
      </c>
      <c r="BA292" s="37">
        <f t="shared" si="48"/>
        <v>-2.6925019157421071E-3</v>
      </c>
      <c r="BB292" s="106">
        <f t="shared" si="49"/>
        <v>54.995860861402932</v>
      </c>
      <c r="BC292" s="93">
        <f t="shared" si="50"/>
        <v>-2.5671287772121758</v>
      </c>
      <c r="BD292" s="37">
        <f t="shared" si="51"/>
        <v>-4.4596863250654817E-2</v>
      </c>
      <c r="BE292" s="93">
        <f t="shared" si="52"/>
        <v>-0.14847623326973292</v>
      </c>
      <c r="BF292" s="81">
        <f t="shared" si="53"/>
        <v>-2.6925019157421071E-3</v>
      </c>
      <c r="BG292" s="101"/>
      <c r="BH292" s="93">
        <f t="shared" si="54"/>
        <v>-3.177578964245626</v>
      </c>
      <c r="BI292" s="37">
        <f t="shared" si="55"/>
        <v>-4.3417041498118536E-2</v>
      </c>
      <c r="BJ292" s="93">
        <f t="shared" si="56"/>
        <v>-0.58252181791760904</v>
      </c>
      <c r="BK292" s="37">
        <f t="shared" si="57"/>
        <v>-8.2519160578707895E-3</v>
      </c>
      <c r="BL292" s="106">
        <f t="shared" si="58"/>
        <v>55.535988914084157</v>
      </c>
      <c r="BM292" s="93">
        <f t="shared" si="59"/>
        <v>-3.0262656802339336</v>
      </c>
      <c r="BN292" s="37">
        <f t="shared" si="60"/>
        <v>-5.1676044598999327E-2</v>
      </c>
      <c r="BO292" s="93">
        <f t="shared" si="61"/>
        <v>-0.55478268373106232</v>
      </c>
      <c r="BP292" s="81">
        <f t="shared" si="62"/>
        <v>-9.8908014264627031E-3</v>
      </c>
      <c r="BQ292" s="101"/>
    </row>
    <row r="293" spans="1:69" ht="12.75" customHeight="1" x14ac:dyDescent="0.2">
      <c r="A293" s="90">
        <v>41244</v>
      </c>
      <c r="B293" s="55">
        <v>2012</v>
      </c>
      <c r="C293" s="80" t="s">
        <v>60</v>
      </c>
      <c r="D293" s="41"/>
      <c r="E293" s="41">
        <v>139.4038192997082</v>
      </c>
      <c r="F293" s="41">
        <v>131.55227600000001</v>
      </c>
      <c r="G293" s="41">
        <v>139.66123857358113</v>
      </c>
      <c r="H293" s="41">
        <v>57.17699772554964</v>
      </c>
      <c r="I293" s="41">
        <v>68.738505691839023</v>
      </c>
      <c r="J293" s="41"/>
      <c r="K293" s="41">
        <v>131.96368744976445</v>
      </c>
      <c r="L293" s="41"/>
      <c r="M293" s="66">
        <f t="shared" si="14"/>
        <v>8.1089625735811239</v>
      </c>
      <c r="N293" s="43"/>
      <c r="O293" s="34">
        <v>230.87711112165803</v>
      </c>
      <c r="P293" s="56"/>
      <c r="Q293" s="44"/>
      <c r="R293" s="101"/>
      <c r="S293" s="106">
        <f t="shared" si="20"/>
        <v>-2.9908140000000003</v>
      </c>
      <c r="T293" s="84">
        <f t="shared" si="21"/>
        <v>-1.0191401599713101E-2</v>
      </c>
      <c r="U293" s="93">
        <f t="shared" si="22"/>
        <v>-0.53306930961869625</v>
      </c>
      <c r="V293" s="37">
        <f t="shared" si="23"/>
        <v>-4.0357944961202374E-3</v>
      </c>
      <c r="W293" s="106">
        <f t="shared" si="24"/>
        <v>51.676896666666678</v>
      </c>
      <c r="X293" s="93">
        <f t="shared" si="25"/>
        <v>-2.4923450000000003</v>
      </c>
      <c r="Y293" s="107">
        <f t="shared" si="26"/>
        <v>-4.6010335816343506E-2</v>
      </c>
      <c r="Z293" s="93">
        <f t="shared" si="27"/>
        <v>-0.44422442468224688</v>
      </c>
      <c r="AA293" s="81">
        <f t="shared" si="28"/>
        <v>-8.522925358871003E-3</v>
      </c>
      <c r="AB293" s="104"/>
      <c r="AC293" s="106">
        <f t="shared" si="29"/>
        <v>-1.4379989954796315</v>
      </c>
      <c r="AD293" s="37">
        <f t="shared" si="30"/>
        <v>-1.0191401599713101E-2</v>
      </c>
      <c r="AE293" s="93">
        <f t="shared" si="31"/>
        <v>-0.96476740747880285</v>
      </c>
      <c r="AF293" s="37">
        <f t="shared" si="32"/>
        <v>-6.8605191532549181E-3</v>
      </c>
      <c r="AG293" s="106">
        <f t="shared" si="33"/>
        <v>58.434365477984272</v>
      </c>
      <c r="AH293" s="93">
        <f t="shared" si="34"/>
        <v>-1.1983324962330357</v>
      </c>
      <c r="AI293" s="37">
        <f t="shared" si="35"/>
        <v>-2.0095225219411428E-2</v>
      </c>
      <c r="AJ293" s="93">
        <f t="shared" si="36"/>
        <v>-0.80397283956567378</v>
      </c>
      <c r="AK293" s="81">
        <f t="shared" si="37"/>
        <v>-1.3571833079718432E-2</v>
      </c>
      <c r="AL293" s="104"/>
      <c r="AM293" s="90">
        <f t="shared" si="38"/>
        <v>41244</v>
      </c>
      <c r="AN293" s="106">
        <f t="shared" si="15"/>
        <v>-2.8720633597332323</v>
      </c>
      <c r="AO293" s="37">
        <f t="shared" si="39"/>
        <v>-2.0186579102854263E-2</v>
      </c>
      <c r="AP293" s="93">
        <f t="shared" si="17"/>
        <v>-0.3377233254609564</v>
      </c>
      <c r="AQ293" s="37">
        <f t="shared" si="40"/>
        <v>-2.4167711270143277E-3</v>
      </c>
      <c r="AR293" s="106">
        <f t="shared" si="19"/>
        <v>58.2198494164235</v>
      </c>
      <c r="AS293" s="93">
        <f t="shared" si="41"/>
        <v>-2.3933861331110364</v>
      </c>
      <c r="AT293" s="37">
        <f t="shared" si="42"/>
        <v>-3.9486196561064668E-2</v>
      </c>
      <c r="AU293" s="93">
        <f t="shared" si="43"/>
        <v>-0.28143610455080648</v>
      </c>
      <c r="AV293" s="81">
        <f t="shared" si="44"/>
        <v>-4.8107678668002363E-3</v>
      </c>
      <c r="AW293" s="104"/>
      <c r="AX293" s="93">
        <f t="shared" si="45"/>
        <v>-0.56865617892344034</v>
      </c>
      <c r="AY293" s="37">
        <f t="shared" si="46"/>
        <v>-9.847601342676815E-3</v>
      </c>
      <c r="AZ293" s="93">
        <f t="shared" si="47"/>
        <v>-3.4103125480693635</v>
      </c>
      <c r="BA293" s="37">
        <f t="shared" si="48"/>
        <v>-5.6287571319274865E-2</v>
      </c>
      <c r="BB293" s="106">
        <f t="shared" si="49"/>
        <v>54.454283548142513</v>
      </c>
      <c r="BC293" s="93">
        <f t="shared" si="50"/>
        <v>-0.54157731326041869</v>
      </c>
      <c r="BD293" s="37">
        <f t="shared" si="51"/>
        <v>-9.847601342676815E-3</v>
      </c>
      <c r="BE293" s="93">
        <f t="shared" si="52"/>
        <v>-3.2479167124470152</v>
      </c>
      <c r="BF293" s="81">
        <f t="shared" si="53"/>
        <v>-5.6287571319274865E-2</v>
      </c>
      <c r="BG293" s="101"/>
      <c r="BH293" s="93">
        <f t="shared" si="54"/>
        <v>-1.2712826679493503</v>
      </c>
      <c r="BI293" s="37">
        <f t="shared" si="55"/>
        <v>-1.815864178043336E-2</v>
      </c>
      <c r="BJ293" s="93">
        <f t="shared" si="56"/>
        <v>-2.5496041627651636</v>
      </c>
      <c r="BK293" s="37">
        <f t="shared" si="57"/>
        <v>-3.5764788377265377E-2</v>
      </c>
      <c r="BL293" s="106">
        <f t="shared" si="58"/>
        <v>54.325243516037162</v>
      </c>
      <c r="BM293" s="93">
        <f t="shared" si="59"/>
        <v>-1.2107453980469955</v>
      </c>
      <c r="BN293" s="37">
        <f t="shared" si="60"/>
        <v>-2.1801095500794232E-2</v>
      </c>
      <c r="BO293" s="93">
        <f t="shared" si="61"/>
        <v>-2.4281944407287313</v>
      </c>
      <c r="BP293" s="81">
        <f t="shared" si="62"/>
        <v>-4.2784975292219363E-2</v>
      </c>
      <c r="BQ293" s="101"/>
    </row>
    <row r="294" spans="1:69" ht="12.75" customHeight="1" x14ac:dyDescent="0.2">
      <c r="A294" s="90">
        <v>41275</v>
      </c>
      <c r="B294" s="55">
        <v>2013</v>
      </c>
      <c r="C294" s="80" t="s">
        <v>50</v>
      </c>
      <c r="D294" s="41"/>
      <c r="E294" s="41">
        <v>139.35154647769906</v>
      </c>
      <c r="F294" s="41">
        <v>131.70957799999999</v>
      </c>
      <c r="G294" s="41">
        <v>139.45832245102966</v>
      </c>
      <c r="H294" s="41">
        <v>57.852490523123578</v>
      </c>
      <c r="I294" s="41">
        <v>68.986217732884398</v>
      </c>
      <c r="J294" s="41"/>
      <c r="K294" s="41">
        <v>136.6995902098258</v>
      </c>
      <c r="L294" s="41"/>
      <c r="M294" s="66">
        <f t="shared" ref="M294:M357" si="63">G294-F294</f>
        <v>7.7487444510296655</v>
      </c>
      <c r="N294" s="43"/>
      <c r="O294" s="34">
        <v>239.13205679088634</v>
      </c>
      <c r="P294" s="56"/>
      <c r="Q294" s="44"/>
      <c r="R294" s="101"/>
      <c r="S294" s="106">
        <f t="shared" si="20"/>
        <v>0.15730199999998717</v>
      </c>
      <c r="T294" s="84">
        <f t="shared" si="21"/>
        <v>-1.4529165330620097E-3</v>
      </c>
      <c r="U294" s="93">
        <f t="shared" si="22"/>
        <v>-1.1777612421628874</v>
      </c>
      <c r="V294" s="37">
        <f t="shared" si="23"/>
        <v>-8.86285517401042E-3</v>
      </c>
      <c r="W294" s="106">
        <f t="shared" si="24"/>
        <v>51.807981666666663</v>
      </c>
      <c r="X294" s="93">
        <f t="shared" si="25"/>
        <v>0.13108499999998457</v>
      </c>
      <c r="Y294" s="107">
        <f t="shared" si="26"/>
        <v>2.5366267801552045E-3</v>
      </c>
      <c r="Z294" s="93">
        <f t="shared" si="27"/>
        <v>-0.98146770180240139</v>
      </c>
      <c r="AA294" s="81">
        <f t="shared" si="28"/>
        <v>-1.8592118568083182E-2</v>
      </c>
      <c r="AB294" s="104"/>
      <c r="AC294" s="106">
        <f t="shared" si="29"/>
        <v>-0.20291612255147129</v>
      </c>
      <c r="AD294" s="37">
        <f t="shared" si="30"/>
        <v>-1.4529165330620097E-3</v>
      </c>
      <c r="AE294" s="93">
        <f t="shared" si="31"/>
        <v>-1.8861788504046899</v>
      </c>
      <c r="AF294" s="37">
        <f t="shared" si="32"/>
        <v>-1.3344550605348116E-2</v>
      </c>
      <c r="AG294" s="106">
        <f t="shared" si="33"/>
        <v>58.265268709191389</v>
      </c>
      <c r="AH294" s="93">
        <f t="shared" si="34"/>
        <v>-0.16909676879288327</v>
      </c>
      <c r="AI294" s="37">
        <f t="shared" si="35"/>
        <v>-2.8937897658286582E-3</v>
      </c>
      <c r="AJ294" s="93">
        <f t="shared" si="36"/>
        <v>-1.5718157086705702</v>
      </c>
      <c r="AK294" s="81">
        <f t="shared" si="37"/>
        <v>-2.6268253608315306E-2</v>
      </c>
      <c r="AL294" s="104"/>
      <c r="AM294" s="90">
        <f t="shared" si="38"/>
        <v>41275</v>
      </c>
      <c r="AN294" s="106">
        <f t="shared" si="15"/>
        <v>-5.2272822009143738E-2</v>
      </c>
      <c r="AO294" s="37">
        <f t="shared" si="39"/>
        <v>0</v>
      </c>
      <c r="AP294" s="93">
        <f t="shared" si="17"/>
        <v>-1.043785051394309</v>
      </c>
      <c r="AQ294" s="37">
        <f t="shared" si="40"/>
        <v>-7.4346136728771217E-3</v>
      </c>
      <c r="AR294" s="106">
        <f t="shared" si="19"/>
        <v>58.17628873141588</v>
      </c>
      <c r="AS294" s="93">
        <f t="shared" si="41"/>
        <v>0</v>
      </c>
      <c r="AT294" s="37">
        <f t="shared" si="42"/>
        <v>-7.4821019711068804E-4</v>
      </c>
      <c r="AU294" s="93">
        <f t="shared" si="43"/>
        <v>-0.86982087616192416</v>
      </c>
      <c r="AV294" s="81">
        <f t="shared" si="44"/>
        <v>-1.4731213994330528E-2</v>
      </c>
      <c r="AW294" s="104"/>
      <c r="AX294" s="93">
        <f t="shared" si="45"/>
        <v>0.67549279757393776</v>
      </c>
      <c r="AY294" s="37">
        <f t="shared" si="46"/>
        <v>1.1814065523627404E-2</v>
      </c>
      <c r="AZ294" s="93">
        <f t="shared" si="47"/>
        <v>-3.1848713767215457</v>
      </c>
      <c r="BA294" s="37">
        <f t="shared" si="48"/>
        <v>-5.2179047022830605E-2</v>
      </c>
      <c r="BB294" s="106">
        <f t="shared" si="49"/>
        <v>55.097610022022451</v>
      </c>
      <c r="BC294" s="93">
        <f t="shared" si="50"/>
        <v>0.64332647387993802</v>
      </c>
      <c r="BD294" s="37">
        <f t="shared" si="51"/>
        <v>1.1814065523627404E-2</v>
      </c>
      <c r="BE294" s="93">
        <f t="shared" si="52"/>
        <v>-3.0332108349729054</v>
      </c>
      <c r="BF294" s="81">
        <f t="shared" si="53"/>
        <v>-5.2179047022830605E-2</v>
      </c>
      <c r="BG294" s="101"/>
      <c r="BH294" s="93">
        <f t="shared" si="54"/>
        <v>0.24771204104537503</v>
      </c>
      <c r="BI294" s="37">
        <f t="shared" si="55"/>
        <v>3.6036867335447198E-3</v>
      </c>
      <c r="BJ294" s="93">
        <f t="shared" si="56"/>
        <v>-1.7584147388441949</v>
      </c>
      <c r="BK294" s="37">
        <f t="shared" si="57"/>
        <v>-2.4855804283765326E-2</v>
      </c>
      <c r="BL294" s="106">
        <f t="shared" si="58"/>
        <v>54.561159745604186</v>
      </c>
      <c r="BM294" s="93">
        <f t="shared" si="59"/>
        <v>0.23591622956702452</v>
      </c>
      <c r="BN294" s="37">
        <f t="shared" si="60"/>
        <v>4.3426630843794722E-3</v>
      </c>
      <c r="BO294" s="93">
        <f t="shared" si="61"/>
        <v>-1.6746807036611386</v>
      </c>
      <c r="BP294" s="81">
        <f t="shared" si="62"/>
        <v>-2.9779597677961234E-2</v>
      </c>
      <c r="BQ294" s="101"/>
    </row>
    <row r="295" spans="1:69" ht="12.75" customHeight="1" x14ac:dyDescent="0.2">
      <c r="A295" s="90">
        <v>41306</v>
      </c>
      <c r="B295" s="55">
        <v>2013</v>
      </c>
      <c r="C295" s="80" t="s">
        <v>51</v>
      </c>
      <c r="D295" s="57"/>
      <c r="E295" s="41">
        <v>144.03317319716547</v>
      </c>
      <c r="F295" s="41">
        <v>136.366511</v>
      </c>
      <c r="G295" s="41">
        <v>143.90401506780512</v>
      </c>
      <c r="H295" s="41">
        <v>64.592706595905995</v>
      </c>
      <c r="I295" s="41">
        <v>74.54443001443002</v>
      </c>
      <c r="J295" s="41"/>
      <c r="K295" s="41">
        <v>144.76940900712077</v>
      </c>
      <c r="L295" s="41"/>
      <c r="M295" s="66">
        <f t="shared" si="63"/>
        <v>7.5375040678051164</v>
      </c>
      <c r="N295" s="43"/>
      <c r="O295" s="34">
        <v>253.23466385596373</v>
      </c>
      <c r="P295" s="56"/>
      <c r="Q295" s="44"/>
      <c r="R295" s="101"/>
      <c r="S295" s="106">
        <f t="shared" si="20"/>
        <v>4.6569330000000093</v>
      </c>
      <c r="T295" s="84">
        <f t="shared" si="21"/>
        <v>3.1878288356268936E-2</v>
      </c>
      <c r="U295" s="93">
        <f t="shared" si="22"/>
        <v>1.8091455844982249</v>
      </c>
      <c r="V295" s="37">
        <f t="shared" si="23"/>
        <v>1.3445162060893079E-2</v>
      </c>
      <c r="W295" s="106">
        <f t="shared" si="24"/>
        <v>55.688759166666671</v>
      </c>
      <c r="X295" s="93">
        <f t="shared" si="25"/>
        <v>3.8807775000000078</v>
      </c>
      <c r="Y295" s="107">
        <f t="shared" si="26"/>
        <v>7.4906942427693579E-2</v>
      </c>
      <c r="Z295" s="93">
        <f t="shared" si="27"/>
        <v>1.5076213204151827</v>
      </c>
      <c r="AA295" s="81">
        <f t="shared" si="28"/>
        <v>2.7825575104999167E-2</v>
      </c>
      <c r="AB295" s="104"/>
      <c r="AC295" s="106">
        <f t="shared" si="29"/>
        <v>4.4456926167754602</v>
      </c>
      <c r="AD295" s="37">
        <f t="shared" si="30"/>
        <v>3.1878288356268936E-2</v>
      </c>
      <c r="AE295" s="93">
        <f t="shared" si="31"/>
        <v>1.3392634479347407</v>
      </c>
      <c r="AF295" s="37">
        <f t="shared" si="32"/>
        <v>9.3940713445472834E-3</v>
      </c>
      <c r="AG295" s="106">
        <f t="shared" si="33"/>
        <v>61.970012556504273</v>
      </c>
      <c r="AH295" s="93">
        <f t="shared" si="34"/>
        <v>3.7047438473128835</v>
      </c>
      <c r="AI295" s="37">
        <f t="shared" si="35"/>
        <v>6.3584085843724214E-2</v>
      </c>
      <c r="AJ295" s="93">
        <f t="shared" si="36"/>
        <v>1.1160528732789601</v>
      </c>
      <c r="AK295" s="81">
        <f t="shared" si="37"/>
        <v>1.8339856257317821E-2</v>
      </c>
      <c r="AL295" s="104"/>
      <c r="AM295" s="90">
        <f t="shared" si="38"/>
        <v>41306</v>
      </c>
      <c r="AN295" s="106">
        <f t="shared" si="15"/>
        <v>4.6816267194664078</v>
      </c>
      <c r="AO295" s="37">
        <f t="shared" si="39"/>
        <v>3.3595800246218444E-2</v>
      </c>
      <c r="AP295" s="93">
        <f t="shared" si="17"/>
        <v>2.2180717086675372</v>
      </c>
      <c r="AQ295" s="37">
        <f t="shared" si="40"/>
        <v>1.5640588945652123E-2</v>
      </c>
      <c r="AR295" s="106">
        <f t="shared" si="19"/>
        <v>62.077644330971225</v>
      </c>
      <c r="AS295" s="93">
        <f t="shared" si="41"/>
        <v>3.9013555995553446</v>
      </c>
      <c r="AT295" s="37">
        <f t="shared" si="42"/>
        <v>6.706092266501984E-2</v>
      </c>
      <c r="AU295" s="93">
        <f t="shared" si="43"/>
        <v>1.8483930905562858</v>
      </c>
      <c r="AV295" s="81">
        <f t="shared" si="44"/>
        <v>3.0689292204183705E-2</v>
      </c>
      <c r="AW295" s="104"/>
      <c r="AX295" s="93">
        <f t="shared" si="45"/>
        <v>6.7402160727824167</v>
      </c>
      <c r="AY295" s="37">
        <f t="shared" si="46"/>
        <v>0.11650693015693703</v>
      </c>
      <c r="AZ295" s="93">
        <f t="shared" si="47"/>
        <v>3.0744309118584923</v>
      </c>
      <c r="BA295" s="37">
        <f t="shared" si="48"/>
        <v>4.9975895417623484E-2</v>
      </c>
      <c r="BB295" s="106">
        <f t="shared" si="49"/>
        <v>61.516863424672373</v>
      </c>
      <c r="BC295" s="93">
        <f t="shared" si="50"/>
        <v>6.4192534026499217</v>
      </c>
      <c r="BD295" s="37">
        <f t="shared" si="51"/>
        <v>0.11650693015693703</v>
      </c>
      <c r="BE295" s="93">
        <f t="shared" si="52"/>
        <v>2.9280294398652273</v>
      </c>
      <c r="BF295" s="81">
        <f t="shared" si="53"/>
        <v>4.9975895417623484E-2</v>
      </c>
      <c r="BG295" s="101"/>
      <c r="BH295" s="93">
        <f t="shared" si="54"/>
        <v>5.5582122815456216</v>
      </c>
      <c r="BI295" s="37">
        <f t="shared" si="55"/>
        <v>8.0569894454383562E-2</v>
      </c>
      <c r="BJ295" s="93">
        <f t="shared" si="56"/>
        <v>3.2054235523944783</v>
      </c>
      <c r="BK295" s="37">
        <f t="shared" si="57"/>
        <v>4.4932270736070645E-2</v>
      </c>
      <c r="BL295" s="106">
        <f t="shared" si="58"/>
        <v>59.854695251838109</v>
      </c>
      <c r="BM295" s="93">
        <f t="shared" si="59"/>
        <v>5.2935355062339227</v>
      </c>
      <c r="BN295" s="37">
        <f t="shared" si="60"/>
        <v>9.7020216045909935E-2</v>
      </c>
      <c r="BO295" s="93">
        <f t="shared" si="61"/>
        <v>3.0527843356137936</v>
      </c>
      <c r="BP295" s="81">
        <f t="shared" si="62"/>
        <v>5.3744394974955423E-2</v>
      </c>
      <c r="BQ295" s="101"/>
    </row>
    <row r="296" spans="1:69" ht="12.75" customHeight="1" x14ac:dyDescent="0.2">
      <c r="A296" s="90">
        <v>41334</v>
      </c>
      <c r="B296" s="55">
        <v>2013</v>
      </c>
      <c r="C296" s="80" t="s">
        <v>52</v>
      </c>
      <c r="D296" s="41"/>
      <c r="E296" s="41">
        <v>144.98763547311378</v>
      </c>
      <c r="F296" s="41">
        <v>137.249865</v>
      </c>
      <c r="G296" s="41">
        <v>144.60951180311403</v>
      </c>
      <c r="H296" s="41">
        <v>62.725470053070509</v>
      </c>
      <c r="I296" s="41">
        <v>72.67338464005131</v>
      </c>
      <c r="J296" s="41"/>
      <c r="K296" s="41">
        <v>140.9405559892765</v>
      </c>
      <c r="L296" s="42"/>
      <c r="M296" s="66">
        <f t="shared" si="63"/>
        <v>7.3596468031140319</v>
      </c>
      <c r="N296" s="56"/>
      <c r="O296" s="34">
        <v>246.54224980558607</v>
      </c>
      <c r="P296" s="56"/>
      <c r="Q296" s="44"/>
      <c r="R296" s="101"/>
      <c r="S296" s="106">
        <f t="shared" si="20"/>
        <v>0.88335399999999709</v>
      </c>
      <c r="T296" s="84">
        <f t="shared" si="21"/>
        <v>4.9025507382576272E-3</v>
      </c>
      <c r="U296" s="93">
        <f t="shared" si="22"/>
        <v>-0.42250190262328147</v>
      </c>
      <c r="V296" s="37">
        <f t="shared" si="23"/>
        <v>-3.0688940135831233E-3</v>
      </c>
      <c r="W296" s="106">
        <f t="shared" si="24"/>
        <v>56.424887499999997</v>
      </c>
      <c r="X296" s="93">
        <f t="shared" si="25"/>
        <v>0.73612833333332617</v>
      </c>
      <c r="Y296" s="107">
        <f t="shared" si="26"/>
        <v>1.3218616186620791E-2</v>
      </c>
      <c r="Z296" s="93">
        <f t="shared" si="27"/>
        <v>-0.35208491885273929</v>
      </c>
      <c r="AA296" s="81">
        <f t="shared" si="28"/>
        <v>-6.2011922061527835E-3</v>
      </c>
      <c r="AB296" s="104"/>
      <c r="AC296" s="106">
        <f t="shared" si="29"/>
        <v>0.70549673530891255</v>
      </c>
      <c r="AD296" s="37">
        <f t="shared" si="30"/>
        <v>4.9025507382576272E-3</v>
      </c>
      <c r="AE296" s="93">
        <f t="shared" si="31"/>
        <v>-0.43424961904909765</v>
      </c>
      <c r="AF296" s="37">
        <f t="shared" si="32"/>
        <v>-2.9939213847686164E-3</v>
      </c>
      <c r="AG296" s="106">
        <f t="shared" si="33"/>
        <v>62.557926502595024</v>
      </c>
      <c r="AH296" s="93">
        <f t="shared" si="34"/>
        <v>0.58791394609075098</v>
      </c>
      <c r="AI296" s="37">
        <f t="shared" si="35"/>
        <v>9.4870715986170584E-3</v>
      </c>
      <c r="AJ296" s="93">
        <f t="shared" si="36"/>
        <v>-0.3618746825409147</v>
      </c>
      <c r="AK296" s="81">
        <f t="shared" si="37"/>
        <v>-5.7513640495482354E-3</v>
      </c>
      <c r="AL296" s="104"/>
      <c r="AM296" s="90">
        <f t="shared" si="38"/>
        <v>41334</v>
      </c>
      <c r="AN296" s="106">
        <f t="shared" si="15"/>
        <v>0.95446227594831612</v>
      </c>
      <c r="AO296" s="37">
        <f t="shared" si="39"/>
        <v>6.6266836643371629E-3</v>
      </c>
      <c r="AP296" s="93">
        <f t="shared" si="17"/>
        <v>8.8596230894580685E-2</v>
      </c>
      <c r="AQ296" s="37">
        <f t="shared" si="40"/>
        <v>6.1143421901155293E-4</v>
      </c>
      <c r="AR296" s="106">
        <f t="shared" si="19"/>
        <v>62.87302956092816</v>
      </c>
      <c r="AS296" s="93">
        <f t="shared" si="41"/>
        <v>0.79538522995693484</v>
      </c>
      <c r="AT296" s="37">
        <f t="shared" si="42"/>
        <v>1.2812748269188212E-2</v>
      </c>
      <c r="AU296" s="93">
        <f t="shared" si="43"/>
        <v>7.3830192412160045E-2</v>
      </c>
      <c r="AV296" s="81">
        <f t="shared" si="44"/>
        <v>1.175654994881592E-3</v>
      </c>
      <c r="AW296" s="104"/>
      <c r="AX296" s="93">
        <f t="shared" si="45"/>
        <v>-1.8672365428354851</v>
      </c>
      <c r="AY296" s="37">
        <f t="shared" si="46"/>
        <v>-2.8907854171787206E-2</v>
      </c>
      <c r="AZ296" s="93">
        <f t="shared" si="47"/>
        <v>-0.54957816020232286</v>
      </c>
      <c r="BA296" s="37">
        <f t="shared" si="48"/>
        <v>-8.6855431283107132E-3</v>
      </c>
      <c r="BB296" s="106">
        <f t="shared" si="49"/>
        <v>59.738542907686195</v>
      </c>
      <c r="BC296" s="93">
        <f t="shared" si="50"/>
        <v>-1.7783205169861773</v>
      </c>
      <c r="BD296" s="37">
        <f t="shared" si="51"/>
        <v>-2.8907854171787206E-2</v>
      </c>
      <c r="BE296" s="93">
        <f t="shared" si="52"/>
        <v>-0.52340777162125818</v>
      </c>
      <c r="BF296" s="81">
        <f t="shared" si="53"/>
        <v>-8.6855431283107132E-3</v>
      </c>
      <c r="BG296" s="101"/>
      <c r="BH296" s="93">
        <f t="shared" si="54"/>
        <v>-1.8710453743787099</v>
      </c>
      <c r="BI296" s="37">
        <f t="shared" si="55"/>
        <v>-2.5099734131933449E-2</v>
      </c>
      <c r="BJ296" s="93">
        <f t="shared" si="56"/>
        <v>-1.0116370990791239</v>
      </c>
      <c r="BK296" s="37">
        <f t="shared" si="57"/>
        <v>-1.3729209481143312E-2</v>
      </c>
      <c r="BL296" s="106">
        <f t="shared" si="58"/>
        <v>58.07274727623934</v>
      </c>
      <c r="BM296" s="93">
        <f t="shared" si="59"/>
        <v>-1.7819479755987686</v>
      </c>
      <c r="BN296" s="37">
        <f t="shared" si="60"/>
        <v>-2.9771231281042199E-2</v>
      </c>
      <c r="BO296" s="93">
        <f t="shared" si="61"/>
        <v>-0.96346390388488601</v>
      </c>
      <c r="BP296" s="81">
        <f t="shared" si="62"/>
        <v>-1.6319880368766859E-2</v>
      </c>
      <c r="BQ296" s="101"/>
    </row>
    <row r="297" spans="1:69" ht="12.75" customHeight="1" x14ac:dyDescent="0.2">
      <c r="A297" s="90">
        <v>41365</v>
      </c>
      <c r="B297" s="55">
        <v>2013</v>
      </c>
      <c r="C297" s="80" t="s">
        <v>53</v>
      </c>
      <c r="D297" s="41"/>
      <c r="E297" s="41">
        <v>144.23831596498539</v>
      </c>
      <c r="F297" s="41">
        <v>136.80606300000002</v>
      </c>
      <c r="G297" s="41">
        <v>141.27323656454047</v>
      </c>
      <c r="H297" s="41">
        <v>57.758115996967391</v>
      </c>
      <c r="I297" s="41">
        <v>69.794580727914067</v>
      </c>
      <c r="J297" s="41"/>
      <c r="K297" s="41">
        <v>131.61878421930444</v>
      </c>
      <c r="L297" s="41"/>
      <c r="M297" s="66">
        <f t="shared" si="63"/>
        <v>4.4671735645404453</v>
      </c>
      <c r="N297" s="43"/>
      <c r="O297" s="34">
        <v>230.17809751866213</v>
      </c>
      <c r="P297" s="56"/>
      <c r="Q297" s="44"/>
      <c r="R297" s="101"/>
      <c r="S297" s="106">
        <f t="shared" si="20"/>
        <v>-0.44380199999997672</v>
      </c>
      <c r="T297" s="84">
        <f t="shared" si="21"/>
        <v>-2.3070925259162101E-2</v>
      </c>
      <c r="U297" s="93">
        <f t="shared" si="22"/>
        <v>-4.9323612460293589</v>
      </c>
      <c r="V297" s="37">
        <f t="shared" si="23"/>
        <v>-3.4799041066434944E-2</v>
      </c>
      <c r="W297" s="106">
        <f t="shared" si="24"/>
        <v>56.055052500000016</v>
      </c>
      <c r="X297" s="93">
        <f t="shared" si="25"/>
        <v>-0.3698349999999806</v>
      </c>
      <c r="Y297" s="107">
        <f t="shared" si="26"/>
        <v>-6.5544658817437984E-3</v>
      </c>
      <c r="Z297" s="93">
        <f t="shared" si="27"/>
        <v>-4.1103010383578038</v>
      </c>
      <c r="AA297" s="81">
        <f t="shared" si="28"/>
        <v>-6.8316743717583561E-2</v>
      </c>
      <c r="AB297" s="104"/>
      <c r="AC297" s="106">
        <f t="shared" si="29"/>
        <v>-3.3362752385735632</v>
      </c>
      <c r="AD297" s="37">
        <f t="shared" si="30"/>
        <v>-2.3070925259162101E-2</v>
      </c>
      <c r="AE297" s="93">
        <f t="shared" si="31"/>
        <v>-6.5096437588797755</v>
      </c>
      <c r="AF297" s="37">
        <f t="shared" si="32"/>
        <v>-4.4048699989021278E-2</v>
      </c>
      <c r="AG297" s="106">
        <f t="shared" si="33"/>
        <v>59.777697137117059</v>
      </c>
      <c r="AH297" s="93">
        <f t="shared" si="34"/>
        <v>-2.7802293654779646</v>
      </c>
      <c r="AI297" s="37">
        <f t="shared" si="35"/>
        <v>-4.444247948919211E-2</v>
      </c>
      <c r="AJ297" s="93">
        <f t="shared" si="36"/>
        <v>-5.4247031323998129</v>
      </c>
      <c r="AK297" s="81">
        <f t="shared" si="37"/>
        <v>-8.3197905444839071E-2</v>
      </c>
      <c r="AL297" s="104"/>
      <c r="AM297" s="90">
        <f t="shared" si="38"/>
        <v>41365</v>
      </c>
      <c r="AN297" s="106">
        <f t="shared" si="15"/>
        <v>-0.74931950812839432</v>
      </c>
      <c r="AO297" s="37">
        <f t="shared" si="39"/>
        <v>-5.1681614482729232E-3</v>
      </c>
      <c r="AP297" s="93">
        <f t="shared" si="17"/>
        <v>-4.6114539944192074</v>
      </c>
      <c r="AQ297" s="37">
        <f t="shared" si="40"/>
        <v>-3.0980592013523989E-2</v>
      </c>
      <c r="AR297" s="106">
        <f t="shared" si="19"/>
        <v>62.248596637487822</v>
      </c>
      <c r="AS297" s="93">
        <f t="shared" si="41"/>
        <v>-0.62443292344033807</v>
      </c>
      <c r="AT297" s="37">
        <f t="shared" si="42"/>
        <v>-9.9316499904815725E-3</v>
      </c>
      <c r="AU297" s="93">
        <f t="shared" si="43"/>
        <v>-3.8428783286826729</v>
      </c>
      <c r="AV297" s="81">
        <f t="shared" si="44"/>
        <v>-5.8144841383093393E-2</v>
      </c>
      <c r="AW297" s="104"/>
      <c r="AX297" s="93">
        <f t="shared" si="45"/>
        <v>-4.9673540561031189</v>
      </c>
      <c r="AY297" s="37">
        <f t="shared" si="46"/>
        <v>-7.9191978185262912E-2</v>
      </c>
      <c r="AZ297" s="93">
        <f t="shared" si="47"/>
        <v>-6.6418840030326152</v>
      </c>
      <c r="BA297" s="37">
        <f t="shared" si="48"/>
        <v>-0.10313484476758716</v>
      </c>
      <c r="BB297" s="106">
        <f t="shared" si="49"/>
        <v>55.007729520921323</v>
      </c>
      <c r="BC297" s="93">
        <f t="shared" si="50"/>
        <v>-4.7308133867648721</v>
      </c>
      <c r="BD297" s="37">
        <f t="shared" si="51"/>
        <v>-7.9191978185262801E-2</v>
      </c>
      <c r="BE297" s="93">
        <f t="shared" si="52"/>
        <v>-6.3256038124120124</v>
      </c>
      <c r="BF297" s="81">
        <f t="shared" si="53"/>
        <v>-0.10313484476758716</v>
      </c>
      <c r="BG297" s="101"/>
      <c r="BH297" s="93">
        <f t="shared" si="54"/>
        <v>-2.8788039121372435</v>
      </c>
      <c r="BI297" s="37">
        <f t="shared" si="55"/>
        <v>-3.9612905417793054E-2</v>
      </c>
      <c r="BJ297" s="93">
        <f t="shared" si="56"/>
        <v>-4.7954192720859368</v>
      </c>
      <c r="BK297" s="37">
        <f t="shared" si="57"/>
        <v>-6.4290377692531653E-2</v>
      </c>
      <c r="BL297" s="106">
        <f t="shared" si="58"/>
        <v>55.331029264680055</v>
      </c>
      <c r="BM297" s="93">
        <f t="shared" si="59"/>
        <v>-2.7417180115592856</v>
      </c>
      <c r="BN297" s="37">
        <f t="shared" si="60"/>
        <v>-4.721178418712535E-2</v>
      </c>
      <c r="BO297" s="93">
        <f t="shared" si="61"/>
        <v>-4.5670659734151826</v>
      </c>
      <c r="BP297" s="81">
        <f t="shared" si="62"/>
        <v>-7.6247265547611631E-2</v>
      </c>
      <c r="BQ297" s="101"/>
    </row>
    <row r="298" spans="1:69" ht="12.75" customHeight="1" x14ac:dyDescent="0.2">
      <c r="A298" s="90">
        <v>41395</v>
      </c>
      <c r="B298" s="55">
        <v>2013</v>
      </c>
      <c r="C298" s="80" t="s">
        <v>54</v>
      </c>
      <c r="D298" s="41"/>
      <c r="E298" s="41">
        <v>140.54138495206334</v>
      </c>
      <c r="F298" s="41">
        <v>132.74727900000002</v>
      </c>
      <c r="G298" s="41">
        <v>137.95112506278252</v>
      </c>
      <c r="H298" s="41">
        <v>55.392113343441999</v>
      </c>
      <c r="I298" s="41">
        <v>67.957011383678065</v>
      </c>
      <c r="J298" s="41"/>
      <c r="K298" s="41">
        <v>130.47397249730227</v>
      </c>
      <c r="L298" s="41"/>
      <c r="M298" s="66">
        <f t="shared" si="63"/>
        <v>5.2038460627825032</v>
      </c>
      <c r="N298" s="43"/>
      <c r="O298" s="34">
        <v>228.29157691697378</v>
      </c>
      <c r="P298" s="56"/>
      <c r="Q298" s="44"/>
      <c r="R298" s="101"/>
      <c r="S298" s="106">
        <f t="shared" si="20"/>
        <v>-4.0587840000000028</v>
      </c>
      <c r="T298" s="84">
        <f t="shared" si="21"/>
        <v>-2.3515505006783344E-2</v>
      </c>
      <c r="U298" s="93">
        <f t="shared" si="22"/>
        <v>-4.9291259999999681</v>
      </c>
      <c r="V298" s="37">
        <f t="shared" si="23"/>
        <v>-3.5802256748351136E-2</v>
      </c>
      <c r="W298" s="106">
        <f t="shared" si="24"/>
        <v>52.672732500000023</v>
      </c>
      <c r="X298" s="93">
        <f t="shared" si="25"/>
        <v>-3.3823199999999929</v>
      </c>
      <c r="Y298" s="107">
        <f t="shared" si="26"/>
        <v>-6.0339253094089829E-2</v>
      </c>
      <c r="Z298" s="93">
        <f t="shared" si="27"/>
        <v>-4.107604999999964</v>
      </c>
      <c r="AA298" s="81">
        <f t="shared" si="28"/>
        <v>-7.234203213392254E-2</v>
      </c>
      <c r="AB298" s="104"/>
      <c r="AC298" s="106">
        <f t="shared" si="29"/>
        <v>-3.322111501757945</v>
      </c>
      <c r="AD298" s="37">
        <f t="shared" si="30"/>
        <v>-2.3515505006783344E-2</v>
      </c>
      <c r="AE298" s="93">
        <f t="shared" si="31"/>
        <v>-6.0597769964841746</v>
      </c>
      <c r="AF298" s="37">
        <f t="shared" si="32"/>
        <v>-4.2078598979890525E-2</v>
      </c>
      <c r="AG298" s="106">
        <f t="shared" si="33"/>
        <v>57.0092708856521</v>
      </c>
      <c r="AH298" s="93">
        <f t="shared" si="34"/>
        <v>-2.7684262514649589</v>
      </c>
      <c r="AI298" s="37">
        <f t="shared" si="35"/>
        <v>-4.6312025789732036E-2</v>
      </c>
      <c r="AJ298" s="93">
        <f t="shared" si="36"/>
        <v>-5.0498141637368121</v>
      </c>
      <c r="AK298" s="81">
        <f t="shared" si="37"/>
        <v>-8.1371070161894599E-2</v>
      </c>
      <c r="AL298" s="104"/>
      <c r="AM298" s="90">
        <f t="shared" si="38"/>
        <v>41395</v>
      </c>
      <c r="AN298" s="106">
        <f t="shared" si="15"/>
        <v>-3.6969310129220503</v>
      </c>
      <c r="AO298" s="37">
        <f t="shared" si="39"/>
        <v>-2.5630713920838488E-2</v>
      </c>
      <c r="AP298" s="93">
        <f t="shared" si="17"/>
        <v>-4.8202052938724478</v>
      </c>
      <c r="AQ298" s="37">
        <f t="shared" si="40"/>
        <v>-3.3160102924831736E-2</v>
      </c>
      <c r="AR298" s="106">
        <f t="shared" si="19"/>
        <v>59.167820793386113</v>
      </c>
      <c r="AS298" s="93">
        <f t="shared" si="41"/>
        <v>-3.0807758441017086</v>
      </c>
      <c r="AT298" s="37">
        <f t="shared" si="42"/>
        <v>-4.9491490740634303E-2</v>
      </c>
      <c r="AU298" s="93">
        <f t="shared" si="43"/>
        <v>-4.0168377448937065</v>
      </c>
      <c r="AV298" s="81">
        <f t="shared" si="44"/>
        <v>-6.3572991257998868E-2</v>
      </c>
      <c r="AW298" s="104"/>
      <c r="AX298" s="93">
        <f t="shared" si="45"/>
        <v>-2.366002653525392</v>
      </c>
      <c r="AY298" s="37">
        <f t="shared" si="46"/>
        <v>-4.0963985972977679E-2</v>
      </c>
      <c r="AZ298" s="93">
        <f t="shared" si="47"/>
        <v>-3.7071758908263845</v>
      </c>
      <c r="BA298" s="37">
        <f t="shared" si="48"/>
        <v>-6.2727926830578484E-2</v>
      </c>
      <c r="BB298" s="106">
        <f t="shared" si="49"/>
        <v>52.754393660420952</v>
      </c>
      <c r="BC298" s="93">
        <f t="shared" si="50"/>
        <v>-2.2533358605003713</v>
      </c>
      <c r="BD298" s="37">
        <f t="shared" si="51"/>
        <v>-4.0963985972977679E-2</v>
      </c>
      <c r="BE298" s="93">
        <f t="shared" si="52"/>
        <v>-3.5306437055489326</v>
      </c>
      <c r="BF298" s="81">
        <f t="shared" si="53"/>
        <v>-6.2727926830578484E-2</v>
      </c>
      <c r="BG298" s="101"/>
      <c r="BH298" s="93">
        <f t="shared" si="54"/>
        <v>-1.8375693442360017</v>
      </c>
      <c r="BI298" s="37">
        <f t="shared" si="55"/>
        <v>-2.6328252495699478E-2</v>
      </c>
      <c r="BJ298" s="93">
        <f t="shared" si="56"/>
        <v>-1.9313916947250078</v>
      </c>
      <c r="BK298" s="37">
        <f t="shared" si="57"/>
        <v>-2.763536738074146E-2</v>
      </c>
      <c r="BL298" s="106">
        <f t="shared" si="58"/>
        <v>53.580963222550537</v>
      </c>
      <c r="BM298" s="93">
        <f t="shared" si="59"/>
        <v>-1.750066042129518</v>
      </c>
      <c r="BN298" s="37">
        <f t="shared" si="60"/>
        <v>-3.16290165823222E-2</v>
      </c>
      <c r="BO298" s="93">
        <f t="shared" si="61"/>
        <v>-1.8394206616428619</v>
      </c>
      <c r="BP298" s="81">
        <f t="shared" si="62"/>
        <v>-3.3190326965012007E-2</v>
      </c>
      <c r="BQ298" s="101"/>
    </row>
    <row r="299" spans="1:69" ht="12.75" customHeight="1" x14ac:dyDescent="0.2">
      <c r="A299" s="90">
        <v>41426</v>
      </c>
      <c r="B299" s="55">
        <v>2013</v>
      </c>
      <c r="C299" s="80" t="s">
        <v>13</v>
      </c>
      <c r="D299" s="41"/>
      <c r="E299" s="41">
        <v>141.87676948728637</v>
      </c>
      <c r="F299" s="41">
        <v>134.06139199999998</v>
      </c>
      <c r="G299" s="41">
        <v>139.25993671521849</v>
      </c>
      <c r="H299" s="41">
        <v>54.989076952236537</v>
      </c>
      <c r="I299" s="41">
        <v>68.229177489177502</v>
      </c>
      <c r="J299" s="41"/>
      <c r="K299" s="41">
        <v>128.2934736508108</v>
      </c>
      <c r="L299" s="41"/>
      <c r="M299" s="66">
        <f t="shared" si="63"/>
        <v>5.1985447152185031</v>
      </c>
      <c r="N299" s="43"/>
      <c r="O299" s="34">
        <v>224.47599161572302</v>
      </c>
      <c r="P299" s="56"/>
      <c r="Q299" s="44"/>
      <c r="R299" s="101"/>
      <c r="S299" s="106">
        <f t="shared" si="20"/>
        <v>1.3141129999999634</v>
      </c>
      <c r="T299" s="84">
        <f t="shared" si="21"/>
        <v>9.4875025617973119E-3</v>
      </c>
      <c r="U299" s="93">
        <f t="shared" si="22"/>
        <v>2.4264759999999796</v>
      </c>
      <c r="V299" s="37">
        <f t="shared" si="23"/>
        <v>1.8433376749372288E-2</v>
      </c>
      <c r="W299" s="106">
        <f t="shared" si="24"/>
        <v>53.76782666666665</v>
      </c>
      <c r="X299" s="93">
        <f t="shared" si="25"/>
        <v>1.0950941666666267</v>
      </c>
      <c r="Y299" s="107">
        <f t="shared" si="26"/>
        <v>2.0790532685324825E-2</v>
      </c>
      <c r="Z299" s="93">
        <f t="shared" si="27"/>
        <v>2.0220633333333069</v>
      </c>
      <c r="AA299" s="81">
        <f t="shared" si="28"/>
        <v>3.9076886745445849E-2</v>
      </c>
      <c r="AB299" s="104"/>
      <c r="AC299" s="106">
        <f t="shared" si="29"/>
        <v>1.3088116524359634</v>
      </c>
      <c r="AD299" s="37">
        <f t="shared" si="30"/>
        <v>9.4875025617973119E-3</v>
      </c>
      <c r="AE299" s="93">
        <f t="shared" si="31"/>
        <v>1.8224450025112731</v>
      </c>
      <c r="AF299" s="37">
        <f t="shared" si="32"/>
        <v>1.3260173623663274E-2</v>
      </c>
      <c r="AG299" s="106">
        <f t="shared" si="33"/>
        <v>58.099947262682079</v>
      </c>
      <c r="AH299" s="93">
        <f t="shared" si="34"/>
        <v>1.090676377029979</v>
      </c>
      <c r="AI299" s="37">
        <f t="shared" si="35"/>
        <v>1.9131561587897306E-2</v>
      </c>
      <c r="AJ299" s="93">
        <f t="shared" si="36"/>
        <v>1.518704168759399</v>
      </c>
      <c r="AK299" s="81">
        <f t="shared" si="37"/>
        <v>2.6841124120203785E-2</v>
      </c>
      <c r="AL299" s="104"/>
      <c r="AM299" s="90">
        <f t="shared" si="38"/>
        <v>41426</v>
      </c>
      <c r="AN299" s="106">
        <f t="shared" si="15"/>
        <v>1.335384535223028</v>
      </c>
      <c r="AO299" s="37">
        <f t="shared" si="39"/>
        <v>9.5017174882581212E-3</v>
      </c>
      <c r="AP299" s="93">
        <f t="shared" si="17"/>
        <v>2.5153709879116093</v>
      </c>
      <c r="AQ299" s="37">
        <f t="shared" si="40"/>
        <v>1.80492662602183E-2</v>
      </c>
      <c r="AR299" s="106">
        <f t="shared" si="19"/>
        <v>60.280641239405313</v>
      </c>
      <c r="AS299" s="93">
        <f t="shared" si="41"/>
        <v>1.1128204460191995</v>
      </c>
      <c r="AT299" s="37">
        <f t="shared" si="42"/>
        <v>1.8807866017326536E-2</v>
      </c>
      <c r="AU299" s="93">
        <f t="shared" si="43"/>
        <v>2.0961424899263505</v>
      </c>
      <c r="AV299" s="81">
        <f t="shared" si="44"/>
        <v>3.6025789256199703E-2</v>
      </c>
      <c r="AW299" s="104"/>
      <c r="AX299" s="93">
        <f t="shared" si="45"/>
        <v>-0.40303639120546109</v>
      </c>
      <c r="AY299" s="37">
        <f t="shared" si="46"/>
        <v>-7.2760609205602123E-3</v>
      </c>
      <c r="AZ299" s="93">
        <f t="shared" si="47"/>
        <v>0.48825815011372242</v>
      </c>
      <c r="BA299" s="37">
        <f t="shared" si="48"/>
        <v>8.9587305446996446E-3</v>
      </c>
      <c r="BB299" s="106">
        <f t="shared" si="49"/>
        <v>52.370549478320513</v>
      </c>
      <c r="BC299" s="93">
        <f t="shared" si="50"/>
        <v>-0.38384418210043947</v>
      </c>
      <c r="BD299" s="37">
        <f t="shared" si="51"/>
        <v>-7.2760609205602123E-3</v>
      </c>
      <c r="BE299" s="93">
        <f t="shared" si="52"/>
        <v>0.46500776201307303</v>
      </c>
      <c r="BF299" s="81">
        <f t="shared" si="53"/>
        <v>8.9587305446998666E-3</v>
      </c>
      <c r="BG299" s="101"/>
      <c r="BH299" s="93">
        <f t="shared" si="54"/>
        <v>0.27216610549943709</v>
      </c>
      <c r="BI299" s="37">
        <f t="shared" si="55"/>
        <v>4.0049746149490861E-3</v>
      </c>
      <c r="BJ299" s="93">
        <f t="shared" si="56"/>
        <v>2.634556677890032</v>
      </c>
      <c r="BK299" s="37">
        <f t="shared" si="57"/>
        <v>4.016421842683604E-2</v>
      </c>
      <c r="BL299" s="106">
        <f t="shared" si="58"/>
        <v>53.84016903731191</v>
      </c>
      <c r="BM299" s="93">
        <f t="shared" si="59"/>
        <v>0.25920581476137272</v>
      </c>
      <c r="BN299" s="37">
        <f t="shared" si="60"/>
        <v>4.8376475369573679E-3</v>
      </c>
      <c r="BO299" s="93">
        <f t="shared" si="61"/>
        <v>2.5091015979905151</v>
      </c>
      <c r="BP299" s="81">
        <f t="shared" si="62"/>
        <v>4.8880760193746875E-2</v>
      </c>
      <c r="BQ299" s="101"/>
    </row>
    <row r="300" spans="1:69" ht="12.75" customHeight="1" x14ac:dyDescent="0.2">
      <c r="A300" s="90">
        <v>41456</v>
      </c>
      <c r="B300" s="55">
        <v>2013</v>
      </c>
      <c r="C300" s="80" t="s">
        <v>55</v>
      </c>
      <c r="D300" s="41"/>
      <c r="E300" s="41">
        <v>142.26109821964397</v>
      </c>
      <c r="F300" s="41">
        <v>134.74171100000001</v>
      </c>
      <c r="G300" s="41">
        <v>139.622535</v>
      </c>
      <c r="H300" s="41">
        <v>56.937928833881259</v>
      </c>
      <c r="I300" s="41">
        <v>70.96343940102949</v>
      </c>
      <c r="J300" s="41"/>
      <c r="K300" s="41">
        <v>137.27805508800648</v>
      </c>
      <c r="L300" s="41"/>
      <c r="M300" s="66">
        <f t="shared" si="63"/>
        <v>4.8808239999999898</v>
      </c>
      <c r="N300" s="43"/>
      <c r="O300" s="34">
        <v>240.24767301502675</v>
      </c>
      <c r="P300" s="56"/>
      <c r="Q300" s="44"/>
      <c r="R300" s="101"/>
      <c r="S300" s="106">
        <f t="shared" si="20"/>
        <v>0.68031900000002565</v>
      </c>
      <c r="T300" s="84">
        <f t="shared" si="21"/>
        <v>2.6037516125188009E-3</v>
      </c>
      <c r="U300" s="93">
        <f t="shared" si="22"/>
        <v>3.6569570000000056</v>
      </c>
      <c r="V300" s="37">
        <f t="shared" si="23"/>
        <v>2.7897653147367585E-2</v>
      </c>
      <c r="W300" s="106">
        <f t="shared" si="24"/>
        <v>54.334759166666672</v>
      </c>
      <c r="X300" s="93">
        <f t="shared" si="25"/>
        <v>0.56693250000002138</v>
      </c>
      <c r="Y300" s="107">
        <f t="shared" si="26"/>
        <v>1.0544084355774919E-2</v>
      </c>
      <c r="Z300" s="93">
        <f t="shared" si="27"/>
        <v>3.0474641666666713</v>
      </c>
      <c r="AA300" s="81">
        <f t="shared" si="28"/>
        <v>5.9419475460085636E-2</v>
      </c>
      <c r="AB300" s="104"/>
      <c r="AC300" s="106">
        <f t="shared" si="29"/>
        <v>0.36259828478151235</v>
      </c>
      <c r="AD300" s="37">
        <f t="shared" si="30"/>
        <v>2.6037516125188009E-3</v>
      </c>
      <c r="AE300" s="93">
        <f t="shared" si="31"/>
        <v>3.0300508211953741</v>
      </c>
      <c r="AF300" s="37">
        <f t="shared" si="32"/>
        <v>2.2183144551562117E-2</v>
      </c>
      <c r="AG300" s="106">
        <f t="shared" si="33"/>
        <v>58.402112500000001</v>
      </c>
      <c r="AH300" s="93">
        <f t="shared" si="34"/>
        <v>0.30216523731792222</v>
      </c>
      <c r="AI300" s="37">
        <f t="shared" si="35"/>
        <v>5.2007833320704133E-3</v>
      </c>
      <c r="AJ300" s="93">
        <f t="shared" si="36"/>
        <v>2.525042350996145</v>
      </c>
      <c r="AK300" s="81">
        <f t="shared" si="37"/>
        <v>4.5189240313831203E-2</v>
      </c>
      <c r="AL300" s="104"/>
      <c r="AM300" s="90">
        <f t="shared" si="38"/>
        <v>41456</v>
      </c>
      <c r="AN300" s="106">
        <f t="shared" si="15"/>
        <v>0.38432873235760212</v>
      </c>
      <c r="AO300" s="37">
        <f t="shared" si="39"/>
        <v>2.7088912000639009E-3</v>
      </c>
      <c r="AP300" s="93">
        <f t="shared" si="17"/>
        <v>3.8200436135581128</v>
      </c>
      <c r="AQ300" s="37">
        <f t="shared" si="40"/>
        <v>2.7593285997621786E-2</v>
      </c>
      <c r="AR300" s="106">
        <f t="shared" si="19"/>
        <v>60.600915183036648</v>
      </c>
      <c r="AS300" s="93">
        <f t="shared" si="41"/>
        <v>0.3202739436313351</v>
      </c>
      <c r="AT300" s="37">
        <f t="shared" si="42"/>
        <v>5.313048054007341E-3</v>
      </c>
      <c r="AU300" s="93">
        <f t="shared" si="43"/>
        <v>3.1833696779651035</v>
      </c>
      <c r="AV300" s="81">
        <f t="shared" si="44"/>
        <v>5.5442454914481187E-2</v>
      </c>
      <c r="AW300" s="104"/>
      <c r="AX300" s="93">
        <f t="shared" si="45"/>
        <v>1.9488518816447211</v>
      </c>
      <c r="AY300" s="37">
        <f t="shared" si="46"/>
        <v>3.5440709130969639E-2</v>
      </c>
      <c r="AZ300" s="93">
        <f t="shared" si="47"/>
        <v>3.1974151871792174</v>
      </c>
      <c r="BA300" s="37">
        <f t="shared" si="48"/>
        <v>5.9497294875138218E-2</v>
      </c>
      <c r="BB300" s="106">
        <f t="shared" si="49"/>
        <v>54.226598889410717</v>
      </c>
      <c r="BC300" s="93">
        <f t="shared" si="50"/>
        <v>1.8560494110902042</v>
      </c>
      <c r="BD300" s="37">
        <f t="shared" si="51"/>
        <v>3.5440709130969417E-2</v>
      </c>
      <c r="BE300" s="93">
        <f t="shared" si="52"/>
        <v>3.0451573211230638</v>
      </c>
      <c r="BF300" s="81">
        <f t="shared" si="53"/>
        <v>5.9497294875138218E-2</v>
      </c>
      <c r="BG300" s="101"/>
      <c r="BH300" s="93">
        <f t="shared" si="54"/>
        <v>2.7342619118519877</v>
      </c>
      <c r="BI300" s="37">
        <f t="shared" si="55"/>
        <v>4.0074672046071402E-2</v>
      </c>
      <c r="BJ300" s="93">
        <f t="shared" si="56"/>
        <v>3.6280970890204998</v>
      </c>
      <c r="BK300" s="37">
        <f t="shared" si="57"/>
        <v>5.3881022423694525E-2</v>
      </c>
      <c r="BL300" s="106">
        <f t="shared" si="58"/>
        <v>56.444228000980459</v>
      </c>
      <c r="BM300" s="93">
        <f t="shared" si="59"/>
        <v>2.6040589636685496</v>
      </c>
      <c r="BN300" s="37">
        <f t="shared" si="60"/>
        <v>4.8366470801083583E-2</v>
      </c>
      <c r="BO300" s="93">
        <f t="shared" si="61"/>
        <v>3.4553305609719018</v>
      </c>
      <c r="BP300" s="81">
        <f t="shared" si="62"/>
        <v>6.5208576284944586E-2</v>
      </c>
      <c r="BQ300" s="101"/>
    </row>
    <row r="301" spans="1:69" ht="12.75" customHeight="1" x14ac:dyDescent="0.2">
      <c r="A301" s="90">
        <v>41487</v>
      </c>
      <c r="B301" s="55">
        <v>2013</v>
      </c>
      <c r="C301" s="80" t="s">
        <v>56</v>
      </c>
      <c r="D301" s="41"/>
      <c r="E301" s="41">
        <v>144.4235547109422</v>
      </c>
      <c r="F301" s="41">
        <v>136.86836099999999</v>
      </c>
      <c r="G301" s="41">
        <v>141.62552200000002</v>
      </c>
      <c r="H301" s="41">
        <v>55.323256623477079</v>
      </c>
      <c r="I301" s="41">
        <v>70.078678833255353</v>
      </c>
      <c r="J301" s="41"/>
      <c r="K301" s="41">
        <v>138.8251701817498</v>
      </c>
      <c r="L301" s="41"/>
      <c r="M301" s="66">
        <f t="shared" si="63"/>
        <v>4.7571610000000248</v>
      </c>
      <c r="N301" s="43"/>
      <c r="O301" s="34">
        <v>242.9996047381934</v>
      </c>
      <c r="P301" s="56"/>
      <c r="Q301" s="44"/>
      <c r="R301" s="101"/>
      <c r="S301" s="106">
        <f t="shared" si="20"/>
        <v>2.1266499999999837</v>
      </c>
      <c r="T301" s="84">
        <f t="shared" si="21"/>
        <v>1.4345728646167455E-2</v>
      </c>
      <c r="U301" s="93">
        <f t="shared" si="22"/>
        <v>2.7339309999999841</v>
      </c>
      <c r="V301" s="37">
        <f t="shared" si="23"/>
        <v>2.0382022721533888E-2</v>
      </c>
      <c r="W301" s="106">
        <f t="shared" si="24"/>
        <v>56.106967499999996</v>
      </c>
      <c r="X301" s="93">
        <f t="shared" si="25"/>
        <v>1.7722083333333245</v>
      </c>
      <c r="Y301" s="107">
        <f t="shared" si="26"/>
        <v>3.2616475355991659E-2</v>
      </c>
      <c r="Z301" s="93">
        <f t="shared" si="27"/>
        <v>2.2782758333333248</v>
      </c>
      <c r="AA301" s="81">
        <f t="shared" si="28"/>
        <v>4.2324562659659559E-2</v>
      </c>
      <c r="AB301" s="104"/>
      <c r="AC301" s="106">
        <f t="shared" si="29"/>
        <v>2.0029870000000187</v>
      </c>
      <c r="AD301" s="37">
        <f t="shared" si="30"/>
        <v>1.4345728646167455E-2</v>
      </c>
      <c r="AE301" s="93">
        <f t="shared" si="31"/>
        <v>2.2200624319437452</v>
      </c>
      <c r="AF301" s="37">
        <f t="shared" si="32"/>
        <v>1.5925218702499411E-2</v>
      </c>
      <c r="AG301" s="106">
        <f t="shared" si="33"/>
        <v>60.07126833333335</v>
      </c>
      <c r="AH301" s="93">
        <f t="shared" si="34"/>
        <v>1.6691558333333489</v>
      </c>
      <c r="AI301" s="37">
        <f t="shared" si="35"/>
        <v>2.8580401664979993E-2</v>
      </c>
      <c r="AJ301" s="93">
        <f t="shared" si="36"/>
        <v>1.8500520266197924</v>
      </c>
      <c r="AK301" s="81">
        <f t="shared" si="37"/>
        <v>3.1776251751141515E-2</v>
      </c>
      <c r="AL301" s="104"/>
      <c r="AM301" s="90">
        <f t="shared" si="38"/>
        <v>41487</v>
      </c>
      <c r="AN301" s="106">
        <f t="shared" si="15"/>
        <v>2.1624564912982294</v>
      </c>
      <c r="AO301" s="37">
        <f t="shared" si="39"/>
        <v>1.5200617163516617E-2</v>
      </c>
      <c r="AP301" s="93">
        <f t="shared" si="17"/>
        <v>2.8287996046479122</v>
      </c>
      <c r="AQ301" s="37">
        <f t="shared" si="40"/>
        <v>1.9978138332343853E-2</v>
      </c>
      <c r="AR301" s="106">
        <f t="shared" si="19"/>
        <v>62.402962259118496</v>
      </c>
      <c r="AS301" s="93">
        <f t="shared" si="41"/>
        <v>1.8020470760818483</v>
      </c>
      <c r="AT301" s="37">
        <f t="shared" si="42"/>
        <v>2.9736301351869221E-2</v>
      </c>
      <c r="AU301" s="93">
        <f t="shared" si="43"/>
        <v>2.3573330038732507</v>
      </c>
      <c r="AV301" s="81">
        <f t="shared" si="44"/>
        <v>3.9259027394859425E-2</v>
      </c>
      <c r="AW301" s="104"/>
      <c r="AX301" s="93">
        <f t="shared" si="45"/>
        <v>-1.61467221040418</v>
      </c>
      <c r="AY301" s="37">
        <f t="shared" si="46"/>
        <v>-2.8358464093680924E-2</v>
      </c>
      <c r="AZ301" s="93">
        <f t="shared" si="47"/>
        <v>-2.5485762044228366</v>
      </c>
      <c r="BA301" s="37">
        <f t="shared" si="48"/>
        <v>-4.4038283909234921E-2</v>
      </c>
      <c r="BB301" s="106">
        <f t="shared" si="49"/>
        <v>52.688815831882927</v>
      </c>
      <c r="BC301" s="93">
        <f t="shared" si="50"/>
        <v>-1.5377830575277898</v>
      </c>
      <c r="BD301" s="37">
        <f t="shared" si="51"/>
        <v>-2.8358464093680924E-2</v>
      </c>
      <c r="BE301" s="93">
        <f t="shared" si="52"/>
        <v>-2.4272154327836546</v>
      </c>
      <c r="BF301" s="81">
        <f t="shared" si="53"/>
        <v>-4.4038283909234921E-2</v>
      </c>
      <c r="BG301" s="101"/>
      <c r="BH301" s="93">
        <f t="shared" si="54"/>
        <v>-0.88476056777413703</v>
      </c>
      <c r="BI301" s="37">
        <f t="shared" si="55"/>
        <v>-1.2467836610542071E-2</v>
      </c>
      <c r="BJ301" s="93">
        <f t="shared" si="56"/>
        <v>-0.98415105290787608</v>
      </c>
      <c r="BK301" s="37">
        <f t="shared" si="57"/>
        <v>-1.3849027043876583E-2</v>
      </c>
      <c r="BL301" s="106">
        <f t="shared" si="58"/>
        <v>55.601598888814621</v>
      </c>
      <c r="BM301" s="93">
        <f t="shared" si="59"/>
        <v>-0.84262911216583802</v>
      </c>
      <c r="BN301" s="37">
        <f t="shared" si="60"/>
        <v>-1.4928525767970435E-2</v>
      </c>
      <c r="BO301" s="93">
        <f t="shared" si="61"/>
        <v>-0.93728671705511601</v>
      </c>
      <c r="BP301" s="81">
        <f t="shared" si="62"/>
        <v>-1.6577735960147888E-2</v>
      </c>
      <c r="BQ301" s="101"/>
    </row>
    <row r="302" spans="1:69" ht="12.75" customHeight="1" x14ac:dyDescent="0.2">
      <c r="A302" s="90">
        <v>41518</v>
      </c>
      <c r="B302" s="55">
        <v>2013</v>
      </c>
      <c r="C302" s="80" t="s">
        <v>57</v>
      </c>
      <c r="D302" s="41"/>
      <c r="E302" s="41">
        <v>145.0344468893779</v>
      </c>
      <c r="F302" s="41">
        <v>137.191123</v>
      </c>
      <c r="G302" s="41">
        <v>142.33202800000001</v>
      </c>
      <c r="H302" s="41">
        <v>56.636387545929217</v>
      </c>
      <c r="I302" s="41">
        <v>71.249723188864294</v>
      </c>
      <c r="J302" s="41"/>
      <c r="K302" s="41">
        <v>138.18109120503487</v>
      </c>
      <c r="L302" s="41"/>
      <c r="M302" s="66">
        <f t="shared" si="63"/>
        <v>5.1409050000000036</v>
      </c>
      <c r="N302" s="43"/>
      <c r="O302" s="34">
        <v>241.73972181086771</v>
      </c>
      <c r="P302" s="56"/>
      <c r="Q302" s="44"/>
      <c r="R302" s="101"/>
      <c r="S302" s="106">
        <f t="shared" si="20"/>
        <v>0.32276200000001154</v>
      </c>
      <c r="T302" s="84">
        <f t="shared" si="21"/>
        <v>4.9885500157238472E-3</v>
      </c>
      <c r="U302" s="93">
        <f t="shared" si="22"/>
        <v>-1.937720999999982</v>
      </c>
      <c r="V302" s="37">
        <f t="shared" si="23"/>
        <v>-1.3927528931383826E-2</v>
      </c>
      <c r="W302" s="106">
        <f t="shared" si="24"/>
        <v>56.375935833333344</v>
      </c>
      <c r="X302" s="93">
        <f t="shared" si="25"/>
        <v>0.26896833333334769</v>
      </c>
      <c r="Y302" s="107">
        <f t="shared" si="26"/>
        <v>4.7938490586458826E-3</v>
      </c>
      <c r="Z302" s="93">
        <f t="shared" si="27"/>
        <v>-1.614767499999985</v>
      </c>
      <c r="AA302" s="81">
        <f t="shared" si="28"/>
        <v>-2.7845282212188849E-2</v>
      </c>
      <c r="AB302" s="104"/>
      <c r="AC302" s="106">
        <f t="shared" si="29"/>
        <v>0.70650599999999031</v>
      </c>
      <c r="AD302" s="37">
        <f t="shared" si="30"/>
        <v>4.9885500157238472E-3</v>
      </c>
      <c r="AE302" s="93">
        <f t="shared" si="31"/>
        <v>-1.6460202169764102</v>
      </c>
      <c r="AF302" s="37">
        <f t="shared" si="32"/>
        <v>-1.1432438745772155E-2</v>
      </c>
      <c r="AG302" s="106">
        <f t="shared" si="33"/>
        <v>60.660023333333342</v>
      </c>
      <c r="AH302" s="93">
        <f t="shared" si="34"/>
        <v>0.58875499999999192</v>
      </c>
      <c r="AI302" s="37">
        <f t="shared" si="35"/>
        <v>9.8009417203082094E-3</v>
      </c>
      <c r="AJ302" s="93">
        <f t="shared" si="36"/>
        <v>-1.3716835141470085</v>
      </c>
      <c r="AK302" s="81">
        <f t="shared" si="37"/>
        <v>-2.2112619237120379E-2</v>
      </c>
      <c r="AL302" s="104"/>
      <c r="AM302" s="90">
        <f t="shared" si="38"/>
        <v>41518</v>
      </c>
      <c r="AN302" s="106">
        <f t="shared" si="15"/>
        <v>0.61089217843570509</v>
      </c>
      <c r="AO302" s="37">
        <f t="shared" si="39"/>
        <v>4.2298652713428364E-3</v>
      </c>
      <c r="AP302" s="93">
        <f t="shared" si="17"/>
        <v>-1.414790292781305</v>
      </c>
      <c r="AQ302" s="37">
        <f t="shared" si="40"/>
        <v>-9.6606190650315726E-3</v>
      </c>
      <c r="AR302" s="106">
        <f t="shared" si="19"/>
        <v>62.912039074481584</v>
      </c>
      <c r="AS302" s="93">
        <f t="shared" si="41"/>
        <v>0.50907681536308758</v>
      </c>
      <c r="AT302" s="37">
        <f t="shared" si="42"/>
        <v>8.1578950250666971E-3</v>
      </c>
      <c r="AU302" s="93">
        <f t="shared" si="43"/>
        <v>-1.1789919106510922</v>
      </c>
      <c r="AV302" s="81">
        <f t="shared" si="44"/>
        <v>-1.8395583477578747E-2</v>
      </c>
      <c r="AW302" s="104"/>
      <c r="AX302" s="93">
        <f t="shared" si="45"/>
        <v>1.3131309224521388</v>
      </c>
      <c r="AY302" s="37">
        <f t="shared" si="46"/>
        <v>2.3735604203294347E-2</v>
      </c>
      <c r="AZ302" s="93">
        <f t="shared" si="47"/>
        <v>-4.0115787163907157</v>
      </c>
      <c r="BA302" s="37">
        <f t="shared" si="48"/>
        <v>-6.6145313085017254E-2</v>
      </c>
      <c r="BB302" s="106">
        <f t="shared" si="49"/>
        <v>53.939416710408778</v>
      </c>
      <c r="BC302" s="93">
        <f t="shared" si="50"/>
        <v>1.2506008785258516</v>
      </c>
      <c r="BD302" s="37">
        <f t="shared" si="51"/>
        <v>2.3735604203294569E-2</v>
      </c>
      <c r="BE302" s="93">
        <f t="shared" si="52"/>
        <v>-3.8205511584673459</v>
      </c>
      <c r="BF302" s="81">
        <f t="shared" si="53"/>
        <v>-6.6145313085017254E-2</v>
      </c>
      <c r="BG302" s="101"/>
      <c r="BH302" s="93">
        <f t="shared" si="54"/>
        <v>1.1710443556089416</v>
      </c>
      <c r="BI302" s="37">
        <f t="shared" si="55"/>
        <v>1.6710422843377426E-2</v>
      </c>
      <c r="BJ302" s="93">
        <f t="shared" si="56"/>
        <v>-1.7057714399636836</v>
      </c>
      <c r="BK302" s="37">
        <f t="shared" si="57"/>
        <v>-2.3380986567797968E-2</v>
      </c>
      <c r="BL302" s="106">
        <f t="shared" si="58"/>
        <v>56.716879227489798</v>
      </c>
      <c r="BM302" s="93">
        <f t="shared" si="59"/>
        <v>1.1152803386751771</v>
      </c>
      <c r="BN302" s="37">
        <f t="shared" si="60"/>
        <v>2.0058422077130933E-2</v>
      </c>
      <c r="BO302" s="93">
        <f t="shared" si="61"/>
        <v>-1.6245442285368483</v>
      </c>
      <c r="BP302" s="81">
        <f t="shared" si="62"/>
        <v>-2.7845467804900381E-2</v>
      </c>
      <c r="BQ302" s="101"/>
    </row>
    <row r="303" spans="1:69" ht="12.75" customHeight="1" x14ac:dyDescent="0.2">
      <c r="A303" s="90">
        <v>41548</v>
      </c>
      <c r="B303" s="55">
        <v>2013</v>
      </c>
      <c r="C303" s="80" t="s">
        <v>58</v>
      </c>
      <c r="D303" s="41"/>
      <c r="E303" s="41">
        <v>139.49307461492302</v>
      </c>
      <c r="F303" s="41">
        <v>131.48058600000002</v>
      </c>
      <c r="G303" s="41">
        <v>138.76394500000001</v>
      </c>
      <c r="H303" s="41">
        <v>54.437911429123957</v>
      </c>
      <c r="I303" s="41">
        <v>67.893584308763053</v>
      </c>
      <c r="J303" s="41"/>
      <c r="K303" s="41">
        <v>132.89598883485135</v>
      </c>
      <c r="L303" s="41"/>
      <c r="M303" s="66">
        <f t="shared" si="63"/>
        <v>7.2833589999999901</v>
      </c>
      <c r="N303" s="43"/>
      <c r="O303" s="34">
        <v>232.48813385374876</v>
      </c>
      <c r="P303" s="56"/>
      <c r="Q303" s="44"/>
      <c r="R303" s="101"/>
      <c r="S303" s="106">
        <f t="shared" si="20"/>
        <v>-5.710536999999988</v>
      </c>
      <c r="T303" s="84">
        <f t="shared" si="21"/>
        <v>-2.5068728733352974E-2</v>
      </c>
      <c r="U303" s="93">
        <f t="shared" si="22"/>
        <v>-6.5957699999999591</v>
      </c>
      <c r="V303" s="37">
        <f t="shared" si="23"/>
        <v>-4.7769003985012159E-2</v>
      </c>
      <c r="W303" s="106">
        <f t="shared" si="24"/>
        <v>51.617155000000011</v>
      </c>
      <c r="X303" s="93">
        <f t="shared" si="25"/>
        <v>-4.7587808333333328</v>
      </c>
      <c r="Y303" s="107">
        <f t="shared" si="26"/>
        <v>-8.4411562539767448E-2</v>
      </c>
      <c r="Z303" s="93">
        <f t="shared" si="27"/>
        <v>-5.4964749999999754</v>
      </c>
      <c r="AA303" s="81">
        <f t="shared" si="28"/>
        <v>-9.6237535593517332E-2</v>
      </c>
      <c r="AB303" s="104"/>
      <c r="AC303" s="106">
        <f t="shared" si="29"/>
        <v>-3.5680830000000014</v>
      </c>
      <c r="AD303" s="37">
        <f t="shared" si="30"/>
        <v>-2.5068728733352974E-2</v>
      </c>
      <c r="AE303" s="93">
        <f t="shared" si="31"/>
        <v>-4.2544156228026395</v>
      </c>
      <c r="AF303" s="37">
        <f t="shared" si="32"/>
        <v>-2.9747338763190356E-2</v>
      </c>
      <c r="AG303" s="106">
        <f t="shared" si="33"/>
        <v>57.686620833333336</v>
      </c>
      <c r="AH303" s="93">
        <f t="shared" si="34"/>
        <v>-2.9734025000000059</v>
      </c>
      <c r="AI303" s="37">
        <f t="shared" si="35"/>
        <v>-4.9017496806106342E-2</v>
      </c>
      <c r="AJ303" s="93">
        <f t="shared" si="36"/>
        <v>-3.5453463523355424</v>
      </c>
      <c r="AK303" s="81">
        <f t="shared" si="37"/>
        <v>-5.790025235650631E-2</v>
      </c>
      <c r="AL303" s="104"/>
      <c r="AM303" s="90">
        <f t="shared" si="38"/>
        <v>41548</v>
      </c>
      <c r="AN303" s="106">
        <f t="shared" si="15"/>
        <v>-5.5413722744548863</v>
      </c>
      <c r="AO303" s="37">
        <f t="shared" si="39"/>
        <v>-3.8207283809490122E-2</v>
      </c>
      <c r="AP303" s="93">
        <f t="shared" si="17"/>
        <v>-6.0857603162982912</v>
      </c>
      <c r="AQ303" s="37">
        <f t="shared" si="40"/>
        <v>-4.180388116976963E-2</v>
      </c>
      <c r="AR303" s="106">
        <f t="shared" si="19"/>
        <v>58.294228845769183</v>
      </c>
      <c r="AS303" s="93">
        <f t="shared" si="41"/>
        <v>-4.6178102287124005</v>
      </c>
      <c r="AT303" s="37">
        <f t="shared" si="42"/>
        <v>-7.3401057995360341E-2</v>
      </c>
      <c r="AU303" s="93">
        <f t="shared" si="43"/>
        <v>-5.071466930248576</v>
      </c>
      <c r="AV303" s="81">
        <f t="shared" si="44"/>
        <v>-8.0034896928694255E-2</v>
      </c>
      <c r="AW303" s="104"/>
      <c r="AX303" s="93">
        <f t="shared" si="45"/>
        <v>-2.19847611680526</v>
      </c>
      <c r="AY303" s="37">
        <f t="shared" si="46"/>
        <v>-3.8817378933682978E-2</v>
      </c>
      <c r="AZ303" s="93">
        <f t="shared" si="47"/>
        <v>-6.0032276914219054</v>
      </c>
      <c r="BA303" s="37">
        <f t="shared" si="48"/>
        <v>-9.9323536564207782E-2</v>
      </c>
      <c r="BB303" s="106">
        <f t="shared" si="49"/>
        <v>51.845629932499008</v>
      </c>
      <c r="BC303" s="93">
        <f t="shared" si="50"/>
        <v>-2.0937867779097701</v>
      </c>
      <c r="BD303" s="37">
        <f t="shared" si="51"/>
        <v>-3.8817378933682978E-2</v>
      </c>
      <c r="BE303" s="93">
        <f t="shared" si="52"/>
        <v>-5.717359706116099</v>
      </c>
      <c r="BF303" s="81">
        <f t="shared" si="53"/>
        <v>-9.9323536564207782E-2</v>
      </c>
      <c r="BG303" s="101"/>
      <c r="BH303" s="93">
        <f t="shared" si="54"/>
        <v>-3.3561388801012413</v>
      </c>
      <c r="BI303" s="37">
        <f t="shared" si="55"/>
        <v>-4.7103886582197663E-2</v>
      </c>
      <c r="BJ303" s="93">
        <f t="shared" si="56"/>
        <v>-5.2937830152709466</v>
      </c>
      <c r="BK303" s="37">
        <f t="shared" si="57"/>
        <v>-7.2331922964696149E-2</v>
      </c>
      <c r="BL303" s="106">
        <f t="shared" si="58"/>
        <v>53.520556484536243</v>
      </c>
      <c r="BM303" s="93">
        <f t="shared" si="59"/>
        <v>-3.196322742953555</v>
      </c>
      <c r="BN303" s="37">
        <f t="shared" si="60"/>
        <v>-5.6355758400126299E-2</v>
      </c>
      <c r="BO303" s="93">
        <f t="shared" si="61"/>
        <v>-5.0416981097818478</v>
      </c>
      <c r="BP303" s="81">
        <f t="shared" si="62"/>
        <v>-8.609125698297504E-2</v>
      </c>
      <c r="BQ303" s="101"/>
    </row>
    <row r="304" spans="1:69" ht="12.75" customHeight="1" x14ac:dyDescent="0.2">
      <c r="A304" s="90">
        <v>41579</v>
      </c>
      <c r="B304" s="55">
        <v>2013</v>
      </c>
      <c r="C304" s="80" t="s">
        <v>59</v>
      </c>
      <c r="D304" s="41"/>
      <c r="E304" s="41">
        <v>136.19936187237448</v>
      </c>
      <c r="F304" s="41">
        <v>129.73016900000002</v>
      </c>
      <c r="G304" s="41">
        <v>137.29606100000001</v>
      </c>
      <c r="H304" s="41">
        <v>54.360999806613805</v>
      </c>
      <c r="I304" s="41">
        <v>67.316624485922176</v>
      </c>
      <c r="J304" s="41"/>
      <c r="K304" s="41">
        <v>129.6495999791787</v>
      </c>
      <c r="L304" s="41"/>
      <c r="M304" s="66">
        <f t="shared" si="63"/>
        <v>7.565891999999991</v>
      </c>
      <c r="N304" s="43"/>
      <c r="O304" s="34">
        <v>226.80143161474325</v>
      </c>
      <c r="P304" s="56"/>
      <c r="Q304" s="44"/>
      <c r="R304" s="101"/>
      <c r="S304" s="106">
        <f t="shared" si="20"/>
        <v>-1.7504169999999988</v>
      </c>
      <c r="T304" s="84">
        <f t="shared" si="21"/>
        <v>-1.0578280979255839E-2</v>
      </c>
      <c r="U304" s="93">
        <f t="shared" si="22"/>
        <v>-4.8129209999999887</v>
      </c>
      <c r="V304" s="37">
        <f t="shared" si="23"/>
        <v>-3.5772338809819115E-2</v>
      </c>
      <c r="W304" s="106">
        <f t="shared" si="24"/>
        <v>50.158474166666679</v>
      </c>
      <c r="X304" s="93">
        <f t="shared" si="25"/>
        <v>-1.4586808333333323</v>
      </c>
      <c r="Y304" s="107">
        <f t="shared" si="26"/>
        <v>-2.8259613171886966E-2</v>
      </c>
      <c r="Z304" s="93">
        <f t="shared" si="27"/>
        <v>-4.0107675</v>
      </c>
      <c r="AA304" s="81">
        <f t="shared" si="28"/>
        <v>-7.4041418646405899E-2</v>
      </c>
      <c r="AB304" s="104"/>
      <c r="AC304" s="106">
        <f t="shared" si="29"/>
        <v>-1.467883999999998</v>
      </c>
      <c r="AD304" s="37">
        <f t="shared" si="30"/>
        <v>-1.0578280979255839E-2</v>
      </c>
      <c r="AE304" s="93">
        <f t="shared" si="31"/>
        <v>-3.8031765690607529</v>
      </c>
      <c r="AF304" s="37">
        <f t="shared" si="32"/>
        <v>-2.6953912966392157E-2</v>
      </c>
      <c r="AG304" s="106">
        <f t="shared" si="33"/>
        <v>56.463384166666671</v>
      </c>
      <c r="AH304" s="93">
        <f t="shared" si="34"/>
        <v>-1.223236666666665</v>
      </c>
      <c r="AI304" s="37">
        <f t="shared" si="35"/>
        <v>-2.1204859098972184E-2</v>
      </c>
      <c r="AJ304" s="93">
        <f t="shared" si="36"/>
        <v>-3.1693138075506369</v>
      </c>
      <c r="AK304" s="81">
        <f t="shared" si="37"/>
        <v>-5.3147248325422392E-2</v>
      </c>
      <c r="AL304" s="104"/>
      <c r="AM304" s="90">
        <f t="shared" si="38"/>
        <v>41579</v>
      </c>
      <c r="AN304" s="106">
        <f t="shared" si="15"/>
        <v>-3.2937127425485357</v>
      </c>
      <c r="AO304" s="37">
        <f t="shared" si="39"/>
        <v>-2.3612016235508348E-2</v>
      </c>
      <c r="AP304" s="93">
        <f t="shared" si="17"/>
        <v>-6.0765207870669542</v>
      </c>
      <c r="AQ304" s="37">
        <f t="shared" si="40"/>
        <v>-4.2709422521117091E-2</v>
      </c>
      <c r="AR304" s="106">
        <f t="shared" si="19"/>
        <v>55.549468226978732</v>
      </c>
      <c r="AS304" s="93">
        <f t="shared" si="41"/>
        <v>-2.7447606187904512</v>
      </c>
      <c r="AT304" s="37">
        <f t="shared" si="42"/>
        <v>-4.7084602938180176E-2</v>
      </c>
      <c r="AU304" s="93">
        <f t="shared" si="43"/>
        <v>-5.0637673225558046</v>
      </c>
      <c r="AV304" s="81">
        <f t="shared" si="44"/>
        <v>-8.3542270539535446E-2</v>
      </c>
      <c r="AW304" s="104"/>
      <c r="AX304" s="93">
        <f t="shared" si="45"/>
        <v>-7.6911622510152711E-2</v>
      </c>
      <c r="AY304" s="37">
        <f t="shared" si="46"/>
        <v>-1.4128319858539573E-3</v>
      </c>
      <c r="AZ304" s="93">
        <f t="shared" si="47"/>
        <v>-3.3846540978592756</v>
      </c>
      <c r="BA304" s="37">
        <f t="shared" si="48"/>
        <v>-5.8613140020172039E-2</v>
      </c>
      <c r="BB304" s="106">
        <f t="shared" si="49"/>
        <v>51.772380768203618</v>
      </c>
      <c r="BC304" s="93">
        <f t="shared" si="50"/>
        <v>-7.3249164295390301E-2</v>
      </c>
      <c r="BD304" s="37">
        <f t="shared" si="51"/>
        <v>-1.4128319858540683E-3</v>
      </c>
      <c r="BE304" s="93">
        <f t="shared" si="52"/>
        <v>-3.2234800931993135</v>
      </c>
      <c r="BF304" s="81">
        <f t="shared" si="53"/>
        <v>-5.861314002017215E-2</v>
      </c>
      <c r="BG304" s="101"/>
      <c r="BH304" s="93">
        <f t="shared" si="54"/>
        <v>-0.57695982284087677</v>
      </c>
      <c r="BI304" s="37">
        <f t="shared" si="55"/>
        <v>-8.4980021119080984E-3</v>
      </c>
      <c r="BJ304" s="93">
        <f t="shared" si="56"/>
        <v>-2.6931638738661974</v>
      </c>
      <c r="BK304" s="37">
        <f t="shared" si="57"/>
        <v>-3.8468390448857193E-2</v>
      </c>
      <c r="BL304" s="106">
        <f t="shared" si="58"/>
        <v>52.971070938973497</v>
      </c>
      <c r="BM304" s="93">
        <f t="shared" si="59"/>
        <v>-0.54948554556274587</v>
      </c>
      <c r="BN304" s="37">
        <f t="shared" si="60"/>
        <v>-1.0266813008969922E-2</v>
      </c>
      <c r="BO304" s="93">
        <f t="shared" si="61"/>
        <v>-2.5649179751106601</v>
      </c>
      <c r="BP304" s="81">
        <f t="shared" si="62"/>
        <v>-4.6184789814018856E-2</v>
      </c>
      <c r="BQ304" s="101"/>
    </row>
    <row r="305" spans="1:69" ht="12.75" customHeight="1" x14ac:dyDescent="0.2">
      <c r="A305" s="90">
        <v>41609</v>
      </c>
      <c r="B305" s="55">
        <v>2013</v>
      </c>
      <c r="C305" s="80" t="s">
        <v>60</v>
      </c>
      <c r="D305" s="41"/>
      <c r="E305" s="41">
        <v>138.54777355471097</v>
      </c>
      <c r="F305" s="41">
        <v>130.79069799999999</v>
      </c>
      <c r="G305" s="41">
        <v>138.766031</v>
      </c>
      <c r="H305" s="41">
        <v>54.722218139624822</v>
      </c>
      <c r="I305" s="41">
        <v>67.711785827269836</v>
      </c>
      <c r="J305" s="41"/>
      <c r="K305" s="41">
        <v>131.78058920764471</v>
      </c>
      <c r="L305" s="41"/>
      <c r="M305" s="66">
        <f t="shared" si="63"/>
        <v>7.9753330000000062</v>
      </c>
      <c r="N305" s="43"/>
      <c r="O305" s="34">
        <v>230.60498382462541</v>
      </c>
      <c r="P305" s="56"/>
      <c r="Q305" s="44"/>
      <c r="R305" s="101"/>
      <c r="S305" s="106">
        <f t="shared" si="20"/>
        <v>1.0605289999999741</v>
      </c>
      <c r="T305" s="84">
        <f t="shared" si="21"/>
        <v>1.0706570817060834E-2</v>
      </c>
      <c r="U305" s="93">
        <f t="shared" si="22"/>
        <v>-0.7615780000000143</v>
      </c>
      <c r="V305" s="37">
        <f t="shared" si="23"/>
        <v>-5.7891662778986053E-3</v>
      </c>
      <c r="W305" s="106">
        <f t="shared" si="24"/>
        <v>51.042248333333333</v>
      </c>
      <c r="X305" s="93">
        <f t="shared" si="25"/>
        <v>0.88377416666665454</v>
      </c>
      <c r="Y305" s="107">
        <f t="shared" si="26"/>
        <v>1.7619638183770325E-2</v>
      </c>
      <c r="Z305" s="93">
        <f t="shared" si="27"/>
        <v>-0.63464833333334525</v>
      </c>
      <c r="AA305" s="81">
        <f t="shared" si="28"/>
        <v>-1.2281084474306536E-2</v>
      </c>
      <c r="AB305" s="104"/>
      <c r="AC305" s="106">
        <f t="shared" si="29"/>
        <v>1.4699699999999893</v>
      </c>
      <c r="AD305" s="37">
        <f t="shared" si="30"/>
        <v>1.0706570817060834E-2</v>
      </c>
      <c r="AE305" s="93">
        <f t="shared" si="31"/>
        <v>-0.89520757358113201</v>
      </c>
      <c r="AF305" s="37">
        <f t="shared" si="32"/>
        <v>-6.4098498819304961E-3</v>
      </c>
      <c r="AG305" s="106">
        <f t="shared" si="33"/>
        <v>57.688359166666672</v>
      </c>
      <c r="AH305" s="93">
        <f t="shared" si="34"/>
        <v>1.2249750000000006</v>
      </c>
      <c r="AI305" s="37">
        <f t="shared" si="35"/>
        <v>2.1695033304843347E-2</v>
      </c>
      <c r="AJ305" s="93">
        <f t="shared" si="36"/>
        <v>-0.74600631131760053</v>
      </c>
      <c r="AK305" s="81">
        <f t="shared" si="37"/>
        <v>-1.2766568186637794E-2</v>
      </c>
      <c r="AL305" s="104"/>
      <c r="AM305" s="90">
        <f t="shared" si="38"/>
        <v>41609</v>
      </c>
      <c r="AN305" s="106">
        <f t="shared" si="15"/>
        <v>2.34841168233649</v>
      </c>
      <c r="AO305" s="37">
        <f t="shared" si="39"/>
        <v>1.7242457307083958E-2</v>
      </c>
      <c r="AP305" s="93">
        <f t="shared" si="17"/>
        <v>-0.85604574499723185</v>
      </c>
      <c r="AQ305" s="37">
        <f t="shared" si="40"/>
        <v>-6.1407624934349814E-3</v>
      </c>
      <c r="AR305" s="106">
        <f t="shared" si="19"/>
        <v>57.50647796225914</v>
      </c>
      <c r="AS305" s="93">
        <f t="shared" si="41"/>
        <v>1.9570097352804083</v>
      </c>
      <c r="AT305" s="37">
        <f t="shared" si="42"/>
        <v>3.5230035457476161E-2</v>
      </c>
      <c r="AU305" s="93">
        <f t="shared" si="43"/>
        <v>-0.71337145416435987</v>
      </c>
      <c r="AV305" s="81">
        <f t="shared" si="44"/>
        <v>-1.2253062509006152E-2</v>
      </c>
      <c r="AW305" s="104"/>
      <c r="AX305" s="93">
        <f t="shared" si="45"/>
        <v>0.36121833301101702</v>
      </c>
      <c r="AY305" s="37">
        <f t="shared" si="46"/>
        <v>6.6448066499149583E-3</v>
      </c>
      <c r="AZ305" s="93">
        <f t="shared" si="47"/>
        <v>-2.4547795859248183</v>
      </c>
      <c r="BA305" s="37">
        <f t="shared" si="48"/>
        <v>-4.2932991999821257E-2</v>
      </c>
      <c r="BB305" s="106">
        <f t="shared" si="49"/>
        <v>52.116398228214116</v>
      </c>
      <c r="BC305" s="93">
        <f t="shared" si="50"/>
        <v>0.34401746001049816</v>
      </c>
      <c r="BD305" s="37">
        <f t="shared" si="51"/>
        <v>6.6448066499151803E-3</v>
      </c>
      <c r="BE305" s="93">
        <f t="shared" si="52"/>
        <v>-2.3378853199283967</v>
      </c>
      <c r="BF305" s="81">
        <f t="shared" si="53"/>
        <v>-4.2932991999821146E-2</v>
      </c>
      <c r="BG305" s="101"/>
      <c r="BH305" s="93">
        <f t="shared" si="54"/>
        <v>0.39516134134765935</v>
      </c>
      <c r="BI305" s="37">
        <f t="shared" si="55"/>
        <v>5.8701894868524729E-3</v>
      </c>
      <c r="BJ305" s="93">
        <f t="shared" si="56"/>
        <v>-1.0267198645691877</v>
      </c>
      <c r="BK305" s="37">
        <f t="shared" si="57"/>
        <v>-1.4936604370948459E-2</v>
      </c>
      <c r="BL305" s="106">
        <f t="shared" si="58"/>
        <v>53.347415073590312</v>
      </c>
      <c r="BM305" s="93">
        <f t="shared" si="59"/>
        <v>0.37634413461681504</v>
      </c>
      <c r="BN305" s="37">
        <f t="shared" si="60"/>
        <v>7.1047107023829437E-3</v>
      </c>
      <c r="BO305" s="93">
        <f t="shared" si="61"/>
        <v>-0.97782844244684952</v>
      </c>
      <c r="BP305" s="81">
        <f t="shared" si="62"/>
        <v>-1.7999522490095954E-2</v>
      </c>
      <c r="BQ305" s="101"/>
    </row>
    <row r="306" spans="1:69" ht="12.75" customHeight="1" x14ac:dyDescent="0.2">
      <c r="A306" s="90">
        <v>41640</v>
      </c>
      <c r="B306" s="55">
        <v>2014</v>
      </c>
      <c r="C306" s="80" t="s">
        <v>50</v>
      </c>
      <c r="D306" s="41"/>
      <c r="E306" s="41">
        <v>137.77164832966596</v>
      </c>
      <c r="F306" s="41">
        <v>130.163805</v>
      </c>
      <c r="G306" s="41">
        <v>138.10668699999999</v>
      </c>
      <c r="H306" s="41">
        <v>55.668187971378849</v>
      </c>
      <c r="I306" s="41">
        <v>66.67570230939576</v>
      </c>
      <c r="J306" s="41"/>
      <c r="K306" s="41">
        <v>128.80818319471956</v>
      </c>
      <c r="L306" s="41"/>
      <c r="M306" s="66">
        <f t="shared" si="63"/>
        <v>7.9428819999999973</v>
      </c>
      <c r="N306" s="43"/>
      <c r="O306" s="34">
        <v>223.49921605568872</v>
      </c>
      <c r="P306" s="56"/>
      <c r="Q306" s="44"/>
      <c r="R306" s="101"/>
      <c r="S306" s="106">
        <f t="shared" si="20"/>
        <v>-0.62689299999999548</v>
      </c>
      <c r="T306" s="84">
        <f t="shared" si="21"/>
        <v>-4.7514798488399457E-3</v>
      </c>
      <c r="U306" s="93">
        <f t="shared" si="22"/>
        <v>-1.545772999999997</v>
      </c>
      <c r="V306" s="37">
        <f t="shared" si="23"/>
        <v>-1.1736223162145398E-2</v>
      </c>
      <c r="W306" s="106">
        <f t="shared" si="24"/>
        <v>50.519837499999994</v>
      </c>
      <c r="X306" s="93">
        <f t="shared" si="25"/>
        <v>-0.52241083333333904</v>
      </c>
      <c r="Y306" s="107">
        <f t="shared" si="26"/>
        <v>-1.02348711193464E-2</v>
      </c>
      <c r="Z306" s="93">
        <f t="shared" si="27"/>
        <v>-1.2881441666666689</v>
      </c>
      <c r="AA306" s="81">
        <f t="shared" si="28"/>
        <v>-2.4863816833371466E-2</v>
      </c>
      <c r="AB306" s="104"/>
      <c r="AC306" s="106">
        <f t="shared" si="29"/>
        <v>-0.65934400000000437</v>
      </c>
      <c r="AD306" s="37">
        <f t="shared" si="30"/>
        <v>-4.7514798488399457E-3</v>
      </c>
      <c r="AE306" s="93">
        <f t="shared" si="31"/>
        <v>-1.3516354510296651</v>
      </c>
      <c r="AF306" s="37">
        <f t="shared" si="32"/>
        <v>-9.6920386483516641E-3</v>
      </c>
      <c r="AG306" s="106">
        <f t="shared" si="33"/>
        <v>57.138905833333325</v>
      </c>
      <c r="AH306" s="93">
        <f t="shared" si="34"/>
        <v>-0.54945333333334645</v>
      </c>
      <c r="AI306" s="37">
        <f t="shared" si="35"/>
        <v>-9.5245096458009826E-3</v>
      </c>
      <c r="AJ306" s="93">
        <f t="shared" si="36"/>
        <v>-1.1263628758580637</v>
      </c>
      <c r="AK306" s="81">
        <f t="shared" si="37"/>
        <v>-1.933163445070285E-2</v>
      </c>
      <c r="AL306" s="104"/>
      <c r="AM306" s="90">
        <f t="shared" si="38"/>
        <v>41640</v>
      </c>
      <c r="AN306" s="106">
        <f t="shared" si="15"/>
        <v>-0.77612522504500703</v>
      </c>
      <c r="AO306" s="37">
        <f t="shared" si="39"/>
        <v>-5.6018599587132067E-3</v>
      </c>
      <c r="AP306" s="93">
        <f t="shared" si="17"/>
        <v>-1.5798981480330951</v>
      </c>
      <c r="AQ306" s="37">
        <f t="shared" si="40"/>
        <v>-1.1337499927106531E-2</v>
      </c>
      <c r="AR306" s="106">
        <f t="shared" si="19"/>
        <v>56.85970694138831</v>
      </c>
      <c r="AS306" s="93">
        <f t="shared" si="41"/>
        <v>-0.64677102087082972</v>
      </c>
      <c r="AT306" s="37">
        <f t="shared" si="42"/>
        <v>-1.1246924586396978E-2</v>
      </c>
      <c r="AU306" s="93">
        <f t="shared" si="43"/>
        <v>-1.3165817900275698</v>
      </c>
      <c r="AV306" s="81">
        <f t="shared" si="44"/>
        <v>-2.2630900298674428E-2</v>
      </c>
      <c r="AW306" s="104"/>
      <c r="AX306" s="93">
        <f t="shared" si="45"/>
        <v>0.94596983175402727</v>
      </c>
      <c r="AY306" s="37">
        <f t="shared" si="46"/>
        <v>1.7286759636467419E-2</v>
      </c>
      <c r="AZ306" s="93">
        <f t="shared" si="47"/>
        <v>-2.1843025517447288</v>
      </c>
      <c r="BA306" s="37">
        <f t="shared" si="48"/>
        <v>-3.7756413457630922E-2</v>
      </c>
      <c r="BB306" s="106">
        <f t="shared" si="49"/>
        <v>53.017321877503662</v>
      </c>
      <c r="BC306" s="93">
        <f t="shared" si="50"/>
        <v>0.90092364928954538</v>
      </c>
      <c r="BD306" s="37">
        <f t="shared" si="51"/>
        <v>1.7286759636467197E-2</v>
      </c>
      <c r="BE306" s="93">
        <f t="shared" si="52"/>
        <v>-2.0802881445187893</v>
      </c>
      <c r="BF306" s="81">
        <f t="shared" si="53"/>
        <v>-3.7756413457630922E-2</v>
      </c>
      <c r="BG306" s="101"/>
      <c r="BH306" s="93">
        <f t="shared" si="54"/>
        <v>-1.0360835178740757</v>
      </c>
      <c r="BI306" s="37">
        <f t="shared" si="55"/>
        <v>-1.5301376344098894E-2</v>
      </c>
      <c r="BJ306" s="93">
        <f t="shared" si="56"/>
        <v>-2.3105154234886385</v>
      </c>
      <c r="BK306" s="37">
        <f t="shared" si="57"/>
        <v>-3.3492420651832E-2</v>
      </c>
      <c r="BL306" s="106">
        <f t="shared" si="58"/>
        <v>52.360668866091196</v>
      </c>
      <c r="BM306" s="93">
        <f t="shared" si="59"/>
        <v>-0.98674620749911668</v>
      </c>
      <c r="BN306" s="37">
        <f t="shared" si="60"/>
        <v>-1.8496607682639277E-2</v>
      </c>
      <c r="BO306" s="93">
        <f t="shared" si="61"/>
        <v>-2.2004908795129907</v>
      </c>
      <c r="BP306" s="81">
        <f t="shared" si="62"/>
        <v>-4.0330720420404531E-2</v>
      </c>
      <c r="BQ306" s="101"/>
    </row>
    <row r="307" spans="1:69" ht="12.75" customHeight="1" x14ac:dyDescent="0.2">
      <c r="A307" s="90">
        <v>41671</v>
      </c>
      <c r="B307" s="55">
        <v>2014</v>
      </c>
      <c r="C307" s="80" t="s">
        <v>51</v>
      </c>
      <c r="D307" s="41"/>
      <c r="E307" s="41">
        <v>136.33651130226048</v>
      </c>
      <c r="F307" s="41">
        <v>128.99663500000003</v>
      </c>
      <c r="G307" s="41">
        <v>136.65356</v>
      </c>
      <c r="H307" s="41">
        <v>52.867313865789981</v>
      </c>
      <c r="I307" s="41">
        <v>65.812492881999361</v>
      </c>
      <c r="J307" s="41"/>
      <c r="K307" s="41">
        <v>128.52918963050874</v>
      </c>
      <c r="L307" s="41"/>
      <c r="M307" s="66">
        <f t="shared" si="63"/>
        <v>7.6569249999999727</v>
      </c>
      <c r="N307" s="43"/>
      <c r="O307" s="49"/>
      <c r="P307" s="56"/>
      <c r="Q307" s="44"/>
      <c r="R307" s="101"/>
      <c r="S307" s="106">
        <f t="shared" si="20"/>
        <v>-1.1671699999999703</v>
      </c>
      <c r="T307" s="84">
        <f t="shared" si="21"/>
        <v>-1.0521771476568631E-2</v>
      </c>
      <c r="U307" s="93">
        <f t="shared" si="22"/>
        <v>-7.3698759999999766</v>
      </c>
      <c r="V307" s="37">
        <f t="shared" si="23"/>
        <v>-5.4044618036755199E-2</v>
      </c>
      <c r="W307" s="106">
        <f t="shared" si="24"/>
        <v>49.547195833333362</v>
      </c>
      <c r="X307" s="93">
        <f t="shared" si="25"/>
        <v>-0.97264166666663243</v>
      </c>
      <c r="Y307" s="107">
        <f t="shared" si="26"/>
        <v>-1.9252668155685049E-2</v>
      </c>
      <c r="Z307" s="93">
        <f t="shared" si="27"/>
        <v>-6.1415633333333091</v>
      </c>
      <c r="AA307" s="81">
        <f t="shared" si="28"/>
        <v>-0.11028371659265546</v>
      </c>
      <c r="AB307" s="104"/>
      <c r="AC307" s="106">
        <f t="shared" si="29"/>
        <v>-1.453126999999995</v>
      </c>
      <c r="AD307" s="37">
        <f t="shared" si="30"/>
        <v>-1.0521771476568631E-2</v>
      </c>
      <c r="AE307" s="93">
        <f t="shared" si="31"/>
        <v>-7.2504550678051203</v>
      </c>
      <c r="AF307" s="37">
        <f t="shared" si="32"/>
        <v>-5.0383966454228712E-2</v>
      </c>
      <c r="AG307" s="106">
        <f t="shared" si="33"/>
        <v>55.927966666666663</v>
      </c>
      <c r="AH307" s="93">
        <f t="shared" si="34"/>
        <v>-1.2109391666666625</v>
      </c>
      <c r="AI307" s="37">
        <f t="shared" si="35"/>
        <v>-2.1192900861609298E-2</v>
      </c>
      <c r="AJ307" s="93">
        <f t="shared" si="36"/>
        <v>-6.0420458898376097</v>
      </c>
      <c r="AK307" s="81">
        <f t="shared" si="37"/>
        <v>-9.7499510498379682E-2</v>
      </c>
      <c r="AL307" s="104"/>
      <c r="AM307" s="90">
        <f t="shared" si="38"/>
        <v>41671</v>
      </c>
      <c r="AN307" s="106">
        <f t="shared" si="15"/>
        <v>-1.4351370274054887</v>
      </c>
      <c r="AO307" s="37">
        <f t="shared" si="39"/>
        <v>-1.0416780555397187E-2</v>
      </c>
      <c r="AP307" s="93">
        <f t="shared" si="17"/>
        <v>-7.6966618949049916</v>
      </c>
      <c r="AQ307" s="37">
        <f t="shared" si="40"/>
        <v>-5.3436730747916772E-2</v>
      </c>
      <c r="AR307" s="106">
        <f t="shared" si="19"/>
        <v>55.663759418550399</v>
      </c>
      <c r="AS307" s="93">
        <f t="shared" si="41"/>
        <v>-1.1959475228379119</v>
      </c>
      <c r="AT307" s="37">
        <f t="shared" si="42"/>
        <v>-2.1033304376167683E-2</v>
      </c>
      <c r="AU307" s="93">
        <f t="shared" si="43"/>
        <v>-6.4138849124208264</v>
      </c>
      <c r="AV307" s="81">
        <f t="shared" si="44"/>
        <v>-0.10332036567342595</v>
      </c>
      <c r="AW307" s="104"/>
      <c r="AX307" s="93">
        <f t="shared" si="45"/>
        <v>-2.8008741055888677</v>
      </c>
      <c r="AY307" s="37">
        <f t="shared" si="46"/>
        <v>-5.0313728678018088E-2</v>
      </c>
      <c r="AZ307" s="93">
        <f t="shared" si="47"/>
        <v>-11.725392730116013</v>
      </c>
      <c r="BA307" s="37">
        <f t="shared" si="48"/>
        <v>-0.18152812210626879</v>
      </c>
      <c r="BB307" s="106">
        <f t="shared" si="49"/>
        <v>50.34982272932379</v>
      </c>
      <c r="BC307" s="93">
        <f t="shared" si="50"/>
        <v>-2.6674991481798713</v>
      </c>
      <c r="BD307" s="37">
        <f t="shared" si="51"/>
        <v>-5.0313728678018088E-2</v>
      </c>
      <c r="BE307" s="93">
        <f t="shared" si="52"/>
        <v>-11.167040695348582</v>
      </c>
      <c r="BF307" s="81">
        <f t="shared" si="53"/>
        <v>-0.18152812210626867</v>
      </c>
      <c r="BG307" s="101"/>
      <c r="BH307" s="93">
        <f t="shared" si="54"/>
        <v>-0.86320942739639861</v>
      </c>
      <c r="BI307" s="37">
        <f t="shared" si="55"/>
        <v>-1.2946386727069492E-2</v>
      </c>
      <c r="BJ307" s="93">
        <f t="shared" si="56"/>
        <v>-8.7319371324306587</v>
      </c>
      <c r="BK307" s="37">
        <f t="shared" si="57"/>
        <v>-0.11713735192207342</v>
      </c>
      <c r="BL307" s="106">
        <f t="shared" si="58"/>
        <v>51.538564649523195</v>
      </c>
      <c r="BM307" s="93">
        <f t="shared" si="59"/>
        <v>-0.82210421656800037</v>
      </c>
      <c r="BN307" s="37">
        <f t="shared" si="60"/>
        <v>-1.5700796692847407E-2</v>
      </c>
      <c r="BO307" s="93">
        <f t="shared" si="61"/>
        <v>-8.3161306023149137</v>
      </c>
      <c r="BP307" s="81">
        <f t="shared" si="62"/>
        <v>-0.13893865079965517</v>
      </c>
      <c r="BQ307" s="101"/>
    </row>
    <row r="308" spans="1:69" ht="12.75" customHeight="1" x14ac:dyDescent="0.2">
      <c r="A308" s="90">
        <v>41699</v>
      </c>
      <c r="B308" s="55">
        <v>2014</v>
      </c>
      <c r="C308" s="80" t="s">
        <v>52</v>
      </c>
      <c r="D308" s="41"/>
      <c r="E308" s="41">
        <v>136.26155031006203</v>
      </c>
      <c r="F308" s="41">
        <v>128.61702400000001</v>
      </c>
      <c r="G308" s="41">
        <v>136.03000400000002</v>
      </c>
      <c r="H308" s="41">
        <v>51.585730032875659</v>
      </c>
      <c r="I308" s="41">
        <v>65.602233470420757</v>
      </c>
      <c r="J308" s="41"/>
      <c r="K308" s="41">
        <v>126.26706029236064</v>
      </c>
      <c r="L308" s="41"/>
      <c r="M308" s="66">
        <f t="shared" si="63"/>
        <v>7.4129800000000046</v>
      </c>
      <c r="N308" s="43"/>
      <c r="O308" s="49"/>
      <c r="P308" s="56"/>
      <c r="Q308" s="44"/>
      <c r="R308" s="101"/>
      <c r="S308" s="106">
        <f t="shared" si="20"/>
        <v>-0.37961100000001124</v>
      </c>
      <c r="T308" s="84">
        <f t="shared" si="21"/>
        <v>-4.5630424849523177E-3</v>
      </c>
      <c r="U308" s="93">
        <f t="shared" si="22"/>
        <v>-8.6328409999999849</v>
      </c>
      <c r="V308" s="37">
        <f t="shared" si="23"/>
        <v>-6.2898721248286771E-2</v>
      </c>
      <c r="W308" s="106">
        <f t="shared" si="24"/>
        <v>49.230853333333343</v>
      </c>
      <c r="X308" s="93">
        <f t="shared" si="25"/>
        <v>-0.31634250000001884</v>
      </c>
      <c r="Y308" s="107">
        <f t="shared" si="26"/>
        <v>-6.384670104522816E-3</v>
      </c>
      <c r="Z308" s="93">
        <f t="shared" si="27"/>
        <v>-7.1940341666666541</v>
      </c>
      <c r="AA308" s="81">
        <f t="shared" si="28"/>
        <v>-0.12749753673264574</v>
      </c>
      <c r="AB308" s="104"/>
      <c r="AC308" s="106">
        <f t="shared" si="29"/>
        <v>-0.62355599999997935</v>
      </c>
      <c r="AD308" s="37">
        <f t="shared" si="30"/>
        <v>-4.5630424849523177E-3</v>
      </c>
      <c r="AE308" s="93">
        <f t="shared" si="31"/>
        <v>-8.5795078031140122</v>
      </c>
      <c r="AF308" s="37">
        <f t="shared" si="32"/>
        <v>-5.9328793079635123E-2</v>
      </c>
      <c r="AG308" s="106">
        <f t="shared" si="33"/>
        <v>55.408336666666685</v>
      </c>
      <c r="AH308" s="93">
        <f t="shared" si="34"/>
        <v>-0.51962999999997805</v>
      </c>
      <c r="AI308" s="37">
        <f t="shared" si="35"/>
        <v>-9.2910583196595953E-3</v>
      </c>
      <c r="AJ308" s="93">
        <f t="shared" si="36"/>
        <v>-7.1495898359283387</v>
      </c>
      <c r="AK308" s="81">
        <f t="shared" si="37"/>
        <v>-0.11428751296019635</v>
      </c>
      <c r="AL308" s="104"/>
      <c r="AM308" s="90">
        <f t="shared" si="38"/>
        <v>41699</v>
      </c>
      <c r="AN308" s="106">
        <f t="shared" si="15"/>
        <v>-7.4960992198441545E-2</v>
      </c>
      <c r="AO308" s="37">
        <f t="shared" si="39"/>
        <v>-5.498233120565521E-4</v>
      </c>
      <c r="AP308" s="93">
        <f t="shared" si="17"/>
        <v>-8.7260851630517493</v>
      </c>
      <c r="AQ308" s="37">
        <f t="shared" si="40"/>
        <v>-6.018502981014473E-2</v>
      </c>
      <c r="AR308" s="106">
        <f t="shared" si="19"/>
        <v>55.601291925051697</v>
      </c>
      <c r="AS308" s="93">
        <f t="shared" si="41"/>
        <v>-6.2467493498701288E-2</v>
      </c>
      <c r="AT308" s="37">
        <f t="shared" si="42"/>
        <v>-1.1222291514483285E-3</v>
      </c>
      <c r="AU308" s="93">
        <f t="shared" si="43"/>
        <v>-7.2717376358764625</v>
      </c>
      <c r="AV308" s="81">
        <f t="shared" si="44"/>
        <v>-0.11565750349010406</v>
      </c>
      <c r="AW308" s="104"/>
      <c r="AX308" s="93">
        <f t="shared" si="45"/>
        <v>-1.2815838329143219</v>
      </c>
      <c r="AY308" s="37">
        <f t="shared" si="46"/>
        <v>-2.4241515961408111E-2</v>
      </c>
      <c r="AZ308" s="93">
        <f t="shared" si="47"/>
        <v>-11.13974002019485</v>
      </c>
      <c r="BA308" s="37">
        <f t="shared" si="48"/>
        <v>-0.17759516207323411</v>
      </c>
      <c r="BB308" s="106">
        <f t="shared" si="49"/>
        <v>49.129266697976817</v>
      </c>
      <c r="BC308" s="93">
        <f t="shared" si="50"/>
        <v>-1.2205560313469732</v>
      </c>
      <c r="BD308" s="37">
        <f t="shared" si="51"/>
        <v>-2.4241515961408111E-2</v>
      </c>
      <c r="BE308" s="93">
        <f t="shared" si="52"/>
        <v>-10.609276209709378</v>
      </c>
      <c r="BF308" s="81">
        <f t="shared" si="53"/>
        <v>-0.17759516207323411</v>
      </c>
      <c r="BG308" s="101"/>
      <c r="BH308" s="93">
        <f t="shared" si="54"/>
        <v>-0.21025941157860473</v>
      </c>
      <c r="BI308" s="37">
        <f t="shared" si="55"/>
        <v>-3.1948252128299881E-3</v>
      </c>
      <c r="BJ308" s="93">
        <f t="shared" si="56"/>
        <v>-7.0711511696305536</v>
      </c>
      <c r="BK308" s="37">
        <f t="shared" si="57"/>
        <v>-9.7300424421591369E-2</v>
      </c>
      <c r="BL308" s="106">
        <f t="shared" si="58"/>
        <v>51.338317590876905</v>
      </c>
      <c r="BM308" s="93">
        <f t="shared" si="59"/>
        <v>-0.20024705864629055</v>
      </c>
      <c r="BN308" s="37">
        <f t="shared" si="60"/>
        <v>-3.8853829168123966E-3</v>
      </c>
      <c r="BO308" s="93">
        <f t="shared" si="61"/>
        <v>-6.7344296853624357</v>
      </c>
      <c r="BP308" s="81">
        <f t="shared" si="62"/>
        <v>-0.11596540548233802</v>
      </c>
      <c r="BQ308" s="101"/>
    </row>
    <row r="309" spans="1:69" ht="12.75" customHeight="1" x14ac:dyDescent="0.2">
      <c r="A309" s="90">
        <v>41730</v>
      </c>
      <c r="B309" s="55">
        <v>2014</v>
      </c>
      <c r="C309" s="80" t="s">
        <v>53</v>
      </c>
      <c r="D309" s="41"/>
      <c r="E309" s="41">
        <v>136.3440628125625</v>
      </c>
      <c r="F309" s="41">
        <v>128.79405600000001</v>
      </c>
      <c r="G309" s="41">
        <v>135.86773699999998</v>
      </c>
      <c r="H309" s="41">
        <v>51.357103074840445</v>
      </c>
      <c r="I309" s="41">
        <v>66.693935463460932</v>
      </c>
      <c r="J309" s="41"/>
      <c r="K309" s="41">
        <v>125.43028069980497</v>
      </c>
      <c r="L309" s="41"/>
      <c r="M309" s="66">
        <f t="shared" si="63"/>
        <v>7.073680999999965</v>
      </c>
      <c r="N309" s="43"/>
      <c r="O309" s="49"/>
      <c r="P309" s="56"/>
      <c r="Q309" s="44"/>
      <c r="R309" s="101"/>
      <c r="S309" s="106">
        <f t="shared" si="20"/>
        <v>0.17703199999999697</v>
      </c>
      <c r="T309" s="84">
        <f t="shared" si="21"/>
        <v>-1.1928765362679838E-3</v>
      </c>
      <c r="U309" s="93">
        <f t="shared" si="22"/>
        <v>-8.0120070000000112</v>
      </c>
      <c r="V309" s="37">
        <f t="shared" si="23"/>
        <v>-5.8564707033488816E-2</v>
      </c>
      <c r="W309" s="106">
        <f t="shared" si="24"/>
        <v>49.378380000000007</v>
      </c>
      <c r="X309" s="93">
        <f t="shared" si="25"/>
        <v>0.14752666666666414</v>
      </c>
      <c r="Y309" s="107">
        <f t="shared" si="26"/>
        <v>2.9966302974231418E-3</v>
      </c>
      <c r="Z309" s="93">
        <f t="shared" si="27"/>
        <v>-6.6766725000000093</v>
      </c>
      <c r="AA309" s="81">
        <f t="shared" si="28"/>
        <v>-0.11910920072726727</v>
      </c>
      <c r="AB309" s="104"/>
      <c r="AC309" s="106">
        <f t="shared" si="29"/>
        <v>-0.16226700000004257</v>
      </c>
      <c r="AD309" s="37">
        <f t="shared" si="30"/>
        <v>-1.1928765362679838E-3</v>
      </c>
      <c r="AE309" s="93">
        <f t="shared" si="31"/>
        <v>-5.4054995645404915</v>
      </c>
      <c r="AF309" s="37">
        <f t="shared" si="32"/>
        <v>-3.8262728992345285E-2</v>
      </c>
      <c r="AG309" s="106">
        <f t="shared" si="33"/>
        <v>55.273114166666645</v>
      </c>
      <c r="AH309" s="93">
        <f t="shared" si="34"/>
        <v>-0.13522250000004021</v>
      </c>
      <c r="AI309" s="37">
        <f t="shared" si="35"/>
        <v>-2.4404721046497047E-3</v>
      </c>
      <c r="AJ309" s="93">
        <f t="shared" si="36"/>
        <v>-4.5045829704504143</v>
      </c>
      <c r="AK309" s="81">
        <f t="shared" si="37"/>
        <v>-7.5355578856072025E-2</v>
      </c>
      <c r="AL309" s="104"/>
      <c r="AM309" s="90">
        <f t="shared" si="38"/>
        <v>41730</v>
      </c>
      <c r="AN309" s="106">
        <f t="shared" si="15"/>
        <v>8.2512502500463825E-2</v>
      </c>
      <c r="AO309" s="37">
        <f t="shared" si="39"/>
        <v>6.0554501480947209E-4</v>
      </c>
      <c r="AP309" s="93">
        <f t="shared" si="17"/>
        <v>-7.8942531524228912</v>
      </c>
      <c r="AQ309" s="37">
        <f t="shared" si="40"/>
        <v>-5.473062479694546E-2</v>
      </c>
      <c r="AR309" s="106">
        <f t="shared" si="19"/>
        <v>55.670052343802084</v>
      </c>
      <c r="AS309" s="93">
        <f t="shared" si="41"/>
        <v>6.8760418750386521E-2</v>
      </c>
      <c r="AT309" s="37">
        <f t="shared" si="42"/>
        <v>1.2366694436358738E-3</v>
      </c>
      <c r="AU309" s="93">
        <f t="shared" si="43"/>
        <v>-6.5785442936857379</v>
      </c>
      <c r="AV309" s="81">
        <f t="shared" si="44"/>
        <v>-0.10568180889276402</v>
      </c>
      <c r="AW309" s="104"/>
      <c r="AX309" s="93">
        <f t="shared" si="45"/>
        <v>-0.22862695803521405</v>
      </c>
      <c r="AY309" s="37">
        <f t="shared" si="46"/>
        <v>-4.4319806638291048E-3</v>
      </c>
      <c r="AZ309" s="93">
        <f t="shared" si="47"/>
        <v>-6.4010129221269452</v>
      </c>
      <c r="BA309" s="37">
        <f t="shared" si="48"/>
        <v>-0.1108244756886293</v>
      </c>
      <c r="BB309" s="106">
        <f t="shared" si="49"/>
        <v>48.911526737943277</v>
      </c>
      <c r="BC309" s="93">
        <f t="shared" si="50"/>
        <v>-0.21773996003354057</v>
      </c>
      <c r="BD309" s="37">
        <f t="shared" si="51"/>
        <v>-4.4319806638292158E-3</v>
      </c>
      <c r="BE309" s="93">
        <f t="shared" si="52"/>
        <v>-6.0962027829780467</v>
      </c>
      <c r="BF309" s="81">
        <f t="shared" si="53"/>
        <v>-0.11082447568862941</v>
      </c>
      <c r="BG309" s="101"/>
      <c r="BH309" s="93">
        <f t="shared" si="54"/>
        <v>1.091701993040175</v>
      </c>
      <c r="BI309" s="37">
        <f t="shared" si="55"/>
        <v>1.6641232093605574E-2</v>
      </c>
      <c r="BJ309" s="93">
        <f t="shared" si="56"/>
        <v>-3.100645264453135</v>
      </c>
      <c r="BK309" s="37">
        <f t="shared" si="57"/>
        <v>-4.4425301106695292E-2</v>
      </c>
      <c r="BL309" s="106">
        <f t="shared" si="58"/>
        <v>52.378033774724692</v>
      </c>
      <c r="BM309" s="93">
        <f t="shared" si="59"/>
        <v>1.0397161838477871</v>
      </c>
      <c r="BN309" s="37">
        <f t="shared" si="60"/>
        <v>2.0252244963176347E-2</v>
      </c>
      <c r="BO309" s="93">
        <f t="shared" si="61"/>
        <v>-2.952995489955363</v>
      </c>
      <c r="BP309" s="81">
        <f t="shared" si="62"/>
        <v>-5.3369610672331591E-2</v>
      </c>
      <c r="BQ309" s="101"/>
    </row>
    <row r="310" spans="1:69" ht="12.75" customHeight="1" x14ac:dyDescent="0.2">
      <c r="A310" s="90">
        <v>41760</v>
      </c>
      <c r="B310" s="55">
        <v>2014</v>
      </c>
      <c r="C310" s="80" t="s">
        <v>54</v>
      </c>
      <c r="D310" s="41"/>
      <c r="E310" s="41">
        <v>137.14782356471295</v>
      </c>
      <c r="F310" s="41">
        <v>129.31913299999997</v>
      </c>
      <c r="G310" s="41">
        <v>136.10388900000001</v>
      </c>
      <c r="H310" s="41">
        <v>50.268750725198224</v>
      </c>
      <c r="I310" s="41">
        <v>63.744446377728565</v>
      </c>
      <c r="J310" s="41"/>
      <c r="K310" s="41">
        <v>126.61696879900742</v>
      </c>
      <c r="L310" s="41"/>
      <c r="M310" s="66">
        <f t="shared" si="63"/>
        <v>6.7847560000000442</v>
      </c>
      <c r="N310" s="43"/>
      <c r="O310" s="49"/>
      <c r="P310" s="56"/>
      <c r="Q310" s="44"/>
      <c r="R310" s="101"/>
      <c r="S310" s="106">
        <f t="shared" si="20"/>
        <v>0.52507699999995339</v>
      </c>
      <c r="T310" s="84">
        <f t="shared" si="21"/>
        <v>1.7381021073459291E-3</v>
      </c>
      <c r="U310" s="93">
        <f t="shared" si="22"/>
        <v>-3.428146000000055</v>
      </c>
      <c r="V310" s="37">
        <f t="shared" si="23"/>
        <v>-2.5824604661011996E-2</v>
      </c>
      <c r="W310" s="106">
        <f t="shared" si="24"/>
        <v>49.81594416666664</v>
      </c>
      <c r="X310" s="93">
        <f t="shared" si="25"/>
        <v>0.43756416666663256</v>
      </c>
      <c r="Y310" s="107">
        <f t="shared" si="26"/>
        <v>8.8614524548320528E-3</v>
      </c>
      <c r="Z310" s="93">
        <f t="shared" si="27"/>
        <v>-2.8567883333333839</v>
      </c>
      <c r="AA310" s="81">
        <f t="shared" si="28"/>
        <v>-5.4236569810259705E-2</v>
      </c>
      <c r="AB310" s="104"/>
      <c r="AC310" s="106">
        <f t="shared" si="29"/>
        <v>0.23615200000003256</v>
      </c>
      <c r="AD310" s="37">
        <f t="shared" si="30"/>
        <v>1.7381021073459291E-3</v>
      </c>
      <c r="AE310" s="93">
        <f t="shared" si="31"/>
        <v>-1.847236062782514</v>
      </c>
      <c r="AF310" s="37">
        <f t="shared" si="32"/>
        <v>-1.3390511037454922E-2</v>
      </c>
      <c r="AG310" s="106">
        <f t="shared" si="33"/>
        <v>55.469907500000005</v>
      </c>
      <c r="AH310" s="93">
        <f t="shared" si="34"/>
        <v>0.19679333333336047</v>
      </c>
      <c r="AI310" s="37">
        <f t="shared" si="35"/>
        <v>3.5603807800654863E-3</v>
      </c>
      <c r="AJ310" s="93">
        <f t="shared" si="36"/>
        <v>-1.539363385652095</v>
      </c>
      <c r="AK310" s="81">
        <f t="shared" si="37"/>
        <v>-2.7001983392134887E-2</v>
      </c>
      <c r="AL310" s="104"/>
      <c r="AM310" s="90">
        <f t="shared" si="38"/>
        <v>41760</v>
      </c>
      <c r="AN310" s="106">
        <f t="shared" si="15"/>
        <v>0.80376075215045262</v>
      </c>
      <c r="AO310" s="37">
        <f t="shared" si="39"/>
        <v>5.8950916935445186E-3</v>
      </c>
      <c r="AP310" s="93">
        <f t="shared" si="17"/>
        <v>-3.3935613873503883</v>
      </c>
      <c r="AQ310" s="37">
        <f t="shared" si="40"/>
        <v>-2.4146349408097012E-2</v>
      </c>
      <c r="AR310" s="106">
        <f t="shared" si="19"/>
        <v>56.339852970594123</v>
      </c>
      <c r="AS310" s="93">
        <f t="shared" si="41"/>
        <v>0.66980062679203911</v>
      </c>
      <c r="AT310" s="37">
        <f t="shared" si="42"/>
        <v>1.2031614819679737E-2</v>
      </c>
      <c r="AU310" s="93">
        <f t="shared" si="43"/>
        <v>-2.8279678227919902</v>
      </c>
      <c r="AV310" s="81">
        <f t="shared" si="44"/>
        <v>-4.7795706937851401E-2</v>
      </c>
      <c r="AW310" s="104"/>
      <c r="AX310" s="93">
        <f t="shared" si="45"/>
        <v>-1.0883523496422214</v>
      </c>
      <c r="AY310" s="37">
        <f t="shared" si="46"/>
        <v>-2.1191856325233349E-2</v>
      </c>
      <c r="AZ310" s="93">
        <f t="shared" si="47"/>
        <v>-5.1233626182437746</v>
      </c>
      <c r="BA310" s="37">
        <f t="shared" si="48"/>
        <v>-9.2492636749168966E-2</v>
      </c>
      <c r="BB310" s="106">
        <f t="shared" si="49"/>
        <v>47.875000690664976</v>
      </c>
      <c r="BC310" s="93">
        <f t="shared" si="50"/>
        <v>-1.0365260472783007</v>
      </c>
      <c r="BD310" s="37">
        <f t="shared" si="51"/>
        <v>-2.1191856325233349E-2</v>
      </c>
      <c r="BE310" s="93">
        <f t="shared" si="52"/>
        <v>-4.8793929697559761</v>
      </c>
      <c r="BF310" s="81">
        <f t="shared" si="53"/>
        <v>-9.2492636749168966E-2</v>
      </c>
      <c r="BG310" s="101"/>
      <c r="BH310" s="93">
        <f t="shared" si="54"/>
        <v>-2.9494890857323668</v>
      </c>
      <c r="BI310" s="37">
        <f t="shared" si="55"/>
        <v>-4.4224247155849383E-2</v>
      </c>
      <c r="BJ310" s="93">
        <f t="shared" si="56"/>
        <v>-4.2125650059495001</v>
      </c>
      <c r="BK310" s="37">
        <f t="shared" si="57"/>
        <v>-6.1988673724419741E-2</v>
      </c>
      <c r="BL310" s="106">
        <f t="shared" si="58"/>
        <v>49.568996550217676</v>
      </c>
      <c r="BM310" s="93">
        <f t="shared" si="59"/>
        <v>-2.8090372245070157</v>
      </c>
      <c r="BN310" s="37">
        <f t="shared" si="60"/>
        <v>-5.3630062491244801E-2</v>
      </c>
      <c r="BO310" s="93">
        <f t="shared" si="61"/>
        <v>-4.0119666723328606</v>
      </c>
      <c r="BP310" s="81">
        <f t="shared" si="62"/>
        <v>-7.4876717980395524E-2</v>
      </c>
      <c r="BQ310" s="101"/>
    </row>
    <row r="311" spans="1:69" ht="12.75" customHeight="1" x14ac:dyDescent="0.2">
      <c r="A311" s="90">
        <v>41791</v>
      </c>
      <c r="B311" s="55">
        <v>2014</v>
      </c>
      <c r="C311" s="80" t="s">
        <v>13</v>
      </c>
      <c r="D311" s="41"/>
      <c r="E311" s="41">
        <v>137.35050810162033</v>
      </c>
      <c r="F311" s="41">
        <v>129.69879</v>
      </c>
      <c r="G311" s="41">
        <v>135.41359800000001</v>
      </c>
      <c r="H311" s="41">
        <v>51.691309224521369</v>
      </c>
      <c r="I311" s="41">
        <v>63.933639670990196</v>
      </c>
      <c r="J311" s="41"/>
      <c r="K311" s="41">
        <v>128.20712531550794</v>
      </c>
      <c r="L311" s="41"/>
      <c r="M311" s="66">
        <f t="shared" si="63"/>
        <v>5.714808000000005</v>
      </c>
      <c r="N311" s="43"/>
      <c r="O311" s="49"/>
      <c r="P311" s="56"/>
      <c r="Q311" s="44"/>
      <c r="R311" s="101"/>
      <c r="S311" s="106">
        <f t="shared" si="20"/>
        <v>0.37965700000003721</v>
      </c>
      <c r="T311" s="84">
        <f t="shared" si="21"/>
        <v>-5.0717948257893442E-3</v>
      </c>
      <c r="U311" s="93">
        <f t="shared" si="22"/>
        <v>-4.3626019999999812</v>
      </c>
      <c r="V311" s="37">
        <f t="shared" si="23"/>
        <v>-3.2541822331667136E-2</v>
      </c>
      <c r="W311" s="106">
        <f t="shared" si="24"/>
        <v>50.132325000000009</v>
      </c>
      <c r="X311" s="93">
        <f t="shared" si="25"/>
        <v>0.31638083333336908</v>
      </c>
      <c r="Y311" s="107">
        <f t="shared" si="26"/>
        <v>6.3509954217644271E-3</v>
      </c>
      <c r="Z311" s="93">
        <f t="shared" si="27"/>
        <v>-3.6355016666666415</v>
      </c>
      <c r="AA311" s="81">
        <f t="shared" si="28"/>
        <v>-6.7614815253830396E-2</v>
      </c>
      <c r="AB311" s="104"/>
      <c r="AC311" s="106">
        <f t="shared" si="29"/>
        <v>-0.69029100000000199</v>
      </c>
      <c r="AD311" s="37">
        <f t="shared" si="30"/>
        <v>-5.0717948257893442E-3</v>
      </c>
      <c r="AE311" s="93">
        <f t="shared" si="31"/>
        <v>-3.8463387152184794</v>
      </c>
      <c r="AF311" s="37">
        <f t="shared" si="32"/>
        <v>-2.7619851092450909E-2</v>
      </c>
      <c r="AG311" s="106">
        <f t="shared" si="33"/>
        <v>54.894665000000003</v>
      </c>
      <c r="AH311" s="93">
        <f t="shared" si="34"/>
        <v>-0.57524250000000166</v>
      </c>
      <c r="AI311" s="37">
        <f t="shared" si="35"/>
        <v>-1.0370352609656019E-2</v>
      </c>
      <c r="AJ311" s="93">
        <f t="shared" si="36"/>
        <v>-3.2052822626820756</v>
      </c>
      <c r="AK311" s="81">
        <f t="shared" si="37"/>
        <v>-5.5168419485654985E-2</v>
      </c>
      <c r="AL311" s="104"/>
      <c r="AM311" s="90">
        <f t="shared" si="38"/>
        <v>41791</v>
      </c>
      <c r="AN311" s="106">
        <f t="shared" si="15"/>
        <v>0.20268453690738397</v>
      </c>
      <c r="AO311" s="37">
        <f t="shared" si="39"/>
        <v>1.4778545633409301E-3</v>
      </c>
      <c r="AP311" s="93">
        <f t="shared" si="17"/>
        <v>-4.5262613856660323</v>
      </c>
      <c r="AQ311" s="37">
        <f t="shared" si="40"/>
        <v>-3.1902766055521337E-2</v>
      </c>
      <c r="AR311" s="106">
        <f t="shared" si="19"/>
        <v>56.508756751350276</v>
      </c>
      <c r="AS311" s="93">
        <f t="shared" si="41"/>
        <v>0.16890378075615331</v>
      </c>
      <c r="AT311" s="37">
        <f t="shared" si="42"/>
        <v>2.997945004299396E-3</v>
      </c>
      <c r="AU311" s="93">
        <f t="shared" si="43"/>
        <v>-3.7718844880550364</v>
      </c>
      <c r="AV311" s="81">
        <f t="shared" si="44"/>
        <v>-6.2572069747482417E-2</v>
      </c>
      <c r="AW311" s="104"/>
      <c r="AX311" s="93">
        <f t="shared" si="45"/>
        <v>1.422558499323145</v>
      </c>
      <c r="AY311" s="37">
        <f t="shared" si="46"/>
        <v>2.8299062117134621E-2</v>
      </c>
      <c r="AZ311" s="93">
        <f t="shared" si="47"/>
        <v>-3.2977677277151685</v>
      </c>
      <c r="BA311" s="37">
        <f t="shared" si="48"/>
        <v>-5.9971323588130176E-2</v>
      </c>
      <c r="BB311" s="106">
        <f t="shared" si="49"/>
        <v>49.229818309067966</v>
      </c>
      <c r="BC311" s="93">
        <f t="shared" si="50"/>
        <v>1.3548176184029899</v>
      </c>
      <c r="BD311" s="37">
        <f t="shared" si="51"/>
        <v>2.8299062117134621E-2</v>
      </c>
      <c r="BE311" s="93">
        <f t="shared" si="52"/>
        <v>-3.1407311692525468</v>
      </c>
      <c r="BF311" s="81">
        <f t="shared" si="53"/>
        <v>-5.9971323588130288E-2</v>
      </c>
      <c r="BG311" s="101"/>
      <c r="BH311" s="93">
        <f t="shared" si="54"/>
        <v>0.18919329326163137</v>
      </c>
      <c r="BI311" s="37">
        <f t="shared" si="55"/>
        <v>2.9679964924400615E-3</v>
      </c>
      <c r="BJ311" s="93">
        <f t="shared" si="56"/>
        <v>-4.2955378181873058</v>
      </c>
      <c r="BK311" s="37">
        <f t="shared" si="57"/>
        <v>-6.2957490860397147E-2</v>
      </c>
      <c r="BL311" s="106">
        <f t="shared" si="58"/>
        <v>49.749180639038279</v>
      </c>
      <c r="BM311" s="93">
        <f t="shared" si="59"/>
        <v>0.18018408882060299</v>
      </c>
      <c r="BN311" s="37">
        <f t="shared" si="60"/>
        <v>3.6350158639597563E-3</v>
      </c>
      <c r="BO311" s="93">
        <f t="shared" si="61"/>
        <v>-4.0909883982736304</v>
      </c>
      <c r="BP311" s="81">
        <f t="shared" si="62"/>
        <v>-7.5983944170727291E-2</v>
      </c>
      <c r="BQ311" s="101"/>
    </row>
    <row r="312" spans="1:69" ht="12.75" customHeight="1" x14ac:dyDescent="0.2">
      <c r="A312" s="90">
        <v>41821</v>
      </c>
      <c r="B312" s="55">
        <v>2014</v>
      </c>
      <c r="C312" s="80" t="s">
        <v>55</v>
      </c>
      <c r="D312" s="45"/>
      <c r="E312" s="41">
        <v>138.66865022850268</v>
      </c>
      <c r="F312" s="41">
        <v>131.12031332252138</v>
      </c>
      <c r="G312" s="41">
        <v>136.00770251585504</v>
      </c>
      <c r="H312" s="41">
        <v>51.334170999999998</v>
      </c>
      <c r="I312" s="41">
        <v>62.551986999999997</v>
      </c>
      <c r="J312" s="41"/>
      <c r="K312" s="41">
        <v>123.03499952575828</v>
      </c>
      <c r="L312" s="41"/>
      <c r="M312" s="66">
        <f t="shared" si="63"/>
        <v>4.8873891933336608</v>
      </c>
      <c r="N312" s="43"/>
      <c r="O312" s="49"/>
      <c r="P312" s="33"/>
      <c r="Q312" s="33"/>
      <c r="R312" s="101"/>
      <c r="S312" s="106">
        <f t="shared" si="20"/>
        <v>1.4215233225213808</v>
      </c>
      <c r="T312" s="84">
        <f t="shared" si="21"/>
        <v>4.3873327688630503E-3</v>
      </c>
      <c r="U312" s="93">
        <f t="shared" si="22"/>
        <v>-3.6213976774786261</v>
      </c>
      <c r="V312" s="37">
        <f t="shared" si="23"/>
        <v>-2.6876589666273598E-2</v>
      </c>
      <c r="W312" s="106">
        <f t="shared" si="24"/>
        <v>51.316927768767826</v>
      </c>
      <c r="X312" s="93">
        <f t="shared" si="25"/>
        <v>1.1846027687678173</v>
      </c>
      <c r="Y312" s="107">
        <f t="shared" si="26"/>
        <v>2.3629519851070535E-2</v>
      </c>
      <c r="Z312" s="93">
        <f t="shared" si="27"/>
        <v>-3.0178313978988456</v>
      </c>
      <c r="AA312" s="81">
        <f t="shared" si="28"/>
        <v>-5.5541451626608618E-2</v>
      </c>
      <c r="AB312" s="104"/>
      <c r="AC312" s="106">
        <f t="shared" si="29"/>
        <v>0.59410451585503665</v>
      </c>
      <c r="AD312" s="37">
        <f t="shared" si="30"/>
        <v>4.3873327688630503E-3</v>
      </c>
      <c r="AE312" s="93">
        <f t="shared" si="31"/>
        <v>-3.6148324841449551</v>
      </c>
      <c r="AF312" s="37">
        <f t="shared" si="32"/>
        <v>-2.589003619039687E-2</v>
      </c>
      <c r="AG312" s="106">
        <f t="shared" si="33"/>
        <v>55.389752096545877</v>
      </c>
      <c r="AH312" s="93">
        <f t="shared" si="34"/>
        <v>0.49508709654587335</v>
      </c>
      <c r="AI312" s="37">
        <f t="shared" si="35"/>
        <v>9.0188563232123098E-3</v>
      </c>
      <c r="AJ312" s="93">
        <f t="shared" si="36"/>
        <v>-3.0123604034541245</v>
      </c>
      <c r="AK312" s="81">
        <f t="shared" si="37"/>
        <v>-5.1579647969996367E-2</v>
      </c>
      <c r="AL312" s="104"/>
      <c r="AM312" s="90">
        <f t="shared" si="38"/>
        <v>41821</v>
      </c>
      <c r="AN312" s="106">
        <f t="shared" si="15"/>
        <v>1.3181421268823499</v>
      </c>
      <c r="AO312" s="37">
        <f t="shared" si="39"/>
        <v>9.5969221017158102E-3</v>
      </c>
      <c r="AP312" s="93">
        <f t="shared" si="17"/>
        <v>-3.5924479911412845</v>
      </c>
      <c r="AQ312" s="37">
        <f t="shared" si="40"/>
        <v>-2.5252497246961547E-2</v>
      </c>
      <c r="AR312" s="106">
        <f t="shared" si="19"/>
        <v>57.607208523752234</v>
      </c>
      <c r="AS312" s="93">
        <f t="shared" si="41"/>
        <v>1.0984517724019582</v>
      </c>
      <c r="AT312" s="37">
        <f t="shared" si="42"/>
        <v>1.9438611563078023E-2</v>
      </c>
      <c r="AU312" s="93">
        <f t="shared" si="43"/>
        <v>-2.9937066592844133</v>
      </c>
      <c r="AV312" s="81">
        <f t="shared" si="44"/>
        <v>-4.9400353942549158E-2</v>
      </c>
      <c r="AW312" s="104"/>
      <c r="AX312" s="93">
        <f t="shared" si="45"/>
        <v>-0.35713822452137123</v>
      </c>
      <c r="AY312" s="37">
        <f t="shared" si="46"/>
        <v>-6.9090574388460668E-3</v>
      </c>
      <c r="AZ312" s="93">
        <f t="shared" si="47"/>
        <v>-5.6037578338812608</v>
      </c>
      <c r="BA312" s="37">
        <f t="shared" si="48"/>
        <v>-9.8418715760287934E-2</v>
      </c>
      <c r="BB312" s="106">
        <f t="shared" si="49"/>
        <v>48.889686666666663</v>
      </c>
      <c r="BC312" s="93">
        <f t="shared" si="50"/>
        <v>-0.34013164240130322</v>
      </c>
      <c r="BD312" s="37">
        <f t="shared" si="51"/>
        <v>-6.9090574388459558E-3</v>
      </c>
      <c r="BE312" s="93">
        <f t="shared" si="52"/>
        <v>-5.3369122227440542</v>
      </c>
      <c r="BF312" s="81">
        <f t="shared" si="53"/>
        <v>-9.8418715760287823E-2</v>
      </c>
      <c r="BG312" s="101"/>
      <c r="BH312" s="93">
        <f t="shared" si="54"/>
        <v>-1.3816526709901993</v>
      </c>
      <c r="BI312" s="37">
        <f t="shared" si="55"/>
        <v>-2.1610730721734916E-2</v>
      </c>
      <c r="BJ312" s="93">
        <f t="shared" si="56"/>
        <v>-8.4114524010294929</v>
      </c>
      <c r="BK312" s="37">
        <f t="shared" si="57"/>
        <v>-0.11853219731211995</v>
      </c>
      <c r="BL312" s="106">
        <f t="shared" si="58"/>
        <v>48.433320952380946</v>
      </c>
      <c r="BM312" s="93">
        <f t="shared" si="59"/>
        <v>-1.3158596866573333</v>
      </c>
      <c r="BN312" s="37">
        <f t="shared" si="60"/>
        <v>-2.6449876555851737E-2</v>
      </c>
      <c r="BO312" s="93">
        <f t="shared" si="61"/>
        <v>-8.0109070485995133</v>
      </c>
      <c r="BP312" s="81">
        <f t="shared" si="62"/>
        <v>-0.1419260628112472</v>
      </c>
      <c r="BQ312" s="101"/>
    </row>
    <row r="313" spans="1:69" ht="12.75" customHeight="1" x14ac:dyDescent="0.2">
      <c r="A313" s="90">
        <v>41852</v>
      </c>
      <c r="B313" s="55">
        <v>2014</v>
      </c>
      <c r="C313" s="80" t="s">
        <v>56</v>
      </c>
      <c r="D313" s="45"/>
      <c r="E313" s="41">
        <v>136.84726708809299</v>
      </c>
      <c r="F313" s="41">
        <v>129.26998619398003</v>
      </c>
      <c r="G313" s="41">
        <v>133.61397856642014</v>
      </c>
      <c r="H313" s="41">
        <v>51.147076999999996</v>
      </c>
      <c r="I313" s="41">
        <v>62.609354000000003</v>
      </c>
      <c r="J313" s="41"/>
      <c r="K313" s="41">
        <v>119.45407417160702</v>
      </c>
      <c r="L313" s="41"/>
      <c r="M313" s="66">
        <f t="shared" si="63"/>
        <v>4.3439923724401126</v>
      </c>
      <c r="N313" s="43"/>
      <c r="O313" s="49"/>
      <c r="P313" s="33"/>
      <c r="Q313" s="33"/>
      <c r="R313" s="101"/>
      <c r="S313" s="106">
        <f t="shared" si="20"/>
        <v>-1.8503271285413518</v>
      </c>
      <c r="T313" s="84">
        <f t="shared" si="21"/>
        <v>-1.7599914601570843E-2</v>
      </c>
      <c r="U313" s="93">
        <f t="shared" si="22"/>
        <v>-7.5983748060199616</v>
      </c>
      <c r="V313" s="37">
        <f t="shared" si="23"/>
        <v>-5.5515933342841439E-2</v>
      </c>
      <c r="W313" s="106">
        <f t="shared" si="24"/>
        <v>49.774988494983361</v>
      </c>
      <c r="X313" s="93">
        <f t="shared" si="25"/>
        <v>-1.5419392737844646</v>
      </c>
      <c r="Y313" s="107">
        <f t="shared" si="26"/>
        <v>-3.0047380870740881E-2</v>
      </c>
      <c r="Z313" s="93">
        <f t="shared" si="27"/>
        <v>-6.3319790050166347</v>
      </c>
      <c r="AA313" s="81">
        <f t="shared" si="28"/>
        <v>-0.11285548457090711</v>
      </c>
      <c r="AB313" s="104"/>
      <c r="AC313" s="106">
        <f t="shared" si="29"/>
        <v>-2.3937239494349001</v>
      </c>
      <c r="AD313" s="37">
        <f t="shared" si="30"/>
        <v>-1.7599914601570843E-2</v>
      </c>
      <c r="AE313" s="93">
        <f t="shared" si="31"/>
        <v>-8.0115434335798739</v>
      </c>
      <c r="AF313" s="37">
        <f t="shared" si="32"/>
        <v>-5.6568500651880238E-2</v>
      </c>
      <c r="AG313" s="106">
        <f t="shared" si="33"/>
        <v>53.39498213868346</v>
      </c>
      <c r="AH313" s="93">
        <f t="shared" si="34"/>
        <v>-1.9947699578624167</v>
      </c>
      <c r="AI313" s="37">
        <f t="shared" si="35"/>
        <v>-3.601333969477738E-2</v>
      </c>
      <c r="AJ313" s="93">
        <f t="shared" si="36"/>
        <v>-6.6762861946498901</v>
      </c>
      <c r="AK313" s="81">
        <f t="shared" si="37"/>
        <v>-0.11113942455157455</v>
      </c>
      <c r="AL313" s="104"/>
      <c r="AM313" s="90">
        <f t="shared" si="38"/>
        <v>41852</v>
      </c>
      <c r="AN313" s="106">
        <f t="shared" si="15"/>
        <v>-1.8213831404096936</v>
      </c>
      <c r="AO313" s="37">
        <f t="shared" si="39"/>
        <v>-1.3134786683279609E-2</v>
      </c>
      <c r="AP313" s="93">
        <f t="shared" si="17"/>
        <v>-7.5762876228492075</v>
      </c>
      <c r="AQ313" s="37">
        <f t="shared" si="40"/>
        <v>-5.2458808661875356E-2</v>
      </c>
      <c r="AR313" s="106">
        <f t="shared" si="19"/>
        <v>56.089389240077494</v>
      </c>
      <c r="AS313" s="93">
        <f t="shared" si="41"/>
        <v>-1.5178192836747399</v>
      </c>
      <c r="AT313" s="37">
        <f t="shared" si="42"/>
        <v>-2.634773186499606E-2</v>
      </c>
      <c r="AU313" s="93">
        <f t="shared" si="43"/>
        <v>-6.3135730190410015</v>
      </c>
      <c r="AV313" s="81">
        <f t="shared" si="44"/>
        <v>-0.10117425183799578</v>
      </c>
      <c r="AW313" s="104"/>
      <c r="AX313" s="93">
        <f t="shared" si="45"/>
        <v>-0.18709400000000187</v>
      </c>
      <c r="AY313" s="37">
        <f t="shared" si="46"/>
        <v>-3.6446288379723413E-3</v>
      </c>
      <c r="AZ313" s="93">
        <f t="shared" si="47"/>
        <v>-4.1761796234770827</v>
      </c>
      <c r="BA313" s="37">
        <f t="shared" si="48"/>
        <v>-7.5486872580542763E-2</v>
      </c>
      <c r="BB313" s="106">
        <f t="shared" si="49"/>
        <v>48.711501904761896</v>
      </c>
      <c r="BC313" s="93">
        <f t="shared" si="50"/>
        <v>-0.17818476190476673</v>
      </c>
      <c r="BD313" s="37">
        <f t="shared" si="51"/>
        <v>-3.6446288379723413E-3</v>
      </c>
      <c r="BE313" s="93">
        <f t="shared" si="52"/>
        <v>-3.9773139271210312</v>
      </c>
      <c r="BF313" s="81">
        <f t="shared" si="53"/>
        <v>-7.5486872580542763E-2</v>
      </c>
      <c r="BG313" s="101"/>
      <c r="BH313" s="93">
        <f t="shared" si="54"/>
        <v>5.7367000000006385E-2</v>
      </c>
      <c r="BI313" s="37">
        <f t="shared" si="55"/>
        <v>9.1710915594100939E-4</v>
      </c>
      <c r="BJ313" s="93">
        <f t="shared" si="56"/>
        <v>-7.4693248332553495</v>
      </c>
      <c r="BK313" s="37">
        <f t="shared" si="57"/>
        <v>-0.10658484089044828</v>
      </c>
      <c r="BL313" s="106">
        <f t="shared" si="58"/>
        <v>48.48795619047619</v>
      </c>
      <c r="BM313" s="93">
        <f t="shared" si="59"/>
        <v>5.4635238095244176E-2</v>
      </c>
      <c r="BN313" s="37">
        <f t="shared" si="60"/>
        <v>1.1280506275619384E-3</v>
      </c>
      <c r="BO313" s="93">
        <f t="shared" si="61"/>
        <v>-7.1136426983384311</v>
      </c>
      <c r="BP313" s="81">
        <f t="shared" si="62"/>
        <v>-0.12793953484257592</v>
      </c>
      <c r="BQ313" s="101"/>
    </row>
    <row r="314" spans="1:69" ht="12.75" customHeight="1" x14ac:dyDescent="0.2">
      <c r="A314" s="90">
        <v>41883</v>
      </c>
      <c r="B314" s="55">
        <v>2014</v>
      </c>
      <c r="C314" s="80" t="s">
        <v>57</v>
      </c>
      <c r="D314" s="45"/>
      <c r="E314" s="41">
        <v>136.12827546066271</v>
      </c>
      <c r="F314" s="41">
        <v>128.51363951447328</v>
      </c>
      <c r="G314" s="41">
        <v>133.07131880571035</v>
      </c>
      <c r="H314" s="41">
        <v>51.023101000000004</v>
      </c>
      <c r="I314" s="41">
        <v>61.90102499999999</v>
      </c>
      <c r="J314" s="41"/>
      <c r="K314" s="41">
        <v>116.31166296529366</v>
      </c>
      <c r="L314" s="41"/>
      <c r="M314" s="66">
        <f t="shared" si="63"/>
        <v>4.5576792912370649</v>
      </c>
      <c r="N314" s="43"/>
      <c r="O314" s="49"/>
      <c r="P314" s="33"/>
      <c r="Q314" s="33"/>
      <c r="R314" s="101"/>
      <c r="S314" s="106">
        <f t="shared" si="20"/>
        <v>-0.75634667950674839</v>
      </c>
      <c r="T314" s="84">
        <f t="shared" si="21"/>
        <v>-4.0613996120176798E-3</v>
      </c>
      <c r="U314" s="93">
        <f t="shared" si="22"/>
        <v>-8.6774834855267216</v>
      </c>
      <c r="V314" s="37">
        <f t="shared" si="23"/>
        <v>-6.3251056597347977E-2</v>
      </c>
      <c r="W314" s="106">
        <f t="shared" si="24"/>
        <v>49.1446995953944</v>
      </c>
      <c r="X314" s="93">
        <f t="shared" si="25"/>
        <v>-0.63028889958896173</v>
      </c>
      <c r="Y314" s="107">
        <f t="shared" si="26"/>
        <v>-1.2662763340517635E-2</v>
      </c>
      <c r="Z314" s="93">
        <f t="shared" si="27"/>
        <v>-7.2312362379389441</v>
      </c>
      <c r="AA314" s="81">
        <f t="shared" si="28"/>
        <v>-0.12826813659141667</v>
      </c>
      <c r="AB314" s="104"/>
      <c r="AC314" s="106">
        <f t="shared" si="29"/>
        <v>-0.54265976070979605</v>
      </c>
      <c r="AD314" s="37">
        <f t="shared" si="30"/>
        <v>-4.0613996120176798E-3</v>
      </c>
      <c r="AE314" s="93">
        <f t="shared" si="31"/>
        <v>-9.2607091942896602</v>
      </c>
      <c r="AF314" s="37">
        <f t="shared" si="32"/>
        <v>-6.5064127339558908E-2</v>
      </c>
      <c r="AG314" s="106">
        <f t="shared" si="33"/>
        <v>52.942765671425292</v>
      </c>
      <c r="AH314" s="93">
        <f t="shared" si="34"/>
        <v>-0.45221646725816811</v>
      </c>
      <c r="AI314" s="37">
        <f t="shared" si="35"/>
        <v>-8.4692690051589858E-3</v>
      </c>
      <c r="AJ314" s="93">
        <f t="shared" si="36"/>
        <v>-7.7172576619080502</v>
      </c>
      <c r="AK314" s="81">
        <f t="shared" si="37"/>
        <v>-0.12722147532817274</v>
      </c>
      <c r="AL314" s="104"/>
      <c r="AM314" s="90">
        <f t="shared" si="38"/>
        <v>41883</v>
      </c>
      <c r="AN314" s="106">
        <f t="shared" si="15"/>
        <v>-0.71899162743028455</v>
      </c>
      <c r="AO314" s="37">
        <f t="shared" si="39"/>
        <v>-5.2539713998632775E-3</v>
      </c>
      <c r="AP314" s="93">
        <f t="shared" si="17"/>
        <v>-8.9061714287151972</v>
      </c>
      <c r="AQ314" s="37">
        <f t="shared" si="40"/>
        <v>-6.140728371590376E-2</v>
      </c>
      <c r="AR314" s="106">
        <f t="shared" si="19"/>
        <v>55.490229550552257</v>
      </c>
      <c r="AS314" s="93">
        <f t="shared" si="41"/>
        <v>-0.59915968952523713</v>
      </c>
      <c r="AT314" s="37">
        <f t="shared" si="42"/>
        <v>-1.0682228807318173E-2</v>
      </c>
      <c r="AU314" s="93">
        <f t="shared" si="43"/>
        <v>-7.4218095239293262</v>
      </c>
      <c r="AV314" s="81">
        <f t="shared" si="44"/>
        <v>-0.11797121239613051</v>
      </c>
      <c r="AW314" s="104"/>
      <c r="AX314" s="93">
        <f t="shared" si="45"/>
        <v>-0.12397599999999187</v>
      </c>
      <c r="AY314" s="37">
        <f t="shared" si="46"/>
        <v>-2.423911732042705E-3</v>
      </c>
      <c r="AZ314" s="93">
        <f t="shared" si="47"/>
        <v>-5.6132865459292134</v>
      </c>
      <c r="BA314" s="37">
        <f t="shared" si="48"/>
        <v>-9.9110956562636021E-2</v>
      </c>
      <c r="BB314" s="106">
        <f t="shared" si="49"/>
        <v>48.593429523809526</v>
      </c>
      <c r="BC314" s="93">
        <f t="shared" si="50"/>
        <v>-0.11807238095236983</v>
      </c>
      <c r="BD314" s="37">
        <f t="shared" si="51"/>
        <v>-2.423911732042594E-3</v>
      </c>
      <c r="BE314" s="93">
        <f t="shared" si="52"/>
        <v>-5.3459871865992525</v>
      </c>
      <c r="BF314" s="81">
        <f t="shared" si="53"/>
        <v>-9.9110956562636132E-2</v>
      </c>
      <c r="BG314" s="101"/>
      <c r="BH314" s="93">
        <f t="shared" si="54"/>
        <v>-0.70832900000001331</v>
      </c>
      <c r="BI314" s="37">
        <f t="shared" si="55"/>
        <v>-1.1313469230173068E-2</v>
      </c>
      <c r="BJ314" s="93">
        <f t="shared" si="56"/>
        <v>-9.3486981888643044</v>
      </c>
      <c r="BK314" s="37">
        <f t="shared" si="57"/>
        <v>-0.13121030890300245</v>
      </c>
      <c r="BL314" s="106">
        <f t="shared" si="58"/>
        <v>47.813357142857129</v>
      </c>
      <c r="BM314" s="93">
        <f t="shared" si="59"/>
        <v>-0.67459904761906131</v>
      </c>
      <c r="BN314" s="37">
        <f t="shared" si="60"/>
        <v>-1.3912713601889504E-2</v>
      </c>
      <c r="BO314" s="93">
        <f t="shared" si="61"/>
        <v>-8.9035220846326695</v>
      </c>
      <c r="BP314" s="81">
        <f t="shared" si="62"/>
        <v>-0.15698187569384581</v>
      </c>
      <c r="BQ314" s="101"/>
    </row>
    <row r="315" spans="1:69" ht="12.75" customHeight="1" x14ac:dyDescent="0.2">
      <c r="A315" s="90">
        <v>41913</v>
      </c>
      <c r="B315" s="55">
        <v>2014</v>
      </c>
      <c r="C315" s="80" t="s">
        <v>58</v>
      </c>
      <c r="D315" s="45"/>
      <c r="E315" s="41">
        <v>134.23615367320502</v>
      </c>
      <c r="F315" s="41">
        <v>126.75774663537119</v>
      </c>
      <c r="G315" s="41">
        <v>131.0819765451586</v>
      </c>
      <c r="H315" s="41">
        <v>46.725180999999992</v>
      </c>
      <c r="I315" s="41">
        <v>58.658971000000001</v>
      </c>
      <c r="J315" s="41"/>
      <c r="K315" s="41">
        <v>106.44621776261597</v>
      </c>
      <c r="L315" s="41"/>
      <c r="M315" s="66">
        <f t="shared" si="63"/>
        <v>4.3242299097874053</v>
      </c>
      <c r="N315" s="43"/>
      <c r="O315" s="49"/>
      <c r="P315" s="33"/>
      <c r="Q315" s="33"/>
      <c r="R315" s="101"/>
      <c r="S315" s="106">
        <f t="shared" si="20"/>
        <v>-1.7558928791020918</v>
      </c>
      <c r="T315" s="84">
        <f t="shared" si="21"/>
        <v>-1.4949444240920706E-2</v>
      </c>
      <c r="U315" s="93">
        <f t="shared" si="22"/>
        <v>-4.7228393646288254</v>
      </c>
      <c r="V315" s="37">
        <f t="shared" si="23"/>
        <v>-3.5920431360328964E-2</v>
      </c>
      <c r="W315" s="106">
        <f t="shared" si="24"/>
        <v>47.681455529475997</v>
      </c>
      <c r="X315" s="93">
        <f t="shared" si="25"/>
        <v>-1.4632440659184027</v>
      </c>
      <c r="Y315" s="107">
        <f t="shared" si="26"/>
        <v>-2.977419900752698E-2</v>
      </c>
      <c r="Z315" s="93">
        <f t="shared" si="27"/>
        <v>-3.935699470524014</v>
      </c>
      <c r="AA315" s="81">
        <f t="shared" si="28"/>
        <v>-7.6247896082688227E-2</v>
      </c>
      <c r="AB315" s="104"/>
      <c r="AC315" s="106">
        <f t="shared" si="29"/>
        <v>-1.9893422605517515</v>
      </c>
      <c r="AD315" s="37">
        <f t="shared" si="30"/>
        <v>-1.4949444240920706E-2</v>
      </c>
      <c r="AE315" s="93">
        <f t="shared" si="31"/>
        <v>-7.6819684548414102</v>
      </c>
      <c r="AF315" s="37">
        <f t="shared" si="32"/>
        <v>-5.5359974486466235E-2</v>
      </c>
      <c r="AG315" s="106">
        <f t="shared" si="33"/>
        <v>51.284980454298832</v>
      </c>
      <c r="AH315" s="93">
        <f t="shared" si="34"/>
        <v>-1.6577852171264595</v>
      </c>
      <c r="AI315" s="37">
        <f t="shared" si="35"/>
        <v>-3.1312780813436247E-2</v>
      </c>
      <c r="AJ315" s="93">
        <f t="shared" si="36"/>
        <v>-6.4016403790345038</v>
      </c>
      <c r="AK315" s="81">
        <f t="shared" si="37"/>
        <v>-0.11097270539610826</v>
      </c>
      <c r="AL315" s="104"/>
      <c r="AM315" s="90">
        <f t="shared" si="38"/>
        <v>41913</v>
      </c>
      <c r="AN315" s="106">
        <f t="shared" si="15"/>
        <v>-1.8921217874576826</v>
      </c>
      <c r="AO315" s="37">
        <f t="shared" si="39"/>
        <v>-1.389955011958155E-2</v>
      </c>
      <c r="AP315" s="93">
        <f t="shared" si="17"/>
        <v>-5.2569209417179934</v>
      </c>
      <c r="AQ315" s="37">
        <f t="shared" si="40"/>
        <v>-3.7685891978723407E-2</v>
      </c>
      <c r="AR315" s="106">
        <f t="shared" si="19"/>
        <v>53.913461394337517</v>
      </c>
      <c r="AS315" s="93">
        <f t="shared" si="41"/>
        <v>-1.5767681562147402</v>
      </c>
      <c r="AT315" s="37">
        <f t="shared" si="42"/>
        <v>-2.8415239385129687E-2</v>
      </c>
      <c r="AU315" s="93">
        <f t="shared" si="43"/>
        <v>-4.3807674514316659</v>
      </c>
      <c r="AV315" s="81">
        <f t="shared" si="44"/>
        <v>-7.5149247844447764E-2</v>
      </c>
      <c r="AW315" s="104"/>
      <c r="AX315" s="93">
        <f t="shared" si="45"/>
        <v>-4.297920000000012</v>
      </c>
      <c r="AY315" s="37">
        <f t="shared" si="46"/>
        <v>-8.423478612168267E-2</v>
      </c>
      <c r="AZ315" s="93">
        <f t="shared" si="47"/>
        <v>-7.7127304291239653</v>
      </c>
      <c r="BA315" s="37">
        <f t="shared" si="48"/>
        <v>-0.14167939633697446</v>
      </c>
      <c r="BB315" s="106">
        <f t="shared" si="49"/>
        <v>44.500172380952371</v>
      </c>
      <c r="BC315" s="93">
        <f t="shared" si="50"/>
        <v>-4.0932571428571549</v>
      </c>
      <c r="BD315" s="37">
        <f t="shared" si="51"/>
        <v>-8.423478612168267E-2</v>
      </c>
      <c r="BE315" s="93">
        <f t="shared" si="52"/>
        <v>-7.3454575515466374</v>
      </c>
      <c r="BF315" s="81">
        <f t="shared" si="53"/>
        <v>-0.14167939633697457</v>
      </c>
      <c r="BG315" s="101"/>
      <c r="BH315" s="93">
        <f t="shared" si="54"/>
        <v>-3.2420539999999889</v>
      </c>
      <c r="BI315" s="37">
        <f t="shared" si="55"/>
        <v>-5.2374803163598438E-2</v>
      </c>
      <c r="BJ315" s="93">
        <f t="shared" si="56"/>
        <v>-9.234613308763052</v>
      </c>
      <c r="BK315" s="37">
        <f t="shared" si="57"/>
        <v>-0.13601599330455638</v>
      </c>
      <c r="BL315" s="106">
        <f t="shared" si="58"/>
        <v>44.725686666666668</v>
      </c>
      <c r="BM315" s="93">
        <f t="shared" si="59"/>
        <v>-3.0876704761904605</v>
      </c>
      <c r="BN315" s="37">
        <f t="shared" si="60"/>
        <v>-6.45775712206339E-2</v>
      </c>
      <c r="BO315" s="93">
        <f t="shared" si="61"/>
        <v>-8.794869817869575</v>
      </c>
      <c r="BP315" s="81">
        <f t="shared" si="62"/>
        <v>-0.16432695015812637</v>
      </c>
      <c r="BQ315" s="101"/>
    </row>
    <row r="316" spans="1:69" ht="12.75" customHeight="1" x14ac:dyDescent="0.2">
      <c r="A316" s="90">
        <v>41944</v>
      </c>
      <c r="B316" s="55">
        <v>2014</v>
      </c>
      <c r="C316" s="80" t="s">
        <v>59</v>
      </c>
      <c r="D316" s="45"/>
      <c r="E316" s="41">
        <v>130.02474722300082</v>
      </c>
      <c r="F316" s="41">
        <v>122.47706851341709</v>
      </c>
      <c r="G316" s="41">
        <v>127.17997624801116</v>
      </c>
      <c r="H316" s="41">
        <v>46.322657</v>
      </c>
      <c r="I316" s="41">
        <v>57.794692999999995</v>
      </c>
      <c r="J316" s="41"/>
      <c r="K316" s="41">
        <v>98.687995476032043</v>
      </c>
      <c r="L316" s="41"/>
      <c r="M316" s="66">
        <f t="shared" si="63"/>
        <v>4.7029077345940635</v>
      </c>
      <c r="N316" s="43"/>
      <c r="O316" s="49"/>
      <c r="P316" s="33"/>
      <c r="Q316" s="33"/>
      <c r="R316" s="101"/>
      <c r="S316" s="106">
        <f t="shared" si="20"/>
        <v>-4.2806781219540966</v>
      </c>
      <c r="T316" s="84">
        <f t="shared" si="21"/>
        <v>-2.9767633964560947E-2</v>
      </c>
      <c r="U316" s="93">
        <f t="shared" si="22"/>
        <v>-7.2531004865829232</v>
      </c>
      <c r="V316" s="37">
        <f t="shared" si="23"/>
        <v>-5.5909126940109966E-2</v>
      </c>
      <c r="W316" s="106">
        <f t="shared" si="24"/>
        <v>44.114223761180909</v>
      </c>
      <c r="X316" s="93">
        <f t="shared" si="25"/>
        <v>-3.5672317682950876</v>
      </c>
      <c r="Y316" s="107">
        <f t="shared" si="26"/>
        <v>-7.4813818678204469E-2</v>
      </c>
      <c r="Z316" s="93">
        <f t="shared" si="27"/>
        <v>-6.0442504054857693</v>
      </c>
      <c r="AA316" s="81">
        <f t="shared" si="28"/>
        <v>-0.12050307561992257</v>
      </c>
      <c r="AB316" s="104"/>
      <c r="AC316" s="106">
        <f t="shared" si="29"/>
        <v>-3.9020002971474383</v>
      </c>
      <c r="AD316" s="37">
        <f t="shared" si="30"/>
        <v>-2.9767633964560947E-2</v>
      </c>
      <c r="AE316" s="93">
        <f t="shared" si="31"/>
        <v>-10.116084751988851</v>
      </c>
      <c r="AF316" s="37">
        <f t="shared" si="32"/>
        <v>-7.368080830803192E-2</v>
      </c>
      <c r="AG316" s="106">
        <f t="shared" si="33"/>
        <v>48.033313540009303</v>
      </c>
      <c r="AH316" s="93">
        <f t="shared" si="34"/>
        <v>-3.2516669142895296</v>
      </c>
      <c r="AI316" s="37">
        <f t="shared" si="35"/>
        <v>-6.3403883271188177E-2</v>
      </c>
      <c r="AJ316" s="93">
        <f t="shared" si="36"/>
        <v>-8.4300706266573684</v>
      </c>
      <c r="AK316" s="81">
        <f t="shared" si="37"/>
        <v>-0.14930154738465151</v>
      </c>
      <c r="AL316" s="104"/>
      <c r="AM316" s="90">
        <f t="shared" si="38"/>
        <v>41944</v>
      </c>
      <c r="AN316" s="106">
        <f t="shared" si="15"/>
        <v>-4.2114064502042083</v>
      </c>
      <c r="AO316" s="37">
        <f t="shared" si="39"/>
        <v>-3.1373116220662745E-2</v>
      </c>
      <c r="AP316" s="93">
        <f t="shared" si="17"/>
        <v>-6.174614649373666</v>
      </c>
      <c r="AQ316" s="37">
        <f t="shared" si="40"/>
        <v>-4.5335121725163297E-2</v>
      </c>
      <c r="AR316" s="106">
        <f t="shared" si="19"/>
        <v>50.403956019167353</v>
      </c>
      <c r="AS316" s="93">
        <f t="shared" si="41"/>
        <v>-3.5095053751701641</v>
      </c>
      <c r="AT316" s="37">
        <f t="shared" si="42"/>
        <v>-6.509515962072443E-2</v>
      </c>
      <c r="AU316" s="93">
        <f t="shared" si="43"/>
        <v>-5.1455122078113789</v>
      </c>
      <c r="AV316" s="81">
        <f t="shared" si="44"/>
        <v>-9.2629369317929089E-2</v>
      </c>
      <c r="AW316" s="104"/>
      <c r="AX316" s="93">
        <f t="shared" si="45"/>
        <v>-0.40252399999999255</v>
      </c>
      <c r="AY316" s="37">
        <f t="shared" si="46"/>
        <v>-8.6147124823334753E-3</v>
      </c>
      <c r="AZ316" s="93">
        <f t="shared" si="47"/>
        <v>-8.0383428066138052</v>
      </c>
      <c r="BA316" s="37">
        <f t="shared" si="48"/>
        <v>-0.1478696645611699</v>
      </c>
      <c r="BB316" s="106">
        <f t="shared" si="49"/>
        <v>44.116816190476186</v>
      </c>
      <c r="BC316" s="93">
        <f t="shared" si="50"/>
        <v>-0.38335619047618508</v>
      </c>
      <c r="BD316" s="37">
        <f t="shared" si="51"/>
        <v>-8.6147124823335863E-3</v>
      </c>
      <c r="BE316" s="93">
        <f t="shared" si="52"/>
        <v>-7.6555645777274322</v>
      </c>
      <c r="BF316" s="81">
        <f t="shared" si="53"/>
        <v>-0.1478696645611699</v>
      </c>
      <c r="BG316" s="101"/>
      <c r="BH316" s="93">
        <f t="shared" si="54"/>
        <v>-0.86427800000000587</v>
      </c>
      <c r="BI316" s="37">
        <f t="shared" si="55"/>
        <v>-1.4733944105497665E-2</v>
      </c>
      <c r="BJ316" s="93">
        <f t="shared" si="56"/>
        <v>-9.5219314859221811</v>
      </c>
      <c r="BK316" s="37">
        <f t="shared" si="57"/>
        <v>-0.14144992501686549</v>
      </c>
      <c r="BL316" s="106">
        <f t="shared" si="58"/>
        <v>43.902564761904756</v>
      </c>
      <c r="BM316" s="93">
        <f t="shared" si="59"/>
        <v>-0.82312190476191205</v>
      </c>
      <c r="BN316" s="37">
        <f t="shared" si="60"/>
        <v>-1.8403784628205022E-2</v>
      </c>
      <c r="BO316" s="93">
        <f t="shared" si="61"/>
        <v>-9.0685061770687412</v>
      </c>
      <c r="BP316" s="81">
        <f t="shared" si="62"/>
        <v>-0.17119733500416323</v>
      </c>
      <c r="BQ316" s="101"/>
    </row>
    <row r="317" spans="1:69" ht="12.75" customHeight="1" x14ac:dyDescent="0.2">
      <c r="A317" s="90">
        <v>41974</v>
      </c>
      <c r="B317" s="55">
        <v>2014</v>
      </c>
      <c r="C317" s="80" t="s">
        <v>60</v>
      </c>
      <c r="D317" s="45"/>
      <c r="E317" s="41">
        <v>123.70762704186185</v>
      </c>
      <c r="F317" s="41">
        <v>116.22203807356846</v>
      </c>
      <c r="G317" s="41">
        <v>122.36555881428799</v>
      </c>
      <c r="H317" s="41">
        <v>41.749200000000002</v>
      </c>
      <c r="I317" s="41">
        <v>51.403921999999994</v>
      </c>
      <c r="J317" s="41"/>
      <c r="K317" s="41">
        <v>80.543696677064048</v>
      </c>
      <c r="L317" s="41"/>
      <c r="M317" s="66">
        <f t="shared" si="63"/>
        <v>6.1435207407195378</v>
      </c>
      <c r="N317" s="43"/>
      <c r="O317" s="49"/>
      <c r="P317" s="33"/>
      <c r="Q317" s="33"/>
      <c r="R317" s="101"/>
      <c r="S317" s="106">
        <f t="shared" si="20"/>
        <v>-6.2550304398486389</v>
      </c>
      <c r="T317" s="84">
        <f t="shared" si="21"/>
        <v>-3.7855152798068392E-2</v>
      </c>
      <c r="U317" s="93">
        <f t="shared" si="22"/>
        <v>-14.568659926431536</v>
      </c>
      <c r="V317" s="37">
        <f t="shared" si="23"/>
        <v>-0.11138911366947168</v>
      </c>
      <c r="W317" s="106">
        <f t="shared" si="24"/>
        <v>38.901698394640377</v>
      </c>
      <c r="X317" s="93">
        <f t="shared" si="25"/>
        <v>-5.2125253665405324</v>
      </c>
      <c r="Y317" s="107">
        <f t="shared" si="26"/>
        <v>-0.11815974355027381</v>
      </c>
      <c r="Z317" s="93">
        <f t="shared" si="27"/>
        <v>-12.140549938692956</v>
      </c>
      <c r="AA317" s="81">
        <f t="shared" si="28"/>
        <v>-0.23785296171533499</v>
      </c>
      <c r="AB317" s="104"/>
      <c r="AC317" s="106">
        <f t="shared" si="29"/>
        <v>-4.8144174337231647</v>
      </c>
      <c r="AD317" s="37">
        <f t="shared" si="30"/>
        <v>-3.7855152798068392E-2</v>
      </c>
      <c r="AE317" s="93">
        <f t="shared" si="31"/>
        <v>-16.400472185712005</v>
      </c>
      <c r="AF317" s="37">
        <f t="shared" si="32"/>
        <v>-0.11818794605224392</v>
      </c>
      <c r="AG317" s="106">
        <f t="shared" si="33"/>
        <v>44.021299011906663</v>
      </c>
      <c r="AH317" s="93">
        <f t="shared" si="34"/>
        <v>-4.0120145281026396</v>
      </c>
      <c r="AI317" s="37">
        <f t="shared" si="35"/>
        <v>-8.3525666509782548E-2</v>
      </c>
      <c r="AJ317" s="93">
        <f t="shared" si="36"/>
        <v>-13.667060154760009</v>
      </c>
      <c r="AK317" s="81">
        <f t="shared" si="37"/>
        <v>-0.23691192386447824</v>
      </c>
      <c r="AL317" s="104"/>
      <c r="AM317" s="90">
        <f t="shared" si="38"/>
        <v>41974</v>
      </c>
      <c r="AN317" s="106">
        <f t="shared" si="15"/>
        <v>-6.3171201811389608</v>
      </c>
      <c r="AO317" s="37">
        <f t="shared" si="39"/>
        <v>-4.8583983557412336E-2</v>
      </c>
      <c r="AP317" s="93">
        <f t="shared" si="17"/>
        <v>-14.840146512849117</v>
      </c>
      <c r="AQ317" s="37">
        <f t="shared" si="40"/>
        <v>-0.10711212552967453</v>
      </c>
      <c r="AR317" s="106">
        <f t="shared" si="19"/>
        <v>45.139689201551548</v>
      </c>
      <c r="AS317" s="93">
        <f t="shared" si="41"/>
        <v>-5.2642668176158054</v>
      </c>
      <c r="AT317" s="37">
        <f t="shared" si="42"/>
        <v>-0.10444154057300459</v>
      </c>
      <c r="AU317" s="93">
        <f t="shared" si="43"/>
        <v>-12.366788760707593</v>
      </c>
      <c r="AV317" s="81">
        <f t="shared" si="44"/>
        <v>-0.21505035952338758</v>
      </c>
      <c r="AW317" s="104"/>
      <c r="AX317" s="93">
        <f t="shared" si="45"/>
        <v>-4.5734569999999977</v>
      </c>
      <c r="AY317" s="37">
        <f t="shared" si="46"/>
        <v>-9.8730454947780655E-2</v>
      </c>
      <c r="AZ317" s="93">
        <f t="shared" si="47"/>
        <v>-12.97301813962482</v>
      </c>
      <c r="BA317" s="37">
        <f t="shared" si="48"/>
        <v>-0.23707039993378753</v>
      </c>
      <c r="BB317" s="106">
        <f t="shared" si="49"/>
        <v>39.761142857142858</v>
      </c>
      <c r="BC317" s="93">
        <f t="shared" si="50"/>
        <v>-4.3556733333333284</v>
      </c>
      <c r="BD317" s="37">
        <f t="shared" si="51"/>
        <v>-9.8730454947780655E-2</v>
      </c>
      <c r="BE317" s="93">
        <f t="shared" si="52"/>
        <v>-12.355255371071259</v>
      </c>
      <c r="BF317" s="81">
        <f t="shared" si="53"/>
        <v>-0.23707039993378753</v>
      </c>
      <c r="BG317" s="101"/>
      <c r="BH317" s="93">
        <f t="shared" si="54"/>
        <v>-6.3907710000000009</v>
      </c>
      <c r="BI317" s="37">
        <f t="shared" si="55"/>
        <v>-0.11057712513500162</v>
      </c>
      <c r="BJ317" s="93">
        <f t="shared" si="56"/>
        <v>-16.307863827269841</v>
      </c>
      <c r="BK317" s="37">
        <f t="shared" si="57"/>
        <v>-0.24084232350436863</v>
      </c>
      <c r="BL317" s="106">
        <f t="shared" si="58"/>
        <v>37.81611619047618</v>
      </c>
      <c r="BM317" s="93">
        <f t="shared" si="59"/>
        <v>-6.0864485714285763</v>
      </c>
      <c r="BN317" s="37">
        <f t="shared" si="60"/>
        <v>-0.13863537596122233</v>
      </c>
      <c r="BO317" s="93">
        <f t="shared" si="61"/>
        <v>-15.531298883114133</v>
      </c>
      <c r="BP317" s="81">
        <f t="shared" si="62"/>
        <v>-0.29113498492268874</v>
      </c>
      <c r="BQ317" s="101"/>
    </row>
    <row r="318" spans="1:69" ht="12.75" customHeight="1" x14ac:dyDescent="0.2">
      <c r="A318" s="90">
        <v>42005</v>
      </c>
      <c r="B318" s="55">
        <v>2015</v>
      </c>
      <c r="C318" s="80" t="s">
        <v>50</v>
      </c>
      <c r="D318" s="45"/>
      <c r="E318" s="41">
        <v>116.2243203907766</v>
      </c>
      <c r="F318" s="41">
        <v>108.44509033561255</v>
      </c>
      <c r="G318" s="41">
        <v>115.84513017206709</v>
      </c>
      <c r="H318" s="41">
        <v>36.432616999999993</v>
      </c>
      <c r="I318" s="41">
        <v>46.331202999999995</v>
      </c>
      <c r="J318" s="41"/>
      <c r="K318" s="41">
        <v>64.571674045134529</v>
      </c>
      <c r="L318" s="41"/>
      <c r="M318" s="66">
        <f t="shared" si="63"/>
        <v>7.400039836454539</v>
      </c>
      <c r="N318" s="43"/>
      <c r="O318" s="49"/>
      <c r="P318" s="33"/>
      <c r="Q318" s="33"/>
      <c r="R318" s="101"/>
      <c r="S318" s="106">
        <f t="shared" si="20"/>
        <v>-7.7769477379559078</v>
      </c>
      <c r="T318" s="84">
        <f t="shared" si="21"/>
        <v>-5.3286469701142369E-2</v>
      </c>
      <c r="U318" s="93">
        <f t="shared" si="22"/>
        <v>-21.718714664387448</v>
      </c>
      <c r="V318" s="37">
        <f t="shared" si="23"/>
        <v>-0.16685678990705177</v>
      </c>
      <c r="W318" s="106">
        <f t="shared" si="24"/>
        <v>32.420908613010454</v>
      </c>
      <c r="X318" s="93">
        <f t="shared" si="25"/>
        <v>-6.4807897816299231</v>
      </c>
      <c r="Y318" s="107">
        <f t="shared" si="26"/>
        <v>-0.16659400615071351</v>
      </c>
      <c r="Z318" s="93">
        <f t="shared" si="27"/>
        <v>-18.09892888698954</v>
      </c>
      <c r="AA318" s="81">
        <f t="shared" si="28"/>
        <v>-0.35825390148948011</v>
      </c>
      <c r="AB318" s="104"/>
      <c r="AC318" s="106">
        <f t="shared" si="29"/>
        <v>-6.5204286422209066</v>
      </c>
      <c r="AD318" s="37">
        <f t="shared" si="30"/>
        <v>-5.3286469701142369E-2</v>
      </c>
      <c r="AE318" s="93">
        <f t="shared" si="31"/>
        <v>-22.261556827932907</v>
      </c>
      <c r="AF318" s="37">
        <f t="shared" si="32"/>
        <v>-0.16119101334993946</v>
      </c>
      <c r="AG318" s="106">
        <f t="shared" si="33"/>
        <v>38.587608476722579</v>
      </c>
      <c r="AH318" s="93">
        <f t="shared" si="34"/>
        <v>-5.4336905351840841</v>
      </c>
      <c r="AI318" s="37">
        <f t="shared" si="35"/>
        <v>-0.12343321658260031</v>
      </c>
      <c r="AJ318" s="93">
        <f t="shared" si="36"/>
        <v>-18.551297356610746</v>
      </c>
      <c r="AK318" s="81">
        <f t="shared" si="37"/>
        <v>-0.32467015400544141</v>
      </c>
      <c r="AL318" s="104"/>
      <c r="AM318" s="90">
        <f t="shared" si="38"/>
        <v>42005</v>
      </c>
      <c r="AN318" s="106">
        <f t="shared" si="15"/>
        <v>-7.4833066510852575</v>
      </c>
      <c r="AO318" s="37">
        <f t="shared" si="39"/>
        <v>-6.0491877744554556E-2</v>
      </c>
      <c r="AP318" s="93">
        <f t="shared" si="17"/>
        <v>-21.547327938889367</v>
      </c>
      <c r="AQ318" s="37">
        <f t="shared" si="40"/>
        <v>-0.15639885419190158</v>
      </c>
      <c r="AR318" s="106">
        <f t="shared" si="19"/>
        <v>38.903600325647162</v>
      </c>
      <c r="AS318" s="93">
        <f t="shared" si="41"/>
        <v>-6.236088875904386</v>
      </c>
      <c r="AT318" s="37">
        <f t="shared" si="42"/>
        <v>-0.13815090414246889</v>
      </c>
      <c r="AU318" s="93">
        <f t="shared" si="43"/>
        <v>-17.956106615741149</v>
      </c>
      <c r="AV318" s="81">
        <f t="shared" si="44"/>
        <v>-0.31579667890744711</v>
      </c>
      <c r="AW318" s="104"/>
      <c r="AX318" s="93">
        <f t="shared" si="45"/>
        <v>-5.3165830000000085</v>
      </c>
      <c r="AY318" s="37">
        <f t="shared" si="46"/>
        <v>-0.12734574554722022</v>
      </c>
      <c r="AZ318" s="93">
        <f t="shared" si="47"/>
        <v>-19.235570971378856</v>
      </c>
      <c r="BA318" s="37">
        <f t="shared" si="48"/>
        <v>-0.34553973593084442</v>
      </c>
      <c r="BB318" s="106">
        <f t="shared" si="49"/>
        <v>34.697730476190472</v>
      </c>
      <c r="BC318" s="93">
        <f t="shared" si="50"/>
        <v>-5.0634123809523857</v>
      </c>
      <c r="BD318" s="37">
        <f t="shared" si="51"/>
        <v>-0.12734574554722022</v>
      </c>
      <c r="BE318" s="93">
        <f t="shared" si="52"/>
        <v>-18.31959140131319</v>
      </c>
      <c r="BF318" s="81">
        <f t="shared" si="53"/>
        <v>-0.34553973593084431</v>
      </c>
      <c r="BG318" s="101"/>
      <c r="BH318" s="93">
        <f t="shared" si="54"/>
        <v>-5.0727189999999993</v>
      </c>
      <c r="BI318" s="37">
        <f t="shared" si="55"/>
        <v>-9.8683501231676463E-2</v>
      </c>
      <c r="BJ318" s="93">
        <f t="shared" si="56"/>
        <v>-20.344499309395765</v>
      </c>
      <c r="BK318" s="37">
        <f t="shared" si="57"/>
        <v>-0.30512613447985948</v>
      </c>
      <c r="BL318" s="106">
        <f t="shared" si="58"/>
        <v>32.984955238095232</v>
      </c>
      <c r="BM318" s="93">
        <f t="shared" si="59"/>
        <v>-4.831160952380948</v>
      </c>
      <c r="BN318" s="37">
        <f t="shared" si="60"/>
        <v>-0.12775402233393962</v>
      </c>
      <c r="BO318" s="93">
        <f t="shared" si="61"/>
        <v>-19.375713627995964</v>
      </c>
      <c r="BP318" s="81">
        <f t="shared" si="62"/>
        <v>-0.37004327957589722</v>
      </c>
      <c r="BQ318" s="101"/>
    </row>
    <row r="319" spans="1:69" ht="12.75" customHeight="1" x14ac:dyDescent="0.2">
      <c r="A319" s="90">
        <v>42036</v>
      </c>
      <c r="B319" s="55">
        <v>2015</v>
      </c>
      <c r="C319" s="80" t="s">
        <v>51</v>
      </c>
      <c r="D319" s="45"/>
      <c r="E319" s="41">
        <v>114.93909842636636</v>
      </c>
      <c r="F319" s="41">
        <v>107.19525562477767</v>
      </c>
      <c r="G319" s="41">
        <v>114.60482432705925</v>
      </c>
      <c r="H319" s="41">
        <v>37.270315999999994</v>
      </c>
      <c r="I319" s="41">
        <v>48.711153999999993</v>
      </c>
      <c r="J319" s="41"/>
      <c r="K319" s="41">
        <v>70.020832092976335</v>
      </c>
      <c r="L319" s="41"/>
      <c r="M319" s="66">
        <f t="shared" si="63"/>
        <v>7.4095687022815753</v>
      </c>
      <c r="N319" s="43"/>
      <c r="O319" s="49"/>
      <c r="P319" s="33"/>
      <c r="Q319" s="33"/>
      <c r="R319" s="101"/>
      <c r="S319" s="106">
        <f t="shared" si="20"/>
        <v>-1.2498347108348753</v>
      </c>
      <c r="T319" s="84">
        <f t="shared" si="21"/>
        <v>-1.0706585966674509E-2</v>
      </c>
      <c r="U319" s="93">
        <f t="shared" si="22"/>
        <v>-21.801379375222353</v>
      </c>
      <c r="V319" s="37">
        <f t="shared" si="23"/>
        <v>-0.16900734949576279</v>
      </c>
      <c r="W319" s="106">
        <f t="shared" si="24"/>
        <v>31.379379687314724</v>
      </c>
      <c r="X319" s="93">
        <f t="shared" si="25"/>
        <v>-1.0415289256957294</v>
      </c>
      <c r="Y319" s="107">
        <f t="shared" si="26"/>
        <v>-3.2125223204810704E-2</v>
      </c>
      <c r="Z319" s="93">
        <f t="shared" si="27"/>
        <v>-18.167816146018637</v>
      </c>
      <c r="AA319" s="81">
        <f t="shared" si="28"/>
        <v>-0.36667698020956541</v>
      </c>
      <c r="AB319" s="104"/>
      <c r="AC319" s="106">
        <f t="shared" si="29"/>
        <v>-1.240305845007839</v>
      </c>
      <c r="AD319" s="37">
        <f t="shared" si="30"/>
        <v>-1.0706585966674509E-2</v>
      </c>
      <c r="AE319" s="93">
        <f t="shared" si="31"/>
        <v>-22.048735672940751</v>
      </c>
      <c r="AF319" s="37">
        <f t="shared" si="32"/>
        <v>-0.16134768587763648</v>
      </c>
      <c r="AG319" s="106">
        <f t="shared" si="33"/>
        <v>37.55402027254938</v>
      </c>
      <c r="AH319" s="93">
        <f t="shared" si="34"/>
        <v>-1.0335882041731992</v>
      </c>
      <c r="AI319" s="37">
        <f t="shared" si="35"/>
        <v>-2.6785495265836401E-2</v>
      </c>
      <c r="AJ319" s="93">
        <f t="shared" si="36"/>
        <v>-18.373946394117283</v>
      </c>
      <c r="AK319" s="81">
        <f t="shared" si="37"/>
        <v>-0.3285287753017534</v>
      </c>
      <c r="AL319" s="104"/>
      <c r="AM319" s="90">
        <f t="shared" si="38"/>
        <v>42036</v>
      </c>
      <c r="AN319" s="106">
        <f t="shared" si="15"/>
        <v>-1.2852219644102405</v>
      </c>
      <c r="AO319" s="37">
        <f t="shared" si="39"/>
        <v>-1.1058115548355008E-2</v>
      </c>
      <c r="AP319" s="93">
        <f t="shared" si="17"/>
        <v>-21.397412875894119</v>
      </c>
      <c r="AQ319" s="37">
        <f t="shared" si="40"/>
        <v>-0.15694558025220162</v>
      </c>
      <c r="AR319" s="106">
        <f t="shared" si="19"/>
        <v>37.832582021971959</v>
      </c>
      <c r="AS319" s="93">
        <f t="shared" si="41"/>
        <v>-1.0710183036752028</v>
      </c>
      <c r="AT319" s="37">
        <f t="shared" si="42"/>
        <v>-2.7530056208425857E-2</v>
      </c>
      <c r="AU319" s="93">
        <f t="shared" si="43"/>
        <v>-17.83117739657844</v>
      </c>
      <c r="AV319" s="81">
        <f t="shared" si="44"/>
        <v>-0.32033728197373701</v>
      </c>
      <c r="AW319" s="104"/>
      <c r="AX319" s="93">
        <f t="shared" si="45"/>
        <v>0.83769900000000064</v>
      </c>
      <c r="AY319" s="37">
        <f t="shared" si="46"/>
        <v>2.2993105326471586E-2</v>
      </c>
      <c r="AZ319" s="93">
        <f t="shared" si="47"/>
        <v>-15.596997865789987</v>
      </c>
      <c r="BA319" s="37">
        <f t="shared" si="48"/>
        <v>-0.29502156862716422</v>
      </c>
      <c r="BB319" s="106">
        <f t="shared" si="49"/>
        <v>35.49553904761904</v>
      </c>
      <c r="BC319" s="93">
        <f t="shared" si="50"/>
        <v>0.79780857142856831</v>
      </c>
      <c r="BD319" s="37">
        <f t="shared" si="51"/>
        <v>2.2993105326471586E-2</v>
      </c>
      <c r="BE319" s="93">
        <f t="shared" si="52"/>
        <v>-14.85428368170475</v>
      </c>
      <c r="BF319" s="81">
        <f t="shared" si="53"/>
        <v>-0.29502156862716422</v>
      </c>
      <c r="BG319" s="101"/>
      <c r="BH319" s="93">
        <f t="shared" si="54"/>
        <v>2.3799509999999984</v>
      </c>
      <c r="BI319" s="37">
        <f t="shared" si="55"/>
        <v>5.1368210749891396E-2</v>
      </c>
      <c r="BJ319" s="93">
        <f t="shared" si="56"/>
        <v>-17.101338881999368</v>
      </c>
      <c r="BK319" s="37">
        <f t="shared" si="57"/>
        <v>-0.25984943181930165</v>
      </c>
      <c r="BL319" s="106">
        <f t="shared" si="58"/>
        <v>35.251575238095228</v>
      </c>
      <c r="BM319" s="93">
        <f t="shared" si="59"/>
        <v>2.2666199999999961</v>
      </c>
      <c r="BN319" s="37">
        <f t="shared" si="60"/>
        <v>6.8716782655573017E-2</v>
      </c>
      <c r="BO319" s="93">
        <f t="shared" si="61"/>
        <v>-16.286989411427967</v>
      </c>
      <c r="BP319" s="81">
        <f t="shared" si="62"/>
        <v>-0.31601558022005649</v>
      </c>
      <c r="BQ319" s="101"/>
    </row>
    <row r="320" spans="1:69" ht="12.75" customHeight="1" x14ac:dyDescent="0.2">
      <c r="A320" s="90">
        <v>42064</v>
      </c>
      <c r="B320" s="55">
        <v>2015</v>
      </c>
      <c r="C320" s="80" t="s">
        <v>52</v>
      </c>
      <c r="D320" s="45"/>
      <c r="E320" s="41">
        <v>118.68251254995549</v>
      </c>
      <c r="F320" s="41">
        <v>111.0420528125703</v>
      </c>
      <c r="G320" s="41">
        <v>118.21098075553682</v>
      </c>
      <c r="H320" s="41">
        <v>36.843830999999994</v>
      </c>
      <c r="I320" s="41">
        <v>48.566274999999997</v>
      </c>
      <c r="J320" s="41"/>
      <c r="K320" s="41">
        <v>73.844234882140441</v>
      </c>
      <c r="L320" s="41"/>
      <c r="M320" s="66">
        <f t="shared" si="63"/>
        <v>7.1689279429665191</v>
      </c>
      <c r="N320" s="43"/>
      <c r="O320" s="49"/>
      <c r="P320" s="33"/>
      <c r="Q320" s="33"/>
      <c r="R320" s="101"/>
      <c r="S320" s="106">
        <f t="shared" si="20"/>
        <v>3.8467971877926317</v>
      </c>
      <c r="T320" s="84">
        <f t="shared" si="21"/>
        <v>3.146600895426821E-2</v>
      </c>
      <c r="U320" s="93">
        <f t="shared" si="22"/>
        <v>-17.574971187429711</v>
      </c>
      <c r="V320" s="37">
        <f t="shared" si="23"/>
        <v>-0.1366457615084431</v>
      </c>
      <c r="W320" s="106">
        <f t="shared" si="24"/>
        <v>34.585044010475258</v>
      </c>
      <c r="X320" s="93">
        <f t="shared" si="25"/>
        <v>3.2056643231605335</v>
      </c>
      <c r="Y320" s="107">
        <f t="shared" si="26"/>
        <v>0.10215830762443145</v>
      </c>
      <c r="Z320" s="93">
        <f t="shared" si="27"/>
        <v>-14.645809322858085</v>
      </c>
      <c r="AA320" s="81">
        <f t="shared" si="28"/>
        <v>-0.29749249365421149</v>
      </c>
      <c r="AB320" s="104"/>
      <c r="AC320" s="106">
        <f t="shared" si="29"/>
        <v>3.6061564284775756</v>
      </c>
      <c r="AD320" s="37">
        <f t="shared" si="30"/>
        <v>3.146600895426821E-2</v>
      </c>
      <c r="AE320" s="93">
        <f t="shared" si="31"/>
        <v>-17.819023244463196</v>
      </c>
      <c r="AF320" s="37">
        <f t="shared" si="32"/>
        <v>-0.13099333029838911</v>
      </c>
      <c r="AG320" s="106">
        <f t="shared" si="33"/>
        <v>40.559150629614024</v>
      </c>
      <c r="AH320" s="93">
        <f t="shared" si="34"/>
        <v>3.0051303570646439</v>
      </c>
      <c r="AI320" s="37">
        <f t="shared" si="35"/>
        <v>8.0021535251214804E-2</v>
      </c>
      <c r="AJ320" s="93">
        <f t="shared" si="36"/>
        <v>-14.849186037052661</v>
      </c>
      <c r="AK320" s="81">
        <f t="shared" si="37"/>
        <v>-0.26799552071711696</v>
      </c>
      <c r="AL320" s="104"/>
      <c r="AM320" s="90">
        <f t="shared" si="38"/>
        <v>42064</v>
      </c>
      <c r="AN320" s="106">
        <f t="shared" si="15"/>
        <v>3.7434141235891332</v>
      </c>
      <c r="AO320" s="37">
        <f t="shared" si="39"/>
        <v>3.2568674844681178E-2</v>
      </c>
      <c r="AP320" s="93">
        <f t="shared" si="17"/>
        <v>-17.579037760106544</v>
      </c>
      <c r="AQ320" s="37">
        <f t="shared" si="40"/>
        <v>-0.12900952411084121</v>
      </c>
      <c r="AR320" s="106">
        <f t="shared" si="19"/>
        <v>40.952093791629579</v>
      </c>
      <c r="AS320" s="93">
        <f t="shared" si="41"/>
        <v>3.1195117696576204</v>
      </c>
      <c r="AT320" s="37">
        <f t="shared" si="42"/>
        <v>8.2455693027927879E-2</v>
      </c>
      <c r="AU320" s="93">
        <f t="shared" si="43"/>
        <v>-14.649198133422118</v>
      </c>
      <c r="AV320" s="81">
        <f t="shared" si="44"/>
        <v>-0.26346866459809326</v>
      </c>
      <c r="AW320" s="104"/>
      <c r="AX320" s="93">
        <f t="shared" si="45"/>
        <v>-0.42648499999999956</v>
      </c>
      <c r="AY320" s="37">
        <f t="shared" si="46"/>
        <v>-1.144302076751913E-2</v>
      </c>
      <c r="AZ320" s="93">
        <f t="shared" si="47"/>
        <v>-14.741899032875665</v>
      </c>
      <c r="BA320" s="37">
        <f t="shared" si="48"/>
        <v>-0.28577474862681274</v>
      </c>
      <c r="BB320" s="106">
        <f t="shared" si="49"/>
        <v>35.089362857142852</v>
      </c>
      <c r="BC320" s="93">
        <f t="shared" si="50"/>
        <v>-0.40617619047618803</v>
      </c>
      <c r="BD320" s="37">
        <f t="shared" si="51"/>
        <v>-1.1443020767519019E-2</v>
      </c>
      <c r="BE320" s="93">
        <f t="shared" si="52"/>
        <v>-14.039903840833965</v>
      </c>
      <c r="BF320" s="81">
        <f t="shared" si="53"/>
        <v>-0.28577474862681274</v>
      </c>
      <c r="BG320" s="101"/>
      <c r="BH320" s="93">
        <f t="shared" si="54"/>
        <v>-0.14487899999999598</v>
      </c>
      <c r="BI320" s="37">
        <f t="shared" si="55"/>
        <v>-2.9742469250471082E-3</v>
      </c>
      <c r="BJ320" s="93">
        <f t="shared" si="56"/>
        <v>-17.035958470420759</v>
      </c>
      <c r="BK320" s="37">
        <f t="shared" si="57"/>
        <v>-0.25968564741171596</v>
      </c>
      <c r="BL320" s="106">
        <f t="shared" si="58"/>
        <v>35.113595238095236</v>
      </c>
      <c r="BM320" s="93">
        <f t="shared" si="59"/>
        <v>-0.13797999999999178</v>
      </c>
      <c r="BN320" s="37">
        <f t="shared" si="60"/>
        <v>-3.9141513270839479E-3</v>
      </c>
      <c r="BO320" s="93">
        <f t="shared" si="61"/>
        <v>-16.224722352781669</v>
      </c>
      <c r="BP320" s="81">
        <f t="shared" si="62"/>
        <v>-0.31603533411591367</v>
      </c>
      <c r="BQ320" s="101"/>
    </row>
    <row r="321" spans="1:69" ht="12.75" customHeight="1" x14ac:dyDescent="0.2">
      <c r="A321" s="90">
        <v>42095</v>
      </c>
      <c r="B321" s="55">
        <v>2015</v>
      </c>
      <c r="C321" s="80" t="s">
        <v>53</v>
      </c>
      <c r="D321" s="45"/>
      <c r="E321" s="41">
        <v>120.07416680655409</v>
      </c>
      <c r="F321" s="41">
        <v>112.54747322161757</v>
      </c>
      <c r="G321" s="41">
        <v>119.09091328262988</v>
      </c>
      <c r="H321" s="41">
        <v>36.473620000000004</v>
      </c>
      <c r="I321" s="41">
        <v>48.200792</v>
      </c>
      <c r="J321" s="41"/>
      <c r="K321" s="41">
        <v>76.232980966915818</v>
      </c>
      <c r="L321" s="41"/>
      <c r="M321" s="66">
        <f t="shared" si="63"/>
        <v>6.5434400610123191</v>
      </c>
      <c r="N321" s="43"/>
      <c r="O321" s="49"/>
      <c r="P321" s="33"/>
      <c r="Q321" s="33"/>
      <c r="R321" s="101"/>
      <c r="S321" s="106">
        <f t="shared" si="20"/>
        <v>1.5054204090472609</v>
      </c>
      <c r="T321" s="84">
        <f t="shared" si="21"/>
        <v>7.4437461009886352E-3</v>
      </c>
      <c r="U321" s="93">
        <f t="shared" si="22"/>
        <v>-16.246582778382447</v>
      </c>
      <c r="V321" s="37">
        <f t="shared" si="23"/>
        <v>-0.1261438864723885</v>
      </c>
      <c r="W321" s="106">
        <f t="shared" si="24"/>
        <v>35.839561018014635</v>
      </c>
      <c r="X321" s="93">
        <f t="shared" si="25"/>
        <v>1.254517007539377</v>
      </c>
      <c r="Y321" s="107">
        <f t="shared" si="26"/>
        <v>3.627339630273152E-2</v>
      </c>
      <c r="Z321" s="93">
        <f t="shared" si="27"/>
        <v>-13.538818981985372</v>
      </c>
      <c r="AA321" s="81">
        <f t="shared" si="28"/>
        <v>-0.27418515921310849</v>
      </c>
      <c r="AB321" s="104"/>
      <c r="AC321" s="106">
        <f t="shared" si="29"/>
        <v>0.87993252709306091</v>
      </c>
      <c r="AD321" s="37">
        <f t="shared" si="30"/>
        <v>7.4437461009886352E-3</v>
      </c>
      <c r="AE321" s="93">
        <f t="shared" si="31"/>
        <v>-16.776823717370092</v>
      </c>
      <c r="AF321" s="37">
        <f t="shared" si="32"/>
        <v>-0.12347908405488561</v>
      </c>
      <c r="AG321" s="106">
        <f t="shared" si="33"/>
        <v>41.29242773552491</v>
      </c>
      <c r="AH321" s="93">
        <f t="shared" si="34"/>
        <v>0.73327710591088646</v>
      </c>
      <c r="AI321" s="37">
        <f t="shared" si="35"/>
        <v>1.807920270834007E-2</v>
      </c>
      <c r="AJ321" s="93">
        <f t="shared" si="36"/>
        <v>-13.980686431141734</v>
      </c>
      <c r="AK321" s="81">
        <f t="shared" si="37"/>
        <v>-0.25293828006479535</v>
      </c>
      <c r="AL321" s="104"/>
      <c r="AM321" s="90">
        <f t="shared" si="38"/>
        <v>42095</v>
      </c>
      <c r="AN321" s="106">
        <f t="shared" si="15"/>
        <v>1.3916542565985992</v>
      </c>
      <c r="AO321" s="37">
        <f t="shared" si="39"/>
        <v>1.1725857724935063E-2</v>
      </c>
      <c r="AP321" s="93">
        <f t="shared" si="17"/>
        <v>-16.269896006008409</v>
      </c>
      <c r="AQ321" s="37">
        <f t="shared" si="40"/>
        <v>-0.1193296992211188</v>
      </c>
      <c r="AR321" s="106">
        <f t="shared" si="19"/>
        <v>42.111805672128412</v>
      </c>
      <c r="AS321" s="93">
        <f t="shared" si="41"/>
        <v>1.1597118804988327</v>
      </c>
      <c r="AT321" s="37">
        <f t="shared" si="42"/>
        <v>2.8318744492030756E-2</v>
      </c>
      <c r="AU321" s="93">
        <f t="shared" si="43"/>
        <v>-13.558246671673672</v>
      </c>
      <c r="AV321" s="81">
        <f t="shared" si="44"/>
        <v>-0.24354650482348883</v>
      </c>
      <c r="AW321" s="104"/>
      <c r="AX321" s="93">
        <f t="shared" si="45"/>
        <v>-0.37021099999999052</v>
      </c>
      <c r="AY321" s="37">
        <f t="shared" si="46"/>
        <v>-1.0048113617717735E-2</v>
      </c>
      <c r="AZ321" s="93">
        <f t="shared" si="47"/>
        <v>-14.883483074840441</v>
      </c>
      <c r="BA321" s="37">
        <f t="shared" si="48"/>
        <v>-0.28980378922758543</v>
      </c>
      <c r="BB321" s="106">
        <f t="shared" si="49"/>
        <v>34.736780952380954</v>
      </c>
      <c r="BC321" s="93">
        <f t="shared" si="50"/>
        <v>-0.3525819047618981</v>
      </c>
      <c r="BD321" s="37">
        <f t="shared" si="51"/>
        <v>-1.0048113617717847E-2</v>
      </c>
      <c r="BE321" s="93">
        <f t="shared" si="52"/>
        <v>-14.174745785562322</v>
      </c>
      <c r="BF321" s="81">
        <f t="shared" si="53"/>
        <v>-0.28980378922758543</v>
      </c>
      <c r="BG321" s="101"/>
      <c r="BH321" s="93">
        <f t="shared" si="54"/>
        <v>-0.36548299999999756</v>
      </c>
      <c r="BI321" s="37">
        <f t="shared" si="55"/>
        <v>-7.5254484722164783E-3</v>
      </c>
      <c r="BJ321" s="93">
        <f t="shared" si="56"/>
        <v>-18.493143463460932</v>
      </c>
      <c r="BK321" s="37">
        <f t="shared" si="57"/>
        <v>-0.27728373404494355</v>
      </c>
      <c r="BL321" s="106">
        <f t="shared" si="58"/>
        <v>34.765516190476191</v>
      </c>
      <c r="BM321" s="93">
        <f t="shared" si="59"/>
        <v>-0.34807904761904496</v>
      </c>
      <c r="BN321" s="37">
        <f t="shared" si="60"/>
        <v>-9.9129424161444879E-3</v>
      </c>
      <c r="BO321" s="93">
        <f t="shared" si="61"/>
        <v>-17.612517584248501</v>
      </c>
      <c r="BP321" s="81">
        <f t="shared" si="62"/>
        <v>-0.33625770795442722</v>
      </c>
      <c r="BQ321" s="101"/>
    </row>
    <row r="322" spans="1:69" ht="12.75" customHeight="1" x14ac:dyDescent="0.2">
      <c r="A322" s="90">
        <v>42125</v>
      </c>
      <c r="B322" s="55">
        <v>2015</v>
      </c>
      <c r="C322" s="80" t="s">
        <v>54</v>
      </c>
      <c r="D322" s="45"/>
      <c r="E322" s="41">
        <v>123.32461669315381</v>
      </c>
      <c r="F322" s="41">
        <v>115.74955790764177</v>
      </c>
      <c r="G322" s="41">
        <v>120.9674548009347</v>
      </c>
      <c r="H322" s="41">
        <v>36.870227</v>
      </c>
      <c r="I322" s="41">
        <v>49.479604999999992</v>
      </c>
      <c r="J322" s="41"/>
      <c r="K322" s="41">
        <v>80.439098893677141</v>
      </c>
      <c r="L322" s="41"/>
      <c r="M322" s="66">
        <f t="shared" si="63"/>
        <v>5.2178968932929308</v>
      </c>
      <c r="N322" s="43"/>
      <c r="O322" s="49"/>
      <c r="P322" s="33"/>
      <c r="Q322" s="33"/>
      <c r="R322" s="101"/>
      <c r="S322" s="106">
        <f t="shared" si="20"/>
        <v>3.2020846860242074</v>
      </c>
      <c r="T322" s="84">
        <f t="shared" si="21"/>
        <v>1.575721830137744E-2</v>
      </c>
      <c r="U322" s="93">
        <f t="shared" si="22"/>
        <v>-13.569575092358193</v>
      </c>
      <c r="V322" s="37">
        <f t="shared" si="23"/>
        <v>-0.10493091607997551</v>
      </c>
      <c r="W322" s="106">
        <f t="shared" si="24"/>
        <v>38.507964923034805</v>
      </c>
      <c r="X322" s="93">
        <f t="shared" si="25"/>
        <v>2.6684039050201704</v>
      </c>
      <c r="Y322" s="107">
        <f t="shared" si="26"/>
        <v>7.445414589980337E-2</v>
      </c>
      <c r="Z322" s="93">
        <f t="shared" si="27"/>
        <v>-11.307979243631834</v>
      </c>
      <c r="AA322" s="81">
        <f t="shared" si="28"/>
        <v>-0.22699518061525259</v>
      </c>
      <c r="AB322" s="104"/>
      <c r="AC322" s="106">
        <f t="shared" si="29"/>
        <v>1.8765415183048191</v>
      </c>
      <c r="AD322" s="37">
        <f t="shared" si="30"/>
        <v>1.575721830137744E-2</v>
      </c>
      <c r="AE322" s="93">
        <f t="shared" si="31"/>
        <v>-15.136434199065306</v>
      </c>
      <c r="AF322" s="37">
        <f t="shared" si="32"/>
        <v>-0.11121235631309034</v>
      </c>
      <c r="AG322" s="106">
        <f t="shared" si="33"/>
        <v>42.856212334112257</v>
      </c>
      <c r="AH322" s="93">
        <f t="shared" si="34"/>
        <v>1.5637845985873469</v>
      </c>
      <c r="AI322" s="37">
        <f t="shared" si="35"/>
        <v>3.7870977424802277E-2</v>
      </c>
      <c r="AJ322" s="93">
        <f t="shared" si="36"/>
        <v>-12.613695165887748</v>
      </c>
      <c r="AK322" s="81">
        <f t="shared" si="37"/>
        <v>-0.22739708311011242</v>
      </c>
      <c r="AL322" s="104"/>
      <c r="AM322" s="90">
        <f t="shared" si="38"/>
        <v>42125</v>
      </c>
      <c r="AN322" s="106">
        <f t="shared" si="15"/>
        <v>3.2504498865997249</v>
      </c>
      <c r="AO322" s="37">
        <f t="shared" si="39"/>
        <v>2.7070351375715784E-2</v>
      </c>
      <c r="AP322" s="93">
        <f t="shared" si="17"/>
        <v>-13.823206871559137</v>
      </c>
      <c r="AQ322" s="37">
        <f t="shared" si="40"/>
        <v>-0.10079056679333076</v>
      </c>
      <c r="AR322" s="106">
        <f t="shared" si="19"/>
        <v>44.820513910961509</v>
      </c>
      <c r="AS322" s="93">
        <f t="shared" si="41"/>
        <v>2.708708238833097</v>
      </c>
      <c r="AT322" s="37">
        <f t="shared" si="42"/>
        <v>6.4321826043803432E-2</v>
      </c>
      <c r="AU322" s="93">
        <f t="shared" si="43"/>
        <v>-11.519339059632614</v>
      </c>
      <c r="AV322" s="81">
        <f t="shared" si="44"/>
        <v>-0.20446164574914649</v>
      </c>
      <c r="AW322" s="104"/>
      <c r="AX322" s="93">
        <f t="shared" si="45"/>
        <v>0.39660699999999594</v>
      </c>
      <c r="AY322" s="37">
        <f t="shared" si="46"/>
        <v>1.087380413570127E-2</v>
      </c>
      <c r="AZ322" s="93">
        <f t="shared" si="47"/>
        <v>-13.398523725198224</v>
      </c>
      <c r="BA322" s="37">
        <f t="shared" si="48"/>
        <v>-0.26653782980291862</v>
      </c>
      <c r="BB322" s="106">
        <f t="shared" si="49"/>
        <v>35.114501904761902</v>
      </c>
      <c r="BC322" s="93">
        <f t="shared" si="50"/>
        <v>0.37772095238094749</v>
      </c>
      <c r="BD322" s="37">
        <f t="shared" si="51"/>
        <v>1.087380413570127E-2</v>
      </c>
      <c r="BE322" s="93">
        <f t="shared" si="52"/>
        <v>-12.760498785903074</v>
      </c>
      <c r="BF322" s="81">
        <f t="shared" si="53"/>
        <v>-0.26653782980291862</v>
      </c>
      <c r="BG322" s="101"/>
      <c r="BH322" s="93">
        <f t="shared" si="54"/>
        <v>1.2788129999999924</v>
      </c>
      <c r="BI322" s="37">
        <f t="shared" si="55"/>
        <v>2.6530954097185644E-2</v>
      </c>
      <c r="BJ322" s="93">
        <f t="shared" si="56"/>
        <v>-14.264841377728573</v>
      </c>
      <c r="BK322" s="37">
        <f t="shared" si="57"/>
        <v>-0.22378171257774881</v>
      </c>
      <c r="BL322" s="106">
        <f t="shared" si="58"/>
        <v>35.983433333333323</v>
      </c>
      <c r="BM322" s="93">
        <f t="shared" si="59"/>
        <v>1.2179171428571323</v>
      </c>
      <c r="BN322" s="37">
        <f t="shared" si="60"/>
        <v>3.5032333079259015E-2</v>
      </c>
      <c r="BO322" s="93">
        <f t="shared" si="61"/>
        <v>-13.585563216884353</v>
      </c>
      <c r="BP322" s="81">
        <f t="shared" si="62"/>
        <v>-0.27407379939840026</v>
      </c>
      <c r="BQ322" s="101"/>
    </row>
    <row r="323" spans="1:69" ht="12.75" customHeight="1" x14ac:dyDescent="0.2">
      <c r="A323" s="90">
        <v>42156</v>
      </c>
      <c r="B323" s="55">
        <v>2015</v>
      </c>
      <c r="C323" s="80" t="s">
        <v>13</v>
      </c>
      <c r="D323" s="45"/>
      <c r="E323" s="41">
        <v>123.95593392286771</v>
      </c>
      <c r="F323" s="41">
        <v>116.39630253982509</v>
      </c>
      <c r="G323" s="41">
        <v>121.24244809918015</v>
      </c>
      <c r="H323" s="41">
        <v>37.112939000000004</v>
      </c>
      <c r="I323" s="41">
        <v>49.690142000000009</v>
      </c>
      <c r="J323" s="41"/>
      <c r="K323" s="41">
        <v>76.75935270520722</v>
      </c>
      <c r="L323" s="41"/>
      <c r="M323" s="66">
        <f t="shared" si="63"/>
        <v>4.8461455593550653</v>
      </c>
      <c r="N323" s="43"/>
      <c r="O323" s="49"/>
      <c r="P323" s="33"/>
      <c r="Q323" s="33"/>
      <c r="R323" s="101"/>
      <c r="S323" s="106">
        <f t="shared" si="20"/>
        <v>0.64674463218331368</v>
      </c>
      <c r="T323" s="84">
        <f t="shared" si="21"/>
        <v>2.2732833281313702E-3</v>
      </c>
      <c r="U323" s="93">
        <f t="shared" si="22"/>
        <v>-13.302487460174916</v>
      </c>
      <c r="V323" s="37">
        <f t="shared" si="23"/>
        <v>-0.10256446849022194</v>
      </c>
      <c r="W323" s="106">
        <f t="shared" si="24"/>
        <v>39.046918783187579</v>
      </c>
      <c r="X323" s="93">
        <f t="shared" si="25"/>
        <v>0.53895386015277325</v>
      </c>
      <c r="Y323" s="107">
        <f t="shared" si="26"/>
        <v>1.3995906073716702E-2</v>
      </c>
      <c r="Z323" s="93">
        <f t="shared" si="27"/>
        <v>-11.08540621681243</v>
      </c>
      <c r="AA323" s="81">
        <f t="shared" si="28"/>
        <v>-0.22112292252179466</v>
      </c>
      <c r="AB323" s="104"/>
      <c r="AC323" s="106">
        <f t="shared" si="29"/>
        <v>0.27499329824544816</v>
      </c>
      <c r="AD323" s="37">
        <f t="shared" si="30"/>
        <v>2.2732833281313702E-3</v>
      </c>
      <c r="AE323" s="93">
        <f t="shared" si="31"/>
        <v>-14.171149900819856</v>
      </c>
      <c r="AF323" s="37">
        <f t="shared" si="32"/>
        <v>-0.1046508630604428</v>
      </c>
      <c r="AG323" s="106">
        <f t="shared" si="33"/>
        <v>43.085373415983454</v>
      </c>
      <c r="AH323" s="93">
        <f t="shared" si="34"/>
        <v>0.22916108187119733</v>
      </c>
      <c r="AI323" s="37">
        <f t="shared" si="35"/>
        <v>5.3472080099994379E-3</v>
      </c>
      <c r="AJ323" s="93">
        <f t="shared" si="36"/>
        <v>-11.809291584016549</v>
      </c>
      <c r="AK323" s="81">
        <f t="shared" si="37"/>
        <v>-0.21512639860388161</v>
      </c>
      <c r="AL323" s="104"/>
      <c r="AM323" s="90">
        <f t="shared" si="38"/>
        <v>42156</v>
      </c>
      <c r="AN323" s="106">
        <f t="shared" si="15"/>
        <v>0.63131722971390047</v>
      </c>
      <c r="AO323" s="37">
        <f t="shared" si="39"/>
        <v>5.1191501473277778E-3</v>
      </c>
      <c r="AP323" s="93">
        <f t="shared" si="17"/>
        <v>-13.39457417875262</v>
      </c>
      <c r="AQ323" s="37">
        <f t="shared" si="40"/>
        <v>-9.7521111234932567E-2</v>
      </c>
      <c r="AR323" s="106">
        <f t="shared" si="19"/>
        <v>45.346611602389757</v>
      </c>
      <c r="AS323" s="93">
        <f t="shared" si="41"/>
        <v>0.52609769142824803</v>
      </c>
      <c r="AT323" s="37">
        <f t="shared" si="42"/>
        <v>1.1737877269175634E-2</v>
      </c>
      <c r="AU323" s="93">
        <f t="shared" si="43"/>
        <v>-11.162145148960519</v>
      </c>
      <c r="AV323" s="81">
        <f t="shared" si="44"/>
        <v>-0.19752947668051113</v>
      </c>
      <c r="AW323" s="104"/>
      <c r="AX323" s="93">
        <f t="shared" si="45"/>
        <v>0.24271200000000448</v>
      </c>
      <c r="AY323" s="37">
        <f t="shared" si="46"/>
        <v>6.5828724081358203E-3</v>
      </c>
      <c r="AZ323" s="93">
        <f t="shared" si="47"/>
        <v>-14.578370224521365</v>
      </c>
      <c r="BA323" s="37">
        <f t="shared" si="48"/>
        <v>-0.28202749056326215</v>
      </c>
      <c r="BB323" s="106">
        <f t="shared" si="49"/>
        <v>35.345656190476191</v>
      </c>
      <c r="BC323" s="93">
        <f t="shared" si="50"/>
        <v>0.23115428571428964</v>
      </c>
      <c r="BD323" s="37">
        <f t="shared" si="51"/>
        <v>6.5828724081358203E-3</v>
      </c>
      <c r="BE323" s="93">
        <f t="shared" si="52"/>
        <v>-13.884162118591775</v>
      </c>
      <c r="BF323" s="81">
        <f t="shared" si="53"/>
        <v>-0.28202749056326215</v>
      </c>
      <c r="BG323" s="101"/>
      <c r="BH323" s="93">
        <f t="shared" si="54"/>
        <v>0.21053700000001641</v>
      </c>
      <c r="BI323" s="37">
        <f t="shared" si="55"/>
        <v>4.2550258838973676E-3</v>
      </c>
      <c r="BJ323" s="93">
        <f t="shared" si="56"/>
        <v>-14.243497670990187</v>
      </c>
      <c r="BK323" s="37">
        <f t="shared" si="57"/>
        <v>-0.22278565312860099</v>
      </c>
      <c r="BL323" s="106">
        <f t="shared" si="58"/>
        <v>36.183944761904769</v>
      </c>
      <c r="BM323" s="93">
        <f t="shared" si="59"/>
        <v>0.20051142857144555</v>
      </c>
      <c r="BN323" s="37">
        <f t="shared" si="60"/>
        <v>5.5723262067297608E-3</v>
      </c>
      <c r="BO323" s="93">
        <f t="shared" si="61"/>
        <v>-13.56523587713351</v>
      </c>
      <c r="BP323" s="81">
        <f t="shared" si="62"/>
        <v>-0.27267254863065715</v>
      </c>
      <c r="BQ323" s="101"/>
    </row>
    <row r="324" spans="1:69" ht="12.75" customHeight="1" x14ac:dyDescent="0.2">
      <c r="A324" s="90">
        <v>42186</v>
      </c>
      <c r="B324" s="55">
        <v>2015</v>
      </c>
      <c r="C324" s="80" t="s">
        <v>55</v>
      </c>
      <c r="D324" s="45"/>
      <c r="E324" s="41">
        <v>124.31426471807133</v>
      </c>
      <c r="F324" s="41">
        <v>116.40329866923989</v>
      </c>
      <c r="G324" s="41">
        <v>118.73215718132138</v>
      </c>
      <c r="H324" s="41">
        <v>36.493231000000002</v>
      </c>
      <c r="I324" s="41">
        <v>48.258850999999993</v>
      </c>
      <c r="J324" s="41"/>
      <c r="K324" s="41">
        <v>71.57729955728712</v>
      </c>
      <c r="L324" s="41"/>
      <c r="M324" s="66">
        <f t="shared" si="63"/>
        <v>2.3288585120814957</v>
      </c>
      <c r="N324" s="43"/>
      <c r="O324" s="49"/>
      <c r="P324" s="33"/>
      <c r="Q324" s="33"/>
      <c r="R324" s="101"/>
      <c r="S324" s="106">
        <f t="shared" si="20"/>
        <v>0</v>
      </c>
      <c r="T324" s="84">
        <f t="shared" si="21"/>
        <v>-2.0704719817314032E-2</v>
      </c>
      <c r="U324" s="93">
        <f t="shared" si="22"/>
        <v>-14.717014653281495</v>
      </c>
      <c r="V324" s="37">
        <f t="shared" si="23"/>
        <v>-0.11224053909237941</v>
      </c>
      <c r="W324" s="106">
        <f t="shared" si="24"/>
        <v>39.052748891033247</v>
      </c>
      <c r="X324" s="93">
        <f t="shared" si="25"/>
        <v>0</v>
      </c>
      <c r="Y324" s="107">
        <f t="shared" si="26"/>
        <v>0</v>
      </c>
      <c r="Z324" s="93">
        <f t="shared" si="27"/>
        <v>-12.264178877734579</v>
      </c>
      <c r="AA324" s="81">
        <f t="shared" si="28"/>
        <v>-0.23898895376193441</v>
      </c>
      <c r="AB324" s="104"/>
      <c r="AC324" s="106">
        <f t="shared" si="29"/>
        <v>-2.510290917858768</v>
      </c>
      <c r="AD324" s="37">
        <f t="shared" si="30"/>
        <v>-2.0704719817314032E-2</v>
      </c>
      <c r="AE324" s="93">
        <f t="shared" si="31"/>
        <v>-17.27554533453366</v>
      </c>
      <c r="AF324" s="37">
        <f t="shared" si="32"/>
        <v>-0.12701887477674123</v>
      </c>
      <c r="AG324" s="106">
        <f t="shared" si="33"/>
        <v>40.993464317767817</v>
      </c>
      <c r="AH324" s="93">
        <f t="shared" si="34"/>
        <v>-2.0919090982156376</v>
      </c>
      <c r="AI324" s="37">
        <f t="shared" si="35"/>
        <v>-4.8552650989432955E-2</v>
      </c>
      <c r="AJ324" s="93">
        <f t="shared" si="36"/>
        <v>-14.39628777877806</v>
      </c>
      <c r="AK324" s="81">
        <f t="shared" si="37"/>
        <v>-0.25990886822683246</v>
      </c>
      <c r="AL324" s="104"/>
      <c r="AM324" s="90">
        <f t="shared" si="38"/>
        <v>42186</v>
      </c>
      <c r="AN324" s="106">
        <f t="shared" si="15"/>
        <v>0.35833079520361366</v>
      </c>
      <c r="AO324" s="37">
        <f t="shared" si="39"/>
        <v>2.8907917827201146E-3</v>
      </c>
      <c r="AP324" s="93">
        <f t="shared" si="17"/>
        <v>-14.354385510431356</v>
      </c>
      <c r="AQ324" s="37">
        <f t="shared" si="40"/>
        <v>-0.10351572245621299</v>
      </c>
      <c r="AR324" s="106">
        <f t="shared" si="19"/>
        <v>45.645220598392768</v>
      </c>
      <c r="AS324" s="93">
        <f t="shared" si="41"/>
        <v>0.29860899600301138</v>
      </c>
      <c r="AT324" s="37">
        <f t="shared" si="42"/>
        <v>6.5850343708431236E-3</v>
      </c>
      <c r="AU324" s="93">
        <f t="shared" si="43"/>
        <v>-11.961987925359466</v>
      </c>
      <c r="AV324" s="81">
        <f t="shared" si="44"/>
        <v>-0.20764741482704163</v>
      </c>
      <c r="AW324" s="104"/>
      <c r="AX324" s="93">
        <f t="shared" si="45"/>
        <v>-0.61970800000000281</v>
      </c>
      <c r="AY324" s="37">
        <f t="shared" si="46"/>
        <v>-1.6697896116500077E-2</v>
      </c>
      <c r="AZ324" s="93">
        <f t="shared" si="47"/>
        <v>-14.840939999999996</v>
      </c>
      <c r="BA324" s="37">
        <f t="shared" si="48"/>
        <v>-0.28910450311937441</v>
      </c>
      <c r="BB324" s="106">
        <f t="shared" si="49"/>
        <v>34.755458095238097</v>
      </c>
      <c r="BC324" s="93">
        <f t="shared" si="50"/>
        <v>-0.59019809523809386</v>
      </c>
      <c r="BD324" s="37">
        <f t="shared" si="51"/>
        <v>-1.6697896116499966E-2</v>
      </c>
      <c r="BE324" s="93">
        <f t="shared" si="52"/>
        <v>-14.134228571428565</v>
      </c>
      <c r="BF324" s="81">
        <f t="shared" si="53"/>
        <v>-0.2891045031193743</v>
      </c>
      <c r="BG324" s="101"/>
      <c r="BH324" s="93">
        <f t="shared" si="54"/>
        <v>-1.4312910000000159</v>
      </c>
      <c r="BI324" s="37">
        <f t="shared" si="55"/>
        <v>-2.8804325010784115E-2</v>
      </c>
      <c r="BJ324" s="93">
        <f t="shared" si="56"/>
        <v>-14.293136000000004</v>
      </c>
      <c r="BK324" s="37">
        <f t="shared" si="57"/>
        <v>-0.22850011143530913</v>
      </c>
      <c r="BL324" s="106">
        <f t="shared" si="58"/>
        <v>34.820810476190466</v>
      </c>
      <c r="BM324" s="93">
        <f t="shared" si="59"/>
        <v>-1.3631342857143025</v>
      </c>
      <c r="BN324" s="37">
        <f t="shared" si="60"/>
        <v>-3.7672351499647427E-2</v>
      </c>
      <c r="BO324" s="93">
        <f t="shared" si="61"/>
        <v>-13.612510476190479</v>
      </c>
      <c r="BP324" s="81">
        <f t="shared" si="62"/>
        <v>-0.28105672310957441</v>
      </c>
      <c r="BQ324" s="101"/>
    </row>
    <row r="325" spans="1:69" ht="12.75" customHeight="1" x14ac:dyDescent="0.2">
      <c r="A325" s="90">
        <v>42217</v>
      </c>
      <c r="B325" s="55">
        <v>2015</v>
      </c>
      <c r="C325" s="80" t="s">
        <v>56</v>
      </c>
      <c r="D325" s="44"/>
      <c r="E325" s="41">
        <v>122.32786276759272</v>
      </c>
      <c r="F325" s="41">
        <v>114.48238158941869</v>
      </c>
      <c r="G325" s="41">
        <v>111.70248786533506</v>
      </c>
      <c r="H325" s="41">
        <v>30.375295999999999</v>
      </c>
      <c r="I325" s="41">
        <v>43.259473999999997</v>
      </c>
      <c r="J325" s="41"/>
      <c r="K325" s="41">
        <v>59.947945734369981</v>
      </c>
      <c r="L325" s="41"/>
      <c r="M325" s="66">
        <f t="shared" si="63"/>
        <v>-2.7798937240836352</v>
      </c>
      <c r="N325" s="43"/>
      <c r="O325" s="49"/>
      <c r="P325" s="33"/>
      <c r="Q325" s="33"/>
      <c r="R325" s="101"/>
      <c r="S325" s="106">
        <f t="shared" si="20"/>
        <v>-1.9209170798211943</v>
      </c>
      <c r="T325" s="84">
        <f t="shared" si="21"/>
        <v>-5.920611132543474E-2</v>
      </c>
      <c r="U325" s="93">
        <f t="shared" si="22"/>
        <v>-14.787604604561338</v>
      </c>
      <c r="V325" s="37">
        <f t="shared" si="23"/>
        <v>-0.11439317849366326</v>
      </c>
      <c r="W325" s="106">
        <f t="shared" si="24"/>
        <v>37.451984657848911</v>
      </c>
      <c r="X325" s="93">
        <f t="shared" si="25"/>
        <v>-1.6007642331843357</v>
      </c>
      <c r="Y325" s="107">
        <f t="shared" si="26"/>
        <v>-4.0989796586428762E-2</v>
      </c>
      <c r="Z325" s="93">
        <f t="shared" si="27"/>
        <v>-12.323003837134451</v>
      </c>
      <c r="AA325" s="81">
        <f t="shared" si="28"/>
        <v>-0.24757421768920029</v>
      </c>
      <c r="AB325" s="104"/>
      <c r="AC325" s="106">
        <f t="shared" si="29"/>
        <v>-7.0296693159863253</v>
      </c>
      <c r="AD325" s="37">
        <f t="shared" si="30"/>
        <v>-5.920611132543474E-2</v>
      </c>
      <c r="AE325" s="93">
        <f t="shared" si="31"/>
        <v>-21.911490701085086</v>
      </c>
      <c r="AF325" s="37">
        <f t="shared" si="32"/>
        <v>-0.16399100555330581</v>
      </c>
      <c r="AG325" s="106">
        <f t="shared" si="33"/>
        <v>35.135406554445879</v>
      </c>
      <c r="AH325" s="93">
        <f t="shared" si="34"/>
        <v>-5.8580577633219377</v>
      </c>
      <c r="AI325" s="37">
        <f t="shared" si="35"/>
        <v>-0.14290223724231277</v>
      </c>
      <c r="AJ325" s="93">
        <f t="shared" si="36"/>
        <v>-18.259575584237581</v>
      </c>
      <c r="AK325" s="81">
        <f t="shared" si="37"/>
        <v>-0.3419717518925609</v>
      </c>
      <c r="AL325" s="104"/>
      <c r="AM325" s="90">
        <f t="shared" si="38"/>
        <v>42217</v>
      </c>
      <c r="AN325" s="106">
        <f t="shared" si="15"/>
        <v>-1.9864019504786086</v>
      </c>
      <c r="AO325" s="37">
        <f t="shared" si="39"/>
        <v>-1.5978873824202822E-2</v>
      </c>
      <c r="AP325" s="93">
        <f t="shared" si="17"/>
        <v>-14.519404320500271</v>
      </c>
      <c r="AQ325" s="37">
        <f t="shared" si="40"/>
        <v>-0.1060993370890897</v>
      </c>
      <c r="AR325" s="106">
        <f t="shared" si="19"/>
        <v>43.989885639660599</v>
      </c>
      <c r="AS325" s="93">
        <f t="shared" si="41"/>
        <v>-1.6553349587321691</v>
      </c>
      <c r="AT325" s="37">
        <f t="shared" si="42"/>
        <v>-3.6265241728078212E-2</v>
      </c>
      <c r="AU325" s="93">
        <f t="shared" si="43"/>
        <v>-12.099503600416895</v>
      </c>
      <c r="AV325" s="81">
        <f t="shared" si="44"/>
        <v>-0.21571822700061505</v>
      </c>
      <c r="AW325" s="104"/>
      <c r="AX325" s="93">
        <f t="shared" si="45"/>
        <v>-6.1179350000000028</v>
      </c>
      <c r="AY325" s="37">
        <f t="shared" si="46"/>
        <v>-0.16764574778265051</v>
      </c>
      <c r="AZ325" s="93">
        <f t="shared" si="47"/>
        <v>-20.771780999999997</v>
      </c>
      <c r="BA325" s="37">
        <f t="shared" si="48"/>
        <v>-0.40611863313322871</v>
      </c>
      <c r="BB325" s="106">
        <f t="shared" si="49"/>
        <v>28.928853333333333</v>
      </c>
      <c r="BC325" s="93">
        <f t="shared" si="50"/>
        <v>-5.8266047619047647</v>
      </c>
      <c r="BD325" s="37">
        <f t="shared" si="51"/>
        <v>-0.16764574778265051</v>
      </c>
      <c r="BE325" s="93">
        <f t="shared" si="52"/>
        <v>-19.782648571428563</v>
      </c>
      <c r="BF325" s="81">
        <f t="shared" si="53"/>
        <v>-0.4061186331332286</v>
      </c>
      <c r="BG325" s="101"/>
      <c r="BH325" s="93">
        <f t="shared" si="54"/>
        <v>-4.9993769999999955</v>
      </c>
      <c r="BI325" s="37">
        <f t="shared" si="55"/>
        <v>-0.10359502757328387</v>
      </c>
      <c r="BJ325" s="93">
        <f t="shared" si="56"/>
        <v>-19.349880000000006</v>
      </c>
      <c r="BK325" s="37">
        <f t="shared" si="57"/>
        <v>-0.30905733350962228</v>
      </c>
      <c r="BL325" s="106">
        <f t="shared" si="58"/>
        <v>30.059499047619042</v>
      </c>
      <c r="BM325" s="93">
        <f t="shared" si="59"/>
        <v>-4.7613114285714246</v>
      </c>
      <c r="BN325" s="37">
        <f t="shared" si="60"/>
        <v>-0.13673752458539357</v>
      </c>
      <c r="BO325" s="93">
        <f t="shared" si="61"/>
        <v>-18.428457142857148</v>
      </c>
      <c r="BP325" s="81">
        <f t="shared" si="62"/>
        <v>-0.38006256791819149</v>
      </c>
      <c r="BQ325" s="101"/>
    </row>
    <row r="326" spans="1:69" ht="12.75" customHeight="1" x14ac:dyDescent="0.2">
      <c r="A326" s="90">
        <v>42248</v>
      </c>
      <c r="B326" s="55">
        <v>2015</v>
      </c>
      <c r="C326" s="80" t="s">
        <v>57</v>
      </c>
      <c r="D326" s="44"/>
      <c r="E326" s="41">
        <v>118.63064912982597</v>
      </c>
      <c r="F326" s="41">
        <v>111.49316544650968</v>
      </c>
      <c r="G326" s="41">
        <v>109.81140500000002</v>
      </c>
      <c r="H326" s="41">
        <v>31.100999999999996</v>
      </c>
      <c r="I326" s="41">
        <v>43.381056000000008</v>
      </c>
      <c r="J326" s="41"/>
      <c r="K326" s="41">
        <v>60.040105892111711</v>
      </c>
      <c r="L326" s="41"/>
      <c r="M326" s="66">
        <f t="shared" si="63"/>
        <v>-1.6817604465096565</v>
      </c>
      <c r="N326" s="43"/>
      <c r="O326" s="49"/>
      <c r="P326" s="43"/>
      <c r="Q326" s="33"/>
      <c r="R326" s="101"/>
      <c r="S326" s="106">
        <f t="shared" si="20"/>
        <v>-2.9892161429090152</v>
      </c>
      <c r="T326" s="84">
        <f t="shared" si="21"/>
        <v>-1.6929639630004156E-2</v>
      </c>
      <c r="U326" s="93">
        <f t="shared" si="22"/>
        <v>-17.020474067963605</v>
      </c>
      <c r="V326" s="37">
        <f t="shared" si="23"/>
        <v>-0.1324409932849715</v>
      </c>
      <c r="W326" s="106">
        <f t="shared" si="24"/>
        <v>34.960971205424727</v>
      </c>
      <c r="X326" s="93">
        <f t="shared" si="25"/>
        <v>-2.491013452424184</v>
      </c>
      <c r="Y326" s="107">
        <f t="shared" si="26"/>
        <v>-6.6512188210622214E-2</v>
      </c>
      <c r="Z326" s="93">
        <f t="shared" si="27"/>
        <v>-14.183728389969673</v>
      </c>
      <c r="AA326" s="81">
        <f t="shared" si="28"/>
        <v>-0.28861155947118455</v>
      </c>
      <c r="AB326" s="104"/>
      <c r="AC326" s="106">
        <f t="shared" si="29"/>
        <v>-1.8910828653350364</v>
      </c>
      <c r="AD326" s="37">
        <f t="shared" si="30"/>
        <v>-1.6929639630004156E-2</v>
      </c>
      <c r="AE326" s="93">
        <f t="shared" si="31"/>
        <v>-23.259913805710326</v>
      </c>
      <c r="AF326" s="37">
        <f t="shared" si="32"/>
        <v>-0.17479284051938171</v>
      </c>
      <c r="AG326" s="106">
        <f t="shared" si="33"/>
        <v>33.559504166666684</v>
      </c>
      <c r="AH326" s="93">
        <f t="shared" si="34"/>
        <v>-1.5759023877791947</v>
      </c>
      <c r="AI326" s="37">
        <f t="shared" si="35"/>
        <v>-4.4852259937199657E-2</v>
      </c>
      <c r="AJ326" s="93">
        <f t="shared" si="36"/>
        <v>-19.383261504758607</v>
      </c>
      <c r="AK326" s="81">
        <f t="shared" si="37"/>
        <v>-0.36611728267192323</v>
      </c>
      <c r="AL326" s="104"/>
      <c r="AM326" s="90">
        <f t="shared" si="38"/>
        <v>42248</v>
      </c>
      <c r="AN326" s="106">
        <f t="shared" si="15"/>
        <v>-3.697213637766751</v>
      </c>
      <c r="AO326" s="37">
        <f t="shared" si="39"/>
        <v>-3.0223806368553818E-2</v>
      </c>
      <c r="AP326" s="93">
        <f t="shared" si="17"/>
        <v>-17.497626330836738</v>
      </c>
      <c r="AQ326" s="37">
        <f t="shared" si="40"/>
        <v>-0.12853778005799443</v>
      </c>
      <c r="AR326" s="106">
        <f t="shared" si="19"/>
        <v>40.908874274854981</v>
      </c>
      <c r="AS326" s="93">
        <f t="shared" si="41"/>
        <v>-3.0810113648056188</v>
      </c>
      <c r="AT326" s="37">
        <f t="shared" si="42"/>
        <v>-7.0039085576249493E-2</v>
      </c>
      <c r="AU326" s="93">
        <f t="shared" si="43"/>
        <v>-14.581355275697277</v>
      </c>
      <c r="AV326" s="81">
        <f t="shared" si="44"/>
        <v>-0.26277338179712317</v>
      </c>
      <c r="AW326" s="104"/>
      <c r="AX326" s="93">
        <f t="shared" si="45"/>
        <v>0.7257039999999968</v>
      </c>
      <c r="AY326" s="37">
        <f t="shared" si="46"/>
        <v>2.3891256895076651E-2</v>
      </c>
      <c r="AZ326" s="93">
        <f t="shared" si="47"/>
        <v>-19.922101000000008</v>
      </c>
      <c r="BA326" s="37">
        <f t="shared" si="48"/>
        <v>-0.39045257166944847</v>
      </c>
      <c r="BB326" s="106">
        <f t="shared" si="49"/>
        <v>29.619999999999994</v>
      </c>
      <c r="BC326" s="93">
        <f t="shared" si="50"/>
        <v>0.69114666666666125</v>
      </c>
      <c r="BD326" s="37">
        <f t="shared" si="51"/>
        <v>2.3891256895076651E-2</v>
      </c>
      <c r="BE326" s="93">
        <f t="shared" si="52"/>
        <v>-18.973429523809532</v>
      </c>
      <c r="BF326" s="81">
        <f t="shared" si="53"/>
        <v>-0.39045257166944847</v>
      </c>
      <c r="BG326" s="101"/>
      <c r="BH326" s="93">
        <f t="shared" si="54"/>
        <v>0.12158200000001074</v>
      </c>
      <c r="BI326" s="37">
        <f t="shared" si="55"/>
        <v>2.8105288566386832E-3</v>
      </c>
      <c r="BJ326" s="93">
        <f t="shared" si="56"/>
        <v>-18.519968999999982</v>
      </c>
      <c r="BK326" s="37">
        <f t="shared" si="57"/>
        <v>-0.29918679052568165</v>
      </c>
      <c r="BL326" s="106">
        <f t="shared" si="58"/>
        <v>30.175291428571434</v>
      </c>
      <c r="BM326" s="93">
        <f t="shared" si="59"/>
        <v>0.11579238095239219</v>
      </c>
      <c r="BN326" s="37">
        <f t="shared" si="60"/>
        <v>3.8521061435174975E-3</v>
      </c>
      <c r="BO326" s="93">
        <f t="shared" si="61"/>
        <v>-17.638065714285695</v>
      </c>
      <c r="BP326" s="81">
        <f t="shared" si="62"/>
        <v>-0.36889410759396257</v>
      </c>
      <c r="BQ326" s="101"/>
    </row>
    <row r="327" spans="1:69" ht="12.75" customHeight="1" x14ac:dyDescent="0.2">
      <c r="A327" s="90">
        <v>42278</v>
      </c>
      <c r="B327" s="55">
        <v>2015</v>
      </c>
      <c r="C327" s="80" t="s">
        <v>58</v>
      </c>
      <c r="D327" s="58"/>
      <c r="E327" s="41">
        <v>117.22148629725943</v>
      </c>
      <c r="F327" s="41">
        <v>108.8961583893322</v>
      </c>
      <c r="G327" s="41">
        <v>110.68269900000003</v>
      </c>
      <c r="H327" s="41">
        <v>31.28</v>
      </c>
      <c r="I327" s="41">
        <v>44.027853000000007</v>
      </c>
      <c r="J327" s="41"/>
      <c r="K327" s="41">
        <v>61.483986967916223</v>
      </c>
      <c r="L327" s="41"/>
      <c r="M327" s="66">
        <f t="shared" si="63"/>
        <v>1.7865406106678279</v>
      </c>
      <c r="N327" s="43"/>
      <c r="O327" s="46"/>
      <c r="P327" s="43"/>
      <c r="Q327" s="46"/>
      <c r="R327" s="103"/>
      <c r="S327" s="106">
        <f t="shared" si="20"/>
        <v>-2.5970070571774784</v>
      </c>
      <c r="T327" s="84">
        <f t="shared" si="21"/>
        <v>7.9344581739939635E-3</v>
      </c>
      <c r="U327" s="93">
        <f t="shared" si="22"/>
        <v>-17.861588246038991</v>
      </c>
      <c r="V327" s="37">
        <f t="shared" si="23"/>
        <v>-0.14091121623847791</v>
      </c>
      <c r="W327" s="106">
        <f t="shared" si="24"/>
        <v>32.796798657776833</v>
      </c>
      <c r="X327" s="93">
        <f t="shared" si="25"/>
        <v>-2.1641725476478939</v>
      </c>
      <c r="Y327" s="107">
        <f t="shared" si="26"/>
        <v>-6.1902529392893091E-2</v>
      </c>
      <c r="Z327" s="93">
        <f t="shared" si="27"/>
        <v>-14.884656871699164</v>
      </c>
      <c r="AA327" s="81">
        <f t="shared" si="28"/>
        <v>-0.31216867661469938</v>
      </c>
      <c r="AB327" s="104"/>
      <c r="AC327" s="106">
        <f t="shared" si="29"/>
        <v>0.87129400000000601</v>
      </c>
      <c r="AD327" s="37">
        <f t="shared" si="30"/>
        <v>7.9344581739939635E-3</v>
      </c>
      <c r="AE327" s="93">
        <f t="shared" si="31"/>
        <v>-20.399277545158569</v>
      </c>
      <c r="AF327" s="37">
        <f t="shared" si="32"/>
        <v>-0.15562229135392147</v>
      </c>
      <c r="AG327" s="106">
        <f t="shared" si="33"/>
        <v>34.285582500000018</v>
      </c>
      <c r="AH327" s="93">
        <f t="shared" si="34"/>
        <v>0.7260783333333336</v>
      </c>
      <c r="AI327" s="37">
        <f t="shared" si="35"/>
        <v>2.1635550088207722E-2</v>
      </c>
      <c r="AJ327" s="93">
        <f t="shared" si="36"/>
        <v>-16.999397954298814</v>
      </c>
      <c r="AK327" s="81">
        <f t="shared" si="37"/>
        <v>-0.33146932695913478</v>
      </c>
      <c r="AL327" s="104"/>
      <c r="AM327" s="90">
        <f t="shared" si="38"/>
        <v>42278</v>
      </c>
      <c r="AN327" s="106">
        <f t="shared" si="15"/>
        <v>-1.4091628325665368</v>
      </c>
      <c r="AO327" s="37">
        <f t="shared" si="39"/>
        <v>-1.1878573057662267E-2</v>
      </c>
      <c r="AP327" s="93">
        <f t="shared" si="17"/>
        <v>-17.014667375945592</v>
      </c>
      <c r="AQ327" s="37">
        <f t="shared" si="40"/>
        <v>-0.12675174988526139</v>
      </c>
      <c r="AR327" s="106">
        <f t="shared" si="19"/>
        <v>39.734571914382855</v>
      </c>
      <c r="AS327" s="93">
        <f t="shared" si="41"/>
        <v>-1.1743023604721259</v>
      </c>
      <c r="AT327" s="37">
        <f t="shared" si="42"/>
        <v>-2.8705320820669011E-2</v>
      </c>
      <c r="AU327" s="93">
        <f t="shared" si="43"/>
        <v>-14.178889479954663</v>
      </c>
      <c r="AV327" s="81">
        <f t="shared" si="44"/>
        <v>-0.2629934920380359</v>
      </c>
      <c r="AW327" s="104"/>
      <c r="AX327" s="93">
        <f t="shared" si="45"/>
        <v>0.1790000000000056</v>
      </c>
      <c r="AY327" s="37">
        <f t="shared" si="46"/>
        <v>5.7554419472043428E-3</v>
      </c>
      <c r="AZ327" s="93">
        <f t="shared" si="47"/>
        <v>-15.445180999999991</v>
      </c>
      <c r="BA327" s="37">
        <f t="shared" si="48"/>
        <v>-0.33055369009699487</v>
      </c>
      <c r="BB327" s="106">
        <f t="shared" si="49"/>
        <v>29.790476190476191</v>
      </c>
      <c r="BC327" s="93">
        <f t="shared" si="50"/>
        <v>0.17047619047619733</v>
      </c>
      <c r="BD327" s="37">
        <f t="shared" si="51"/>
        <v>5.7554419472045648E-3</v>
      </c>
      <c r="BE327" s="93">
        <f t="shared" si="52"/>
        <v>-14.70969619047618</v>
      </c>
      <c r="BF327" s="81">
        <f t="shared" si="53"/>
        <v>-0.33055369009699487</v>
      </c>
      <c r="BG327" s="103"/>
      <c r="BH327" s="93">
        <f t="shared" si="54"/>
        <v>0.6467969999999994</v>
      </c>
      <c r="BI327" s="37">
        <f t="shared" si="55"/>
        <v>1.4909664716322268E-2</v>
      </c>
      <c r="BJ327" s="93">
        <f t="shared" si="56"/>
        <v>-14.631117999999994</v>
      </c>
      <c r="BK327" s="37">
        <f t="shared" si="57"/>
        <v>-0.24942677565891824</v>
      </c>
      <c r="BL327" s="106">
        <f t="shared" si="58"/>
        <v>30.791288571428574</v>
      </c>
      <c r="BM327" s="93">
        <f t="shared" si="59"/>
        <v>0.61599714285713958</v>
      </c>
      <c r="BN327" s="37">
        <f t="shared" si="60"/>
        <v>2.0413958364421392E-2</v>
      </c>
      <c r="BO327" s="93">
        <f t="shared" si="61"/>
        <v>-13.934398095238095</v>
      </c>
      <c r="BP327" s="81">
        <f t="shared" si="62"/>
        <v>-0.31155246869855613</v>
      </c>
      <c r="BQ327" s="103"/>
    </row>
    <row r="328" spans="1:69" ht="12.75" customHeight="1" x14ac:dyDescent="0.2">
      <c r="A328" s="90">
        <v>42309</v>
      </c>
      <c r="B328" s="55">
        <v>2015</v>
      </c>
      <c r="C328" s="80" t="s">
        <v>59</v>
      </c>
      <c r="D328" s="58"/>
      <c r="E328" s="41">
        <v>115.64095619123825</v>
      </c>
      <c r="F328" s="41">
        <v>107.23898834237428</v>
      </c>
      <c r="G328" s="41">
        <v>110.12272</v>
      </c>
      <c r="H328" s="41">
        <v>30.017999999999997</v>
      </c>
      <c r="I328" s="41">
        <v>41.568132999999996</v>
      </c>
      <c r="J328" s="41"/>
      <c r="K328" s="41">
        <v>57.136892724069916</v>
      </c>
      <c r="L328" s="41"/>
      <c r="M328" s="66">
        <f t="shared" si="63"/>
        <v>2.8837316576257166</v>
      </c>
      <c r="N328" s="43"/>
      <c r="O328" s="46"/>
      <c r="P328" s="43"/>
      <c r="Q328" s="46"/>
      <c r="R328" s="103"/>
      <c r="S328" s="106">
        <f t="shared" si="20"/>
        <v>-1.6571700469579156</v>
      </c>
      <c r="T328" s="84">
        <f t="shared" si="21"/>
        <v>-5.0593182589451224E-3</v>
      </c>
      <c r="U328" s="93">
        <f t="shared" si="22"/>
        <v>-15.23808017104281</v>
      </c>
      <c r="V328" s="37">
        <f t="shared" si="23"/>
        <v>-0.12441578130500008</v>
      </c>
      <c r="W328" s="106">
        <f t="shared" si="24"/>
        <v>31.415823618645234</v>
      </c>
      <c r="X328" s="93">
        <f t="shared" si="25"/>
        <v>-1.3809750391315987</v>
      </c>
      <c r="Y328" s="107">
        <f t="shared" si="26"/>
        <v>-4.2107007258287421E-2</v>
      </c>
      <c r="Z328" s="93">
        <f t="shared" si="27"/>
        <v>-12.698400142535675</v>
      </c>
      <c r="AA328" s="81">
        <f t="shared" si="28"/>
        <v>-0.28785273909114673</v>
      </c>
      <c r="AB328" s="104"/>
      <c r="AC328" s="106">
        <f t="shared" si="29"/>
        <v>-0.55997900000002687</v>
      </c>
      <c r="AD328" s="37">
        <f t="shared" si="30"/>
        <v>-5.0593182589451224E-3</v>
      </c>
      <c r="AE328" s="93">
        <f t="shared" si="31"/>
        <v>-17.057256248011157</v>
      </c>
      <c r="AF328" s="37">
        <f t="shared" si="32"/>
        <v>-0.13411903942133263</v>
      </c>
      <c r="AG328" s="106">
        <f t="shared" si="33"/>
        <v>33.818933333333334</v>
      </c>
      <c r="AH328" s="93">
        <f t="shared" si="34"/>
        <v>-0.46664916666668432</v>
      </c>
      <c r="AI328" s="37">
        <f t="shared" si="35"/>
        <v>-1.3610653010392437E-2</v>
      </c>
      <c r="AJ328" s="93">
        <f t="shared" si="36"/>
        <v>-14.214380206675969</v>
      </c>
      <c r="AK328" s="81">
        <f t="shared" si="37"/>
        <v>-0.29592753776680669</v>
      </c>
      <c r="AL328" s="104"/>
      <c r="AM328" s="90">
        <f t="shared" si="38"/>
        <v>42309</v>
      </c>
      <c r="AN328" s="106">
        <f t="shared" si="15"/>
        <v>-1.580530106021186</v>
      </c>
      <c r="AO328" s="37">
        <f t="shared" si="39"/>
        <v>-1.3483279865716402E-2</v>
      </c>
      <c r="AP328" s="93">
        <f t="shared" si="17"/>
        <v>-14.38379103176257</v>
      </c>
      <c r="AQ328" s="37">
        <f t="shared" si="40"/>
        <v>-0.11062348775109276</v>
      </c>
      <c r="AR328" s="106">
        <f t="shared" si="19"/>
        <v>38.417463492698545</v>
      </c>
      <c r="AS328" s="93">
        <f t="shared" si="41"/>
        <v>-1.3171084216843099</v>
      </c>
      <c r="AT328" s="37">
        <f t="shared" si="42"/>
        <v>-3.3147668597570901E-2</v>
      </c>
      <c r="AU328" s="93">
        <f t="shared" si="43"/>
        <v>-11.986492526468808</v>
      </c>
      <c r="AV328" s="81">
        <f t="shared" si="44"/>
        <v>-0.23780856649249216</v>
      </c>
      <c r="AW328" s="104"/>
      <c r="AX328" s="93">
        <f t="shared" si="45"/>
        <v>-1.262000000000004</v>
      </c>
      <c r="AY328" s="37">
        <f t="shared" si="46"/>
        <v>-4.0345268542199664E-2</v>
      </c>
      <c r="AZ328" s="93">
        <f t="shared" si="47"/>
        <v>-16.304657000000002</v>
      </c>
      <c r="BA328" s="37">
        <f t="shared" si="48"/>
        <v>-0.35198017678476434</v>
      </c>
      <c r="BB328" s="106">
        <f t="shared" si="49"/>
        <v>28.588571428571424</v>
      </c>
      <c r="BC328" s="93">
        <f t="shared" si="50"/>
        <v>-1.2019047619047676</v>
      </c>
      <c r="BD328" s="37">
        <f t="shared" si="51"/>
        <v>-4.0345268542199664E-2</v>
      </c>
      <c r="BE328" s="93">
        <f t="shared" si="52"/>
        <v>-15.528244761904762</v>
      </c>
      <c r="BF328" s="81">
        <f t="shared" si="53"/>
        <v>-0.35198017678476434</v>
      </c>
      <c r="BG328" s="103"/>
      <c r="BH328" s="93">
        <f t="shared" si="54"/>
        <v>-2.4597200000000115</v>
      </c>
      <c r="BI328" s="37">
        <f t="shared" si="55"/>
        <v>-5.5867361962892215E-2</v>
      </c>
      <c r="BJ328" s="93">
        <f t="shared" si="56"/>
        <v>-16.226559999999999</v>
      </c>
      <c r="BK328" s="37">
        <f t="shared" si="57"/>
        <v>-0.28076211080487967</v>
      </c>
      <c r="BL328" s="106">
        <f t="shared" si="58"/>
        <v>28.448698095238086</v>
      </c>
      <c r="BM328" s="93">
        <f t="shared" si="59"/>
        <v>-2.3425904761904874</v>
      </c>
      <c r="BN328" s="37">
        <f t="shared" si="60"/>
        <v>-7.6079650604950366E-2</v>
      </c>
      <c r="BO328" s="93">
        <f t="shared" si="61"/>
        <v>-15.45386666666667</v>
      </c>
      <c r="BP328" s="81">
        <f t="shared" si="62"/>
        <v>-0.35200373259460094</v>
      </c>
      <c r="BQ328" s="103"/>
    </row>
    <row r="329" spans="1:69" ht="12.75" customHeight="1" x14ac:dyDescent="0.2">
      <c r="A329" s="90">
        <v>42339</v>
      </c>
      <c r="B329" s="55">
        <v>2015</v>
      </c>
      <c r="C329" s="80" t="s">
        <v>60</v>
      </c>
      <c r="D329" s="58"/>
      <c r="E329" s="41">
        <v>112.35528805761152</v>
      </c>
      <c r="F329" s="41">
        <v>103.679396929288</v>
      </c>
      <c r="G329" s="41">
        <v>107.76825000000002</v>
      </c>
      <c r="H329" s="41">
        <v>28.588000000000001</v>
      </c>
      <c r="I329" s="41">
        <v>38.101939000000002</v>
      </c>
      <c r="J329" s="41"/>
      <c r="K329" s="41">
        <v>50.787029460469675</v>
      </c>
      <c r="L329" s="41"/>
      <c r="M329" s="66">
        <f t="shared" si="63"/>
        <v>4.0888530707120196</v>
      </c>
      <c r="N329" s="43"/>
      <c r="O329" s="46"/>
      <c r="P329" s="59"/>
      <c r="Q329" s="46"/>
      <c r="R329" s="103"/>
      <c r="S329" s="106">
        <f t="shared" si="20"/>
        <v>-3.5595914130862809</v>
      </c>
      <c r="T329" s="84">
        <f t="shared" si="21"/>
        <v>-2.1380419953302754E-2</v>
      </c>
      <c r="U329" s="93">
        <f t="shared" si="22"/>
        <v>-12.542641144280452</v>
      </c>
      <c r="V329" s="37">
        <f t="shared" si="23"/>
        <v>-0.1079196454663871</v>
      </c>
      <c r="W329" s="106">
        <f t="shared" si="24"/>
        <v>28.449497441073333</v>
      </c>
      <c r="X329" s="93">
        <f t="shared" si="25"/>
        <v>-2.9663261775719008</v>
      </c>
      <c r="Y329" s="107">
        <f t="shared" si="26"/>
        <v>-9.4421404117235763E-2</v>
      </c>
      <c r="Z329" s="93">
        <f t="shared" si="27"/>
        <v>-10.452200953567043</v>
      </c>
      <c r="AA329" s="81">
        <f t="shared" si="28"/>
        <v>-0.2686823811015685</v>
      </c>
      <c r="AB329" s="104"/>
      <c r="AC329" s="106">
        <f t="shared" si="29"/>
        <v>-2.3544699999999779</v>
      </c>
      <c r="AD329" s="37">
        <f t="shared" si="30"/>
        <v>-2.1380419953302754E-2</v>
      </c>
      <c r="AE329" s="93">
        <f t="shared" si="31"/>
        <v>-14.59730881428797</v>
      </c>
      <c r="AF329" s="37">
        <f t="shared" si="32"/>
        <v>-0.11929262576606248</v>
      </c>
      <c r="AG329" s="106">
        <f t="shared" si="33"/>
        <v>31.856875000000016</v>
      </c>
      <c r="AH329" s="93">
        <f t="shared" si="34"/>
        <v>-1.9620583333333173</v>
      </c>
      <c r="AI329" s="37">
        <f t="shared" si="35"/>
        <v>-5.8016564685658856E-2</v>
      </c>
      <c r="AJ329" s="93">
        <f t="shared" si="36"/>
        <v>-12.164424011906647</v>
      </c>
      <c r="AK329" s="81">
        <f t="shared" si="37"/>
        <v>-0.27633041925038315</v>
      </c>
      <c r="AL329" s="104"/>
      <c r="AM329" s="90">
        <f t="shared" si="38"/>
        <v>42339</v>
      </c>
      <c r="AN329" s="106">
        <f t="shared" si="15"/>
        <v>-3.2856681336267286</v>
      </c>
      <c r="AO329" s="37">
        <f t="shared" si="39"/>
        <v>-2.8412668330008772E-2</v>
      </c>
      <c r="AP329" s="93">
        <f t="shared" si="17"/>
        <v>-11.352338984250338</v>
      </c>
      <c r="AQ329" s="37">
        <f t="shared" si="40"/>
        <v>-9.1767494500632374E-2</v>
      </c>
      <c r="AR329" s="106">
        <f t="shared" si="19"/>
        <v>35.679406714676261</v>
      </c>
      <c r="AS329" s="93">
        <f t="shared" si="41"/>
        <v>-2.7380567780222833</v>
      </c>
      <c r="AT329" s="37">
        <f t="shared" si="42"/>
        <v>-7.1271149344429463E-2</v>
      </c>
      <c r="AU329" s="93">
        <f t="shared" si="43"/>
        <v>-9.4602824868752862</v>
      </c>
      <c r="AV329" s="81">
        <f t="shared" si="44"/>
        <v>-0.20957792696875976</v>
      </c>
      <c r="AW329" s="104"/>
      <c r="AX329" s="93">
        <f t="shared" si="45"/>
        <v>-1.4299999999999962</v>
      </c>
      <c r="AY329" s="37">
        <f t="shared" si="46"/>
        <v>-4.7638083816376686E-2</v>
      </c>
      <c r="AZ329" s="93">
        <f t="shared" si="47"/>
        <v>-13.161200000000001</v>
      </c>
      <c r="BA329" s="37">
        <f t="shared" si="48"/>
        <v>-0.31524436396386035</v>
      </c>
      <c r="BB329" s="106">
        <f t="shared" si="49"/>
        <v>27.226666666666667</v>
      </c>
      <c r="BC329" s="93">
        <f t="shared" si="50"/>
        <v>-1.3619047619047571</v>
      </c>
      <c r="BD329" s="37">
        <f t="shared" si="51"/>
        <v>-4.7638083816376686E-2</v>
      </c>
      <c r="BE329" s="93">
        <f t="shared" si="52"/>
        <v>-12.534476190476191</v>
      </c>
      <c r="BF329" s="81">
        <f t="shared" si="53"/>
        <v>-0.31524436396386035</v>
      </c>
      <c r="BG329" s="103"/>
      <c r="BH329" s="93">
        <f t="shared" si="54"/>
        <v>-3.4661939999999944</v>
      </c>
      <c r="BI329" s="37">
        <f t="shared" si="55"/>
        <v>-8.3385847519300338E-2</v>
      </c>
      <c r="BJ329" s="93">
        <f t="shared" si="56"/>
        <v>-13.301982999999993</v>
      </c>
      <c r="BK329" s="37">
        <f t="shared" si="57"/>
        <v>-0.25877369824037932</v>
      </c>
      <c r="BL329" s="106">
        <f t="shared" si="58"/>
        <v>25.14756095238095</v>
      </c>
      <c r="BM329" s="93">
        <f t="shared" si="59"/>
        <v>-3.3011371428571366</v>
      </c>
      <c r="BN329" s="37">
        <f t="shared" si="60"/>
        <v>-0.11603825003892532</v>
      </c>
      <c r="BO329" s="93">
        <f t="shared" si="61"/>
        <v>-12.66855523809523</v>
      </c>
      <c r="BP329" s="81">
        <f t="shared" si="62"/>
        <v>-0.33500413353621306</v>
      </c>
      <c r="BQ329" s="103"/>
    </row>
    <row r="330" spans="1:69" ht="12.75" customHeight="1" x14ac:dyDescent="0.2">
      <c r="A330" s="90">
        <v>42370</v>
      </c>
      <c r="B330" s="55">
        <v>2016</v>
      </c>
      <c r="C330" s="80" t="s">
        <v>50</v>
      </c>
      <c r="D330" s="58"/>
      <c r="E330" s="41">
        <v>110.243857771554</v>
      </c>
      <c r="F330" s="41">
        <v>101.74238646628896</v>
      </c>
      <c r="G330" s="41">
        <v>102.52259600000002</v>
      </c>
      <c r="H330" s="41">
        <v>22.813000000000002</v>
      </c>
      <c r="I330" s="41">
        <v>35.185762999999994</v>
      </c>
      <c r="J330" s="41"/>
      <c r="K330" s="41">
        <v>44.0539370567246</v>
      </c>
      <c r="L330" s="41"/>
      <c r="M330" s="66">
        <f t="shared" si="63"/>
        <v>0.78020953371105861</v>
      </c>
      <c r="N330" s="43"/>
      <c r="O330" s="46"/>
      <c r="P330" s="43"/>
      <c r="Q330" s="46"/>
      <c r="R330" s="103"/>
      <c r="S330" s="106">
        <f t="shared" si="20"/>
        <v>-1.9370104629990408</v>
      </c>
      <c r="T330" s="84">
        <f t="shared" si="21"/>
        <v>-4.8675319493450053E-2</v>
      </c>
      <c r="U330" s="93">
        <f t="shared" si="22"/>
        <v>-6.7027038693235852</v>
      </c>
      <c r="V330" s="37">
        <f t="shared" si="23"/>
        <v>-6.1807351984126346E-2</v>
      </c>
      <c r="W330" s="106">
        <f t="shared" si="24"/>
        <v>26.835322055240809</v>
      </c>
      <c r="X330" s="93">
        <f t="shared" si="25"/>
        <v>-1.6141753858325245</v>
      </c>
      <c r="Y330" s="107">
        <f t="shared" si="26"/>
        <v>-5.6738274170780034E-2</v>
      </c>
      <c r="Z330" s="93">
        <f t="shared" si="27"/>
        <v>-5.5855865577696449</v>
      </c>
      <c r="AA330" s="81">
        <f t="shared" si="28"/>
        <v>-0.17228346757463053</v>
      </c>
      <c r="AB330" s="104"/>
      <c r="AC330" s="106">
        <f t="shared" si="29"/>
        <v>-5.2456540000000018</v>
      </c>
      <c r="AD330" s="37">
        <f t="shared" si="30"/>
        <v>-4.8675319493450053E-2</v>
      </c>
      <c r="AE330" s="93">
        <f t="shared" si="31"/>
        <v>-13.322534172067066</v>
      </c>
      <c r="AF330" s="37">
        <f t="shared" si="32"/>
        <v>-0.11500297122786984</v>
      </c>
      <c r="AG330" s="106">
        <f t="shared" si="33"/>
        <v>27.485496666666691</v>
      </c>
      <c r="AH330" s="93">
        <f t="shared" si="34"/>
        <v>-4.3713783333333254</v>
      </c>
      <c r="AI330" s="37">
        <f t="shared" si="35"/>
        <v>-0.13721930771092028</v>
      </c>
      <c r="AJ330" s="93">
        <f t="shared" si="36"/>
        <v>-11.102111810055888</v>
      </c>
      <c r="AK330" s="81">
        <f t="shared" si="37"/>
        <v>-0.28771183932668642</v>
      </c>
      <c r="AL330" s="104"/>
      <c r="AM330" s="90">
        <f t="shared" si="38"/>
        <v>42370</v>
      </c>
      <c r="AN330" s="106">
        <f t="shared" ref="AN330:AN385" si="64">IF(ABS(E330-E329)&lt;0.05,0,E330-E329)</f>
        <v>-2.1114302860575123</v>
      </c>
      <c r="AO330" s="37">
        <f t="shared" si="39"/>
        <v>-1.8792442461407322E-2</v>
      </c>
      <c r="AP330" s="93">
        <f t="shared" ref="AP330:AP385" si="65">IF(ABS(E330-E318)&lt;0.05,0,E330-E318)</f>
        <v>-5.9804626192225925</v>
      </c>
      <c r="AQ330" s="37">
        <f t="shared" si="40"/>
        <v>-5.1456206404259519E-2</v>
      </c>
      <c r="AR330" s="106">
        <f t="shared" ref="AR330:AR385" si="66">(E330/1.2)-57.95</f>
        <v>33.919881476295004</v>
      </c>
      <c r="AS330" s="93">
        <f t="shared" si="41"/>
        <v>-1.7595252383812579</v>
      </c>
      <c r="AT330" s="37">
        <f t="shared" si="42"/>
        <v>-4.9314868166165482E-2</v>
      </c>
      <c r="AU330" s="93">
        <f t="shared" si="43"/>
        <v>-4.983718849352158</v>
      </c>
      <c r="AV330" s="81">
        <f t="shared" si="44"/>
        <v>-0.12810430930904471</v>
      </c>
      <c r="AW330" s="104"/>
      <c r="AX330" s="93">
        <f t="shared" si="45"/>
        <v>-5.7749999999999986</v>
      </c>
      <c r="AY330" s="37">
        <f t="shared" si="46"/>
        <v>-0.20200783545543577</v>
      </c>
      <c r="AZ330" s="93">
        <f t="shared" si="47"/>
        <v>-13.619616999999991</v>
      </c>
      <c r="BA330" s="37">
        <f t="shared" si="48"/>
        <v>-0.37383032352575696</v>
      </c>
      <c r="BB330" s="106">
        <f t="shared" si="49"/>
        <v>21.726666666666667</v>
      </c>
      <c r="BC330" s="93">
        <f t="shared" si="50"/>
        <v>-5.5</v>
      </c>
      <c r="BD330" s="37">
        <f t="shared" si="51"/>
        <v>-0.20200783545543588</v>
      </c>
      <c r="BE330" s="93">
        <f t="shared" si="52"/>
        <v>-12.971063809523805</v>
      </c>
      <c r="BF330" s="81">
        <f t="shared" si="53"/>
        <v>-0.37383032352575707</v>
      </c>
      <c r="BG330" s="103"/>
      <c r="BH330" s="93">
        <f t="shared" si="54"/>
        <v>-2.9161760000000072</v>
      </c>
      <c r="BI330" s="37">
        <f t="shared" si="55"/>
        <v>-7.6536157385586279E-2</v>
      </c>
      <c r="BJ330" s="93">
        <f t="shared" si="56"/>
        <v>-11.145440000000001</v>
      </c>
      <c r="BK330" s="37">
        <f t="shared" si="57"/>
        <v>-0.24056012532202109</v>
      </c>
      <c r="BL330" s="106">
        <f t="shared" si="58"/>
        <v>22.370250476190471</v>
      </c>
      <c r="BM330" s="93">
        <f t="shared" si="59"/>
        <v>-2.777310476190479</v>
      </c>
      <c r="BN330" s="37">
        <f t="shared" si="60"/>
        <v>-0.110440550534883</v>
      </c>
      <c r="BO330" s="93">
        <f t="shared" si="61"/>
        <v>-10.614704761904761</v>
      </c>
      <c r="BP330" s="81">
        <f t="shared" si="62"/>
        <v>-0.32180443130162406</v>
      </c>
      <c r="BQ330" s="103"/>
    </row>
    <row r="331" spans="1:69" ht="12.75" customHeight="1" x14ac:dyDescent="0.2">
      <c r="A331" s="90">
        <v>42401</v>
      </c>
      <c r="B331" s="55">
        <v>2016</v>
      </c>
      <c r="C331" s="80" t="s">
        <v>51</v>
      </c>
      <c r="D331" s="58"/>
      <c r="E331" s="41">
        <v>109.71915383076616</v>
      </c>
      <c r="F331" s="41">
        <v>101.4025375718214</v>
      </c>
      <c r="G331" s="41">
        <v>101.020909</v>
      </c>
      <c r="H331" s="41">
        <v>21.891999999999999</v>
      </c>
      <c r="I331" s="41">
        <v>33.459595</v>
      </c>
      <c r="J331" s="41"/>
      <c r="K331" s="41">
        <v>42.964782249934082</v>
      </c>
      <c r="L331" s="41"/>
      <c r="M331" s="66">
        <f t="shared" si="63"/>
        <v>-0.38162857182139476</v>
      </c>
      <c r="N331" s="43"/>
      <c r="O331" s="46"/>
      <c r="P331" s="43"/>
      <c r="Q331" s="46"/>
      <c r="R331" s="103"/>
      <c r="S331" s="106">
        <f t="shared" si="20"/>
        <v>-0.33984889446756483</v>
      </c>
      <c r="T331" s="84">
        <f t="shared" si="21"/>
        <v>-1.4647375881898461E-2</v>
      </c>
      <c r="U331" s="93">
        <f t="shared" si="22"/>
        <v>-5.7927180529562747</v>
      </c>
      <c r="V331" s="37">
        <f t="shared" si="23"/>
        <v>-5.4038940615365405E-2</v>
      </c>
      <c r="W331" s="106">
        <f t="shared" si="24"/>
        <v>26.552114643184495</v>
      </c>
      <c r="X331" s="93">
        <f t="shared" si="25"/>
        <v>-0.2832074120563135</v>
      </c>
      <c r="Y331" s="107">
        <f t="shared" si="26"/>
        <v>-1.0553531329839383E-2</v>
      </c>
      <c r="Z331" s="93">
        <f t="shared" si="27"/>
        <v>-4.8272650441302289</v>
      </c>
      <c r="AA331" s="81">
        <f t="shared" si="28"/>
        <v>-0.15383557904051481</v>
      </c>
      <c r="AB331" s="104"/>
      <c r="AC331" s="106">
        <f t="shared" si="29"/>
        <v>-1.5016870000000182</v>
      </c>
      <c r="AD331" s="37">
        <f t="shared" si="30"/>
        <v>-1.4647375881898461E-2</v>
      </c>
      <c r="AE331" s="93">
        <f t="shared" si="31"/>
        <v>-13.583915327059245</v>
      </c>
      <c r="AF331" s="37">
        <f t="shared" si="32"/>
        <v>-0.11852830286003901</v>
      </c>
      <c r="AG331" s="106">
        <f t="shared" si="33"/>
        <v>26.23409083333334</v>
      </c>
      <c r="AH331" s="93">
        <f t="shared" si="34"/>
        <v>-1.2514058333333509</v>
      </c>
      <c r="AI331" s="37">
        <f t="shared" si="35"/>
        <v>-4.5529678743299051E-2</v>
      </c>
      <c r="AJ331" s="93">
        <f t="shared" si="36"/>
        <v>-11.31992943921604</v>
      </c>
      <c r="AK331" s="81">
        <f t="shared" si="37"/>
        <v>-0.30143056208260333</v>
      </c>
      <c r="AL331" s="104"/>
      <c r="AM331" s="90">
        <f t="shared" si="38"/>
        <v>42401</v>
      </c>
      <c r="AN331" s="106">
        <f t="shared" si="64"/>
        <v>-0.52470394078784466</v>
      </c>
      <c r="AO331" s="37">
        <f t="shared" si="39"/>
        <v>-4.759484577137485E-3</v>
      </c>
      <c r="AP331" s="93">
        <f t="shared" si="65"/>
        <v>-5.2199445956001966</v>
      </c>
      <c r="AQ331" s="37">
        <f t="shared" si="40"/>
        <v>-4.5414873329150507E-2</v>
      </c>
      <c r="AR331" s="106">
        <f t="shared" si="66"/>
        <v>33.482628192305128</v>
      </c>
      <c r="AS331" s="93">
        <f t="shared" si="41"/>
        <v>-0.43725328398987529</v>
      </c>
      <c r="AT331" s="37">
        <f t="shared" si="42"/>
        <v>-1.2890766858824398E-2</v>
      </c>
      <c r="AU331" s="93">
        <f t="shared" si="43"/>
        <v>-4.3499538296668305</v>
      </c>
      <c r="AV331" s="81">
        <f t="shared" si="44"/>
        <v>-0.11497903651250962</v>
      </c>
      <c r="AW331" s="104"/>
      <c r="AX331" s="93">
        <f t="shared" si="45"/>
        <v>-0.92100000000000293</v>
      </c>
      <c r="AY331" s="37">
        <f t="shared" si="46"/>
        <v>-4.0371717880156144E-2</v>
      </c>
      <c r="AZ331" s="93">
        <f t="shared" si="47"/>
        <v>-15.378315999999995</v>
      </c>
      <c r="BA331" s="37">
        <f t="shared" si="48"/>
        <v>-0.41261565906766118</v>
      </c>
      <c r="BB331" s="106">
        <f t="shared" si="49"/>
        <v>20.849523809523809</v>
      </c>
      <c r="BC331" s="93">
        <f t="shared" si="50"/>
        <v>-0.87714285714285722</v>
      </c>
      <c r="BD331" s="37">
        <f t="shared" si="51"/>
        <v>-4.0371717880156033E-2</v>
      </c>
      <c r="BE331" s="93">
        <f t="shared" si="52"/>
        <v>-14.646015238095231</v>
      </c>
      <c r="BF331" s="81">
        <f t="shared" si="53"/>
        <v>-0.41261565906766118</v>
      </c>
      <c r="BG331" s="103"/>
      <c r="BH331" s="93">
        <f t="shared" si="54"/>
        <v>-1.7261679999999942</v>
      </c>
      <c r="BI331" s="37">
        <f t="shared" si="55"/>
        <v>-4.9058705931714353E-2</v>
      </c>
      <c r="BJ331" s="93">
        <f t="shared" si="56"/>
        <v>-15.251558999999993</v>
      </c>
      <c r="BK331" s="37">
        <f t="shared" si="57"/>
        <v>-0.31310198481440199</v>
      </c>
      <c r="BL331" s="106">
        <f t="shared" si="58"/>
        <v>20.72628095238095</v>
      </c>
      <c r="BM331" s="93">
        <f t="shared" si="59"/>
        <v>-1.6439695238095204</v>
      </c>
      <c r="BN331" s="37">
        <f t="shared" si="60"/>
        <v>-7.3489097744312781E-2</v>
      </c>
      <c r="BO331" s="93">
        <f t="shared" si="61"/>
        <v>-14.525294285714278</v>
      </c>
      <c r="BP331" s="81">
        <f t="shared" si="62"/>
        <v>-0.41204667274037921</v>
      </c>
      <c r="BQ331" s="103"/>
    </row>
    <row r="332" spans="1:69" ht="12.75" customHeight="1" x14ac:dyDescent="0.2">
      <c r="A332" s="90">
        <v>42430</v>
      </c>
      <c r="B332" s="55">
        <v>2016</v>
      </c>
      <c r="C332" s="80" t="s">
        <v>52</v>
      </c>
      <c r="D332" s="58"/>
      <c r="E332" s="41">
        <v>110.52776755351071</v>
      </c>
      <c r="F332" s="41">
        <v>101.72685884394333</v>
      </c>
      <c r="G332" s="41">
        <v>102.399034</v>
      </c>
      <c r="H332" s="41">
        <v>26.428000000000001</v>
      </c>
      <c r="I332" s="41">
        <v>38.213878999999999</v>
      </c>
      <c r="J332" s="41"/>
      <c r="K332" s="41">
        <v>51.903457674263493</v>
      </c>
      <c r="L332" s="41"/>
      <c r="M332" s="66">
        <f t="shared" si="63"/>
        <v>0.67217515605666733</v>
      </c>
      <c r="N332" s="43"/>
      <c r="O332" s="46"/>
      <c r="P332" s="43"/>
      <c r="Q332" s="46"/>
      <c r="R332" s="103"/>
      <c r="S332" s="106">
        <f t="shared" si="20"/>
        <v>0.32432127212193507</v>
      </c>
      <c r="T332" s="84">
        <f t="shared" si="21"/>
        <v>1.3641977820650908E-2</v>
      </c>
      <c r="U332" s="93">
        <f t="shared" si="22"/>
        <v>-9.3151939686269714</v>
      </c>
      <c r="V332" s="37">
        <f t="shared" si="23"/>
        <v>-8.3888884730456525E-2</v>
      </c>
      <c r="W332" s="106">
        <f t="shared" si="24"/>
        <v>26.822382369952777</v>
      </c>
      <c r="X332" s="93">
        <f t="shared" si="25"/>
        <v>0.27026772676828159</v>
      </c>
      <c r="Y332" s="107">
        <f t="shared" si="26"/>
        <v>1.0178764682219121E-2</v>
      </c>
      <c r="Z332" s="93">
        <f t="shared" si="27"/>
        <v>-7.7626616405224809</v>
      </c>
      <c r="AA332" s="81">
        <f t="shared" si="28"/>
        <v>-0.22445140269797814</v>
      </c>
      <c r="AB332" s="104"/>
      <c r="AC332" s="106">
        <f t="shared" si="29"/>
        <v>1.3781249999999972</v>
      </c>
      <c r="AD332" s="37">
        <f t="shared" si="30"/>
        <v>1.3641977820650908E-2</v>
      </c>
      <c r="AE332" s="93">
        <f t="shared" si="31"/>
        <v>-15.811946755536823</v>
      </c>
      <c r="AF332" s="37">
        <f t="shared" si="32"/>
        <v>-0.13376038887822372</v>
      </c>
      <c r="AG332" s="106">
        <f t="shared" si="33"/>
        <v>27.38252833333334</v>
      </c>
      <c r="AH332" s="93">
        <f t="shared" si="34"/>
        <v>1.1484375</v>
      </c>
      <c r="AI332" s="37">
        <f t="shared" si="35"/>
        <v>4.3776531357464954E-2</v>
      </c>
      <c r="AJ332" s="93">
        <f t="shared" si="36"/>
        <v>-13.176622296280684</v>
      </c>
      <c r="AK332" s="81">
        <f t="shared" si="37"/>
        <v>-0.32487421683480355</v>
      </c>
      <c r="AL332" s="104"/>
      <c r="AM332" s="90">
        <f t="shared" si="38"/>
        <v>42430</v>
      </c>
      <c r="AN332" s="106">
        <f t="shared" si="64"/>
        <v>0.80861372274455334</v>
      </c>
      <c r="AO332" s="37">
        <f t="shared" si="39"/>
        <v>7.3698501538919103E-3</v>
      </c>
      <c r="AP332" s="93">
        <f t="shared" si="65"/>
        <v>-8.1547449964447765</v>
      </c>
      <c r="AQ332" s="37">
        <f t="shared" si="40"/>
        <v>-6.8710586094242854E-2</v>
      </c>
      <c r="AR332" s="106">
        <f t="shared" si="66"/>
        <v>34.156472961258928</v>
      </c>
      <c r="AS332" s="93">
        <f t="shared" si="41"/>
        <v>0.67384476895379919</v>
      </c>
      <c r="AT332" s="37">
        <f t="shared" si="42"/>
        <v>2.0125205377654831E-2</v>
      </c>
      <c r="AU332" s="93">
        <f t="shared" si="43"/>
        <v>-6.7956208303706518</v>
      </c>
      <c r="AV332" s="81">
        <f t="shared" si="44"/>
        <v>-0.16594074200327324</v>
      </c>
      <c r="AW332" s="104"/>
      <c r="AX332" s="93">
        <f t="shared" si="45"/>
        <v>4.5360000000000014</v>
      </c>
      <c r="AY332" s="37">
        <f t="shared" si="46"/>
        <v>0.20719897679517629</v>
      </c>
      <c r="AZ332" s="93">
        <f t="shared" si="47"/>
        <v>-10.415830999999994</v>
      </c>
      <c r="BA332" s="37">
        <f t="shared" si="48"/>
        <v>-0.2827021706836077</v>
      </c>
      <c r="BB332" s="106">
        <f t="shared" si="49"/>
        <v>25.16952380952381</v>
      </c>
      <c r="BC332" s="93">
        <f t="shared" si="50"/>
        <v>4.32</v>
      </c>
      <c r="BD332" s="37">
        <f t="shared" si="51"/>
        <v>0.20719897679517629</v>
      </c>
      <c r="BE332" s="93">
        <f t="shared" si="52"/>
        <v>-9.9198390476190426</v>
      </c>
      <c r="BF332" s="81">
        <f t="shared" si="53"/>
        <v>-0.2827021706836077</v>
      </c>
      <c r="BG332" s="103"/>
      <c r="BH332" s="93">
        <f t="shared" si="54"/>
        <v>4.7542839999999984</v>
      </c>
      <c r="BI332" s="37">
        <f t="shared" si="55"/>
        <v>0.14209030324485394</v>
      </c>
      <c r="BJ332" s="93">
        <f t="shared" si="56"/>
        <v>-10.352395999999999</v>
      </c>
      <c r="BK332" s="37">
        <f t="shared" si="57"/>
        <v>-0.2131601816280948</v>
      </c>
      <c r="BL332" s="106">
        <f t="shared" si="58"/>
        <v>25.254170476190474</v>
      </c>
      <c r="BM332" s="93">
        <f t="shared" si="59"/>
        <v>4.5278895238095238</v>
      </c>
      <c r="BN332" s="37">
        <f t="shared" si="60"/>
        <v>0.21846126346605277</v>
      </c>
      <c r="BO332" s="93">
        <f t="shared" si="61"/>
        <v>-9.8594247619047621</v>
      </c>
      <c r="BP332" s="81">
        <f t="shared" si="62"/>
        <v>-0.28078653567231793</v>
      </c>
      <c r="BQ332" s="103"/>
    </row>
    <row r="333" spans="1:69" ht="12.75" customHeight="1" x14ac:dyDescent="0.2">
      <c r="A333" s="90">
        <v>42461</v>
      </c>
      <c r="B333" s="55">
        <v>2016</v>
      </c>
      <c r="C333" s="80" t="s">
        <v>53</v>
      </c>
      <c r="D333" s="58"/>
      <c r="E333" s="41">
        <v>115.01596319263851</v>
      </c>
      <c r="F333" s="41">
        <v>106.44284560816905</v>
      </c>
      <c r="G333" s="41">
        <v>106.943421</v>
      </c>
      <c r="H333" s="41">
        <v>27.398000000000003</v>
      </c>
      <c r="I333" s="41">
        <v>38.835974</v>
      </c>
      <c r="J333" s="41"/>
      <c r="K333" s="41">
        <v>55.669633984351179</v>
      </c>
      <c r="L333" s="41"/>
      <c r="M333" s="66">
        <f t="shared" si="63"/>
        <v>0.50057539183094946</v>
      </c>
      <c r="N333" s="43"/>
      <c r="O333" s="46"/>
      <c r="P333" s="43"/>
      <c r="Q333" s="46"/>
      <c r="R333" s="103"/>
      <c r="S333" s="106">
        <f t="shared" si="20"/>
        <v>4.7159867642257183</v>
      </c>
      <c r="T333" s="84">
        <f t="shared" si="21"/>
        <v>4.4379197952199467E-2</v>
      </c>
      <c r="U333" s="93">
        <f t="shared" si="22"/>
        <v>-6.104627613448514</v>
      </c>
      <c r="V333" s="37">
        <f t="shared" si="23"/>
        <v>-5.424046794393933E-2</v>
      </c>
      <c r="W333" s="106">
        <f t="shared" si="24"/>
        <v>30.752371340140883</v>
      </c>
      <c r="X333" s="93">
        <f t="shared" si="25"/>
        <v>3.9299889701881057</v>
      </c>
      <c r="Y333" s="107">
        <f t="shared" si="26"/>
        <v>0.14651901221834018</v>
      </c>
      <c r="Z333" s="93">
        <f t="shared" si="27"/>
        <v>-5.0871896778737522</v>
      </c>
      <c r="AA333" s="81">
        <f t="shared" si="28"/>
        <v>-0.14194341485702611</v>
      </c>
      <c r="AB333" s="104"/>
      <c r="AC333" s="106">
        <f t="shared" si="29"/>
        <v>4.5443870000000004</v>
      </c>
      <c r="AD333" s="37">
        <f t="shared" si="30"/>
        <v>4.4379197952199467E-2</v>
      </c>
      <c r="AE333" s="93">
        <f t="shared" si="31"/>
        <v>-12.147492282629884</v>
      </c>
      <c r="AF333" s="37">
        <f t="shared" si="32"/>
        <v>-0.1020018400043764</v>
      </c>
      <c r="AG333" s="106">
        <f t="shared" si="33"/>
        <v>31.169517499999998</v>
      </c>
      <c r="AH333" s="93">
        <f t="shared" si="34"/>
        <v>3.7869891666666575</v>
      </c>
      <c r="AI333" s="37">
        <f t="shared" si="35"/>
        <v>0.13829947039830781</v>
      </c>
      <c r="AJ333" s="93">
        <f t="shared" si="36"/>
        <v>-10.122910235524913</v>
      </c>
      <c r="AK333" s="81">
        <f t="shared" si="37"/>
        <v>-0.24515173339677288</v>
      </c>
      <c r="AL333" s="104"/>
      <c r="AM333" s="90">
        <f t="shared" si="38"/>
        <v>42461</v>
      </c>
      <c r="AN333" s="106">
        <f t="shared" si="64"/>
        <v>4.4881956391277953</v>
      </c>
      <c r="AO333" s="37">
        <f t="shared" si="39"/>
        <v>4.0606950981389334E-2</v>
      </c>
      <c r="AP333" s="93">
        <f t="shared" si="65"/>
        <v>-5.0582036139155804</v>
      </c>
      <c r="AQ333" s="37">
        <f t="shared" si="40"/>
        <v>-4.2125660734874115E-2</v>
      </c>
      <c r="AR333" s="106">
        <f t="shared" si="66"/>
        <v>37.896635993865431</v>
      </c>
      <c r="AS333" s="93">
        <f t="shared" si="41"/>
        <v>3.7401630326065032</v>
      </c>
      <c r="AT333" s="37">
        <f t="shared" si="42"/>
        <v>0.10950085615832417</v>
      </c>
      <c r="AU333" s="93">
        <f t="shared" si="43"/>
        <v>-4.2151696782629813</v>
      </c>
      <c r="AV333" s="81">
        <f t="shared" si="44"/>
        <v>-0.10009472666836461</v>
      </c>
      <c r="AW333" s="104"/>
      <c r="AX333" s="93">
        <f t="shared" si="45"/>
        <v>0.97000000000000242</v>
      </c>
      <c r="AY333" s="37">
        <f t="shared" si="46"/>
        <v>3.6703496291811799E-2</v>
      </c>
      <c r="AZ333" s="93">
        <f t="shared" si="47"/>
        <v>-9.0756200000000007</v>
      </c>
      <c r="BA333" s="37">
        <f t="shared" si="48"/>
        <v>-0.24882696041687113</v>
      </c>
      <c r="BB333" s="106">
        <f t="shared" si="49"/>
        <v>26.093333333333334</v>
      </c>
      <c r="BC333" s="93">
        <f t="shared" si="50"/>
        <v>0.92380952380952408</v>
      </c>
      <c r="BD333" s="37">
        <f t="shared" si="51"/>
        <v>3.6703496291811799E-2</v>
      </c>
      <c r="BE333" s="93">
        <f t="shared" si="52"/>
        <v>-8.6434476190476204</v>
      </c>
      <c r="BF333" s="81">
        <f t="shared" si="53"/>
        <v>-0.24882696041687113</v>
      </c>
      <c r="BG333" s="103"/>
      <c r="BH333" s="93">
        <f t="shared" si="54"/>
        <v>0.62209500000000162</v>
      </c>
      <c r="BI333" s="37">
        <f t="shared" si="55"/>
        <v>1.6279294755709106E-2</v>
      </c>
      <c r="BJ333" s="93">
        <f t="shared" si="56"/>
        <v>-9.3648179999999996</v>
      </c>
      <c r="BK333" s="37">
        <f t="shared" si="57"/>
        <v>-0.19428763743135169</v>
      </c>
      <c r="BL333" s="106">
        <f t="shared" si="58"/>
        <v>25.846641904761903</v>
      </c>
      <c r="BM333" s="93">
        <f t="shared" si="59"/>
        <v>0.59247142857142876</v>
      </c>
      <c r="BN333" s="37">
        <f t="shared" si="60"/>
        <v>2.3460340110161626E-2</v>
      </c>
      <c r="BO333" s="93">
        <f t="shared" si="61"/>
        <v>-8.9188742857142884</v>
      </c>
      <c r="BP333" s="81">
        <f t="shared" si="62"/>
        <v>-0.25654370373357382</v>
      </c>
      <c r="BQ333" s="103"/>
    </row>
    <row r="334" spans="1:69" ht="12.75" customHeight="1" x14ac:dyDescent="0.2">
      <c r="A334" s="90">
        <v>42491</v>
      </c>
      <c r="B334" s="55">
        <v>2016</v>
      </c>
      <c r="C334" s="80" t="s">
        <v>54</v>
      </c>
      <c r="D334" s="58"/>
      <c r="E334" s="41">
        <v>117.18915883176636</v>
      </c>
      <c r="F334" s="41">
        <v>108.43411239403076</v>
      </c>
      <c r="G334" s="41">
        <v>109.07089400000002</v>
      </c>
      <c r="H334" s="41">
        <v>29.558000000000003</v>
      </c>
      <c r="I334" s="41">
        <v>42.078426</v>
      </c>
      <c r="J334" s="41"/>
      <c r="K334" s="41">
        <v>61.976967486254786</v>
      </c>
      <c r="L334" s="41"/>
      <c r="M334" s="66">
        <f t="shared" si="63"/>
        <v>0.63678160596926148</v>
      </c>
      <c r="N334" s="43"/>
      <c r="O334" s="46"/>
      <c r="P334" s="43"/>
      <c r="Q334" s="46"/>
      <c r="R334" s="103"/>
      <c r="S334" s="106">
        <f t="shared" ref="S334:S385" si="67">IF(ABS(F334-F333)&lt;0.05,0,F334-F333)</f>
        <v>1.9912667858617112</v>
      </c>
      <c r="T334" s="84">
        <f t="shared" ref="T334:T385" si="68">IF((ABS(G334/G333-1))&lt;0.0005,0,(G334/G333-1))</f>
        <v>1.9893444403653593E-2</v>
      </c>
      <c r="U334" s="93">
        <f t="shared" ref="U334:U385" si="69">IF(ABS(F334-F322)&lt;0.05,0,F334-F322)</f>
        <v>-7.3154455136110101</v>
      </c>
      <c r="V334" s="37">
        <f t="shared" ref="V334:V385" si="70">IF(ABS(F334/F322-1)&lt;0.0005,0,(F334/F322-1))</f>
        <v>-6.3200634592903704E-2</v>
      </c>
      <c r="W334" s="106">
        <f t="shared" ref="W334:W385" si="71">(F334/1.2)-57.95</f>
        <v>32.411760328358966</v>
      </c>
      <c r="X334" s="93">
        <f t="shared" ref="X334:X385" si="72">IF(ABS(W334-W333)&lt;0.05,0,W334-W333)</f>
        <v>1.6593889882180832</v>
      </c>
      <c r="Y334" s="107">
        <f t="shared" ref="Y334:Y385" si="73">IF(ABS(W334/W333-1)&lt;0.0005,0,(W334/W333-1))</f>
        <v>5.3959708338071843E-2</v>
      </c>
      <c r="Z334" s="93">
        <f t="shared" ref="Z334:Z385" si="74">IF(ABS(W334-W322)&lt;0.05,0,W334-W322)</f>
        <v>-6.0962045946758394</v>
      </c>
      <c r="AA334" s="81">
        <f t="shared" ref="AA334:AA385" si="75">IF(ABS(W334/W322-1)&lt;0.0005,0,(W334/W322-1))</f>
        <v>-0.15831022508876325</v>
      </c>
      <c r="AB334" s="104"/>
      <c r="AC334" s="106">
        <f t="shared" ref="AC334:AC385" si="76">IF(ABS(G334-G333)&lt;0.05,0,G334-G333)</f>
        <v>2.1274730000000233</v>
      </c>
      <c r="AD334" s="37">
        <f t="shared" ref="AD334:AD385" si="77">IF(ABS(G334/G333-1)&lt;0.0005,0,(G334/G333-1))</f>
        <v>1.9893444403653593E-2</v>
      </c>
      <c r="AE334" s="93">
        <f t="shared" ref="AE334:AE385" si="78">IF(ABS(G334-G322)&lt;0.05,0,G334-G322)</f>
        <v>-11.896560800934679</v>
      </c>
      <c r="AF334" s="37">
        <f t="shared" ref="AF334:AF385" si="79">IF(ABS(G334/G322-1)&lt;0.0005,0,(G334/G322-1))</f>
        <v>-9.8345136057560123E-2</v>
      </c>
      <c r="AG334" s="106">
        <f t="shared" ref="AG334:AG385" si="80">(G334/1.2)-57.95</f>
        <v>32.942411666666686</v>
      </c>
      <c r="AH334" s="93">
        <f t="shared" ref="AH334:AH385" si="81">IF(ABS(AG334-AG333)&lt;0.05,0,AG334-AG333)</f>
        <v>1.7728941666666884</v>
      </c>
      <c r="AI334" s="37">
        <f t="shared" ref="AI334:AI385" si="82">IF(ABS(AG334/AG333-1)&lt;0.0005,0,(AG334/AG333-1))</f>
        <v>5.6879102047912244E-2</v>
      </c>
      <c r="AJ334" s="93">
        <f t="shared" ref="AJ334:AJ385" si="83">IF(ABS(AG334-AG322)&lt;0.05,0,AG334-AG322)</f>
        <v>-9.913800667445571</v>
      </c>
      <c r="AK334" s="81">
        <f t="shared" ref="AK334:AK385" si="84">IF(ABS(AG334/AG322-1)&lt;0.0005,0,(AG334/AG322-1))</f>
        <v>-0.23132703819358491</v>
      </c>
      <c r="AL334" s="104"/>
      <c r="AM334" s="90">
        <f t="shared" ref="AM334:AM385" si="85">IF(E334="..","",A334)</f>
        <v>42491</v>
      </c>
      <c r="AN334" s="106">
        <f t="shared" si="64"/>
        <v>2.1731956391278544</v>
      </c>
      <c r="AO334" s="37">
        <f t="shared" ref="AO334:AO385" si="86">IF(ABS(E334/E333-1)&lt;0.0005,0,(E334/E333-1))</f>
        <v>1.889473059916047E-2</v>
      </c>
      <c r="AP334" s="93">
        <f t="shared" si="65"/>
        <v>-6.1354578613874509</v>
      </c>
      <c r="AQ334" s="37">
        <f t="shared" ref="AQ334:AQ385" si="87">IF(ABS(E334/E322-1)&lt;0.0005,0,(E334/E322-1))</f>
        <v>-4.9750471770394378E-2</v>
      </c>
      <c r="AR334" s="106">
        <f t="shared" si="66"/>
        <v>39.707632359805302</v>
      </c>
      <c r="AS334" s="93">
        <f t="shared" ref="AS334:AS385" si="88">IF(ABS(AR334-AR333)&lt;0.05,0,AR334-AR333)</f>
        <v>1.8109963659398716</v>
      </c>
      <c r="AT334" s="37">
        <f t="shared" ref="AT334:AT385" si="89">IF(ABS(AR334/AR333-1)&lt;0.0005,0,(AR334/AR333-1))</f>
        <v>4.7787786922117048E-2</v>
      </c>
      <c r="AU334" s="93">
        <f t="shared" ref="AU334:AU385" si="90">IF(ABS(AR334-AR322)&lt;0.05,0,AR334-AR322)</f>
        <v>-5.1128815511562067</v>
      </c>
      <c r="AV334" s="81">
        <f t="shared" ref="AV334:AV385" si="91">IF(ABS(AR334/AR322-1)&lt;0.0005,0,(AR334/AR322-1))</f>
        <v>-0.11407458560857275</v>
      </c>
      <c r="AW334" s="104"/>
      <c r="AX334" s="93">
        <f t="shared" ref="AX334:AX385" si="92">IF(ABS(H334-H333)&lt;0.05,0,H334-H333)</f>
        <v>2.16</v>
      </c>
      <c r="AY334" s="37">
        <f t="shared" ref="AY334:AY385" si="93">IF(ABS(H334/H333-1)&lt;0.0005,0,(H334/H333-1))</f>
        <v>7.883787137747289E-2</v>
      </c>
      <c r="AZ334" s="93">
        <f t="shared" ref="AZ334:AZ385" si="94">IF(ABS(H334-H322)&lt;0.05,0,H334-H322)</f>
        <v>-7.3122269999999965</v>
      </c>
      <c r="BA334" s="37">
        <f t="shared" ref="BA334:BA385" si="95">IF(ABS(H334/H322-1)&lt;0.0005,0,(H334/H322-1))</f>
        <v>-0.19832335179276217</v>
      </c>
      <c r="BB334" s="106">
        <f t="shared" ref="BB334:BB385" si="96">(H334/1.05)</f>
        <v>28.150476190476194</v>
      </c>
      <c r="BC334" s="93">
        <f t="shared" ref="BC334:BC385" si="97">IF(ABS(BB334-BB333)&lt;0.05,0,BB334-BB333)</f>
        <v>2.0571428571428605</v>
      </c>
      <c r="BD334" s="37">
        <f t="shared" ref="BD334:BD385" si="98">IF(ABS(BB334/BB333-1)&lt;0.0005,0,(BB334/BB333-1))</f>
        <v>7.883787137747289E-2</v>
      </c>
      <c r="BE334" s="93">
        <f t="shared" ref="BE334:BE385" si="99">IF(ABS(BB334-BB322)&lt;0.05,0,BB334-BB322)</f>
        <v>-6.9640257142857074</v>
      </c>
      <c r="BF334" s="81">
        <f t="shared" ref="BF334:BF385" si="100">IF(ABS(BB334/BB322-1)&lt;0.0005,0,(BB334/BB322-1))</f>
        <v>-0.19832335179276206</v>
      </c>
      <c r="BG334" s="103"/>
      <c r="BH334" s="93">
        <f t="shared" ref="BH334:BH385" si="101">IF(ABS(I334-I333)&lt;0.05,0,I334-I333)</f>
        <v>3.2424520000000001</v>
      </c>
      <c r="BI334" s="37">
        <f t="shared" ref="BI334:BI385" si="102">IF(ABS(I334/I333-1)&lt;0.0005,0,(I334/I333-1))</f>
        <v>8.3490940641787414E-2</v>
      </c>
      <c r="BJ334" s="93">
        <f t="shared" ref="BJ334:BJ385" si="103">IF(ABS(I334-I322)&lt;0.05,0,I334-I322)</f>
        <v>-7.401178999999992</v>
      </c>
      <c r="BK334" s="37">
        <f t="shared" ref="BK334:BK385" si="104">IF(ABS(I334/I322-1)&lt;0.0005,0,(I334/I322-1))</f>
        <v>-0.14958039782249666</v>
      </c>
      <c r="BL334" s="106">
        <f t="shared" ref="BL334:BL385" si="105">(I334/1.05)-11.14</f>
        <v>28.934691428571426</v>
      </c>
      <c r="BM334" s="93">
        <f t="shared" ref="BM334:BM385" si="106">IF(ABS(BL334-BL333)&lt;0.05,0,BL334-BL333)</f>
        <v>3.0880495238095236</v>
      </c>
      <c r="BN334" s="37">
        <f t="shared" ref="BN334:BN385" si="107">IF(ABS(BL334/BL333-1)&lt;0.0005,0,(BL334/BL333-1))</f>
        <v>0.11947585048719978</v>
      </c>
      <c r="BO334" s="93">
        <f t="shared" ref="BO334:BO385" si="108">IF(ABS(BL334-BL322)&lt;0.05,0,BL334-BL322)</f>
        <v>-7.0487419047618971</v>
      </c>
      <c r="BP334" s="81">
        <f t="shared" ref="BP334:BP385" si="109">IF(ABS(BL334/BL322-1)&lt;0.0005,0,(BL334/BL322-1))</f>
        <v>-0.19588853124341199</v>
      </c>
      <c r="BQ334" s="103"/>
    </row>
    <row r="335" spans="1:69" ht="12.75" customHeight="1" x14ac:dyDescent="0.2">
      <c r="A335" s="90">
        <v>42522</v>
      </c>
      <c r="B335" s="55">
        <v>2016</v>
      </c>
      <c r="C335" s="80" t="s">
        <v>13</v>
      </c>
      <c r="D335" s="58"/>
      <c r="E335" s="41">
        <v>119.71385577115426</v>
      </c>
      <c r="F335" s="41">
        <v>110.96341401246198</v>
      </c>
      <c r="G335" s="41">
        <v>111.856993</v>
      </c>
      <c r="H335" s="41">
        <v>32.005000000000003</v>
      </c>
      <c r="I335" s="41">
        <v>44.299308000000003</v>
      </c>
      <c r="J335" s="41"/>
      <c r="K335" s="41">
        <v>66.171205897687202</v>
      </c>
      <c r="L335" s="41"/>
      <c r="M335" s="66">
        <f t="shared" si="63"/>
        <v>0.8935789875380209</v>
      </c>
      <c r="N335" s="43"/>
      <c r="O335" s="46"/>
      <c r="P335" s="43"/>
      <c r="Q335" s="46"/>
      <c r="R335" s="103"/>
      <c r="S335" s="106">
        <f t="shared" si="67"/>
        <v>2.5293016184312194</v>
      </c>
      <c r="T335" s="84">
        <f t="shared" si="68"/>
        <v>2.5543927420270229E-2</v>
      </c>
      <c r="U335" s="93">
        <f t="shared" si="69"/>
        <v>-5.4328885273631045</v>
      </c>
      <c r="V335" s="37">
        <f t="shared" si="70"/>
        <v>-4.6675782725179249E-2</v>
      </c>
      <c r="W335" s="106">
        <f t="shared" si="71"/>
        <v>34.519511677051653</v>
      </c>
      <c r="X335" s="93">
        <f t="shared" si="72"/>
        <v>2.1077513486926875</v>
      </c>
      <c r="Y335" s="107">
        <f t="shared" si="73"/>
        <v>6.503044966824878E-2</v>
      </c>
      <c r="Z335" s="93">
        <f t="shared" si="74"/>
        <v>-4.5274071061359251</v>
      </c>
      <c r="AA335" s="81">
        <f t="shared" si="75"/>
        <v>-0.11594787110539662</v>
      </c>
      <c r="AB335" s="104"/>
      <c r="AC335" s="106">
        <f t="shared" si="76"/>
        <v>2.7860989999999788</v>
      </c>
      <c r="AD335" s="37">
        <f t="shared" si="77"/>
        <v>2.5543927420270229E-2</v>
      </c>
      <c r="AE335" s="93">
        <f t="shared" si="78"/>
        <v>-9.3854550991801489</v>
      </c>
      <c r="AF335" s="37">
        <f t="shared" si="79"/>
        <v>-7.7410636673242994E-2</v>
      </c>
      <c r="AG335" s="106">
        <f t="shared" si="80"/>
        <v>35.264160833333335</v>
      </c>
      <c r="AH335" s="93">
        <f t="shared" si="81"/>
        <v>2.321749166666649</v>
      </c>
      <c r="AI335" s="37">
        <f t="shared" si="82"/>
        <v>7.0479028377146591E-2</v>
      </c>
      <c r="AJ335" s="93">
        <f t="shared" si="83"/>
        <v>-7.8212125826501193</v>
      </c>
      <c r="AK335" s="81">
        <f t="shared" si="84"/>
        <v>-0.18152825338514234</v>
      </c>
      <c r="AL335" s="104"/>
      <c r="AM335" s="90">
        <f t="shared" si="85"/>
        <v>42522</v>
      </c>
      <c r="AN335" s="106">
        <f t="shared" si="64"/>
        <v>2.5246969393878942</v>
      </c>
      <c r="AO335" s="37">
        <f t="shared" si="86"/>
        <v>2.1543775589449199E-2</v>
      </c>
      <c r="AP335" s="93">
        <f t="shared" si="65"/>
        <v>-4.2420781517134571</v>
      </c>
      <c r="AQ335" s="37">
        <f t="shared" si="87"/>
        <v>-3.4222469368454078E-2</v>
      </c>
      <c r="AR335" s="106">
        <f t="shared" si="66"/>
        <v>41.811546475961876</v>
      </c>
      <c r="AS335" s="93">
        <f t="shared" si="88"/>
        <v>2.1039141161565738</v>
      </c>
      <c r="AT335" s="37">
        <f t="shared" si="89"/>
        <v>5.2985131349364778E-2</v>
      </c>
      <c r="AU335" s="93">
        <f t="shared" si="90"/>
        <v>-3.535065126427881</v>
      </c>
      <c r="AV335" s="81">
        <f t="shared" si="91"/>
        <v>-7.795654408369479E-2</v>
      </c>
      <c r="AW335" s="104"/>
      <c r="AX335" s="93">
        <f t="shared" si="92"/>
        <v>2.4469999999999992</v>
      </c>
      <c r="AY335" s="37">
        <f t="shared" si="93"/>
        <v>8.2786386088368635E-2</v>
      </c>
      <c r="AZ335" s="93">
        <f t="shared" si="94"/>
        <v>-5.1079390000000018</v>
      </c>
      <c r="BA335" s="37">
        <f t="shared" si="95"/>
        <v>-0.13763229584162007</v>
      </c>
      <c r="BB335" s="106">
        <f t="shared" si="96"/>
        <v>30.480952380952381</v>
      </c>
      <c r="BC335" s="93">
        <f t="shared" si="97"/>
        <v>2.3304761904761868</v>
      </c>
      <c r="BD335" s="37">
        <f t="shared" si="98"/>
        <v>8.2786386088368413E-2</v>
      </c>
      <c r="BE335" s="93">
        <f t="shared" si="99"/>
        <v>-4.8647038095238102</v>
      </c>
      <c r="BF335" s="81">
        <f t="shared" si="100"/>
        <v>-0.13763229584162007</v>
      </c>
      <c r="BG335" s="103"/>
      <c r="BH335" s="93">
        <f t="shared" si="101"/>
        <v>2.2208820000000031</v>
      </c>
      <c r="BI335" s="37">
        <f t="shared" si="102"/>
        <v>5.2779588285930767E-2</v>
      </c>
      <c r="BJ335" s="93">
        <f t="shared" si="103"/>
        <v>-5.3908340000000052</v>
      </c>
      <c r="BK335" s="37">
        <f t="shared" si="104"/>
        <v>-0.10848900371425796</v>
      </c>
      <c r="BL335" s="106">
        <f t="shared" si="105"/>
        <v>31.049817142857144</v>
      </c>
      <c r="BM335" s="93">
        <f t="shared" si="106"/>
        <v>2.1151257142857176</v>
      </c>
      <c r="BN335" s="37">
        <f t="shared" si="107"/>
        <v>7.3099992080687848E-2</v>
      </c>
      <c r="BO335" s="93">
        <f t="shared" si="108"/>
        <v>-5.134127619047625</v>
      </c>
      <c r="BP335" s="81">
        <f t="shared" si="109"/>
        <v>-0.14188965998126724</v>
      </c>
      <c r="BQ335" s="103"/>
    </row>
    <row r="336" spans="1:69" ht="12.75" customHeight="1" x14ac:dyDescent="0.2">
      <c r="A336" s="90">
        <v>42552</v>
      </c>
      <c r="B336" s="55">
        <v>2016</v>
      </c>
      <c r="C336" s="80" t="s">
        <v>55</v>
      </c>
      <c r="D336" s="58"/>
      <c r="E336" s="41">
        <v>120.4567573514703</v>
      </c>
      <c r="F336" s="41">
        <v>111.66290536362959</v>
      </c>
      <c r="G336" s="41">
        <v>112.65084500000002</v>
      </c>
      <c r="H336" s="41">
        <v>32.383000000000003</v>
      </c>
      <c r="I336" s="41">
        <v>44.492311999999998</v>
      </c>
      <c r="J336" s="41"/>
      <c r="K336" s="41">
        <v>66.839713488477486</v>
      </c>
      <c r="L336" s="41"/>
      <c r="M336" s="66">
        <f t="shared" si="63"/>
        <v>0.98793963637042737</v>
      </c>
      <c r="N336" s="43"/>
      <c r="O336" s="46"/>
      <c r="P336" s="43"/>
      <c r="Q336" s="46"/>
      <c r="R336" s="103"/>
      <c r="S336" s="106">
        <f t="shared" si="67"/>
        <v>0.69949135116760885</v>
      </c>
      <c r="T336" s="84">
        <f t="shared" si="68"/>
        <v>7.0970261108307398E-3</v>
      </c>
      <c r="U336" s="93">
        <f t="shared" si="69"/>
        <v>-4.7403933056102971</v>
      </c>
      <c r="V336" s="37">
        <f t="shared" si="70"/>
        <v>-4.0723874321466846E-2</v>
      </c>
      <c r="W336" s="106">
        <f t="shared" si="71"/>
        <v>35.102421136357989</v>
      </c>
      <c r="X336" s="93">
        <f t="shared" si="72"/>
        <v>0.58290945930633598</v>
      </c>
      <c r="Y336" s="107">
        <f t="shared" si="73"/>
        <v>1.6886376167767558E-2</v>
      </c>
      <c r="Z336" s="93">
        <f t="shared" si="74"/>
        <v>-3.9503277546752571</v>
      </c>
      <c r="AA336" s="81">
        <f t="shared" si="75"/>
        <v>-0.10115364134027138</v>
      </c>
      <c r="AB336" s="104"/>
      <c r="AC336" s="106">
        <f t="shared" si="76"/>
        <v>0.79385200000001532</v>
      </c>
      <c r="AD336" s="37">
        <f t="shared" si="77"/>
        <v>7.0970261108307398E-3</v>
      </c>
      <c r="AE336" s="93">
        <f t="shared" si="78"/>
        <v>-6.0813121813213655</v>
      </c>
      <c r="AF336" s="37">
        <f t="shared" si="79"/>
        <v>-5.1218745836768664E-2</v>
      </c>
      <c r="AG336" s="106">
        <f t="shared" si="80"/>
        <v>35.925704166666677</v>
      </c>
      <c r="AH336" s="93">
        <f t="shared" si="81"/>
        <v>0.66154333333334137</v>
      </c>
      <c r="AI336" s="37">
        <f t="shared" si="82"/>
        <v>1.8759650526208427E-2</v>
      </c>
      <c r="AJ336" s="93">
        <f t="shared" si="83"/>
        <v>-5.0677601511011403</v>
      </c>
      <c r="AK336" s="81">
        <f t="shared" si="84"/>
        <v>-0.12362361257925247</v>
      </c>
      <c r="AL336" s="104"/>
      <c r="AM336" s="90">
        <f t="shared" si="85"/>
        <v>42552</v>
      </c>
      <c r="AN336" s="106">
        <f t="shared" si="64"/>
        <v>0.74290158031604392</v>
      </c>
      <c r="AO336" s="37">
        <f t="shared" si="86"/>
        <v>6.2056440796307566E-3</v>
      </c>
      <c r="AP336" s="93">
        <f t="shared" si="65"/>
        <v>-3.8575073666010269</v>
      </c>
      <c r="AQ336" s="37">
        <f t="shared" si="87"/>
        <v>-3.1030287436034421E-2</v>
      </c>
      <c r="AR336" s="106">
        <f t="shared" si="66"/>
        <v>42.430631126225251</v>
      </c>
      <c r="AS336" s="93">
        <f t="shared" si="88"/>
        <v>0.61908465026337467</v>
      </c>
      <c r="AT336" s="37">
        <f t="shared" si="89"/>
        <v>1.4806547531536429E-2</v>
      </c>
      <c r="AU336" s="93">
        <f t="shared" si="90"/>
        <v>-3.2145894721675177</v>
      </c>
      <c r="AV336" s="81">
        <f t="shared" si="91"/>
        <v>-7.0425543573355176E-2</v>
      </c>
      <c r="AW336" s="104"/>
      <c r="AX336" s="93">
        <f t="shared" si="92"/>
        <v>0.37800000000000011</v>
      </c>
      <c r="AY336" s="37">
        <f t="shared" si="93"/>
        <v>1.1810654585221014E-2</v>
      </c>
      <c r="AZ336" s="93">
        <f t="shared" si="94"/>
        <v>-4.1102309999999989</v>
      </c>
      <c r="BA336" s="37">
        <f t="shared" si="95"/>
        <v>-0.11262995594991299</v>
      </c>
      <c r="BB336" s="106">
        <f t="shared" si="96"/>
        <v>30.84095238095238</v>
      </c>
      <c r="BC336" s="93">
        <f t="shared" si="97"/>
        <v>0.35999999999999943</v>
      </c>
      <c r="BD336" s="37">
        <f t="shared" si="98"/>
        <v>1.1810654585221014E-2</v>
      </c>
      <c r="BE336" s="93">
        <f t="shared" si="99"/>
        <v>-3.9145057142857169</v>
      </c>
      <c r="BF336" s="81">
        <f t="shared" si="100"/>
        <v>-0.1126299559499131</v>
      </c>
      <c r="BG336" s="103"/>
      <c r="BH336" s="93">
        <f t="shared" si="101"/>
        <v>0.19300399999999485</v>
      </c>
      <c r="BI336" s="37">
        <f t="shared" si="102"/>
        <v>4.3568174924988323E-3</v>
      </c>
      <c r="BJ336" s="93">
        <f t="shared" si="103"/>
        <v>-3.7665389999999945</v>
      </c>
      <c r="BK336" s="37">
        <f t="shared" si="104"/>
        <v>-7.8048667176099928E-2</v>
      </c>
      <c r="BL336" s="106">
        <f t="shared" si="105"/>
        <v>31.23363047619047</v>
      </c>
      <c r="BM336" s="93">
        <f t="shared" si="106"/>
        <v>0.18381333333332606</v>
      </c>
      <c r="BN336" s="37">
        <f t="shared" si="107"/>
        <v>5.9199489802990168E-3</v>
      </c>
      <c r="BO336" s="93">
        <f t="shared" si="108"/>
        <v>-3.5871799999999965</v>
      </c>
      <c r="BP336" s="81">
        <f t="shared" si="109"/>
        <v>-0.10301827990054435</v>
      </c>
      <c r="BQ336" s="103"/>
    </row>
    <row r="337" spans="1:69" ht="12.75" customHeight="1" x14ac:dyDescent="0.2">
      <c r="A337" s="90">
        <v>42583</v>
      </c>
      <c r="B337" s="55">
        <v>2016</v>
      </c>
      <c r="C337" s="80" t="s">
        <v>56</v>
      </c>
      <c r="D337" s="58"/>
      <c r="E337" s="41">
        <v>118.35466493298658</v>
      </c>
      <c r="F337" s="41">
        <v>109.04960402185078</v>
      </c>
      <c r="G337" s="41">
        <v>110.68451</v>
      </c>
      <c r="H337" s="41">
        <v>30.033000000000001</v>
      </c>
      <c r="I337" s="41">
        <v>43.743884000000001</v>
      </c>
      <c r="J337" s="41"/>
      <c r="K337" s="41">
        <v>67.05349029541604</v>
      </c>
      <c r="L337" s="41"/>
      <c r="M337" s="66">
        <f t="shared" si="63"/>
        <v>1.6349059781492201</v>
      </c>
      <c r="N337" s="43"/>
      <c r="O337" s="46"/>
      <c r="P337" s="43"/>
      <c r="Q337" s="46"/>
      <c r="R337" s="103"/>
      <c r="S337" s="106">
        <f t="shared" si="67"/>
        <v>-2.6133013417788078</v>
      </c>
      <c r="T337" s="84">
        <f t="shared" si="68"/>
        <v>-1.7455128720960889E-2</v>
      </c>
      <c r="U337" s="93">
        <f t="shared" si="69"/>
        <v>-5.4327775675679106</v>
      </c>
      <c r="V337" s="37">
        <f t="shared" si="70"/>
        <v>-4.7455141063120987E-2</v>
      </c>
      <c r="W337" s="106">
        <f t="shared" si="71"/>
        <v>32.924670018208985</v>
      </c>
      <c r="X337" s="93">
        <f t="shared" si="72"/>
        <v>-2.1777511181490041</v>
      </c>
      <c r="Y337" s="107">
        <f t="shared" si="73"/>
        <v>-6.2039911996080499E-2</v>
      </c>
      <c r="Z337" s="93">
        <f t="shared" si="74"/>
        <v>-4.5273146396399255</v>
      </c>
      <c r="AA337" s="81">
        <f t="shared" si="75"/>
        <v>-0.12088317030459761</v>
      </c>
      <c r="AB337" s="104"/>
      <c r="AC337" s="106">
        <f t="shared" si="76"/>
        <v>-1.966335000000015</v>
      </c>
      <c r="AD337" s="37">
        <f t="shared" si="77"/>
        <v>-1.7455128720960889E-2</v>
      </c>
      <c r="AE337" s="93">
        <f t="shared" si="78"/>
        <v>-1.0179778653350553</v>
      </c>
      <c r="AF337" s="37">
        <f t="shared" si="79"/>
        <v>-9.1132962639318693E-3</v>
      </c>
      <c r="AG337" s="106">
        <f t="shared" si="80"/>
        <v>34.287091666666669</v>
      </c>
      <c r="AH337" s="93">
        <f t="shared" si="81"/>
        <v>-1.6386125000000078</v>
      </c>
      <c r="AI337" s="37">
        <f t="shared" si="82"/>
        <v>-4.5611144945083004E-2</v>
      </c>
      <c r="AJ337" s="93">
        <f t="shared" si="83"/>
        <v>-0.84831488777921038</v>
      </c>
      <c r="AK337" s="81">
        <f t="shared" si="84"/>
        <v>-2.414416029211619E-2</v>
      </c>
      <c r="AL337" s="104"/>
      <c r="AM337" s="90">
        <f t="shared" si="85"/>
        <v>42583</v>
      </c>
      <c r="AN337" s="106">
        <f t="shared" si="64"/>
        <v>-2.1020924184837213</v>
      </c>
      <c r="AO337" s="37">
        <f t="shared" si="86"/>
        <v>-1.7451012834009849E-2</v>
      </c>
      <c r="AP337" s="93">
        <f t="shared" si="65"/>
        <v>-3.9731978346061396</v>
      </c>
      <c r="AQ337" s="37">
        <f t="shared" si="87"/>
        <v>-3.2479908867162233E-2</v>
      </c>
      <c r="AR337" s="106">
        <f t="shared" si="66"/>
        <v>40.678887444155478</v>
      </c>
      <c r="AS337" s="93">
        <f t="shared" si="88"/>
        <v>-1.7517436820697725</v>
      </c>
      <c r="AT337" s="37">
        <f t="shared" si="89"/>
        <v>-4.1284883952316886E-2</v>
      </c>
      <c r="AU337" s="93">
        <f t="shared" si="90"/>
        <v>-3.3109981955051211</v>
      </c>
      <c r="AV337" s="81">
        <f t="shared" si="91"/>
        <v>-7.5267260811425651E-2</v>
      </c>
      <c r="AW337" s="104"/>
      <c r="AX337" s="93">
        <f t="shared" si="92"/>
        <v>-2.3500000000000014</v>
      </c>
      <c r="AY337" s="37">
        <f t="shared" si="93"/>
        <v>-7.2568940493468848E-2</v>
      </c>
      <c r="AZ337" s="93">
        <f t="shared" si="94"/>
        <v>-0.34229599999999749</v>
      </c>
      <c r="BA337" s="37">
        <f t="shared" si="95"/>
        <v>-1.1268894301474375E-2</v>
      </c>
      <c r="BB337" s="106">
        <f t="shared" si="96"/>
        <v>28.602857142857143</v>
      </c>
      <c r="BC337" s="93">
        <f t="shared" si="97"/>
        <v>-2.2380952380952372</v>
      </c>
      <c r="BD337" s="37">
        <f t="shared" si="98"/>
        <v>-7.2568940493468737E-2</v>
      </c>
      <c r="BE337" s="93">
        <f t="shared" si="99"/>
        <v>-0.32599619047618944</v>
      </c>
      <c r="BF337" s="81">
        <f t="shared" si="100"/>
        <v>-1.1268894301474375E-2</v>
      </c>
      <c r="BG337" s="103"/>
      <c r="BH337" s="93">
        <f t="shared" si="101"/>
        <v>-0.74842799999999698</v>
      </c>
      <c r="BI337" s="37">
        <f t="shared" si="102"/>
        <v>-1.6821512894182655E-2</v>
      </c>
      <c r="BJ337" s="93">
        <f t="shared" si="103"/>
        <v>0.484410000000004</v>
      </c>
      <c r="BK337" s="37">
        <f t="shared" si="104"/>
        <v>1.1197778317877827E-2</v>
      </c>
      <c r="BL337" s="106">
        <f t="shared" si="105"/>
        <v>30.520841904761902</v>
      </c>
      <c r="BM337" s="93">
        <f t="shared" si="106"/>
        <v>-0.71278857142856822</v>
      </c>
      <c r="BN337" s="37">
        <f t="shared" si="107"/>
        <v>-2.2821188589393415E-2</v>
      </c>
      <c r="BO337" s="93">
        <f t="shared" si="108"/>
        <v>0.46134285714285994</v>
      </c>
      <c r="BP337" s="81">
        <f t="shared" si="109"/>
        <v>1.5347656207178373E-2</v>
      </c>
      <c r="BQ337" s="103"/>
    </row>
    <row r="338" spans="1:69" ht="12.75" customHeight="1" x14ac:dyDescent="0.2">
      <c r="A338" s="90">
        <v>42614</v>
      </c>
      <c r="B338" s="55">
        <v>2016</v>
      </c>
      <c r="C338" s="80" t="s">
        <v>57</v>
      </c>
      <c r="D338" s="58"/>
      <c r="E338" s="41">
        <v>120.1286277255451</v>
      </c>
      <c r="F338" s="41">
        <v>111.21109967971043</v>
      </c>
      <c r="G338" s="41">
        <v>113.23174</v>
      </c>
      <c r="H338" s="41">
        <v>31.938999999999997</v>
      </c>
      <c r="I338" s="41">
        <v>44.483657000000001</v>
      </c>
      <c r="J338" s="41"/>
      <c r="K338" s="41">
        <v>69.331807801751296</v>
      </c>
      <c r="L338" s="41"/>
      <c r="M338" s="66">
        <f t="shared" si="63"/>
        <v>2.0206403202895729</v>
      </c>
      <c r="N338" s="43"/>
      <c r="O338" s="46"/>
      <c r="P338" s="43"/>
      <c r="Q338" s="46"/>
      <c r="R338" s="103"/>
      <c r="S338" s="106">
        <f t="shared" si="67"/>
        <v>2.1614956578596463</v>
      </c>
      <c r="T338" s="84">
        <f t="shared" si="68"/>
        <v>2.3013427985542068E-2</v>
      </c>
      <c r="U338" s="93">
        <f t="shared" si="69"/>
        <v>-0.28206576679924922</v>
      </c>
      <c r="V338" s="37">
        <f t="shared" si="70"/>
        <v>-2.5298928922650177E-3</v>
      </c>
      <c r="W338" s="106">
        <f t="shared" si="71"/>
        <v>34.725916399758688</v>
      </c>
      <c r="X338" s="93">
        <f t="shared" si="72"/>
        <v>1.8012463815497028</v>
      </c>
      <c r="Y338" s="107">
        <f t="shared" si="73"/>
        <v>5.4708107341805423E-2</v>
      </c>
      <c r="Z338" s="93">
        <f t="shared" si="74"/>
        <v>-0.23505480566603865</v>
      </c>
      <c r="AA338" s="81">
        <f t="shared" si="75"/>
        <v>-6.7233488533512409E-3</v>
      </c>
      <c r="AB338" s="104"/>
      <c r="AC338" s="106">
        <f t="shared" si="76"/>
        <v>2.547229999999999</v>
      </c>
      <c r="AD338" s="37">
        <f t="shared" si="77"/>
        <v>2.3013427985542068E-2</v>
      </c>
      <c r="AE338" s="93">
        <f t="shared" si="78"/>
        <v>3.4203349999999801</v>
      </c>
      <c r="AF338" s="37">
        <f t="shared" si="79"/>
        <v>3.1147356688496775E-2</v>
      </c>
      <c r="AG338" s="106">
        <f t="shared" si="80"/>
        <v>36.409783333333337</v>
      </c>
      <c r="AH338" s="93">
        <f t="shared" si="81"/>
        <v>2.1226916666666682</v>
      </c>
      <c r="AI338" s="37">
        <f t="shared" si="82"/>
        <v>6.1909353155499947E-2</v>
      </c>
      <c r="AJ338" s="93">
        <f t="shared" si="83"/>
        <v>2.8502791666666525</v>
      </c>
      <c r="AK338" s="81">
        <f t="shared" si="84"/>
        <v>8.4932100084414319E-2</v>
      </c>
      <c r="AL338" s="104"/>
      <c r="AM338" s="90">
        <f t="shared" si="85"/>
        <v>42614</v>
      </c>
      <c r="AN338" s="106">
        <f t="shared" si="64"/>
        <v>1.7739627925585211</v>
      </c>
      <c r="AO338" s="37">
        <f t="shared" si="86"/>
        <v>1.4988532928236875E-2</v>
      </c>
      <c r="AP338" s="93">
        <f t="shared" si="65"/>
        <v>1.4979785957191325</v>
      </c>
      <c r="AQ338" s="37">
        <f t="shared" si="87"/>
        <v>1.262724773662649E-2</v>
      </c>
      <c r="AR338" s="106">
        <f t="shared" si="66"/>
        <v>42.157189771287591</v>
      </c>
      <c r="AS338" s="93">
        <f t="shared" si="88"/>
        <v>1.4783023271321127</v>
      </c>
      <c r="AT338" s="37">
        <f t="shared" si="89"/>
        <v>3.6340775768795242E-2</v>
      </c>
      <c r="AU338" s="93">
        <f t="shared" si="90"/>
        <v>1.2483154964326104</v>
      </c>
      <c r="AV338" s="81">
        <f t="shared" si="91"/>
        <v>3.0514540391542777E-2</v>
      </c>
      <c r="AW338" s="104"/>
      <c r="AX338" s="93">
        <f t="shared" si="92"/>
        <v>1.9059999999999953</v>
      </c>
      <c r="AY338" s="37">
        <f t="shared" si="93"/>
        <v>6.3463523457529813E-2</v>
      </c>
      <c r="AZ338" s="93">
        <f t="shared" si="94"/>
        <v>0.83800000000000097</v>
      </c>
      <c r="BA338" s="37">
        <f t="shared" si="95"/>
        <v>2.6944471238866896E-2</v>
      </c>
      <c r="BB338" s="106">
        <f t="shared" si="96"/>
        <v>30.418095238095233</v>
      </c>
      <c r="BC338" s="93">
        <f t="shared" si="97"/>
        <v>1.8152380952380902</v>
      </c>
      <c r="BD338" s="37">
        <f t="shared" si="98"/>
        <v>6.3463523457529813E-2</v>
      </c>
      <c r="BE338" s="93">
        <f t="shared" si="99"/>
        <v>0.79809523809523952</v>
      </c>
      <c r="BF338" s="81">
        <f t="shared" si="100"/>
        <v>2.6944471238866896E-2</v>
      </c>
      <c r="BG338" s="103"/>
      <c r="BH338" s="93">
        <f t="shared" si="101"/>
        <v>0.73977299999999957</v>
      </c>
      <c r="BI338" s="37">
        <f t="shared" si="102"/>
        <v>1.6911461268505512E-2</v>
      </c>
      <c r="BJ338" s="93">
        <f t="shared" si="103"/>
        <v>1.1026009999999928</v>
      </c>
      <c r="BK338" s="37">
        <f t="shared" si="104"/>
        <v>2.5416647303375672E-2</v>
      </c>
      <c r="BL338" s="106">
        <f t="shared" si="105"/>
        <v>31.225387619047616</v>
      </c>
      <c r="BM338" s="93">
        <f t="shared" si="106"/>
        <v>0.70454571428571455</v>
      </c>
      <c r="BN338" s="37">
        <f t="shared" si="107"/>
        <v>2.3084085179701175E-2</v>
      </c>
      <c r="BO338" s="93">
        <f t="shared" si="108"/>
        <v>1.0500961904761823</v>
      </c>
      <c r="BP338" s="81">
        <f t="shared" si="109"/>
        <v>3.4799869057168475E-2</v>
      </c>
      <c r="BQ338" s="103"/>
    </row>
    <row r="339" spans="1:69" ht="12.75" customHeight="1" x14ac:dyDescent="0.2">
      <c r="A339" s="90">
        <v>42644</v>
      </c>
      <c r="B339" s="55">
        <v>2016</v>
      </c>
      <c r="C339" s="80" t="s">
        <v>58</v>
      </c>
      <c r="D339" s="58"/>
      <c r="E339" s="41">
        <v>123.22939287857572</v>
      </c>
      <c r="F339" s="41">
        <v>113.55512394232454</v>
      </c>
      <c r="G339" s="41">
        <v>115.64206800000001</v>
      </c>
      <c r="H339" s="41">
        <v>37.445</v>
      </c>
      <c r="I339" s="41">
        <v>50.250573000000003</v>
      </c>
      <c r="J339" s="41"/>
      <c r="K339" s="41">
        <v>76.861028262826807</v>
      </c>
      <c r="L339" s="41"/>
      <c r="M339" s="66">
        <f t="shared" si="63"/>
        <v>2.086944057675467</v>
      </c>
      <c r="N339" s="43"/>
      <c r="O339" s="46"/>
      <c r="P339" s="43"/>
      <c r="Q339" s="46"/>
      <c r="R339" s="103"/>
      <c r="S339" s="106">
        <f t="shared" si="67"/>
        <v>2.3440242626141128</v>
      </c>
      <c r="T339" s="84">
        <f t="shared" si="68"/>
        <v>2.1286681631846438E-2</v>
      </c>
      <c r="U339" s="93">
        <f t="shared" si="69"/>
        <v>4.6589655529923419</v>
      </c>
      <c r="V339" s="37">
        <f t="shared" si="70"/>
        <v>4.2783562082468807E-2</v>
      </c>
      <c r="W339" s="106">
        <f t="shared" si="71"/>
        <v>36.679269951937115</v>
      </c>
      <c r="X339" s="93">
        <f t="shared" si="72"/>
        <v>1.9533535521784273</v>
      </c>
      <c r="Y339" s="107">
        <f t="shared" si="73"/>
        <v>5.6250597671541946E-2</v>
      </c>
      <c r="Z339" s="93">
        <f t="shared" si="74"/>
        <v>3.8824712941602826</v>
      </c>
      <c r="AA339" s="81">
        <f t="shared" si="75"/>
        <v>0.11837958133269399</v>
      </c>
      <c r="AB339" s="104"/>
      <c r="AC339" s="106">
        <f t="shared" si="76"/>
        <v>2.4103280000000069</v>
      </c>
      <c r="AD339" s="37">
        <f t="shared" si="77"/>
        <v>2.1286681631846438E-2</v>
      </c>
      <c r="AE339" s="93">
        <f t="shared" si="78"/>
        <v>4.959368999999981</v>
      </c>
      <c r="AF339" s="37">
        <f t="shared" si="79"/>
        <v>4.4807084077340686E-2</v>
      </c>
      <c r="AG339" s="106">
        <f t="shared" si="80"/>
        <v>38.418390000000002</v>
      </c>
      <c r="AH339" s="93">
        <f t="shared" si="81"/>
        <v>2.0086066666666653</v>
      </c>
      <c r="AI339" s="37">
        <f t="shared" si="82"/>
        <v>5.5166674524749881E-2</v>
      </c>
      <c r="AJ339" s="93">
        <f t="shared" si="83"/>
        <v>4.1328074999999842</v>
      </c>
      <c r="AK339" s="81">
        <f t="shared" si="84"/>
        <v>0.1205406820782462</v>
      </c>
      <c r="AL339" s="104"/>
      <c r="AM339" s="90">
        <f t="shared" si="85"/>
        <v>42644</v>
      </c>
      <c r="AN339" s="106">
        <f t="shared" si="64"/>
        <v>3.1007651530306219</v>
      </c>
      <c r="AO339" s="37">
        <f t="shared" si="86"/>
        <v>2.581204174008267E-2</v>
      </c>
      <c r="AP339" s="93">
        <f t="shared" si="65"/>
        <v>6.0079065813162913</v>
      </c>
      <c r="AQ339" s="37">
        <f t="shared" si="87"/>
        <v>5.1252605397622775E-2</v>
      </c>
      <c r="AR339" s="106">
        <f t="shared" si="66"/>
        <v>44.74116073214644</v>
      </c>
      <c r="AS339" s="93">
        <f t="shared" si="88"/>
        <v>2.5839709608588493</v>
      </c>
      <c r="AT339" s="37">
        <f t="shared" si="89"/>
        <v>6.1293719407709224E-2</v>
      </c>
      <c r="AU339" s="93">
        <f t="shared" si="90"/>
        <v>5.0065888177635856</v>
      </c>
      <c r="AV339" s="81">
        <f t="shared" si="91"/>
        <v>0.12600082438415128</v>
      </c>
      <c r="AW339" s="104"/>
      <c r="AX339" s="93">
        <f t="shared" si="92"/>
        <v>5.5060000000000038</v>
      </c>
      <c r="AY339" s="37">
        <f t="shared" si="93"/>
        <v>0.17239112057359351</v>
      </c>
      <c r="AZ339" s="93">
        <f t="shared" si="94"/>
        <v>6.1649999999999991</v>
      </c>
      <c r="BA339" s="37">
        <f t="shared" si="95"/>
        <v>0.19709079283887454</v>
      </c>
      <c r="BB339" s="106">
        <f t="shared" si="96"/>
        <v>35.661904761904758</v>
      </c>
      <c r="BC339" s="93">
        <f t="shared" si="97"/>
        <v>5.2438095238095244</v>
      </c>
      <c r="BD339" s="37">
        <f t="shared" si="98"/>
        <v>0.17239112057359351</v>
      </c>
      <c r="BE339" s="93">
        <f t="shared" si="99"/>
        <v>5.8714285714285666</v>
      </c>
      <c r="BF339" s="81">
        <f t="shared" si="100"/>
        <v>0.19709079283887454</v>
      </c>
      <c r="BG339" s="103"/>
      <c r="BH339" s="93">
        <f t="shared" si="101"/>
        <v>5.7669160000000019</v>
      </c>
      <c r="BI339" s="37">
        <f t="shared" si="102"/>
        <v>0.12964122981165871</v>
      </c>
      <c r="BJ339" s="93">
        <f t="shared" si="103"/>
        <v>6.2227199999999954</v>
      </c>
      <c r="BK339" s="37">
        <f t="shared" si="104"/>
        <v>0.14133598565435368</v>
      </c>
      <c r="BL339" s="106">
        <f t="shared" si="105"/>
        <v>36.717688571428575</v>
      </c>
      <c r="BM339" s="93">
        <f t="shared" si="106"/>
        <v>5.4923009523809583</v>
      </c>
      <c r="BN339" s="37">
        <f t="shared" si="107"/>
        <v>0.1758921624732892</v>
      </c>
      <c r="BO339" s="93">
        <f t="shared" si="108"/>
        <v>5.926400000000001</v>
      </c>
      <c r="BP339" s="81">
        <f t="shared" si="109"/>
        <v>0.19247002236532396</v>
      </c>
      <c r="BQ339" s="103"/>
    </row>
    <row r="340" spans="1:69" ht="12.75" customHeight="1" x14ac:dyDescent="0.2">
      <c r="A340" s="90">
        <v>42675</v>
      </c>
      <c r="B340" s="55">
        <v>2016</v>
      </c>
      <c r="C340" s="80" t="s">
        <v>59</v>
      </c>
      <c r="D340" s="58"/>
      <c r="E340" s="41">
        <v>125.73935187037404</v>
      </c>
      <c r="F340" s="41">
        <v>115.88441626191999</v>
      </c>
      <c r="G340" s="41">
        <v>118.36027900000002</v>
      </c>
      <c r="H340" s="41">
        <v>35.246000000000002</v>
      </c>
      <c r="I340" s="41">
        <v>46.102402000000005</v>
      </c>
      <c r="J340" s="41"/>
      <c r="K340" s="41">
        <v>70.945916129429804</v>
      </c>
      <c r="L340" s="41"/>
      <c r="M340" s="66">
        <f t="shared" si="63"/>
        <v>2.4758627380800249</v>
      </c>
      <c r="N340" s="43"/>
      <c r="O340" s="46"/>
      <c r="P340" s="43"/>
      <c r="Q340" s="46"/>
      <c r="R340" s="103"/>
      <c r="S340" s="106">
        <f t="shared" si="67"/>
        <v>2.3292923195954529</v>
      </c>
      <c r="T340" s="84">
        <f t="shared" si="68"/>
        <v>2.3505382141730813E-2</v>
      </c>
      <c r="U340" s="93">
        <f t="shared" si="69"/>
        <v>8.6454279195457104</v>
      </c>
      <c r="V340" s="37">
        <f t="shared" si="70"/>
        <v>8.0618327841214477E-2</v>
      </c>
      <c r="W340" s="106">
        <f t="shared" si="71"/>
        <v>38.620346884933326</v>
      </c>
      <c r="X340" s="93">
        <f t="shared" si="72"/>
        <v>1.9410769329962108</v>
      </c>
      <c r="Y340" s="107">
        <f t="shared" si="73"/>
        <v>5.2920271737679325E-2</v>
      </c>
      <c r="Z340" s="93">
        <f t="shared" si="74"/>
        <v>7.204523266288092</v>
      </c>
      <c r="AA340" s="81">
        <f t="shared" si="75"/>
        <v>0.22932784935844297</v>
      </c>
      <c r="AB340" s="104"/>
      <c r="AC340" s="106">
        <f t="shared" si="76"/>
        <v>2.7182110000000108</v>
      </c>
      <c r="AD340" s="37">
        <f t="shared" si="77"/>
        <v>2.3505382141730813E-2</v>
      </c>
      <c r="AE340" s="93">
        <f t="shared" si="78"/>
        <v>8.2375590000000187</v>
      </c>
      <c r="AF340" s="37">
        <f t="shared" si="79"/>
        <v>7.4803446554898123E-2</v>
      </c>
      <c r="AG340" s="106">
        <f t="shared" si="80"/>
        <v>40.683565833333347</v>
      </c>
      <c r="AH340" s="93">
        <f t="shared" si="81"/>
        <v>2.2651758333333447</v>
      </c>
      <c r="AI340" s="37">
        <f t="shared" si="82"/>
        <v>5.8960717337018576E-2</v>
      </c>
      <c r="AJ340" s="93">
        <f t="shared" si="83"/>
        <v>6.8646325000000132</v>
      </c>
      <c r="AK340" s="81">
        <f t="shared" si="84"/>
        <v>0.20298193418282495</v>
      </c>
      <c r="AL340" s="104"/>
      <c r="AM340" s="90">
        <f t="shared" si="85"/>
        <v>42675</v>
      </c>
      <c r="AN340" s="106">
        <f t="shared" si="64"/>
        <v>2.5099589917983138</v>
      </c>
      <c r="AO340" s="37">
        <f t="shared" si="86"/>
        <v>2.0368184352506757E-2</v>
      </c>
      <c r="AP340" s="93">
        <f t="shared" si="65"/>
        <v>10.098395679135791</v>
      </c>
      <c r="AQ340" s="37">
        <f t="shared" si="87"/>
        <v>8.7325425279568103E-2</v>
      </c>
      <c r="AR340" s="106">
        <f t="shared" si="66"/>
        <v>46.832793225311704</v>
      </c>
      <c r="AS340" s="93">
        <f t="shared" si="88"/>
        <v>2.0916324931652639</v>
      </c>
      <c r="AT340" s="37">
        <f t="shared" si="89"/>
        <v>4.6749625153610141E-2</v>
      </c>
      <c r="AU340" s="93">
        <f t="shared" si="90"/>
        <v>8.4153297326131593</v>
      </c>
      <c r="AV340" s="81">
        <f t="shared" si="91"/>
        <v>0.21904959275128988</v>
      </c>
      <c r="AW340" s="104"/>
      <c r="AX340" s="93">
        <f t="shared" si="92"/>
        <v>-2.1989999999999981</v>
      </c>
      <c r="AY340" s="37">
        <f t="shared" si="93"/>
        <v>-5.8726131659767589E-2</v>
      </c>
      <c r="AZ340" s="93">
        <f t="shared" si="94"/>
        <v>5.2280000000000051</v>
      </c>
      <c r="BA340" s="37">
        <f t="shared" si="95"/>
        <v>0.17416216936504791</v>
      </c>
      <c r="BB340" s="106">
        <f t="shared" si="96"/>
        <v>33.567619047619047</v>
      </c>
      <c r="BC340" s="93">
        <f t="shared" si="97"/>
        <v>-2.0942857142857108</v>
      </c>
      <c r="BD340" s="37">
        <f t="shared" si="98"/>
        <v>-5.8726131659767589E-2</v>
      </c>
      <c r="BE340" s="93">
        <f t="shared" si="99"/>
        <v>4.9790476190476234</v>
      </c>
      <c r="BF340" s="81">
        <f t="shared" si="100"/>
        <v>0.17416216936504791</v>
      </c>
      <c r="BG340" s="103"/>
      <c r="BH340" s="93">
        <f t="shared" si="101"/>
        <v>-4.1481709999999978</v>
      </c>
      <c r="BI340" s="37">
        <f t="shared" si="102"/>
        <v>-8.2549725353380454E-2</v>
      </c>
      <c r="BJ340" s="93">
        <f t="shared" si="103"/>
        <v>4.534269000000009</v>
      </c>
      <c r="BK340" s="37">
        <f t="shared" si="104"/>
        <v>0.10908041022674775</v>
      </c>
      <c r="BL340" s="106">
        <f t="shared" si="105"/>
        <v>32.767049523809526</v>
      </c>
      <c r="BM340" s="93">
        <f t="shared" si="106"/>
        <v>-3.9506390476190489</v>
      </c>
      <c r="BN340" s="37">
        <f t="shared" si="107"/>
        <v>-0.10759498218232588</v>
      </c>
      <c r="BO340" s="93">
        <f t="shared" si="108"/>
        <v>4.3183514285714395</v>
      </c>
      <c r="BP340" s="81">
        <f t="shared" si="109"/>
        <v>0.15179434271877179</v>
      </c>
      <c r="BQ340" s="103"/>
    </row>
    <row r="341" spans="1:69" ht="12.75" customHeight="1" x14ac:dyDescent="0.2">
      <c r="A341" s="90">
        <v>42705</v>
      </c>
      <c r="B341" s="55">
        <v>2016</v>
      </c>
      <c r="C341" s="80" t="s">
        <v>60</v>
      </c>
      <c r="D341" s="58"/>
      <c r="E341" s="41">
        <v>123.64245549109823</v>
      </c>
      <c r="F341" s="41">
        <v>114.07237962180028</v>
      </c>
      <c r="G341" s="41">
        <v>117.16027500000001</v>
      </c>
      <c r="H341" s="41">
        <v>38.634999999999998</v>
      </c>
      <c r="I341" s="41">
        <v>50.012331000000003</v>
      </c>
      <c r="J341" s="41"/>
      <c r="K341" s="41">
        <v>82.086915145296402</v>
      </c>
      <c r="L341" s="41"/>
      <c r="M341" s="66">
        <f t="shared" si="63"/>
        <v>3.0878953781997325</v>
      </c>
      <c r="N341" s="43"/>
      <c r="O341" s="46"/>
      <c r="P341" s="43"/>
      <c r="Q341" s="46"/>
      <c r="R341" s="103"/>
      <c r="S341" s="106">
        <f t="shared" si="67"/>
        <v>-1.8120366401197145</v>
      </c>
      <c r="T341" s="84">
        <f t="shared" si="68"/>
        <v>-1.0138570220842524E-2</v>
      </c>
      <c r="U341" s="93">
        <f t="shared" si="69"/>
        <v>10.392982692512277</v>
      </c>
      <c r="V341" s="37">
        <f t="shared" si="70"/>
        <v>0.10024154268181706</v>
      </c>
      <c r="W341" s="106">
        <f t="shared" si="71"/>
        <v>37.110316351500231</v>
      </c>
      <c r="X341" s="93">
        <f t="shared" si="72"/>
        <v>-1.5100305334330955</v>
      </c>
      <c r="Y341" s="107">
        <f t="shared" si="73"/>
        <v>-3.9099351902046053E-2</v>
      </c>
      <c r="Z341" s="93">
        <f t="shared" si="74"/>
        <v>8.6608189104268973</v>
      </c>
      <c r="AA341" s="81">
        <f t="shared" si="75"/>
        <v>0.3044278349157421</v>
      </c>
      <c r="AB341" s="104"/>
      <c r="AC341" s="106">
        <f t="shared" si="76"/>
        <v>-1.200004000000007</v>
      </c>
      <c r="AD341" s="37">
        <f t="shared" si="77"/>
        <v>-1.0138570220842524E-2</v>
      </c>
      <c r="AE341" s="93">
        <f t="shared" si="78"/>
        <v>9.3920249999999896</v>
      </c>
      <c r="AF341" s="37">
        <f t="shared" si="79"/>
        <v>8.7150204257747443E-2</v>
      </c>
      <c r="AG341" s="106">
        <f t="shared" si="80"/>
        <v>39.683562500000008</v>
      </c>
      <c r="AH341" s="93">
        <f t="shared" si="81"/>
        <v>-1.0000033333333391</v>
      </c>
      <c r="AI341" s="37">
        <f t="shared" si="82"/>
        <v>-2.4580031588922413E-2</v>
      </c>
      <c r="AJ341" s="93">
        <f t="shared" si="83"/>
        <v>7.8266874999999914</v>
      </c>
      <c r="AK341" s="81">
        <f t="shared" si="84"/>
        <v>0.24568283926154044</v>
      </c>
      <c r="AL341" s="104"/>
      <c r="AM341" s="90">
        <f t="shared" si="85"/>
        <v>42705</v>
      </c>
      <c r="AN341" s="106">
        <f t="shared" si="64"/>
        <v>-2.0968963792758046</v>
      </c>
      <c r="AO341" s="37">
        <f t="shared" si="86"/>
        <v>-1.6676532430654811E-2</v>
      </c>
      <c r="AP341" s="93">
        <f t="shared" si="65"/>
        <v>11.287167433486715</v>
      </c>
      <c r="AQ341" s="37">
        <f t="shared" si="87"/>
        <v>0.10045960122232156</v>
      </c>
      <c r="AR341" s="106">
        <f t="shared" si="66"/>
        <v>45.085379575915198</v>
      </c>
      <c r="AS341" s="93">
        <f t="shared" si="88"/>
        <v>-1.7474136493965062</v>
      </c>
      <c r="AT341" s="37">
        <f t="shared" si="89"/>
        <v>-3.7311753774534218E-2</v>
      </c>
      <c r="AU341" s="93">
        <f t="shared" si="90"/>
        <v>9.4059728612389364</v>
      </c>
      <c r="AV341" s="81">
        <f t="shared" si="91"/>
        <v>0.26362469915650011</v>
      </c>
      <c r="AW341" s="104"/>
      <c r="AX341" s="93">
        <f t="shared" si="92"/>
        <v>3.3889999999999958</v>
      </c>
      <c r="AY341" s="37">
        <f t="shared" si="93"/>
        <v>9.615275492254427E-2</v>
      </c>
      <c r="AZ341" s="93">
        <f t="shared" si="94"/>
        <v>10.046999999999997</v>
      </c>
      <c r="BA341" s="37">
        <f t="shared" si="95"/>
        <v>0.35144116412480741</v>
      </c>
      <c r="BB341" s="106">
        <f t="shared" si="96"/>
        <v>36.795238095238091</v>
      </c>
      <c r="BC341" s="93">
        <f t="shared" si="97"/>
        <v>3.2276190476190436</v>
      </c>
      <c r="BD341" s="37">
        <f t="shared" si="98"/>
        <v>9.615275492254427E-2</v>
      </c>
      <c r="BE341" s="93">
        <f t="shared" si="99"/>
        <v>9.5685714285714241</v>
      </c>
      <c r="BF341" s="81">
        <f t="shared" si="100"/>
        <v>0.35144116412480741</v>
      </c>
      <c r="BG341" s="103"/>
      <c r="BH341" s="93">
        <f t="shared" si="101"/>
        <v>3.9099289999999982</v>
      </c>
      <c r="BI341" s="37">
        <f t="shared" si="102"/>
        <v>8.480965915832317E-2</v>
      </c>
      <c r="BJ341" s="93">
        <f t="shared" si="103"/>
        <v>11.910392000000002</v>
      </c>
      <c r="BK341" s="37">
        <f t="shared" si="104"/>
        <v>0.31259280531628586</v>
      </c>
      <c r="BL341" s="106">
        <f t="shared" si="105"/>
        <v>36.490791428571427</v>
      </c>
      <c r="BM341" s="93">
        <f t="shared" si="106"/>
        <v>3.7237419047619014</v>
      </c>
      <c r="BN341" s="37">
        <f t="shared" si="107"/>
        <v>0.11364288084760643</v>
      </c>
      <c r="BO341" s="93">
        <f t="shared" si="108"/>
        <v>11.343230476190477</v>
      </c>
      <c r="BP341" s="81">
        <f t="shared" si="109"/>
        <v>0.45106682503602835</v>
      </c>
      <c r="BQ341" s="103"/>
    </row>
    <row r="342" spans="1:69" ht="12.75" customHeight="1" x14ac:dyDescent="0.2">
      <c r="A342" s="90">
        <v>42736</v>
      </c>
      <c r="B342" s="55">
        <v>2017</v>
      </c>
      <c r="C342" s="80" t="s">
        <v>50</v>
      </c>
      <c r="D342" s="58"/>
      <c r="E342" s="41">
        <v>127.85468793758751</v>
      </c>
      <c r="F342" s="41">
        <v>118.69498198043139</v>
      </c>
      <c r="G342" s="41">
        <v>121.99151200000001</v>
      </c>
      <c r="H342" s="41">
        <v>40.68</v>
      </c>
      <c r="I342" s="41">
        <v>51.987026999999998</v>
      </c>
      <c r="J342" s="41"/>
      <c r="K342" s="41">
        <v>85.785149616294063</v>
      </c>
      <c r="L342" s="41"/>
      <c r="M342" s="66">
        <f t="shared" si="63"/>
        <v>3.2965300195686211</v>
      </c>
      <c r="N342" s="43"/>
      <c r="O342" s="46"/>
      <c r="P342" s="43"/>
      <c r="Q342" s="46"/>
      <c r="R342" s="103"/>
      <c r="S342" s="106">
        <f t="shared" si="67"/>
        <v>4.6226023586311129</v>
      </c>
      <c r="T342" s="84">
        <f t="shared" si="68"/>
        <v>4.1236135712382049E-2</v>
      </c>
      <c r="U342" s="93">
        <f t="shared" si="69"/>
        <v>16.95259551414243</v>
      </c>
      <c r="V342" s="37">
        <f t="shared" si="70"/>
        <v>0.16662274301733082</v>
      </c>
      <c r="W342" s="106">
        <f t="shared" si="71"/>
        <v>40.962484983692832</v>
      </c>
      <c r="X342" s="93">
        <f t="shared" si="72"/>
        <v>3.8521686321926012</v>
      </c>
      <c r="Y342" s="107">
        <f t="shared" si="73"/>
        <v>0.1038031741822345</v>
      </c>
      <c r="Z342" s="93">
        <f t="shared" si="74"/>
        <v>14.127162928452023</v>
      </c>
      <c r="AA342" s="81">
        <f t="shared" si="75"/>
        <v>0.52643910512313208</v>
      </c>
      <c r="AB342" s="104"/>
      <c r="AC342" s="106">
        <f t="shared" si="76"/>
        <v>4.8312370000000016</v>
      </c>
      <c r="AD342" s="37">
        <f t="shared" si="77"/>
        <v>4.1236135712382049E-2</v>
      </c>
      <c r="AE342" s="93">
        <f t="shared" si="78"/>
        <v>19.468915999999993</v>
      </c>
      <c r="AF342" s="37">
        <f t="shared" si="79"/>
        <v>0.1898987809477628</v>
      </c>
      <c r="AG342" s="106">
        <f t="shared" si="80"/>
        <v>43.709593333333345</v>
      </c>
      <c r="AH342" s="93">
        <f t="shared" si="81"/>
        <v>4.026030833333337</v>
      </c>
      <c r="AI342" s="37">
        <f t="shared" si="82"/>
        <v>0.10145336203959343</v>
      </c>
      <c r="AJ342" s="93">
        <f t="shared" si="83"/>
        <v>16.224096666666654</v>
      </c>
      <c r="AK342" s="81">
        <f t="shared" si="84"/>
        <v>0.59027846079793012</v>
      </c>
      <c r="AL342" s="104"/>
      <c r="AM342" s="90">
        <f t="shared" si="85"/>
        <v>42736</v>
      </c>
      <c r="AN342" s="106">
        <f t="shared" si="64"/>
        <v>4.2122324464892813</v>
      </c>
      <c r="AO342" s="37">
        <f t="shared" si="86"/>
        <v>3.406784853761291E-2</v>
      </c>
      <c r="AP342" s="93">
        <f t="shared" si="65"/>
        <v>17.610830166033509</v>
      </c>
      <c r="AQ342" s="37">
        <f t="shared" si="87"/>
        <v>0.1597443206543665</v>
      </c>
      <c r="AR342" s="106">
        <f t="shared" si="66"/>
        <v>48.595573281322928</v>
      </c>
      <c r="AS342" s="93">
        <f t="shared" si="88"/>
        <v>3.5101937054077297</v>
      </c>
      <c r="AT342" s="37">
        <f t="shared" si="89"/>
        <v>7.7856585403639045E-2</v>
      </c>
      <c r="AU342" s="93">
        <f t="shared" si="90"/>
        <v>14.675691805027924</v>
      </c>
      <c r="AV342" s="81">
        <f t="shared" si="91"/>
        <v>0.43265752020047787</v>
      </c>
      <c r="AW342" s="104"/>
      <c r="AX342" s="93">
        <f t="shared" si="92"/>
        <v>2.0450000000000017</v>
      </c>
      <c r="AY342" s="37">
        <f t="shared" si="93"/>
        <v>5.2931279927526997E-2</v>
      </c>
      <c r="AZ342" s="93">
        <f t="shared" si="94"/>
        <v>17.866999999999997</v>
      </c>
      <c r="BA342" s="37">
        <f t="shared" si="95"/>
        <v>0.78319379301275571</v>
      </c>
      <c r="BB342" s="106">
        <f t="shared" si="96"/>
        <v>38.74285714285714</v>
      </c>
      <c r="BC342" s="93">
        <f t="shared" si="97"/>
        <v>1.9476190476190496</v>
      </c>
      <c r="BD342" s="37">
        <f t="shared" si="98"/>
        <v>5.2931279927526997E-2</v>
      </c>
      <c r="BE342" s="93">
        <f t="shared" si="99"/>
        <v>17.016190476190474</v>
      </c>
      <c r="BF342" s="81">
        <f t="shared" si="100"/>
        <v>0.78319379301275571</v>
      </c>
      <c r="BG342" s="103"/>
      <c r="BH342" s="93">
        <f t="shared" si="101"/>
        <v>1.9746959999999945</v>
      </c>
      <c r="BI342" s="37">
        <f t="shared" si="102"/>
        <v>3.9484182410933766E-2</v>
      </c>
      <c r="BJ342" s="93">
        <f t="shared" si="103"/>
        <v>16.801264000000003</v>
      </c>
      <c r="BK342" s="37">
        <f t="shared" si="104"/>
        <v>0.47750176683677448</v>
      </c>
      <c r="BL342" s="106">
        <f t="shared" si="105"/>
        <v>38.371454285714279</v>
      </c>
      <c r="BM342" s="93">
        <f t="shared" si="106"/>
        <v>1.8806628571428519</v>
      </c>
      <c r="BN342" s="37">
        <f t="shared" si="107"/>
        <v>5.1538012290693658E-2</v>
      </c>
      <c r="BO342" s="93">
        <f t="shared" si="108"/>
        <v>16.001203809523808</v>
      </c>
      <c r="BP342" s="81">
        <f t="shared" si="109"/>
        <v>0.71528943435633474</v>
      </c>
      <c r="BQ342" s="103"/>
    </row>
    <row r="343" spans="1:69" ht="12.75" customHeight="1" x14ac:dyDescent="0.2">
      <c r="A343" s="90">
        <v>42767</v>
      </c>
      <c r="B343" s="55">
        <v>2017</v>
      </c>
      <c r="C343" s="80" t="s">
        <v>51</v>
      </c>
      <c r="D343" s="58"/>
      <c r="E343" s="41">
        <v>128.865300060012</v>
      </c>
      <c r="F343" s="41">
        <v>119.86249365467899</v>
      </c>
      <c r="G343" s="41">
        <v>122.79895400000001</v>
      </c>
      <c r="H343" s="41">
        <v>40.42</v>
      </c>
      <c r="I343" s="41">
        <v>51.645923000000003</v>
      </c>
      <c r="J343" s="41"/>
      <c r="K343" s="41">
        <v>85.21559267873107</v>
      </c>
      <c r="L343" s="41"/>
      <c r="M343" s="66">
        <f t="shared" si="63"/>
        <v>2.9364603453210236</v>
      </c>
      <c r="N343" s="43"/>
      <c r="O343" s="46"/>
      <c r="P343" s="43"/>
      <c r="Q343" s="46"/>
      <c r="R343" s="103"/>
      <c r="S343" s="106">
        <f t="shared" si="67"/>
        <v>1.1675116742475922</v>
      </c>
      <c r="T343" s="84">
        <f t="shared" si="68"/>
        <v>6.618837546664702E-3</v>
      </c>
      <c r="U343" s="93">
        <f t="shared" si="69"/>
        <v>18.459956082857587</v>
      </c>
      <c r="V343" s="37">
        <f t="shared" si="70"/>
        <v>0.18204629316877563</v>
      </c>
      <c r="W343" s="106">
        <f t="shared" si="71"/>
        <v>41.935411378899161</v>
      </c>
      <c r="X343" s="93">
        <f t="shared" si="72"/>
        <v>0.97292639520632918</v>
      </c>
      <c r="Y343" s="107">
        <f t="shared" si="73"/>
        <v>2.3751644842681108E-2</v>
      </c>
      <c r="Z343" s="93">
        <f t="shared" si="74"/>
        <v>15.383296735714666</v>
      </c>
      <c r="AA343" s="81">
        <f t="shared" si="75"/>
        <v>0.57936239514027976</v>
      </c>
      <c r="AB343" s="104"/>
      <c r="AC343" s="106">
        <f t="shared" si="76"/>
        <v>0.80744199999999466</v>
      </c>
      <c r="AD343" s="37">
        <f t="shared" si="77"/>
        <v>6.618837546664702E-3</v>
      </c>
      <c r="AE343" s="93">
        <f t="shared" si="78"/>
        <v>21.778045000000006</v>
      </c>
      <c r="AF343" s="37">
        <f t="shared" si="79"/>
        <v>0.21557957867910305</v>
      </c>
      <c r="AG343" s="106">
        <f t="shared" si="80"/>
        <v>44.382461666666671</v>
      </c>
      <c r="AH343" s="93">
        <f t="shared" si="81"/>
        <v>0.67286833333332652</v>
      </c>
      <c r="AI343" s="37">
        <f t="shared" si="82"/>
        <v>1.5394065284523917E-2</v>
      </c>
      <c r="AJ343" s="93">
        <f t="shared" si="83"/>
        <v>18.148370833333331</v>
      </c>
      <c r="AK343" s="81">
        <f t="shared" si="84"/>
        <v>0.69178577403848118</v>
      </c>
      <c r="AL343" s="104"/>
      <c r="AM343" s="90">
        <f t="shared" si="85"/>
        <v>42767</v>
      </c>
      <c r="AN343" s="106">
        <f t="shared" si="64"/>
        <v>1.0106121224244902</v>
      </c>
      <c r="AO343" s="37">
        <f t="shared" si="86"/>
        <v>7.904380658438015E-3</v>
      </c>
      <c r="AP343" s="93">
        <f t="shared" si="65"/>
        <v>19.146146229245844</v>
      </c>
      <c r="AQ343" s="37">
        <f t="shared" si="87"/>
        <v>0.17450140254250757</v>
      </c>
      <c r="AR343" s="106">
        <f t="shared" si="66"/>
        <v>49.43775005001001</v>
      </c>
      <c r="AS343" s="93">
        <f t="shared" si="88"/>
        <v>0.84217676868708224</v>
      </c>
      <c r="AT343" s="37">
        <f t="shared" si="89"/>
        <v>1.7330318624119601E-2</v>
      </c>
      <c r="AU343" s="93">
        <f t="shared" si="90"/>
        <v>15.955121857704881</v>
      </c>
      <c r="AV343" s="81">
        <f t="shared" si="91"/>
        <v>0.4765193988377423</v>
      </c>
      <c r="AW343" s="104"/>
      <c r="AX343" s="93">
        <f t="shared" si="92"/>
        <v>-0.25999999999999801</v>
      </c>
      <c r="AY343" s="37">
        <f t="shared" si="93"/>
        <v>-6.3913470993116617E-3</v>
      </c>
      <c r="AZ343" s="93">
        <f t="shared" si="94"/>
        <v>18.528000000000002</v>
      </c>
      <c r="BA343" s="37">
        <f t="shared" si="95"/>
        <v>0.84633656130093193</v>
      </c>
      <c r="BB343" s="106">
        <f t="shared" si="96"/>
        <v>38.495238095238093</v>
      </c>
      <c r="BC343" s="93">
        <f t="shared" si="97"/>
        <v>-0.24761904761904674</v>
      </c>
      <c r="BD343" s="37">
        <f t="shared" si="98"/>
        <v>-6.3913470993116617E-3</v>
      </c>
      <c r="BE343" s="93">
        <f t="shared" si="99"/>
        <v>17.645714285714284</v>
      </c>
      <c r="BF343" s="81">
        <f t="shared" si="100"/>
        <v>0.84633656130093171</v>
      </c>
      <c r="BG343" s="103"/>
      <c r="BH343" s="93">
        <f t="shared" si="101"/>
        <v>-0.3411039999999943</v>
      </c>
      <c r="BI343" s="37">
        <f t="shared" si="102"/>
        <v>-6.5613292331564432E-3</v>
      </c>
      <c r="BJ343" s="93">
        <f t="shared" si="103"/>
        <v>18.186328000000003</v>
      </c>
      <c r="BK343" s="37">
        <f t="shared" si="104"/>
        <v>0.54353102600315406</v>
      </c>
      <c r="BL343" s="106">
        <f t="shared" si="105"/>
        <v>38.046593333333334</v>
      </c>
      <c r="BM343" s="93">
        <f t="shared" si="106"/>
        <v>-0.32486095238094492</v>
      </c>
      <c r="BN343" s="37">
        <f t="shared" si="107"/>
        <v>-8.4662142321223488E-3</v>
      </c>
      <c r="BO343" s="93">
        <f t="shared" si="108"/>
        <v>17.320312380952384</v>
      </c>
      <c r="BP343" s="81">
        <f t="shared" si="109"/>
        <v>0.83566909185232752</v>
      </c>
      <c r="BQ343" s="103"/>
    </row>
    <row r="344" spans="1:69" ht="12.75" customHeight="1" x14ac:dyDescent="0.2">
      <c r="A344" s="90">
        <v>42795</v>
      </c>
      <c r="B344" s="55">
        <v>2017</v>
      </c>
      <c r="C344" s="80" t="s">
        <v>52</v>
      </c>
      <c r="D344" s="58"/>
      <c r="E344" s="41">
        <v>128.4</v>
      </c>
      <c r="F344" s="41">
        <v>119.39</v>
      </c>
      <c r="G344" s="41">
        <v>122.34</v>
      </c>
      <c r="H344" s="41">
        <v>39.58</v>
      </c>
      <c r="I344" s="41">
        <v>52.21</v>
      </c>
      <c r="J344" s="41"/>
      <c r="K344" s="41">
        <v>81.252795701032184</v>
      </c>
      <c r="L344" s="41"/>
      <c r="M344" s="66">
        <f t="shared" si="63"/>
        <v>2.9500000000000028</v>
      </c>
      <c r="N344" s="43"/>
      <c r="O344" s="46"/>
      <c r="P344" s="43"/>
      <c r="Q344" s="46"/>
      <c r="R344" s="103"/>
      <c r="S344" s="106">
        <f t="shared" si="67"/>
        <v>-0.47249365467898485</v>
      </c>
      <c r="T344" s="84">
        <f t="shared" si="68"/>
        <v>-3.7374422586694545E-3</v>
      </c>
      <c r="U344" s="93">
        <f t="shared" si="69"/>
        <v>17.663141156056668</v>
      </c>
      <c r="V344" s="37">
        <f t="shared" si="70"/>
        <v>0.17363301449377544</v>
      </c>
      <c r="W344" s="106">
        <f t="shared" si="71"/>
        <v>41.541666666666671</v>
      </c>
      <c r="X344" s="93">
        <f t="shared" si="72"/>
        <v>-0.39374471223248975</v>
      </c>
      <c r="Y344" s="107">
        <f t="shared" si="73"/>
        <v>-9.3893132149077685E-3</v>
      </c>
      <c r="Z344" s="93">
        <f t="shared" si="74"/>
        <v>14.719284296713894</v>
      </c>
      <c r="AA344" s="81">
        <f t="shared" si="75"/>
        <v>0.5487687146389677</v>
      </c>
      <c r="AB344" s="104"/>
      <c r="AC344" s="106">
        <f t="shared" si="76"/>
        <v>-0.45895400000000564</v>
      </c>
      <c r="AD344" s="37">
        <f t="shared" si="77"/>
        <v>-3.7374422586694545E-3</v>
      </c>
      <c r="AE344" s="93">
        <f t="shared" si="78"/>
        <v>19.940966000000003</v>
      </c>
      <c r="AF344" s="37">
        <f t="shared" si="79"/>
        <v>0.19473783317135585</v>
      </c>
      <c r="AG344" s="106">
        <f t="shared" si="80"/>
        <v>44</v>
      </c>
      <c r="AH344" s="93">
        <f t="shared" si="81"/>
        <v>-0.38246166666667136</v>
      </c>
      <c r="AI344" s="37">
        <f t="shared" si="82"/>
        <v>-8.6174054413461487E-3</v>
      </c>
      <c r="AJ344" s="93">
        <f t="shared" si="83"/>
        <v>16.61747166666666</v>
      </c>
      <c r="AK344" s="81">
        <f t="shared" si="84"/>
        <v>0.60686403623429674</v>
      </c>
      <c r="AL344" s="104"/>
      <c r="AM344" s="90">
        <f t="shared" si="85"/>
        <v>42795</v>
      </c>
      <c r="AN344" s="106">
        <f t="shared" si="64"/>
        <v>-0.46530006001199808</v>
      </c>
      <c r="AO344" s="37">
        <f t="shared" si="86"/>
        <v>-3.6107474998724465E-3</v>
      </c>
      <c r="AP344" s="93">
        <f t="shared" si="65"/>
        <v>17.872232446489292</v>
      </c>
      <c r="AQ344" s="37">
        <f t="shared" si="87"/>
        <v>0.1616990267883287</v>
      </c>
      <c r="AR344" s="106">
        <f t="shared" si="66"/>
        <v>49.050000000000011</v>
      </c>
      <c r="AS344" s="93">
        <f t="shared" si="88"/>
        <v>-0.3877500500099984</v>
      </c>
      <c r="AT344" s="37">
        <f t="shared" si="89"/>
        <v>-7.8431977510659001E-3</v>
      </c>
      <c r="AU344" s="93">
        <f t="shared" si="90"/>
        <v>14.893527038741084</v>
      </c>
      <c r="AV344" s="81">
        <f t="shared" si="91"/>
        <v>0.43603820147453964</v>
      </c>
      <c r="AW344" s="104"/>
      <c r="AX344" s="93">
        <f t="shared" si="92"/>
        <v>-0.84000000000000341</v>
      </c>
      <c r="AY344" s="37">
        <f t="shared" si="93"/>
        <v>-2.0781791192479027E-2</v>
      </c>
      <c r="AZ344" s="93">
        <f t="shared" si="94"/>
        <v>13.151999999999997</v>
      </c>
      <c r="BA344" s="37">
        <f t="shared" si="95"/>
        <v>0.49765400332980159</v>
      </c>
      <c r="BB344" s="106">
        <f t="shared" si="96"/>
        <v>37.695238095238089</v>
      </c>
      <c r="BC344" s="93">
        <f t="shared" si="97"/>
        <v>-0.80000000000000426</v>
      </c>
      <c r="BD344" s="37">
        <f t="shared" si="98"/>
        <v>-2.0781791192479138E-2</v>
      </c>
      <c r="BE344" s="93">
        <f t="shared" si="99"/>
        <v>12.52571428571428</v>
      </c>
      <c r="BF344" s="81">
        <f t="shared" si="100"/>
        <v>0.49765400332980159</v>
      </c>
      <c r="BG344" s="103"/>
      <c r="BH344" s="93">
        <f t="shared" si="101"/>
        <v>0.5640769999999975</v>
      </c>
      <c r="BI344" s="37">
        <f t="shared" si="102"/>
        <v>1.0922004433921995E-2</v>
      </c>
      <c r="BJ344" s="93">
        <f t="shared" si="103"/>
        <v>13.996121000000002</v>
      </c>
      <c r="BK344" s="37">
        <f t="shared" si="104"/>
        <v>0.36625753172034692</v>
      </c>
      <c r="BL344" s="106">
        <f t="shared" si="105"/>
        <v>38.583809523809521</v>
      </c>
      <c r="BM344" s="93">
        <f t="shared" si="106"/>
        <v>0.53721619047618674</v>
      </c>
      <c r="BN344" s="37">
        <f t="shared" si="107"/>
        <v>1.4119955123696126E-2</v>
      </c>
      <c r="BO344" s="93">
        <f t="shared" si="108"/>
        <v>13.329639047619047</v>
      </c>
      <c r="BP344" s="81">
        <f t="shared" si="109"/>
        <v>0.52781931840470375</v>
      </c>
      <c r="BQ344" s="103"/>
    </row>
    <row r="345" spans="1:69" ht="12.75" customHeight="1" x14ac:dyDescent="0.2">
      <c r="A345" s="90">
        <v>42826</v>
      </c>
      <c r="B345" s="55">
        <v>2017</v>
      </c>
      <c r="C345" s="80" t="s">
        <v>53</v>
      </c>
      <c r="D345" s="58"/>
      <c r="E345" s="41">
        <v>126.71065113022605</v>
      </c>
      <c r="F345" s="41">
        <v>117.30161929557933</v>
      </c>
      <c r="G345" s="41">
        <v>119.89196800000002</v>
      </c>
      <c r="H345" s="41">
        <v>39.771999999999998</v>
      </c>
      <c r="I345" s="41">
        <v>51.420867999999999</v>
      </c>
      <c r="J345" s="41"/>
      <c r="K345" s="41">
        <v>80.033422624770921</v>
      </c>
      <c r="L345" s="41"/>
      <c r="M345" s="66">
        <f t="shared" si="63"/>
        <v>2.5903487044206912</v>
      </c>
      <c r="N345" s="43"/>
      <c r="O345" s="46"/>
      <c r="P345" s="43"/>
      <c r="Q345" s="46"/>
      <c r="R345" s="103"/>
      <c r="S345" s="106">
        <f t="shared" si="67"/>
        <v>-2.0883807044206719</v>
      </c>
      <c r="T345" s="84">
        <f t="shared" si="68"/>
        <v>-2.001007029589652E-2</v>
      </c>
      <c r="U345" s="93">
        <f t="shared" si="69"/>
        <v>10.858773687410277</v>
      </c>
      <c r="V345" s="37">
        <f t="shared" si="70"/>
        <v>0.10201506381540137</v>
      </c>
      <c r="W345" s="106">
        <f t="shared" si="71"/>
        <v>39.801349412982773</v>
      </c>
      <c r="X345" s="93">
        <f t="shared" si="72"/>
        <v>-1.740317253683898</v>
      </c>
      <c r="Y345" s="107">
        <f t="shared" si="73"/>
        <v>-4.1893293970324486E-2</v>
      </c>
      <c r="Z345" s="93">
        <f t="shared" si="74"/>
        <v>9.0489780728418907</v>
      </c>
      <c r="AA345" s="81">
        <f t="shared" si="75"/>
        <v>0.2942530178487508</v>
      </c>
      <c r="AB345" s="104"/>
      <c r="AC345" s="106">
        <f t="shared" si="76"/>
        <v>-2.4480319999999836</v>
      </c>
      <c r="AD345" s="37">
        <f t="shared" si="77"/>
        <v>-2.001007029589652E-2</v>
      </c>
      <c r="AE345" s="93">
        <f t="shared" si="78"/>
        <v>12.948547000000019</v>
      </c>
      <c r="AF345" s="37">
        <f t="shared" si="79"/>
        <v>0.12107848130274435</v>
      </c>
      <c r="AG345" s="106">
        <f t="shared" si="80"/>
        <v>41.959973333333352</v>
      </c>
      <c r="AH345" s="93">
        <f t="shared" si="81"/>
        <v>-2.0400266666666482</v>
      </c>
      <c r="AI345" s="37">
        <f t="shared" si="82"/>
        <v>-4.6364242424241975E-2</v>
      </c>
      <c r="AJ345" s="93">
        <f t="shared" si="83"/>
        <v>10.790455833333354</v>
      </c>
      <c r="AK345" s="81">
        <f t="shared" si="84"/>
        <v>0.34618616837213967</v>
      </c>
      <c r="AL345" s="104"/>
      <c r="AM345" s="90">
        <f t="shared" si="85"/>
        <v>42826</v>
      </c>
      <c r="AN345" s="106">
        <f t="shared" si="64"/>
        <v>-1.6893488697739514</v>
      </c>
      <c r="AO345" s="37">
        <f t="shared" si="86"/>
        <v>-1.3156922661790915E-2</v>
      </c>
      <c r="AP345" s="93">
        <f t="shared" si="65"/>
        <v>11.694687937587545</v>
      </c>
      <c r="AQ345" s="37">
        <f t="shared" si="87"/>
        <v>0.10167882451238786</v>
      </c>
      <c r="AR345" s="106">
        <f t="shared" si="66"/>
        <v>47.642209275188378</v>
      </c>
      <c r="AS345" s="93">
        <f t="shared" si="88"/>
        <v>-1.4077907248116333</v>
      </c>
      <c r="AT345" s="37">
        <f t="shared" si="89"/>
        <v>-2.8701136081786593E-2</v>
      </c>
      <c r="AU345" s="93">
        <f t="shared" si="90"/>
        <v>9.7455732813229474</v>
      </c>
      <c r="AV345" s="81">
        <f t="shared" si="91"/>
        <v>0.25716196242063605</v>
      </c>
      <c r="AW345" s="104"/>
      <c r="AX345" s="93">
        <f t="shared" si="92"/>
        <v>0.19200000000000017</v>
      </c>
      <c r="AY345" s="37">
        <f t="shared" si="93"/>
        <v>4.8509348155634235E-3</v>
      </c>
      <c r="AZ345" s="93">
        <f t="shared" si="94"/>
        <v>12.373999999999995</v>
      </c>
      <c r="BA345" s="37">
        <f t="shared" si="95"/>
        <v>0.45163880575224447</v>
      </c>
      <c r="BB345" s="106">
        <f t="shared" si="96"/>
        <v>37.878095238095234</v>
      </c>
      <c r="BC345" s="93">
        <f t="shared" si="97"/>
        <v>0.18285714285714505</v>
      </c>
      <c r="BD345" s="37">
        <f t="shared" si="98"/>
        <v>4.8509348155634235E-3</v>
      </c>
      <c r="BE345" s="93">
        <f t="shared" si="99"/>
        <v>11.784761904761901</v>
      </c>
      <c r="BF345" s="81">
        <f t="shared" si="100"/>
        <v>0.45163880575224447</v>
      </c>
      <c r="BG345" s="103"/>
      <c r="BH345" s="93">
        <f t="shared" si="101"/>
        <v>-0.78913200000000217</v>
      </c>
      <c r="BI345" s="37">
        <f t="shared" si="102"/>
        <v>-1.5114575751771775E-2</v>
      </c>
      <c r="BJ345" s="93">
        <f t="shared" si="103"/>
        <v>12.584893999999998</v>
      </c>
      <c r="BK345" s="37">
        <f t="shared" si="104"/>
        <v>0.32405248803596365</v>
      </c>
      <c r="BL345" s="106">
        <f t="shared" si="105"/>
        <v>37.832255238095236</v>
      </c>
      <c r="BM345" s="93">
        <f t="shared" si="106"/>
        <v>-0.75155428571428473</v>
      </c>
      <c r="BN345" s="37">
        <f t="shared" si="107"/>
        <v>-1.9478488386443837E-2</v>
      </c>
      <c r="BO345" s="93">
        <f t="shared" si="108"/>
        <v>11.985613333333333</v>
      </c>
      <c r="BP345" s="81">
        <f t="shared" si="109"/>
        <v>0.46372033076858399</v>
      </c>
      <c r="BQ345" s="103"/>
    </row>
    <row r="346" spans="1:69" ht="12.75" customHeight="1" x14ac:dyDescent="0.2">
      <c r="A346" s="90">
        <v>42856</v>
      </c>
      <c r="B346" s="55">
        <v>2017</v>
      </c>
      <c r="C346" s="80" t="s">
        <v>54</v>
      </c>
      <c r="D346" s="58"/>
      <c r="E346" s="41">
        <v>125.00732846569312</v>
      </c>
      <c r="F346" s="41">
        <v>115.52119641367757</v>
      </c>
      <c r="G346" s="41">
        <v>117.39835600000001</v>
      </c>
      <c r="H346" s="41">
        <v>36.472000000000001</v>
      </c>
      <c r="I346" s="41">
        <v>47.964980000000004</v>
      </c>
      <c r="J346" s="41"/>
      <c r="K346" s="41">
        <v>75.455571205601331</v>
      </c>
      <c r="L346" s="41"/>
      <c r="M346" s="66">
        <f t="shared" si="63"/>
        <v>1.8771595863224348</v>
      </c>
      <c r="N346" s="43"/>
      <c r="O346" s="46"/>
      <c r="P346" s="43"/>
      <c r="Q346" s="46"/>
      <c r="R346" s="103"/>
      <c r="S346" s="106">
        <f t="shared" si="67"/>
        <v>-1.7804228819017567</v>
      </c>
      <c r="T346" s="84">
        <f t="shared" si="68"/>
        <v>-2.0798824488392875E-2</v>
      </c>
      <c r="U346" s="93">
        <f t="shared" si="69"/>
        <v>7.0870840196468095</v>
      </c>
      <c r="V346" s="37">
        <f t="shared" si="70"/>
        <v>6.5358436226171879E-2</v>
      </c>
      <c r="W346" s="106">
        <f t="shared" si="71"/>
        <v>38.317663678064648</v>
      </c>
      <c r="X346" s="93">
        <f t="shared" si="72"/>
        <v>-1.4836857349181258</v>
      </c>
      <c r="Y346" s="107">
        <f t="shared" si="73"/>
        <v>-3.7277272172942078E-2</v>
      </c>
      <c r="Z346" s="93">
        <f t="shared" si="74"/>
        <v>5.9059033497056816</v>
      </c>
      <c r="AA346" s="81">
        <f t="shared" si="75"/>
        <v>0.18221482850279669</v>
      </c>
      <c r="AB346" s="104"/>
      <c r="AC346" s="106">
        <f t="shared" si="76"/>
        <v>-2.493612000000013</v>
      </c>
      <c r="AD346" s="37">
        <f t="shared" si="77"/>
        <v>-2.0798824488392875E-2</v>
      </c>
      <c r="AE346" s="93">
        <f t="shared" si="78"/>
        <v>8.3274619999999828</v>
      </c>
      <c r="AF346" s="37">
        <f t="shared" si="79"/>
        <v>7.6349076225596724E-2</v>
      </c>
      <c r="AG346" s="106">
        <f t="shared" si="80"/>
        <v>39.881963333333346</v>
      </c>
      <c r="AH346" s="93">
        <f t="shared" si="81"/>
        <v>-2.0780100000000061</v>
      </c>
      <c r="AI346" s="37">
        <f t="shared" si="82"/>
        <v>-4.9523625372497992E-2</v>
      </c>
      <c r="AJ346" s="93">
        <f t="shared" si="83"/>
        <v>6.9395516666666595</v>
      </c>
      <c r="AK346" s="81">
        <f t="shared" si="84"/>
        <v>0.21065706229664283</v>
      </c>
      <c r="AL346" s="104"/>
      <c r="AM346" s="90">
        <f t="shared" si="85"/>
        <v>42856</v>
      </c>
      <c r="AN346" s="106">
        <f t="shared" si="64"/>
        <v>-1.7033226645329336</v>
      </c>
      <c r="AO346" s="37">
        <f t="shared" si="86"/>
        <v>-1.3442616302100419E-2</v>
      </c>
      <c r="AP346" s="93">
        <f t="shared" si="65"/>
        <v>7.8181696339267575</v>
      </c>
      <c r="AQ346" s="37">
        <f t="shared" si="87"/>
        <v>6.6714103180400164E-2</v>
      </c>
      <c r="AR346" s="106">
        <f t="shared" si="66"/>
        <v>46.222773721410931</v>
      </c>
      <c r="AS346" s="93">
        <f t="shared" si="88"/>
        <v>-1.419435553777447</v>
      </c>
      <c r="AT346" s="37">
        <f t="shared" si="89"/>
        <v>-2.9793655151014953E-2</v>
      </c>
      <c r="AU346" s="93">
        <f t="shared" si="90"/>
        <v>6.5151413616056288</v>
      </c>
      <c r="AV346" s="81">
        <f t="shared" si="91"/>
        <v>0.16407781009377653</v>
      </c>
      <c r="AW346" s="104"/>
      <c r="AX346" s="93">
        <f t="shared" si="92"/>
        <v>-3.2999999999999972</v>
      </c>
      <c r="AY346" s="37">
        <f t="shared" si="93"/>
        <v>-8.2972945791008668E-2</v>
      </c>
      <c r="AZ346" s="93">
        <f t="shared" si="94"/>
        <v>6.9139999999999979</v>
      </c>
      <c r="BA346" s="37">
        <f t="shared" si="95"/>
        <v>0.23391298464036803</v>
      </c>
      <c r="BB346" s="106">
        <f t="shared" si="96"/>
        <v>34.735238095238095</v>
      </c>
      <c r="BC346" s="93">
        <f t="shared" si="97"/>
        <v>-3.1428571428571388</v>
      </c>
      <c r="BD346" s="37">
        <f t="shared" si="98"/>
        <v>-8.2972945791008668E-2</v>
      </c>
      <c r="BE346" s="93">
        <f t="shared" si="99"/>
        <v>6.5847619047619013</v>
      </c>
      <c r="BF346" s="81">
        <f t="shared" si="100"/>
        <v>0.23391298464036803</v>
      </c>
      <c r="BG346" s="103"/>
      <c r="BH346" s="93">
        <f t="shared" si="101"/>
        <v>-3.4558879999999945</v>
      </c>
      <c r="BI346" s="37">
        <f t="shared" si="102"/>
        <v>-6.7207889217272498E-2</v>
      </c>
      <c r="BJ346" s="93">
        <f t="shared" si="103"/>
        <v>5.8865540000000038</v>
      </c>
      <c r="BK346" s="37">
        <f t="shared" si="104"/>
        <v>0.13989482401266629</v>
      </c>
      <c r="BL346" s="106">
        <f t="shared" si="105"/>
        <v>34.540933333333335</v>
      </c>
      <c r="BM346" s="93">
        <f t="shared" si="106"/>
        <v>-3.2913219047619009</v>
      </c>
      <c r="BN346" s="37">
        <f t="shared" si="107"/>
        <v>-8.6997771717497341E-2</v>
      </c>
      <c r="BO346" s="93">
        <f t="shared" si="108"/>
        <v>5.6062419047619088</v>
      </c>
      <c r="BP346" s="81">
        <f t="shared" si="109"/>
        <v>0.19375502650863075</v>
      </c>
      <c r="BQ346" s="103"/>
    </row>
    <row r="347" spans="1:69" ht="12.75" customHeight="1" x14ac:dyDescent="0.2">
      <c r="A347" s="90">
        <v>42887</v>
      </c>
      <c r="B347" s="55">
        <v>2017</v>
      </c>
      <c r="C347" s="80" t="s">
        <v>13</v>
      </c>
      <c r="D347" s="58"/>
      <c r="E347" s="41">
        <v>124.95604920984195</v>
      </c>
      <c r="F347" s="41">
        <v>115.54842345179736</v>
      </c>
      <c r="G347" s="41">
        <v>117.53635100000001</v>
      </c>
      <c r="H347" s="41">
        <v>35.731000000000002</v>
      </c>
      <c r="I347" s="41">
        <v>45.579840999999995</v>
      </c>
      <c r="J347" s="84"/>
      <c r="K347" s="41">
        <v>71.251040081128053</v>
      </c>
      <c r="L347" s="41"/>
      <c r="M347" s="66">
        <f t="shared" si="63"/>
        <v>1.9879275482026486</v>
      </c>
      <c r="N347" s="43"/>
      <c r="O347" s="46"/>
      <c r="P347" s="46"/>
      <c r="Q347" s="46"/>
      <c r="R347" s="103"/>
      <c r="S347" s="106">
        <f t="shared" si="67"/>
        <v>0</v>
      </c>
      <c r="T347" s="84">
        <f t="shared" si="68"/>
        <v>1.1754423545760062E-3</v>
      </c>
      <c r="U347" s="93">
        <f t="shared" si="69"/>
        <v>4.58500943933538</v>
      </c>
      <c r="V347" s="37">
        <f t="shared" si="70"/>
        <v>4.1320010565107923E-2</v>
      </c>
      <c r="W347" s="106">
        <f t="shared" si="71"/>
        <v>38.340352876497803</v>
      </c>
      <c r="X347" s="93">
        <f t="shared" si="72"/>
        <v>0</v>
      </c>
      <c r="Y347" s="107">
        <f t="shared" si="73"/>
        <v>5.9213418186931932E-4</v>
      </c>
      <c r="Z347" s="93">
        <f t="shared" si="74"/>
        <v>3.82084119944615</v>
      </c>
      <c r="AA347" s="81">
        <f t="shared" si="75"/>
        <v>0.1106864209202072</v>
      </c>
      <c r="AB347" s="104"/>
      <c r="AC347" s="106">
        <f t="shared" si="76"/>
        <v>0.13799500000000364</v>
      </c>
      <c r="AD347" s="37">
        <f t="shared" si="77"/>
        <v>1.1754423545760062E-3</v>
      </c>
      <c r="AE347" s="93">
        <f t="shared" si="78"/>
        <v>5.6793580000000077</v>
      </c>
      <c r="AF347" s="37">
        <f t="shared" si="79"/>
        <v>5.077338347545246E-2</v>
      </c>
      <c r="AG347" s="106">
        <f t="shared" si="80"/>
        <v>39.99695916666667</v>
      </c>
      <c r="AH347" s="93">
        <f t="shared" si="81"/>
        <v>0.11499583333332453</v>
      </c>
      <c r="AI347" s="37">
        <f t="shared" si="82"/>
        <v>2.8834045197871916E-3</v>
      </c>
      <c r="AJ347" s="93">
        <f t="shared" si="83"/>
        <v>4.732798333333335</v>
      </c>
      <c r="AK347" s="81">
        <f t="shared" si="84"/>
        <v>0.13420986694399573</v>
      </c>
      <c r="AL347" s="104"/>
      <c r="AM347" s="90">
        <f t="shared" si="85"/>
        <v>42887</v>
      </c>
      <c r="AN347" s="106">
        <f t="shared" si="64"/>
        <v>-5.1279255851170547E-2</v>
      </c>
      <c r="AO347" s="37">
        <f t="shared" si="86"/>
        <v>0</v>
      </c>
      <c r="AP347" s="93">
        <f t="shared" si="65"/>
        <v>5.2421934386876927</v>
      </c>
      <c r="AQ347" s="37">
        <f t="shared" si="87"/>
        <v>4.3789362600672677E-2</v>
      </c>
      <c r="AR347" s="106">
        <f t="shared" si="66"/>
        <v>46.180041008201627</v>
      </c>
      <c r="AS347" s="93">
        <f t="shared" si="88"/>
        <v>0</v>
      </c>
      <c r="AT347" s="37">
        <f t="shared" si="89"/>
        <v>-9.2449478403999752E-4</v>
      </c>
      <c r="AU347" s="93">
        <f t="shared" si="90"/>
        <v>4.368494532239751</v>
      </c>
      <c r="AV347" s="81">
        <f t="shared" si="91"/>
        <v>0.10448057774546249</v>
      </c>
      <c r="AW347" s="104"/>
      <c r="AX347" s="93">
        <f t="shared" si="92"/>
        <v>-0.74099999999999966</v>
      </c>
      <c r="AY347" s="37">
        <f t="shared" si="93"/>
        <v>-2.0316955472691411E-2</v>
      </c>
      <c r="AZ347" s="93">
        <f t="shared" si="94"/>
        <v>3.7259999999999991</v>
      </c>
      <c r="BA347" s="37">
        <f t="shared" si="95"/>
        <v>0.11641930948289336</v>
      </c>
      <c r="BB347" s="106">
        <f t="shared" si="96"/>
        <v>34.029523809523809</v>
      </c>
      <c r="BC347" s="93">
        <f t="shared" si="97"/>
        <v>-0.7057142857142864</v>
      </c>
      <c r="BD347" s="37">
        <f t="shared" si="98"/>
        <v>-2.0316955472691411E-2</v>
      </c>
      <c r="BE347" s="93">
        <f t="shared" si="99"/>
        <v>3.548571428571428</v>
      </c>
      <c r="BF347" s="81">
        <f t="shared" si="100"/>
        <v>0.11641930948289336</v>
      </c>
      <c r="BG347" s="103"/>
      <c r="BH347" s="93">
        <f t="shared" si="101"/>
        <v>-2.3851390000000094</v>
      </c>
      <c r="BI347" s="37">
        <f t="shared" si="102"/>
        <v>-4.9726675587063895E-2</v>
      </c>
      <c r="BJ347" s="93">
        <f t="shared" si="103"/>
        <v>1.2805329999999913</v>
      </c>
      <c r="BK347" s="37">
        <f t="shared" si="104"/>
        <v>2.8906388334553501E-2</v>
      </c>
      <c r="BL347" s="106">
        <f t="shared" si="105"/>
        <v>32.269372380952376</v>
      </c>
      <c r="BM347" s="93">
        <f t="shared" si="106"/>
        <v>-2.271560952380959</v>
      </c>
      <c r="BN347" s="37">
        <f t="shared" si="107"/>
        <v>-6.5764318828895552E-2</v>
      </c>
      <c r="BO347" s="93">
        <f t="shared" si="108"/>
        <v>1.2195552380952321</v>
      </c>
      <c r="BP347" s="81">
        <f t="shared" si="109"/>
        <v>3.9277372632636753E-2</v>
      </c>
      <c r="BQ347" s="103"/>
    </row>
    <row r="348" spans="1:69" ht="12.75" customHeight="1" x14ac:dyDescent="0.2">
      <c r="A348" s="90">
        <v>42917</v>
      </c>
      <c r="B348" s="55">
        <v>2017</v>
      </c>
      <c r="C348" s="80" t="s">
        <v>55</v>
      </c>
      <c r="D348" s="58"/>
      <c r="E348" s="41">
        <v>123.12639927985599</v>
      </c>
      <c r="F348" s="41">
        <v>113.90453891802687</v>
      </c>
      <c r="G348" s="41">
        <v>115.39712500000002</v>
      </c>
      <c r="H348" s="41">
        <v>34.986999999999995</v>
      </c>
      <c r="I348" s="41">
        <v>46.466909000000008</v>
      </c>
      <c r="J348" s="84"/>
      <c r="K348" s="41">
        <v>71.488914053217911</v>
      </c>
      <c r="L348" s="41"/>
      <c r="M348" s="66">
        <f t="shared" si="63"/>
        <v>1.492586081973144</v>
      </c>
      <c r="N348" s="43"/>
      <c r="O348" s="46"/>
      <c r="P348" s="46"/>
      <c r="Q348" s="46"/>
      <c r="R348" s="103"/>
      <c r="S348" s="106">
        <f t="shared" si="67"/>
        <v>-1.643884533770489</v>
      </c>
      <c r="T348" s="84">
        <f t="shared" si="68"/>
        <v>-1.8200548015992024E-2</v>
      </c>
      <c r="U348" s="93">
        <f t="shared" si="69"/>
        <v>2.2416335543972821</v>
      </c>
      <c r="V348" s="37">
        <f t="shared" si="70"/>
        <v>2.0075006530569928E-2</v>
      </c>
      <c r="W348" s="106">
        <f t="shared" si="71"/>
        <v>36.970449098355729</v>
      </c>
      <c r="X348" s="93">
        <f t="shared" si="72"/>
        <v>-1.3699037781420742</v>
      </c>
      <c r="Y348" s="107">
        <f t="shared" si="73"/>
        <v>-3.5730077460549681E-2</v>
      </c>
      <c r="Z348" s="93">
        <f t="shared" si="74"/>
        <v>1.8680279619977398</v>
      </c>
      <c r="AA348" s="81">
        <f t="shared" si="75"/>
        <v>5.321649907683712E-2</v>
      </c>
      <c r="AB348" s="104"/>
      <c r="AC348" s="106">
        <f t="shared" si="76"/>
        <v>-2.1392259999999936</v>
      </c>
      <c r="AD348" s="37">
        <f t="shared" si="77"/>
        <v>-1.8200548015992024E-2</v>
      </c>
      <c r="AE348" s="93">
        <f t="shared" si="78"/>
        <v>2.7462799999999987</v>
      </c>
      <c r="AF348" s="37">
        <f t="shared" si="79"/>
        <v>2.4378689747067472E-2</v>
      </c>
      <c r="AG348" s="106">
        <f t="shared" si="80"/>
        <v>38.214270833333345</v>
      </c>
      <c r="AH348" s="93">
        <f t="shared" si="81"/>
        <v>-1.7826883333333257</v>
      </c>
      <c r="AI348" s="37">
        <f t="shared" si="82"/>
        <v>-4.4570596627230952E-2</v>
      </c>
      <c r="AJ348" s="93">
        <f t="shared" si="83"/>
        <v>2.288566666666668</v>
      </c>
      <c r="AK348" s="81">
        <f t="shared" si="84"/>
        <v>6.3702764350826335E-2</v>
      </c>
      <c r="AL348" s="104"/>
      <c r="AM348" s="90">
        <f t="shared" si="85"/>
        <v>42917</v>
      </c>
      <c r="AN348" s="106">
        <f t="shared" si="64"/>
        <v>-1.8296499299859619</v>
      </c>
      <c r="AO348" s="37">
        <f t="shared" si="86"/>
        <v>-1.4642347781925968E-2</v>
      </c>
      <c r="AP348" s="93">
        <f t="shared" si="65"/>
        <v>2.6696419283856869</v>
      </c>
      <c r="AQ348" s="37">
        <f t="shared" si="87"/>
        <v>2.2162658094773136E-2</v>
      </c>
      <c r="AR348" s="106">
        <f t="shared" si="66"/>
        <v>44.655332733213328</v>
      </c>
      <c r="AS348" s="93">
        <f t="shared" si="88"/>
        <v>-1.5247082749882992</v>
      </c>
      <c r="AT348" s="37">
        <f t="shared" si="89"/>
        <v>-3.3016607211706628E-2</v>
      </c>
      <c r="AU348" s="93">
        <f t="shared" si="90"/>
        <v>2.2247016069880772</v>
      </c>
      <c r="AV348" s="81">
        <f t="shared" si="91"/>
        <v>5.2431499318732699E-2</v>
      </c>
      <c r="AW348" s="104"/>
      <c r="AX348" s="93">
        <f t="shared" si="92"/>
        <v>-0.74400000000000688</v>
      </c>
      <c r="AY348" s="37">
        <f t="shared" si="93"/>
        <v>-2.0822255184573812E-2</v>
      </c>
      <c r="AZ348" s="93">
        <f t="shared" si="94"/>
        <v>2.6039999999999921</v>
      </c>
      <c r="BA348" s="37">
        <f t="shared" si="95"/>
        <v>8.0412562146805255E-2</v>
      </c>
      <c r="BB348" s="106">
        <f t="shared" si="96"/>
        <v>33.320952380952377</v>
      </c>
      <c r="BC348" s="93">
        <f t="shared" si="97"/>
        <v>-0.70857142857143174</v>
      </c>
      <c r="BD348" s="37">
        <f t="shared" si="98"/>
        <v>-2.0822255184573701E-2</v>
      </c>
      <c r="BE348" s="93">
        <f t="shared" si="99"/>
        <v>2.4799999999999969</v>
      </c>
      <c r="BF348" s="81">
        <f t="shared" si="100"/>
        <v>8.0412562146805255E-2</v>
      </c>
      <c r="BG348" s="103"/>
      <c r="BH348" s="93">
        <f t="shared" si="101"/>
        <v>0.88706800000001351</v>
      </c>
      <c r="BI348" s="37">
        <f t="shared" si="102"/>
        <v>1.9461849373279216E-2</v>
      </c>
      <c r="BJ348" s="93">
        <f t="shared" si="103"/>
        <v>1.9745970000000099</v>
      </c>
      <c r="BK348" s="37">
        <f t="shared" si="104"/>
        <v>4.4380633669925063E-2</v>
      </c>
      <c r="BL348" s="106">
        <f t="shared" si="105"/>
        <v>33.114199047619053</v>
      </c>
      <c r="BM348" s="93">
        <f t="shared" si="106"/>
        <v>0.84482666666667683</v>
      </c>
      <c r="BN348" s="37">
        <f t="shared" si="107"/>
        <v>2.6180449272243944E-2</v>
      </c>
      <c r="BO348" s="93">
        <f t="shared" si="108"/>
        <v>1.8805685714285829</v>
      </c>
      <c r="BP348" s="81">
        <f t="shared" si="109"/>
        <v>6.0209733635100404E-2</v>
      </c>
      <c r="BQ348" s="103"/>
    </row>
    <row r="349" spans="1:69" ht="12.75" customHeight="1" x14ac:dyDescent="0.2">
      <c r="A349" s="90">
        <v>42948</v>
      </c>
      <c r="B349" s="55">
        <v>2017</v>
      </c>
      <c r="C349" s="80" t="s">
        <v>56</v>
      </c>
      <c r="D349" s="58"/>
      <c r="E349" s="41">
        <v>125.18053810762152</v>
      </c>
      <c r="F349" s="41">
        <v>115.64066330084985</v>
      </c>
      <c r="G349" s="41">
        <v>117.34635300000002</v>
      </c>
      <c r="H349" s="41">
        <v>36.914999999999999</v>
      </c>
      <c r="I349" s="41">
        <v>48.691034000000002</v>
      </c>
      <c r="J349" s="84"/>
      <c r="K349" s="41">
        <v>76.962241104081045</v>
      </c>
      <c r="L349" s="85"/>
      <c r="M349" s="66">
        <f t="shared" si="63"/>
        <v>1.7056896991501702</v>
      </c>
      <c r="N349" s="59"/>
      <c r="O349" s="46"/>
      <c r="P349" s="46"/>
      <c r="Q349" s="46"/>
      <c r="R349" s="103"/>
      <c r="S349" s="106">
        <f t="shared" si="67"/>
        <v>1.7361243828229789</v>
      </c>
      <c r="T349" s="84">
        <f t="shared" si="68"/>
        <v>1.6891478015591765E-2</v>
      </c>
      <c r="U349" s="93">
        <f t="shared" si="69"/>
        <v>6.5910592789990687</v>
      </c>
      <c r="V349" s="37">
        <f t="shared" si="70"/>
        <v>6.044092812733548E-2</v>
      </c>
      <c r="W349" s="106">
        <f t="shared" si="71"/>
        <v>38.417219417374881</v>
      </c>
      <c r="X349" s="93">
        <f t="shared" si="72"/>
        <v>1.4467703190191514</v>
      </c>
      <c r="Y349" s="107">
        <f t="shared" si="73"/>
        <v>3.9133155109102979E-2</v>
      </c>
      <c r="Z349" s="93">
        <f t="shared" si="74"/>
        <v>5.4925493991658954</v>
      </c>
      <c r="AA349" s="81">
        <f t="shared" si="75"/>
        <v>0.16682169923428969</v>
      </c>
      <c r="AB349" s="104"/>
      <c r="AC349" s="106">
        <f t="shared" si="76"/>
        <v>1.9492280000000051</v>
      </c>
      <c r="AD349" s="37">
        <f t="shared" si="77"/>
        <v>1.6891478015591765E-2</v>
      </c>
      <c r="AE349" s="93">
        <f t="shared" si="78"/>
        <v>6.6618430000000188</v>
      </c>
      <c r="AF349" s="37">
        <f t="shared" si="79"/>
        <v>6.018767215033094E-2</v>
      </c>
      <c r="AG349" s="106">
        <f t="shared" si="80"/>
        <v>39.838627500000015</v>
      </c>
      <c r="AH349" s="93">
        <f t="shared" si="81"/>
        <v>1.6243566666666709</v>
      </c>
      <c r="AI349" s="37">
        <f t="shared" si="82"/>
        <v>4.2506546147409008E-2</v>
      </c>
      <c r="AJ349" s="93">
        <f t="shared" si="83"/>
        <v>5.5515358333333467</v>
      </c>
      <c r="AK349" s="81">
        <f t="shared" si="84"/>
        <v>0.16191329049732306</v>
      </c>
      <c r="AL349" s="104"/>
      <c r="AM349" s="90">
        <f t="shared" si="85"/>
        <v>42948</v>
      </c>
      <c r="AN349" s="106">
        <f t="shared" si="64"/>
        <v>2.0541388277655273</v>
      </c>
      <c r="AO349" s="37">
        <f t="shared" si="86"/>
        <v>1.6683171438292899E-2</v>
      </c>
      <c r="AP349" s="93">
        <f t="shared" si="65"/>
        <v>6.8258731746349355</v>
      </c>
      <c r="AQ349" s="37">
        <f t="shared" si="87"/>
        <v>5.7673038730664317E-2</v>
      </c>
      <c r="AR349" s="106">
        <f t="shared" si="66"/>
        <v>46.367115089684603</v>
      </c>
      <c r="AS349" s="93">
        <f t="shared" si="88"/>
        <v>1.7117823564712751</v>
      </c>
      <c r="AT349" s="37">
        <f t="shared" si="89"/>
        <v>3.833321244515342E-2</v>
      </c>
      <c r="AU349" s="93">
        <f t="shared" si="90"/>
        <v>5.6882276455291247</v>
      </c>
      <c r="AV349" s="81">
        <f t="shared" si="91"/>
        <v>0.13983242912771399</v>
      </c>
      <c r="AW349" s="104"/>
      <c r="AX349" s="93">
        <f t="shared" si="92"/>
        <v>1.9280000000000044</v>
      </c>
      <c r="AY349" s="37">
        <f t="shared" si="93"/>
        <v>5.5106182296281503E-2</v>
      </c>
      <c r="AZ349" s="93">
        <f t="shared" si="94"/>
        <v>6.8819999999999979</v>
      </c>
      <c r="BA349" s="37">
        <f t="shared" si="95"/>
        <v>0.22914793726900395</v>
      </c>
      <c r="BB349" s="106">
        <f t="shared" si="96"/>
        <v>35.157142857142858</v>
      </c>
      <c r="BC349" s="93">
        <f t="shared" si="97"/>
        <v>1.836190476190481</v>
      </c>
      <c r="BD349" s="37">
        <f t="shared" si="98"/>
        <v>5.5106182296281725E-2</v>
      </c>
      <c r="BE349" s="93">
        <f t="shared" si="99"/>
        <v>6.5542857142857152</v>
      </c>
      <c r="BF349" s="81">
        <f t="shared" si="100"/>
        <v>0.22914793726900418</v>
      </c>
      <c r="BG349" s="103"/>
      <c r="BH349" s="93">
        <f t="shared" si="101"/>
        <v>2.2241249999999937</v>
      </c>
      <c r="BI349" s="37">
        <f t="shared" si="102"/>
        <v>4.7864707333986622E-2</v>
      </c>
      <c r="BJ349" s="93">
        <f t="shared" si="103"/>
        <v>4.9471500000000006</v>
      </c>
      <c r="BK349" s="37">
        <f t="shared" si="104"/>
        <v>0.11309352411413665</v>
      </c>
      <c r="BL349" s="106">
        <f t="shared" si="105"/>
        <v>35.232413333333334</v>
      </c>
      <c r="BM349" s="93">
        <f t="shared" si="106"/>
        <v>2.1182142857142807</v>
      </c>
      <c r="BN349" s="37">
        <f t="shared" si="107"/>
        <v>6.396694912258738E-2</v>
      </c>
      <c r="BO349" s="93">
        <f t="shared" si="108"/>
        <v>4.7115714285714319</v>
      </c>
      <c r="BP349" s="81">
        <f t="shared" si="109"/>
        <v>0.15437226283840899</v>
      </c>
      <c r="BQ349" s="103"/>
    </row>
    <row r="350" spans="1:69" ht="12.75" customHeight="1" x14ac:dyDescent="0.2">
      <c r="A350" s="90">
        <v>42979</v>
      </c>
      <c r="B350" s="55">
        <v>2017</v>
      </c>
      <c r="C350" s="80" t="s">
        <v>57</v>
      </c>
      <c r="D350" s="58"/>
      <c r="E350" s="41">
        <v>128.47947589517901</v>
      </c>
      <c r="F350" s="41">
        <v>118.93381260515331</v>
      </c>
      <c r="G350" s="41">
        <v>120.516535</v>
      </c>
      <c r="H350" s="41">
        <v>38.503</v>
      </c>
      <c r="I350" s="41">
        <v>50.593099000000002</v>
      </c>
      <c r="J350" s="84"/>
      <c r="K350" s="41">
        <v>81.31487681250411</v>
      </c>
      <c r="L350" s="85"/>
      <c r="M350" s="66">
        <f t="shared" si="63"/>
        <v>1.582722394846698</v>
      </c>
      <c r="N350" s="59"/>
      <c r="O350" s="46"/>
      <c r="P350" s="46"/>
      <c r="Q350" s="46"/>
      <c r="R350" s="103"/>
      <c r="S350" s="106">
        <f t="shared" si="67"/>
        <v>3.293149304303455</v>
      </c>
      <c r="T350" s="84">
        <f t="shared" si="68"/>
        <v>2.7015598857170975E-2</v>
      </c>
      <c r="U350" s="93">
        <f t="shared" si="69"/>
        <v>7.7227129254428775</v>
      </c>
      <c r="V350" s="37">
        <f t="shared" si="70"/>
        <v>6.9441925740185928E-2</v>
      </c>
      <c r="W350" s="106">
        <f t="shared" si="71"/>
        <v>41.161510504294426</v>
      </c>
      <c r="X350" s="93">
        <f t="shared" si="72"/>
        <v>2.7442910869195458</v>
      </c>
      <c r="Y350" s="107">
        <f t="shared" si="73"/>
        <v>7.1433881174606473E-2</v>
      </c>
      <c r="Z350" s="93">
        <f t="shared" si="74"/>
        <v>6.4355941045357383</v>
      </c>
      <c r="AA350" s="81">
        <f t="shared" si="75"/>
        <v>0.18532539301339956</v>
      </c>
      <c r="AB350" s="104"/>
      <c r="AC350" s="106">
        <f t="shared" si="76"/>
        <v>3.1701819999999827</v>
      </c>
      <c r="AD350" s="37">
        <f t="shared" si="77"/>
        <v>2.7015598857170975E-2</v>
      </c>
      <c r="AE350" s="93">
        <f t="shared" si="78"/>
        <v>7.2847950000000026</v>
      </c>
      <c r="AF350" s="37">
        <f t="shared" si="79"/>
        <v>6.4335273837530016E-2</v>
      </c>
      <c r="AG350" s="106">
        <f t="shared" si="80"/>
        <v>42.480445833333334</v>
      </c>
      <c r="AH350" s="93">
        <f t="shared" si="81"/>
        <v>2.6418183333333189</v>
      </c>
      <c r="AI350" s="37">
        <f t="shared" si="82"/>
        <v>6.6312985640213595E-2</v>
      </c>
      <c r="AJ350" s="93">
        <f t="shared" si="83"/>
        <v>6.0706624999999974</v>
      </c>
      <c r="AK350" s="81">
        <f t="shared" si="84"/>
        <v>0.16673162936518438</v>
      </c>
      <c r="AL350" s="104"/>
      <c r="AM350" s="90">
        <f t="shared" si="85"/>
        <v>42979</v>
      </c>
      <c r="AN350" s="106">
        <f t="shared" si="64"/>
        <v>3.2989377875574917</v>
      </c>
      <c r="AO350" s="37">
        <f t="shared" si="86"/>
        <v>2.635343989911032E-2</v>
      </c>
      <c r="AP350" s="93">
        <f t="shared" si="65"/>
        <v>8.3508481696339061</v>
      </c>
      <c r="AQ350" s="37">
        <f t="shared" si="87"/>
        <v>6.9515887492803907E-2</v>
      </c>
      <c r="AR350" s="106">
        <f t="shared" si="66"/>
        <v>49.116229912649175</v>
      </c>
      <c r="AS350" s="93">
        <f t="shared" si="88"/>
        <v>2.7491148229645717</v>
      </c>
      <c r="AT350" s="37">
        <f t="shared" si="89"/>
        <v>5.9290184814111413E-2</v>
      </c>
      <c r="AU350" s="93">
        <f t="shared" si="90"/>
        <v>6.9590401413615837</v>
      </c>
      <c r="AV350" s="81">
        <f t="shared" si="91"/>
        <v>0.16507362514237722</v>
      </c>
      <c r="AW350" s="104"/>
      <c r="AX350" s="93">
        <f t="shared" si="92"/>
        <v>1.588000000000001</v>
      </c>
      <c r="AY350" s="37">
        <f t="shared" si="93"/>
        <v>4.3017743464716318E-2</v>
      </c>
      <c r="AZ350" s="93">
        <f t="shared" si="94"/>
        <v>6.5640000000000036</v>
      </c>
      <c r="BA350" s="37">
        <f t="shared" si="95"/>
        <v>0.20551676633582772</v>
      </c>
      <c r="BB350" s="106">
        <f t="shared" si="96"/>
        <v>36.66952380952381</v>
      </c>
      <c r="BC350" s="93">
        <f t="shared" si="97"/>
        <v>1.5123809523809513</v>
      </c>
      <c r="BD350" s="37">
        <f t="shared" si="98"/>
        <v>4.3017743464716096E-2</v>
      </c>
      <c r="BE350" s="93">
        <f t="shared" si="99"/>
        <v>6.2514285714285762</v>
      </c>
      <c r="BF350" s="81">
        <f t="shared" si="100"/>
        <v>0.20551676633582794</v>
      </c>
      <c r="BG350" s="103"/>
      <c r="BH350" s="93">
        <f t="shared" si="101"/>
        <v>1.9020650000000003</v>
      </c>
      <c r="BI350" s="37">
        <f t="shared" si="102"/>
        <v>3.9063968121934023E-2</v>
      </c>
      <c r="BJ350" s="93">
        <f t="shared" si="103"/>
        <v>6.1094420000000014</v>
      </c>
      <c r="BK350" s="37">
        <f t="shared" si="104"/>
        <v>0.1373412711998927</v>
      </c>
      <c r="BL350" s="106">
        <f t="shared" si="105"/>
        <v>37.043903809523812</v>
      </c>
      <c r="BM350" s="93">
        <f t="shared" si="106"/>
        <v>1.8114904761904782</v>
      </c>
      <c r="BN350" s="37">
        <f t="shared" si="107"/>
        <v>5.1415452556485164E-2</v>
      </c>
      <c r="BO350" s="93">
        <f t="shared" si="108"/>
        <v>5.8185161904761955</v>
      </c>
      <c r="BP350" s="81">
        <f t="shared" si="109"/>
        <v>0.18633927820088547</v>
      </c>
      <c r="BQ350" s="103"/>
    </row>
    <row r="351" spans="1:69" ht="12.75" customHeight="1" x14ac:dyDescent="0.2">
      <c r="A351" s="90">
        <v>43009</v>
      </c>
      <c r="B351" s="55">
        <v>2017</v>
      </c>
      <c r="C351" s="80" t="s">
        <v>58</v>
      </c>
      <c r="D351" s="58"/>
      <c r="E351" s="41">
        <v>126.62902180436086</v>
      </c>
      <c r="F351" s="41">
        <v>117.15004263590676</v>
      </c>
      <c r="G351" s="41">
        <v>120.34368400000002</v>
      </c>
      <c r="H351" s="41">
        <v>39.948</v>
      </c>
      <c r="I351" s="41">
        <v>51.687528</v>
      </c>
      <c r="J351" s="84"/>
      <c r="K351" s="41">
        <v>84.707756677484895</v>
      </c>
      <c r="L351" s="41"/>
      <c r="M351" s="66">
        <f t="shared" si="63"/>
        <v>3.193641364093267</v>
      </c>
      <c r="N351" s="43"/>
      <c r="O351" s="46"/>
      <c r="P351" s="46"/>
      <c r="Q351" s="46"/>
      <c r="R351" s="103"/>
      <c r="S351" s="106">
        <f t="shared" si="67"/>
        <v>-1.7837699692465492</v>
      </c>
      <c r="T351" s="84">
        <f t="shared" si="68"/>
        <v>-1.4342513249321343E-3</v>
      </c>
      <c r="U351" s="93">
        <f t="shared" si="69"/>
        <v>3.5949186935822155</v>
      </c>
      <c r="V351" s="37">
        <f t="shared" si="70"/>
        <v>3.1657917043075079E-2</v>
      </c>
      <c r="W351" s="106">
        <f t="shared" si="71"/>
        <v>39.675035529922297</v>
      </c>
      <c r="X351" s="93">
        <f t="shared" si="72"/>
        <v>-1.4864749743721291</v>
      </c>
      <c r="Y351" s="107">
        <f t="shared" si="73"/>
        <v>-3.6113227045373897E-2</v>
      </c>
      <c r="Z351" s="93">
        <f t="shared" si="74"/>
        <v>2.9957655779851819</v>
      </c>
      <c r="AA351" s="81">
        <f t="shared" si="75"/>
        <v>8.167462389275193E-2</v>
      </c>
      <c r="AB351" s="104"/>
      <c r="AC351" s="106">
        <f t="shared" si="76"/>
        <v>-0.1728509999999801</v>
      </c>
      <c r="AD351" s="37">
        <f t="shared" si="77"/>
        <v>-1.4342513249321343E-3</v>
      </c>
      <c r="AE351" s="93">
        <f t="shared" si="78"/>
        <v>4.7016160000000156</v>
      </c>
      <c r="AF351" s="37">
        <f t="shared" si="79"/>
        <v>4.0656623331917663E-2</v>
      </c>
      <c r="AG351" s="106">
        <f t="shared" si="80"/>
        <v>42.336403333333351</v>
      </c>
      <c r="AH351" s="93">
        <f t="shared" si="81"/>
        <v>-0.14404249999998342</v>
      </c>
      <c r="AI351" s="37">
        <f t="shared" si="82"/>
        <v>-3.3907953924287026E-3</v>
      </c>
      <c r="AJ351" s="93">
        <f t="shared" si="83"/>
        <v>3.9180133333333487</v>
      </c>
      <c r="AK351" s="81">
        <f t="shared" si="84"/>
        <v>0.10198275704248272</v>
      </c>
      <c r="AL351" s="104"/>
      <c r="AM351" s="90">
        <f t="shared" si="85"/>
        <v>43009</v>
      </c>
      <c r="AN351" s="106">
        <f t="shared" si="64"/>
        <v>-1.8504540908181468</v>
      </c>
      <c r="AO351" s="37">
        <f t="shared" si="86"/>
        <v>-1.4402721352380521E-2</v>
      </c>
      <c r="AP351" s="93">
        <f t="shared" si="65"/>
        <v>3.3996289257851373</v>
      </c>
      <c r="AQ351" s="37">
        <f t="shared" si="87"/>
        <v>2.7587808771686317E-2</v>
      </c>
      <c r="AR351" s="106">
        <f t="shared" si="66"/>
        <v>47.57418483696739</v>
      </c>
      <c r="AS351" s="93">
        <f t="shared" si="88"/>
        <v>-1.5420450756817843</v>
      </c>
      <c r="AT351" s="37">
        <f t="shared" si="89"/>
        <v>-3.1395835519628323E-2</v>
      </c>
      <c r="AU351" s="93">
        <f t="shared" si="90"/>
        <v>2.8330241048209501</v>
      </c>
      <c r="AV351" s="81">
        <f t="shared" si="91"/>
        <v>6.3320308603111997E-2</v>
      </c>
      <c r="AW351" s="104"/>
      <c r="AX351" s="93">
        <f t="shared" si="92"/>
        <v>1.4450000000000003</v>
      </c>
      <c r="AY351" s="37">
        <f t="shared" si="93"/>
        <v>3.7529543152481581E-2</v>
      </c>
      <c r="AZ351" s="93">
        <f t="shared" si="94"/>
        <v>2.5030000000000001</v>
      </c>
      <c r="BA351" s="37">
        <f t="shared" si="95"/>
        <v>6.6844705568166685E-2</v>
      </c>
      <c r="BB351" s="106">
        <f t="shared" si="96"/>
        <v>38.045714285714283</v>
      </c>
      <c r="BC351" s="93">
        <f t="shared" si="97"/>
        <v>1.3761904761904731</v>
      </c>
      <c r="BD351" s="37">
        <f t="shared" si="98"/>
        <v>3.7529543152481581E-2</v>
      </c>
      <c r="BE351" s="93">
        <f t="shared" si="99"/>
        <v>2.3838095238095249</v>
      </c>
      <c r="BF351" s="81">
        <f t="shared" si="100"/>
        <v>6.6844705568166685E-2</v>
      </c>
      <c r="BG351" s="103"/>
      <c r="BH351" s="93">
        <f t="shared" si="101"/>
        <v>1.0944289999999981</v>
      </c>
      <c r="BI351" s="37">
        <f t="shared" si="102"/>
        <v>2.1631981863771577E-2</v>
      </c>
      <c r="BJ351" s="93">
        <f t="shared" si="103"/>
        <v>1.4369549999999975</v>
      </c>
      <c r="BK351" s="37">
        <f t="shared" si="104"/>
        <v>2.8595793325580487E-2</v>
      </c>
      <c r="BL351" s="106">
        <f t="shared" si="105"/>
        <v>38.086217142857137</v>
      </c>
      <c r="BM351" s="93">
        <f t="shared" si="106"/>
        <v>1.0423133333333254</v>
      </c>
      <c r="BN351" s="37">
        <f t="shared" si="107"/>
        <v>2.813724327470446E-2</v>
      </c>
      <c r="BO351" s="93">
        <f t="shared" si="108"/>
        <v>1.3685285714285627</v>
      </c>
      <c r="BP351" s="81">
        <f t="shared" si="109"/>
        <v>3.7271642760581258E-2</v>
      </c>
      <c r="BQ351" s="103"/>
    </row>
    <row r="352" spans="1:69" ht="12.75" customHeight="1" x14ac:dyDescent="0.2">
      <c r="A352" s="90">
        <v>43040</v>
      </c>
      <c r="B352" s="55">
        <v>2017</v>
      </c>
      <c r="C352" s="80" t="s">
        <v>59</v>
      </c>
      <c r="D352" s="58"/>
      <c r="E352" s="41">
        <v>128.71128125625123</v>
      </c>
      <c r="F352" s="41">
        <v>119.12486065179394</v>
      </c>
      <c r="G352" s="41">
        <v>122.71624100000002</v>
      </c>
      <c r="H352" s="41">
        <v>43.43</v>
      </c>
      <c r="I352" s="41">
        <v>54.172713999999999</v>
      </c>
      <c r="J352" s="84"/>
      <c r="K352" s="41">
        <v>91.190276842915182</v>
      </c>
      <c r="L352" s="41"/>
      <c r="M352" s="66">
        <f t="shared" si="63"/>
        <v>3.5913803482060871</v>
      </c>
      <c r="N352" s="43"/>
      <c r="O352" s="46"/>
      <c r="P352" s="46"/>
      <c r="Q352" s="46"/>
      <c r="R352" s="103"/>
      <c r="S352" s="106">
        <f t="shared" si="67"/>
        <v>1.9748180158871804</v>
      </c>
      <c r="T352" s="84">
        <f t="shared" si="68"/>
        <v>1.9714844361919281E-2</v>
      </c>
      <c r="U352" s="93">
        <f t="shared" si="69"/>
        <v>3.240444389873943</v>
      </c>
      <c r="V352" s="37">
        <f t="shared" si="70"/>
        <v>2.7962727814496935E-2</v>
      </c>
      <c r="W352" s="106">
        <f t="shared" si="71"/>
        <v>41.320717209828288</v>
      </c>
      <c r="X352" s="93">
        <f t="shared" si="72"/>
        <v>1.6456816799059908</v>
      </c>
      <c r="Y352" s="107">
        <f t="shared" si="73"/>
        <v>4.1479022209440553E-2</v>
      </c>
      <c r="Z352" s="93">
        <f t="shared" si="74"/>
        <v>2.700370324894962</v>
      </c>
      <c r="AA352" s="81">
        <f t="shared" si="75"/>
        <v>6.9920923624547715E-2</v>
      </c>
      <c r="AB352" s="104"/>
      <c r="AC352" s="106">
        <f t="shared" si="76"/>
        <v>2.3725570000000005</v>
      </c>
      <c r="AD352" s="37">
        <f t="shared" si="77"/>
        <v>1.9714844361919281E-2</v>
      </c>
      <c r="AE352" s="93">
        <f t="shared" si="78"/>
        <v>4.3559620000000052</v>
      </c>
      <c r="AF352" s="37">
        <f t="shared" si="79"/>
        <v>3.6802566171713735E-2</v>
      </c>
      <c r="AG352" s="106">
        <f t="shared" si="80"/>
        <v>44.313534166666685</v>
      </c>
      <c r="AH352" s="93">
        <f t="shared" si="81"/>
        <v>1.9771308333333337</v>
      </c>
      <c r="AI352" s="37">
        <f t="shared" si="82"/>
        <v>4.6700491247839482E-2</v>
      </c>
      <c r="AJ352" s="93">
        <f t="shared" si="83"/>
        <v>3.6299683333333377</v>
      </c>
      <c r="AK352" s="81">
        <f t="shared" si="84"/>
        <v>8.9224438885324719E-2</v>
      </c>
      <c r="AL352" s="104"/>
      <c r="AM352" s="90">
        <f t="shared" si="85"/>
        <v>43040</v>
      </c>
      <c r="AN352" s="106">
        <f t="shared" si="64"/>
        <v>2.0822594518903657</v>
      </c>
      <c r="AO352" s="37">
        <f t="shared" si="86"/>
        <v>1.6443777439167251E-2</v>
      </c>
      <c r="AP352" s="93">
        <f t="shared" si="65"/>
        <v>2.9719293858771891</v>
      </c>
      <c r="AQ352" s="37">
        <f t="shared" si="87"/>
        <v>2.3635634681344442E-2</v>
      </c>
      <c r="AR352" s="106">
        <f t="shared" si="66"/>
        <v>49.309401046876019</v>
      </c>
      <c r="AS352" s="93">
        <f t="shared" si="88"/>
        <v>1.7352162099086286</v>
      </c>
      <c r="AT352" s="37">
        <f t="shared" si="89"/>
        <v>3.6473903144217168E-2</v>
      </c>
      <c r="AU352" s="93">
        <f t="shared" si="90"/>
        <v>2.4766078215643148</v>
      </c>
      <c r="AV352" s="81">
        <f t="shared" si="91"/>
        <v>5.2881915662160051E-2</v>
      </c>
      <c r="AW352" s="104"/>
      <c r="AX352" s="93">
        <f t="shared" si="92"/>
        <v>3.4819999999999993</v>
      </c>
      <c r="AY352" s="37">
        <f t="shared" si="93"/>
        <v>8.7163312305997831E-2</v>
      </c>
      <c r="AZ352" s="93">
        <f t="shared" si="94"/>
        <v>8.1839999999999975</v>
      </c>
      <c r="BA352" s="37">
        <f t="shared" si="95"/>
        <v>0.2321965613119219</v>
      </c>
      <c r="BB352" s="106">
        <f t="shared" si="96"/>
        <v>41.361904761904761</v>
      </c>
      <c r="BC352" s="93">
        <f t="shared" si="97"/>
        <v>3.3161904761904779</v>
      </c>
      <c r="BD352" s="37">
        <f t="shared" si="98"/>
        <v>8.7163312305997831E-2</v>
      </c>
      <c r="BE352" s="93">
        <f t="shared" si="99"/>
        <v>7.7942857142857136</v>
      </c>
      <c r="BF352" s="81">
        <f t="shared" si="100"/>
        <v>0.2321965613119219</v>
      </c>
      <c r="BG352" s="103"/>
      <c r="BH352" s="93">
        <f t="shared" si="101"/>
        <v>2.4851859999999988</v>
      </c>
      <c r="BI352" s="37">
        <f t="shared" si="102"/>
        <v>4.8080960652635563E-2</v>
      </c>
      <c r="BJ352" s="93">
        <f t="shared" si="103"/>
        <v>8.0703119999999942</v>
      </c>
      <c r="BK352" s="37">
        <f t="shared" si="104"/>
        <v>0.17505187690654367</v>
      </c>
      <c r="BL352" s="106">
        <f t="shared" si="105"/>
        <v>40.453060952380952</v>
      </c>
      <c r="BM352" s="93">
        <f t="shared" si="106"/>
        <v>2.3668438095238145</v>
      </c>
      <c r="BN352" s="37">
        <f t="shared" si="107"/>
        <v>6.2144365785818279E-2</v>
      </c>
      <c r="BO352" s="93">
        <f t="shared" si="108"/>
        <v>7.6860114285714261</v>
      </c>
      <c r="BP352" s="81">
        <f t="shared" si="109"/>
        <v>0.23456525809522577</v>
      </c>
      <c r="BQ352" s="103"/>
    </row>
    <row r="353" spans="1:69" ht="12.75" customHeight="1" x14ac:dyDescent="0.2">
      <c r="A353" s="90">
        <v>43070</v>
      </c>
      <c r="B353" s="55">
        <v>2017</v>
      </c>
      <c r="C353" s="80" t="s">
        <v>60</v>
      </c>
      <c r="D353" s="58"/>
      <c r="E353" s="41">
        <v>129.52745200000001</v>
      </c>
      <c r="F353" s="41">
        <v>119.99395848164082</v>
      </c>
      <c r="G353" s="41">
        <v>123.51376900000005</v>
      </c>
      <c r="H353" s="41">
        <v>43.587999999999994</v>
      </c>
      <c r="I353" s="41">
        <v>53.110375000000005</v>
      </c>
      <c r="J353" s="84"/>
      <c r="K353" s="41">
        <v>92.89564920437391</v>
      </c>
      <c r="L353" s="41"/>
      <c r="M353" s="66">
        <f t="shared" si="63"/>
        <v>3.5198105183592361</v>
      </c>
      <c r="N353" s="43"/>
      <c r="O353" s="46"/>
      <c r="P353" s="46"/>
      <c r="Q353" s="46"/>
      <c r="R353" s="103"/>
      <c r="S353" s="106">
        <f t="shared" si="67"/>
        <v>0.86909782984687922</v>
      </c>
      <c r="T353" s="84">
        <f t="shared" si="68"/>
        <v>6.4989604758185493E-3</v>
      </c>
      <c r="U353" s="93">
        <f t="shared" si="69"/>
        <v>5.9215788598405368</v>
      </c>
      <c r="V353" s="37">
        <f t="shared" si="70"/>
        <v>5.1910715630489657E-2</v>
      </c>
      <c r="W353" s="106">
        <f t="shared" si="71"/>
        <v>42.04496540136735</v>
      </c>
      <c r="X353" s="93">
        <f t="shared" si="72"/>
        <v>0.72424819153906128</v>
      </c>
      <c r="Y353" s="107">
        <f t="shared" si="73"/>
        <v>1.7527483558944512E-2</v>
      </c>
      <c r="Z353" s="93">
        <f t="shared" si="74"/>
        <v>4.9346490498671187</v>
      </c>
      <c r="AA353" s="81">
        <f t="shared" si="75"/>
        <v>0.13297243287088367</v>
      </c>
      <c r="AB353" s="104"/>
      <c r="AC353" s="106">
        <f t="shared" si="76"/>
        <v>0.79752800000002821</v>
      </c>
      <c r="AD353" s="37">
        <f t="shared" si="77"/>
        <v>6.4989604758185493E-3</v>
      </c>
      <c r="AE353" s="93">
        <f t="shared" si="78"/>
        <v>6.3534940000000404</v>
      </c>
      <c r="AF353" s="37">
        <f t="shared" si="79"/>
        <v>5.4229080633346305E-2</v>
      </c>
      <c r="AG353" s="106">
        <f t="shared" si="80"/>
        <v>44.978140833333384</v>
      </c>
      <c r="AH353" s="93">
        <f t="shared" si="81"/>
        <v>0.66460666666669965</v>
      </c>
      <c r="AI353" s="37">
        <f t="shared" si="82"/>
        <v>1.4997825814728749E-2</v>
      </c>
      <c r="AJ353" s="93">
        <f t="shared" si="83"/>
        <v>5.2945783333333765</v>
      </c>
      <c r="AK353" s="81">
        <f t="shared" si="84"/>
        <v>0.13341993510117378</v>
      </c>
      <c r="AL353" s="104"/>
      <c r="AM353" s="90">
        <f t="shared" si="85"/>
        <v>43070</v>
      </c>
      <c r="AN353" s="106">
        <f t="shared" si="64"/>
        <v>0.81617074374878484</v>
      </c>
      <c r="AO353" s="37">
        <f t="shared" si="86"/>
        <v>6.3410971888615553E-3</v>
      </c>
      <c r="AP353" s="93">
        <f t="shared" si="65"/>
        <v>5.8849965089017786</v>
      </c>
      <c r="AQ353" s="37">
        <f t="shared" si="87"/>
        <v>4.7596891258160801E-2</v>
      </c>
      <c r="AR353" s="106">
        <f t="shared" si="66"/>
        <v>49.989543333333344</v>
      </c>
      <c r="AS353" s="93">
        <f t="shared" si="88"/>
        <v>0.68014228645732544</v>
      </c>
      <c r="AT353" s="37">
        <f t="shared" si="89"/>
        <v>1.3793359319265397E-2</v>
      </c>
      <c r="AU353" s="93">
        <f t="shared" si="90"/>
        <v>4.9041637574181465</v>
      </c>
      <c r="AV353" s="81">
        <f t="shared" si="91"/>
        <v>0.10877503535620603</v>
      </c>
      <c r="AW353" s="104"/>
      <c r="AX353" s="93">
        <f t="shared" si="92"/>
        <v>0.15799999999999415</v>
      </c>
      <c r="AY353" s="37">
        <f t="shared" si="93"/>
        <v>3.6380382224268093E-3</v>
      </c>
      <c r="AZ353" s="93">
        <f t="shared" si="94"/>
        <v>4.9529999999999959</v>
      </c>
      <c r="BA353" s="37">
        <f t="shared" si="95"/>
        <v>0.12819981881713471</v>
      </c>
      <c r="BB353" s="106">
        <f t="shared" si="96"/>
        <v>41.512380952380944</v>
      </c>
      <c r="BC353" s="93">
        <f t="shared" si="97"/>
        <v>0.15047619047618355</v>
      </c>
      <c r="BD353" s="37">
        <f t="shared" si="98"/>
        <v>3.6380382224268093E-3</v>
      </c>
      <c r="BE353" s="93">
        <f t="shared" si="99"/>
        <v>4.7171428571428535</v>
      </c>
      <c r="BF353" s="81">
        <f t="shared" si="100"/>
        <v>0.12819981881713471</v>
      </c>
      <c r="BG353" s="103"/>
      <c r="BH353" s="93">
        <f t="shared" si="101"/>
        <v>-1.0623389999999944</v>
      </c>
      <c r="BI353" s="37">
        <f t="shared" si="102"/>
        <v>-1.9610222962061608E-2</v>
      </c>
      <c r="BJ353" s="93">
        <f t="shared" si="103"/>
        <v>3.0980440000000016</v>
      </c>
      <c r="BK353" s="37">
        <f t="shared" si="104"/>
        <v>6.1945602975394198E-2</v>
      </c>
      <c r="BL353" s="106">
        <f t="shared" si="105"/>
        <v>39.441309523809522</v>
      </c>
      <c r="BM353" s="93">
        <f t="shared" si="106"/>
        <v>-1.0117514285714293</v>
      </c>
      <c r="BN353" s="37">
        <f t="shared" si="107"/>
        <v>-2.5010503649214755E-2</v>
      </c>
      <c r="BO353" s="93">
        <f t="shared" si="108"/>
        <v>2.9505180952380954</v>
      </c>
      <c r="BP353" s="81">
        <f t="shared" si="109"/>
        <v>8.085651145751549E-2</v>
      </c>
      <c r="BQ353" s="103"/>
    </row>
    <row r="354" spans="1:69" ht="12.75" customHeight="1" x14ac:dyDescent="0.2">
      <c r="A354" s="90">
        <v>43101</v>
      </c>
      <c r="B354" s="55">
        <v>2018</v>
      </c>
      <c r="C354" s="80" t="s">
        <v>50</v>
      </c>
      <c r="D354" s="58"/>
      <c r="E354" s="41">
        <v>130.512359</v>
      </c>
      <c r="F354" s="41">
        <v>121.16115017585402</v>
      </c>
      <c r="G354" s="41">
        <v>124.55389200000002</v>
      </c>
      <c r="H354" s="41">
        <v>45.918999999999997</v>
      </c>
      <c r="I354" s="41">
        <v>55.511188999999995</v>
      </c>
      <c r="J354" s="84"/>
      <c r="K354" s="41">
        <v>96.884032636141654</v>
      </c>
      <c r="L354" s="41"/>
      <c r="M354" s="66">
        <f t="shared" si="63"/>
        <v>3.3927418241460003</v>
      </c>
      <c r="N354" s="43"/>
      <c r="O354" s="46"/>
      <c r="P354" s="46"/>
      <c r="Q354" s="46"/>
      <c r="R354" s="103"/>
      <c r="S354" s="106">
        <f t="shared" si="67"/>
        <v>1.1671916942132015</v>
      </c>
      <c r="T354" s="84">
        <f t="shared" si="68"/>
        <v>8.4211097144963887E-3</v>
      </c>
      <c r="U354" s="93">
        <f t="shared" si="69"/>
        <v>2.4661681954226253</v>
      </c>
      <c r="V354" s="37">
        <f t="shared" si="70"/>
        <v>2.0777358522445555E-2</v>
      </c>
      <c r="W354" s="106">
        <f t="shared" si="71"/>
        <v>43.017625146545015</v>
      </c>
      <c r="X354" s="93">
        <f t="shared" si="72"/>
        <v>0.97265974517766551</v>
      </c>
      <c r="Y354" s="107">
        <f t="shared" si="73"/>
        <v>2.313379820609951E-2</v>
      </c>
      <c r="Z354" s="93">
        <f t="shared" si="74"/>
        <v>2.055140162852183</v>
      </c>
      <c r="AA354" s="81">
        <f t="shared" si="75"/>
        <v>5.0171276563673706E-2</v>
      </c>
      <c r="AB354" s="104"/>
      <c r="AC354" s="106">
        <f t="shared" si="76"/>
        <v>1.0401229999999657</v>
      </c>
      <c r="AD354" s="37">
        <f t="shared" si="77"/>
        <v>8.4211097144963887E-3</v>
      </c>
      <c r="AE354" s="93">
        <f t="shared" si="78"/>
        <v>2.5623800000000045</v>
      </c>
      <c r="AF354" s="37">
        <f t="shared" si="79"/>
        <v>2.1004576121656848E-2</v>
      </c>
      <c r="AG354" s="106">
        <f t="shared" si="80"/>
        <v>45.844910000000013</v>
      </c>
      <c r="AH354" s="93">
        <f t="shared" si="81"/>
        <v>0.86676916666662862</v>
      </c>
      <c r="AI354" s="37">
        <f t="shared" si="82"/>
        <v>1.9270898054200236E-2</v>
      </c>
      <c r="AJ354" s="93">
        <f t="shared" si="83"/>
        <v>2.1353166666666681</v>
      </c>
      <c r="AK354" s="81">
        <f t="shared" si="84"/>
        <v>4.8852357201828678E-2</v>
      </c>
      <c r="AL354" s="104"/>
      <c r="AM354" s="90">
        <f t="shared" si="85"/>
        <v>43101</v>
      </c>
      <c r="AN354" s="106">
        <f t="shared" si="64"/>
        <v>0.98490699999999265</v>
      </c>
      <c r="AO354" s="37">
        <f t="shared" si="86"/>
        <v>7.6038475612103529E-3</v>
      </c>
      <c r="AP354" s="93">
        <f t="shared" si="65"/>
        <v>2.65767106241249</v>
      </c>
      <c r="AQ354" s="37">
        <f t="shared" si="87"/>
        <v>2.0786653233316299E-2</v>
      </c>
      <c r="AR354" s="106">
        <f t="shared" si="66"/>
        <v>50.810299166666667</v>
      </c>
      <c r="AS354" s="93">
        <f t="shared" si="88"/>
        <v>0.82075583333332247</v>
      </c>
      <c r="AT354" s="37">
        <f t="shared" si="89"/>
        <v>1.6418550332826021E-2</v>
      </c>
      <c r="AU354" s="93">
        <f t="shared" si="90"/>
        <v>2.2147258853437393</v>
      </c>
      <c r="AV354" s="81">
        <f t="shared" si="91"/>
        <v>4.5574642622745687E-2</v>
      </c>
      <c r="AW354" s="104"/>
      <c r="AX354" s="93">
        <f t="shared" si="92"/>
        <v>2.3310000000000031</v>
      </c>
      <c r="AY354" s="37">
        <f t="shared" si="93"/>
        <v>5.3478021473800208E-2</v>
      </c>
      <c r="AZ354" s="93">
        <f t="shared" si="94"/>
        <v>5.2389999999999972</v>
      </c>
      <c r="BA354" s="37">
        <f t="shared" si="95"/>
        <v>0.1287856440511308</v>
      </c>
      <c r="BB354" s="106">
        <f t="shared" si="96"/>
        <v>43.73238095238095</v>
      </c>
      <c r="BC354" s="93">
        <f t="shared" si="97"/>
        <v>2.220000000000006</v>
      </c>
      <c r="BD354" s="37">
        <f t="shared" si="98"/>
        <v>5.3478021473800208E-2</v>
      </c>
      <c r="BE354" s="93">
        <f t="shared" si="99"/>
        <v>4.9895238095238099</v>
      </c>
      <c r="BF354" s="81">
        <f t="shared" si="100"/>
        <v>0.1287856440511308</v>
      </c>
      <c r="BG354" s="103"/>
      <c r="BH354" s="93">
        <f t="shared" si="101"/>
        <v>2.4008139999999898</v>
      </c>
      <c r="BI354" s="37">
        <f t="shared" si="102"/>
        <v>4.5204237401825775E-2</v>
      </c>
      <c r="BJ354" s="93">
        <f t="shared" si="103"/>
        <v>3.5241619999999969</v>
      </c>
      <c r="BK354" s="37">
        <f t="shared" si="104"/>
        <v>6.7789258270144925E-2</v>
      </c>
      <c r="BL354" s="106">
        <f t="shared" si="105"/>
        <v>41.727799047619037</v>
      </c>
      <c r="BM354" s="93">
        <f t="shared" si="106"/>
        <v>2.2864895238095144</v>
      </c>
      <c r="BN354" s="37">
        <f t="shared" si="107"/>
        <v>5.7971947468661744E-2</v>
      </c>
      <c r="BO354" s="93">
        <f t="shared" si="108"/>
        <v>3.3563447619047579</v>
      </c>
      <c r="BP354" s="81">
        <f t="shared" si="109"/>
        <v>8.7469834656601186E-2</v>
      </c>
      <c r="BQ354" s="103"/>
    </row>
    <row r="355" spans="1:69" ht="12.75" customHeight="1" x14ac:dyDescent="0.2">
      <c r="A355" s="90">
        <v>43132</v>
      </c>
      <c r="B355" s="55">
        <v>2018</v>
      </c>
      <c r="C355" s="80" t="s">
        <v>51</v>
      </c>
      <c r="D355" s="58"/>
      <c r="E355" s="41">
        <v>131.13535200000001</v>
      </c>
      <c r="F355" s="41">
        <v>121.44174087831497</v>
      </c>
      <c r="G355" s="41">
        <v>124.66208400000001</v>
      </c>
      <c r="H355" s="41">
        <v>42.870999999999995</v>
      </c>
      <c r="I355" s="41">
        <v>51.935262999999992</v>
      </c>
      <c r="J355" s="84"/>
      <c r="K355" s="41">
        <v>92.692989578210486</v>
      </c>
      <c r="L355" s="41"/>
      <c r="M355" s="66">
        <f t="shared" si="63"/>
        <v>3.2203431216850333</v>
      </c>
      <c r="N355" s="43"/>
      <c r="O355" s="46"/>
      <c r="P355" s="46"/>
      <c r="Q355" s="46"/>
      <c r="R355" s="103"/>
      <c r="S355" s="106">
        <f t="shared" si="67"/>
        <v>0.2805907024609553</v>
      </c>
      <c r="T355" s="84">
        <f t="shared" si="68"/>
        <v>8.6863604390607918E-4</v>
      </c>
      <c r="U355" s="93">
        <f t="shared" si="69"/>
        <v>1.5792472236359885</v>
      </c>
      <c r="V355" s="37">
        <f t="shared" si="70"/>
        <v>1.3175491143925022E-2</v>
      </c>
      <c r="W355" s="106">
        <f t="shared" si="71"/>
        <v>43.25145073192914</v>
      </c>
      <c r="X355" s="93">
        <f t="shared" si="72"/>
        <v>0.23382558538412468</v>
      </c>
      <c r="Y355" s="107">
        <f t="shared" si="73"/>
        <v>5.4355763384790201E-3</v>
      </c>
      <c r="Z355" s="93">
        <f t="shared" si="74"/>
        <v>1.3160393530299785</v>
      </c>
      <c r="AA355" s="81">
        <f t="shared" si="75"/>
        <v>3.1382531129578339E-2</v>
      </c>
      <c r="AB355" s="104"/>
      <c r="AC355" s="106">
        <f t="shared" si="76"/>
        <v>0.1081919999999883</v>
      </c>
      <c r="AD355" s="37">
        <f t="shared" si="77"/>
        <v>8.6863604390607918E-4</v>
      </c>
      <c r="AE355" s="93">
        <f t="shared" si="78"/>
        <v>1.8631299999999982</v>
      </c>
      <c r="AF355" s="37">
        <f t="shared" si="79"/>
        <v>1.5172197639403251E-2</v>
      </c>
      <c r="AG355" s="106">
        <f t="shared" si="80"/>
        <v>45.93507000000001</v>
      </c>
      <c r="AH355" s="93">
        <f t="shared" si="81"/>
        <v>9.0159999999997353E-2</v>
      </c>
      <c r="AI355" s="37">
        <f t="shared" si="82"/>
        <v>1.9666305376102589E-3</v>
      </c>
      <c r="AJ355" s="93">
        <f t="shared" si="83"/>
        <v>1.5526083333333389</v>
      </c>
      <c r="AK355" s="81">
        <f t="shared" si="84"/>
        <v>3.49824744962135E-2</v>
      </c>
      <c r="AL355" s="104"/>
      <c r="AM355" s="90">
        <f t="shared" si="85"/>
        <v>43132</v>
      </c>
      <c r="AN355" s="106">
        <f t="shared" si="64"/>
        <v>0.62299300000000812</v>
      </c>
      <c r="AO355" s="37">
        <f t="shared" si="86"/>
        <v>4.7734406517010441E-3</v>
      </c>
      <c r="AP355" s="93">
        <f t="shared" si="65"/>
        <v>2.2700519399880079</v>
      </c>
      <c r="AQ355" s="37">
        <f t="shared" si="87"/>
        <v>1.7615695916052276E-2</v>
      </c>
      <c r="AR355" s="106">
        <f t="shared" si="66"/>
        <v>51.329460000000012</v>
      </c>
      <c r="AS355" s="93">
        <f t="shared" si="88"/>
        <v>0.51916083333334484</v>
      </c>
      <c r="AT355" s="37">
        <f t="shared" si="89"/>
        <v>1.0217629926373872E-2</v>
      </c>
      <c r="AU355" s="93">
        <f t="shared" si="90"/>
        <v>1.8917099499900019</v>
      </c>
      <c r="AV355" s="81">
        <f t="shared" si="91"/>
        <v>3.8264483073691569E-2</v>
      </c>
      <c r="AW355" s="104"/>
      <c r="AX355" s="93">
        <f t="shared" si="92"/>
        <v>-3.0480000000000018</v>
      </c>
      <c r="AY355" s="37">
        <f t="shared" si="93"/>
        <v>-6.6377752128748524E-2</v>
      </c>
      <c r="AZ355" s="93">
        <f t="shared" si="94"/>
        <v>2.4509999999999934</v>
      </c>
      <c r="BA355" s="37">
        <f t="shared" si="95"/>
        <v>6.0638297872340319E-2</v>
      </c>
      <c r="BB355" s="106">
        <f t="shared" si="96"/>
        <v>40.829523809523806</v>
      </c>
      <c r="BC355" s="93">
        <f t="shared" si="97"/>
        <v>-2.9028571428571439</v>
      </c>
      <c r="BD355" s="37">
        <f t="shared" si="98"/>
        <v>-6.6377752128748524E-2</v>
      </c>
      <c r="BE355" s="93">
        <f t="shared" si="99"/>
        <v>2.3342857142857127</v>
      </c>
      <c r="BF355" s="81">
        <f t="shared" si="100"/>
        <v>6.0638297872340319E-2</v>
      </c>
      <c r="BG355" s="103"/>
      <c r="BH355" s="93">
        <f t="shared" si="101"/>
        <v>-3.5759260000000026</v>
      </c>
      <c r="BI355" s="37">
        <f t="shared" si="102"/>
        <v>-6.4418112175547271E-2</v>
      </c>
      <c r="BJ355" s="93">
        <f t="shared" si="103"/>
        <v>0.28933999999998861</v>
      </c>
      <c r="BK355" s="37">
        <f t="shared" si="104"/>
        <v>5.6023783329419707E-3</v>
      </c>
      <c r="BL355" s="106">
        <f t="shared" si="105"/>
        <v>38.322155238095228</v>
      </c>
      <c r="BM355" s="93">
        <f t="shared" si="106"/>
        <v>-3.4056438095238093</v>
      </c>
      <c r="BN355" s="37">
        <f t="shared" si="107"/>
        <v>-8.1615706729160298E-2</v>
      </c>
      <c r="BO355" s="93">
        <f t="shared" si="108"/>
        <v>0.27556190476189357</v>
      </c>
      <c r="BP355" s="81">
        <f t="shared" si="109"/>
        <v>7.2427484465598102E-3</v>
      </c>
      <c r="BQ355" s="103"/>
    </row>
    <row r="356" spans="1:69" ht="12.75" customHeight="1" x14ac:dyDescent="0.2">
      <c r="A356" s="90">
        <v>43160</v>
      </c>
      <c r="B356" s="55">
        <v>2018</v>
      </c>
      <c r="C356" s="80" t="s">
        <v>52</v>
      </c>
      <c r="D356" s="58"/>
      <c r="E356" s="41">
        <v>128.96147199999999</v>
      </c>
      <c r="F356" s="41">
        <v>119.10934065825049</v>
      </c>
      <c r="G356" s="41">
        <v>122.79467300000002</v>
      </c>
      <c r="H356" s="41">
        <v>44.19700000000001</v>
      </c>
      <c r="I356" s="41">
        <v>52.507654999999993</v>
      </c>
      <c r="J356" s="84"/>
      <c r="K356" s="41">
        <v>92.102792072790365</v>
      </c>
      <c r="L356" s="41"/>
      <c r="M356" s="66">
        <f t="shared" si="63"/>
        <v>3.685332341749529</v>
      </c>
      <c r="N356" s="43"/>
      <c r="O356" s="46"/>
      <c r="P356" s="46"/>
      <c r="Q356" s="46"/>
      <c r="R356" s="103"/>
      <c r="S356" s="106">
        <f t="shared" si="67"/>
        <v>-2.3324002200644856</v>
      </c>
      <c r="T356" s="84">
        <f t="shared" si="68"/>
        <v>-1.4979783267541014E-2</v>
      </c>
      <c r="U356" s="93">
        <f t="shared" si="69"/>
        <v>-0.28065934174951224</v>
      </c>
      <c r="V356" s="37">
        <f t="shared" si="70"/>
        <v>-2.3507776342198694E-3</v>
      </c>
      <c r="W356" s="106">
        <f t="shared" si="71"/>
        <v>41.307783881875409</v>
      </c>
      <c r="X356" s="93">
        <f t="shared" si="72"/>
        <v>-1.9436668500537309</v>
      </c>
      <c r="Y356" s="107">
        <f t="shared" si="73"/>
        <v>-4.4938766611564152E-2</v>
      </c>
      <c r="Z356" s="93">
        <f t="shared" si="74"/>
        <v>-0.23388278479126257</v>
      </c>
      <c r="AA356" s="81">
        <f t="shared" si="75"/>
        <v>-5.6300770661888988E-3</v>
      </c>
      <c r="AB356" s="104"/>
      <c r="AC356" s="106">
        <f t="shared" si="76"/>
        <v>-1.8674109999999899</v>
      </c>
      <c r="AD356" s="37">
        <f t="shared" si="77"/>
        <v>-1.4979783267541014E-2</v>
      </c>
      <c r="AE356" s="93">
        <f t="shared" si="78"/>
        <v>0.45467300000001387</v>
      </c>
      <c r="AF356" s="37">
        <f t="shared" si="79"/>
        <v>3.7164704920713554E-3</v>
      </c>
      <c r="AG356" s="106">
        <f t="shared" si="80"/>
        <v>44.378894166666683</v>
      </c>
      <c r="AH356" s="93">
        <f t="shared" si="81"/>
        <v>-1.5561758333333273</v>
      </c>
      <c r="AI356" s="37">
        <f t="shared" si="82"/>
        <v>-3.3877728570639531E-2</v>
      </c>
      <c r="AJ356" s="93">
        <f t="shared" si="83"/>
        <v>0.37889416666668296</v>
      </c>
      <c r="AK356" s="81">
        <f t="shared" si="84"/>
        <v>8.6112310606063502E-3</v>
      </c>
      <c r="AL356" s="104"/>
      <c r="AM356" s="90">
        <f t="shared" si="85"/>
        <v>43160</v>
      </c>
      <c r="AN356" s="106">
        <f t="shared" si="64"/>
        <v>-2.1738800000000253</v>
      </c>
      <c r="AO356" s="37">
        <f t="shared" si="86"/>
        <v>-1.6577375717876763E-2</v>
      </c>
      <c r="AP356" s="93">
        <f t="shared" si="65"/>
        <v>0.56147199999998065</v>
      </c>
      <c r="AQ356" s="37">
        <f t="shared" si="87"/>
        <v>4.3728348909655157E-3</v>
      </c>
      <c r="AR356" s="106">
        <f t="shared" si="66"/>
        <v>49.517893333333319</v>
      </c>
      <c r="AS356" s="93">
        <f t="shared" si="88"/>
        <v>-1.8115666666666925</v>
      </c>
      <c r="AT356" s="37">
        <f t="shared" si="89"/>
        <v>-3.5292922751704259E-2</v>
      </c>
      <c r="AU356" s="93">
        <f t="shared" si="90"/>
        <v>0.46789333333330774</v>
      </c>
      <c r="AV356" s="81">
        <f t="shared" si="91"/>
        <v>9.5391097519532675E-3</v>
      </c>
      <c r="AW356" s="104"/>
      <c r="AX356" s="93">
        <f t="shared" si="92"/>
        <v>1.3260000000000147</v>
      </c>
      <c r="AY356" s="37">
        <f t="shared" si="93"/>
        <v>3.0929999300226552E-2</v>
      </c>
      <c r="AZ356" s="93">
        <f t="shared" si="94"/>
        <v>4.6170000000000115</v>
      </c>
      <c r="BA356" s="37">
        <f t="shared" si="95"/>
        <v>0.11664982314300176</v>
      </c>
      <c r="BB356" s="106">
        <f t="shared" si="96"/>
        <v>42.092380952380957</v>
      </c>
      <c r="BC356" s="93">
        <f t="shared" si="97"/>
        <v>1.2628571428571504</v>
      </c>
      <c r="BD356" s="37">
        <f t="shared" si="98"/>
        <v>3.0929999300226552E-2</v>
      </c>
      <c r="BE356" s="93">
        <f t="shared" si="99"/>
        <v>4.3971428571428675</v>
      </c>
      <c r="BF356" s="81">
        <f t="shared" si="100"/>
        <v>0.11664982314300176</v>
      </c>
      <c r="BG356" s="103"/>
      <c r="BH356" s="93">
        <f t="shared" si="101"/>
        <v>0.57239200000000068</v>
      </c>
      <c r="BI356" s="37">
        <f t="shared" si="102"/>
        <v>1.1021259293517049E-2</v>
      </c>
      <c r="BJ356" s="93">
        <f t="shared" si="103"/>
        <v>0.29765499999999179</v>
      </c>
      <c r="BK356" s="37">
        <f t="shared" si="104"/>
        <v>5.7011108982951697E-3</v>
      </c>
      <c r="BL356" s="106">
        <f t="shared" si="105"/>
        <v>38.867290476190469</v>
      </c>
      <c r="BM356" s="93">
        <f t="shared" si="106"/>
        <v>0.54513523809524145</v>
      </c>
      <c r="BN356" s="37">
        <f t="shared" si="107"/>
        <v>1.4225067319630691E-2</v>
      </c>
      <c r="BO356" s="93">
        <f t="shared" si="108"/>
        <v>0.28348095238094828</v>
      </c>
      <c r="BP356" s="81">
        <f t="shared" si="109"/>
        <v>7.347147829091849E-3</v>
      </c>
      <c r="BQ356" s="103"/>
    </row>
    <row r="357" spans="1:69" ht="12.75" customHeight="1" x14ac:dyDescent="0.2">
      <c r="A357" s="90">
        <v>43191</v>
      </c>
      <c r="B357" s="55">
        <v>2018</v>
      </c>
      <c r="C357" s="80" t="s">
        <v>53</v>
      </c>
      <c r="D357" s="58"/>
      <c r="E357" s="41">
        <v>130.04430000000002</v>
      </c>
      <c r="F357" s="41">
        <v>120.57402320978301</v>
      </c>
      <c r="G357" s="41">
        <v>124.15899500000002</v>
      </c>
      <c r="H357" s="41">
        <v>45.932999999999993</v>
      </c>
      <c r="I357" s="41">
        <v>55.43107599999999</v>
      </c>
      <c r="J357" s="84"/>
      <c r="K357" s="41">
        <v>97.04885588362221</v>
      </c>
      <c r="L357" s="41"/>
      <c r="M357" s="66">
        <f t="shared" si="63"/>
        <v>3.5849717902170113</v>
      </c>
      <c r="N357" s="43"/>
      <c r="O357" s="46"/>
      <c r="P357" s="46"/>
      <c r="Q357" s="46"/>
      <c r="R357" s="103"/>
      <c r="S357" s="106">
        <f t="shared" si="67"/>
        <v>1.464682551532519</v>
      </c>
      <c r="T357" s="84">
        <f t="shared" si="68"/>
        <v>1.1110595978377713E-2</v>
      </c>
      <c r="U357" s="93">
        <f t="shared" si="69"/>
        <v>3.2724039142036787</v>
      </c>
      <c r="V357" s="37">
        <f t="shared" si="70"/>
        <v>2.7897346463374939E-2</v>
      </c>
      <c r="W357" s="106">
        <f t="shared" si="71"/>
        <v>42.528352674819175</v>
      </c>
      <c r="X357" s="93">
        <f t="shared" si="72"/>
        <v>1.2205687929437659</v>
      </c>
      <c r="Y357" s="107">
        <f t="shared" si="73"/>
        <v>2.9548154808646476E-2</v>
      </c>
      <c r="Z357" s="93">
        <f t="shared" si="74"/>
        <v>2.7270032618364013</v>
      </c>
      <c r="AA357" s="81">
        <f t="shared" si="75"/>
        <v>6.8515346892909168E-2</v>
      </c>
      <c r="AB357" s="104"/>
      <c r="AC357" s="106">
        <f t="shared" si="76"/>
        <v>1.3643220000000014</v>
      </c>
      <c r="AD357" s="37">
        <f t="shared" si="77"/>
        <v>1.1110595978377713E-2</v>
      </c>
      <c r="AE357" s="93">
        <f t="shared" si="78"/>
        <v>4.2670269999999988</v>
      </c>
      <c r="AF357" s="37">
        <f t="shared" si="79"/>
        <v>3.5590599363586994E-2</v>
      </c>
      <c r="AG357" s="106">
        <f t="shared" si="80"/>
        <v>45.515829166666677</v>
      </c>
      <c r="AH357" s="93">
        <f t="shared" si="81"/>
        <v>1.136934999999994</v>
      </c>
      <c r="AI357" s="37">
        <f t="shared" si="82"/>
        <v>2.5618822220540016E-2</v>
      </c>
      <c r="AJ357" s="93">
        <f t="shared" si="83"/>
        <v>3.5558558333333252</v>
      </c>
      <c r="AK357" s="81">
        <f t="shared" si="84"/>
        <v>8.4743996500791896E-2</v>
      </c>
      <c r="AL357" s="104"/>
      <c r="AM357" s="90">
        <f t="shared" si="85"/>
        <v>43191</v>
      </c>
      <c r="AN357" s="106">
        <f t="shared" si="64"/>
        <v>1.0828280000000348</v>
      </c>
      <c r="AO357" s="37">
        <f t="shared" si="86"/>
        <v>8.3965232654914512E-3</v>
      </c>
      <c r="AP357" s="93">
        <f t="shared" si="65"/>
        <v>3.3336488697739668</v>
      </c>
      <c r="AQ357" s="37">
        <f t="shared" si="87"/>
        <v>2.6309144811732077E-2</v>
      </c>
      <c r="AR357" s="106">
        <f t="shared" si="66"/>
        <v>50.420250000000024</v>
      </c>
      <c r="AS357" s="93">
        <f t="shared" si="88"/>
        <v>0.90235666666670511</v>
      </c>
      <c r="AT357" s="37">
        <f t="shared" si="89"/>
        <v>1.822284039008748E-2</v>
      </c>
      <c r="AU357" s="93">
        <f t="shared" si="90"/>
        <v>2.7780407248116461</v>
      </c>
      <c r="AV357" s="81">
        <f t="shared" si="91"/>
        <v>5.8310493301544364E-2</v>
      </c>
      <c r="AW357" s="104"/>
      <c r="AX357" s="93">
        <f t="shared" si="92"/>
        <v>1.7359999999999829</v>
      </c>
      <c r="AY357" s="37">
        <f t="shared" si="93"/>
        <v>3.9278684073579262E-2</v>
      </c>
      <c r="AZ357" s="93">
        <f t="shared" si="94"/>
        <v>6.1609999999999943</v>
      </c>
      <c r="BA357" s="37">
        <f t="shared" si="95"/>
        <v>0.15490797546012258</v>
      </c>
      <c r="BB357" s="106">
        <f t="shared" si="96"/>
        <v>43.745714285714278</v>
      </c>
      <c r="BC357" s="93">
        <f t="shared" si="97"/>
        <v>1.6533333333333218</v>
      </c>
      <c r="BD357" s="37">
        <f t="shared" si="98"/>
        <v>3.9278684073579484E-2</v>
      </c>
      <c r="BE357" s="93">
        <f t="shared" si="99"/>
        <v>5.8676190476190442</v>
      </c>
      <c r="BF357" s="81">
        <f t="shared" si="100"/>
        <v>0.15490797546012258</v>
      </c>
      <c r="BG357" s="103"/>
      <c r="BH357" s="93">
        <f t="shared" si="101"/>
        <v>2.9234209999999976</v>
      </c>
      <c r="BI357" s="37">
        <f t="shared" si="102"/>
        <v>5.5676091419432083E-2</v>
      </c>
      <c r="BJ357" s="93">
        <f t="shared" si="103"/>
        <v>4.0102079999999916</v>
      </c>
      <c r="BK357" s="37">
        <f t="shared" si="104"/>
        <v>7.7987948394803386E-2</v>
      </c>
      <c r="BL357" s="106">
        <f t="shared" si="105"/>
        <v>41.651500952380943</v>
      </c>
      <c r="BM357" s="93">
        <f t="shared" si="106"/>
        <v>2.7842104761904736</v>
      </c>
      <c r="BN357" s="37">
        <f t="shared" si="107"/>
        <v>7.1633768191174507E-2</v>
      </c>
      <c r="BO357" s="93">
        <f t="shared" si="108"/>
        <v>3.8192457142857066</v>
      </c>
      <c r="BP357" s="81">
        <f t="shared" si="109"/>
        <v>0.10095210265022514</v>
      </c>
      <c r="BQ357" s="103"/>
    </row>
    <row r="358" spans="1:69" ht="12.75" customHeight="1" x14ac:dyDescent="0.2">
      <c r="A358" s="90">
        <v>43221</v>
      </c>
      <c r="B358" s="55">
        <v>2018</v>
      </c>
      <c r="C358" s="80" t="s">
        <v>54</v>
      </c>
      <c r="D358" s="58"/>
      <c r="E358" s="41">
        <v>134.33191400000001</v>
      </c>
      <c r="F358" s="41">
        <v>124.66952596204509</v>
      </c>
      <c r="G358" s="41">
        <v>128.29019600000001</v>
      </c>
      <c r="H358" s="41">
        <v>49.49</v>
      </c>
      <c r="I358" s="41">
        <v>60.610683000000002</v>
      </c>
      <c r="J358" s="84"/>
      <c r="K358" s="41">
        <v>110.18735484251872</v>
      </c>
      <c r="L358" s="41"/>
      <c r="M358" s="66">
        <f t="shared" ref="M358:M386" si="110">G358-F358</f>
        <v>3.6206700379549233</v>
      </c>
      <c r="N358" s="43"/>
      <c r="O358" s="46"/>
      <c r="P358" s="46"/>
      <c r="Q358" s="46"/>
      <c r="R358" s="103"/>
      <c r="S358" s="106">
        <f t="shared" si="67"/>
        <v>4.0955027522620782</v>
      </c>
      <c r="T358" s="84">
        <f t="shared" si="68"/>
        <v>3.3273473259025632E-2</v>
      </c>
      <c r="U358" s="93">
        <f t="shared" si="69"/>
        <v>9.1483295483675136</v>
      </c>
      <c r="V358" s="37">
        <f t="shared" si="70"/>
        <v>7.9191783260343485E-2</v>
      </c>
      <c r="W358" s="106">
        <f t="shared" si="71"/>
        <v>45.941271635037566</v>
      </c>
      <c r="X358" s="93">
        <f t="shared" si="72"/>
        <v>3.4129189602183914</v>
      </c>
      <c r="Y358" s="107">
        <f t="shared" si="73"/>
        <v>8.025043872059423E-2</v>
      </c>
      <c r="Z358" s="93">
        <f t="shared" si="74"/>
        <v>7.6236079569729185</v>
      </c>
      <c r="AA358" s="81">
        <f t="shared" si="75"/>
        <v>0.19895805811712708</v>
      </c>
      <c r="AB358" s="104"/>
      <c r="AC358" s="106">
        <f t="shared" si="76"/>
        <v>4.1312009999999901</v>
      </c>
      <c r="AD358" s="37">
        <f t="shared" si="77"/>
        <v>3.3273473259025632E-2</v>
      </c>
      <c r="AE358" s="93">
        <f t="shared" si="78"/>
        <v>10.891840000000002</v>
      </c>
      <c r="AF358" s="37">
        <f t="shared" si="79"/>
        <v>9.2776767674668248E-2</v>
      </c>
      <c r="AG358" s="106">
        <f t="shared" si="80"/>
        <v>48.958496666666676</v>
      </c>
      <c r="AH358" s="93">
        <f t="shared" si="81"/>
        <v>3.4426674999999989</v>
      </c>
      <c r="AI358" s="37">
        <f t="shared" si="82"/>
        <v>7.5636708438154177E-2</v>
      </c>
      <c r="AJ358" s="93">
        <f t="shared" si="83"/>
        <v>9.0765333333333302</v>
      </c>
      <c r="AK358" s="81">
        <f t="shared" si="84"/>
        <v>0.22758491745934584</v>
      </c>
      <c r="AL358" s="104"/>
      <c r="AM358" s="90">
        <f t="shared" si="85"/>
        <v>43221</v>
      </c>
      <c r="AN358" s="106">
        <f t="shared" si="64"/>
        <v>4.2876139999999907</v>
      </c>
      <c r="AO358" s="37">
        <f t="shared" si="86"/>
        <v>3.2970410852301901E-2</v>
      </c>
      <c r="AP358" s="93">
        <f t="shared" si="65"/>
        <v>9.3245855343068911</v>
      </c>
      <c r="AQ358" s="37">
        <f t="shared" si="87"/>
        <v>7.4592311096912445E-2</v>
      </c>
      <c r="AR358" s="106">
        <f t="shared" si="66"/>
        <v>53.993261666666683</v>
      </c>
      <c r="AS358" s="93">
        <f t="shared" si="88"/>
        <v>3.5730116666666589</v>
      </c>
      <c r="AT358" s="37">
        <f t="shared" si="89"/>
        <v>7.086461623388729E-2</v>
      </c>
      <c r="AU358" s="93">
        <f t="shared" si="90"/>
        <v>7.770487945255752</v>
      </c>
      <c r="AV358" s="81">
        <f t="shared" si="91"/>
        <v>0.16810951225232018</v>
      </c>
      <c r="AW358" s="104"/>
      <c r="AX358" s="93">
        <f t="shared" si="92"/>
        <v>3.5570000000000093</v>
      </c>
      <c r="AY358" s="37">
        <f t="shared" si="93"/>
        <v>7.7438878366316466E-2</v>
      </c>
      <c r="AZ358" s="93">
        <f t="shared" si="94"/>
        <v>13.018000000000001</v>
      </c>
      <c r="BA358" s="37">
        <f t="shared" si="95"/>
        <v>0.3569313445931126</v>
      </c>
      <c r="BB358" s="106">
        <f t="shared" si="96"/>
        <v>47.133333333333333</v>
      </c>
      <c r="BC358" s="93">
        <f t="shared" si="97"/>
        <v>3.3876190476190544</v>
      </c>
      <c r="BD358" s="37">
        <f t="shared" si="98"/>
        <v>7.7438878366316244E-2</v>
      </c>
      <c r="BE358" s="93">
        <f t="shared" si="99"/>
        <v>12.398095238095237</v>
      </c>
      <c r="BF358" s="81">
        <f t="shared" si="100"/>
        <v>0.3569313445931126</v>
      </c>
      <c r="BG358" s="103"/>
      <c r="BH358" s="93">
        <f t="shared" si="101"/>
        <v>5.1796070000000114</v>
      </c>
      <c r="BI358" s="37">
        <f t="shared" si="102"/>
        <v>9.3442295798118913E-2</v>
      </c>
      <c r="BJ358" s="93">
        <f t="shared" si="103"/>
        <v>12.645702999999997</v>
      </c>
      <c r="BK358" s="37">
        <f t="shared" si="104"/>
        <v>0.26364449646387844</v>
      </c>
      <c r="BL358" s="106">
        <f t="shared" si="105"/>
        <v>46.58446</v>
      </c>
      <c r="BM358" s="93">
        <f t="shared" si="106"/>
        <v>4.9329590476190575</v>
      </c>
      <c r="BN358" s="37">
        <f t="shared" si="107"/>
        <v>0.11843412445709411</v>
      </c>
      <c r="BO358" s="93">
        <f t="shared" si="108"/>
        <v>12.043526666666665</v>
      </c>
      <c r="BP358" s="81">
        <f t="shared" si="109"/>
        <v>0.34867403698799881</v>
      </c>
      <c r="BQ358" s="103"/>
    </row>
    <row r="359" spans="1:69" ht="12.75" customHeight="1" x14ac:dyDescent="0.2">
      <c r="A359" s="90">
        <v>43252</v>
      </c>
      <c r="B359" s="55">
        <v>2018</v>
      </c>
      <c r="C359" s="80" t="s">
        <v>13</v>
      </c>
      <c r="D359" s="58"/>
      <c r="E359" s="41">
        <v>138.25261300000003</v>
      </c>
      <c r="F359" s="41">
        <v>127.94497893990926</v>
      </c>
      <c r="G359" s="41">
        <v>131.87631600000003</v>
      </c>
      <c r="H359" s="41">
        <v>48.933999999999997</v>
      </c>
      <c r="I359" s="41">
        <v>60.878896999999995</v>
      </c>
      <c r="J359" s="84"/>
      <c r="K359" s="41">
        <v>109.63855333986862</v>
      </c>
      <c r="L359" s="41"/>
      <c r="M359" s="66">
        <f t="shared" si="110"/>
        <v>3.9313370600907689</v>
      </c>
      <c r="N359" s="43"/>
      <c r="O359" s="46"/>
      <c r="P359" s="46"/>
      <c r="Q359" s="46"/>
      <c r="R359" s="103"/>
      <c r="S359" s="106">
        <f t="shared" si="67"/>
        <v>3.2754529778641768</v>
      </c>
      <c r="T359" s="84">
        <f t="shared" si="68"/>
        <v>2.7953188254541406E-2</v>
      </c>
      <c r="U359" s="93">
        <f t="shared" si="69"/>
        <v>12.3965554881119</v>
      </c>
      <c r="V359" s="37">
        <f t="shared" si="70"/>
        <v>0.10728450564523095</v>
      </c>
      <c r="W359" s="106">
        <f t="shared" si="71"/>
        <v>48.670815783257723</v>
      </c>
      <c r="X359" s="93">
        <f t="shared" si="72"/>
        <v>2.7295441482201568</v>
      </c>
      <c r="Y359" s="107">
        <f t="shared" si="73"/>
        <v>5.9413770038930336E-2</v>
      </c>
      <c r="Z359" s="93">
        <f t="shared" si="74"/>
        <v>10.330462906759919</v>
      </c>
      <c r="AA359" s="81">
        <f t="shared" si="75"/>
        <v>0.26944099706219382</v>
      </c>
      <c r="AB359" s="104"/>
      <c r="AC359" s="106">
        <f t="shared" si="76"/>
        <v>3.5861200000000224</v>
      </c>
      <c r="AD359" s="37">
        <f t="shared" si="77"/>
        <v>2.7953188254541406E-2</v>
      </c>
      <c r="AE359" s="93">
        <f t="shared" si="78"/>
        <v>14.339965000000021</v>
      </c>
      <c r="AF359" s="37">
        <f t="shared" si="79"/>
        <v>0.12200451075769769</v>
      </c>
      <c r="AG359" s="106">
        <f t="shared" si="80"/>
        <v>51.946930000000023</v>
      </c>
      <c r="AH359" s="93">
        <f t="shared" si="81"/>
        <v>2.9884333333333473</v>
      </c>
      <c r="AI359" s="37">
        <f t="shared" si="82"/>
        <v>6.1040136785246002E-2</v>
      </c>
      <c r="AJ359" s="93">
        <f t="shared" si="83"/>
        <v>11.949970833333353</v>
      </c>
      <c r="AK359" s="81">
        <f t="shared" si="84"/>
        <v>0.29877198372851343</v>
      </c>
      <c r="AL359" s="104"/>
      <c r="AM359" s="90">
        <f t="shared" si="85"/>
        <v>43252</v>
      </c>
      <c r="AN359" s="106">
        <f t="shared" si="64"/>
        <v>3.9206990000000133</v>
      </c>
      <c r="AO359" s="37">
        <f t="shared" si="86"/>
        <v>2.9186653292232689E-2</v>
      </c>
      <c r="AP359" s="93">
        <f t="shared" si="65"/>
        <v>13.296563790158075</v>
      </c>
      <c r="AQ359" s="37">
        <f t="shared" si="87"/>
        <v>0.10640992472344268</v>
      </c>
      <c r="AR359" s="106">
        <f t="shared" si="66"/>
        <v>57.260510833333356</v>
      </c>
      <c r="AS359" s="93">
        <f t="shared" si="88"/>
        <v>3.267249166666673</v>
      </c>
      <c r="AT359" s="37">
        <f t="shared" si="89"/>
        <v>6.051216514455815E-2</v>
      </c>
      <c r="AU359" s="93">
        <f t="shared" si="90"/>
        <v>11.080469825131729</v>
      </c>
      <c r="AV359" s="81">
        <f t="shared" si="91"/>
        <v>0.23994066664349267</v>
      </c>
      <c r="AW359" s="104"/>
      <c r="AX359" s="93">
        <f t="shared" si="92"/>
        <v>-0.55600000000000449</v>
      </c>
      <c r="AY359" s="37">
        <f t="shared" si="93"/>
        <v>-1.123459284703987E-2</v>
      </c>
      <c r="AZ359" s="93">
        <f t="shared" si="94"/>
        <v>13.202999999999996</v>
      </c>
      <c r="BA359" s="37">
        <f t="shared" si="95"/>
        <v>0.36951106881979223</v>
      </c>
      <c r="BB359" s="106">
        <f t="shared" si="96"/>
        <v>46.603809523809517</v>
      </c>
      <c r="BC359" s="93">
        <f t="shared" si="97"/>
        <v>-0.52952380952381617</v>
      </c>
      <c r="BD359" s="37">
        <f t="shared" si="98"/>
        <v>-1.1234592847039981E-2</v>
      </c>
      <c r="BE359" s="93">
        <f t="shared" si="99"/>
        <v>12.574285714285708</v>
      </c>
      <c r="BF359" s="81">
        <f t="shared" si="100"/>
        <v>0.36951106881979223</v>
      </c>
      <c r="BG359" s="103"/>
      <c r="BH359" s="93">
        <f t="shared" si="101"/>
        <v>0.26821399999999329</v>
      </c>
      <c r="BI359" s="37">
        <f t="shared" si="102"/>
        <v>4.4251934927048708E-3</v>
      </c>
      <c r="BJ359" s="93">
        <f t="shared" si="103"/>
        <v>15.299056</v>
      </c>
      <c r="BK359" s="37">
        <f t="shared" si="104"/>
        <v>0.33565400107472954</v>
      </c>
      <c r="BL359" s="106">
        <f t="shared" si="105"/>
        <v>46.839901904761895</v>
      </c>
      <c r="BM359" s="93">
        <f t="shared" si="106"/>
        <v>0.25544190476189499</v>
      </c>
      <c r="BN359" s="37">
        <f t="shared" si="107"/>
        <v>5.4834145284048397E-3</v>
      </c>
      <c r="BO359" s="93">
        <f t="shared" si="108"/>
        <v>14.570529523809519</v>
      </c>
      <c r="BP359" s="81">
        <f t="shared" si="109"/>
        <v>0.45152813484559928</v>
      </c>
      <c r="BQ359" s="103"/>
    </row>
    <row r="360" spans="1:69" ht="12.75" customHeight="1" x14ac:dyDescent="0.2">
      <c r="A360" s="90">
        <v>43282</v>
      </c>
      <c r="B360" s="55">
        <v>2018</v>
      </c>
      <c r="C360" s="80" t="s">
        <v>55</v>
      </c>
      <c r="D360" s="58"/>
      <c r="E360" s="41">
        <v>137.72792799999999</v>
      </c>
      <c r="F360" s="41">
        <v>127.61783494655224</v>
      </c>
      <c r="G360" s="41">
        <v>131.79739000000006</v>
      </c>
      <c r="H360" s="41">
        <v>48.463999999999999</v>
      </c>
      <c r="I360" s="41">
        <v>60.911133</v>
      </c>
      <c r="J360" s="84"/>
      <c r="K360" s="41">
        <v>109.17460916037864</v>
      </c>
      <c r="L360" s="41"/>
      <c r="M360" s="66">
        <f t="shared" si="110"/>
        <v>4.1795550534478281</v>
      </c>
      <c r="N360" s="43"/>
      <c r="O360" s="46"/>
      <c r="P360" s="46"/>
      <c r="Q360" s="46"/>
      <c r="R360" s="103"/>
      <c r="S360" s="106">
        <f t="shared" si="67"/>
        <v>-0.32714399335702637</v>
      </c>
      <c r="T360" s="84">
        <f t="shared" si="68"/>
        <v>-5.9848502289039374E-4</v>
      </c>
      <c r="U360" s="93">
        <f t="shared" si="69"/>
        <v>13.713296028525363</v>
      </c>
      <c r="V360" s="37">
        <f t="shared" si="70"/>
        <v>0.12039288476813326</v>
      </c>
      <c r="W360" s="106">
        <f t="shared" si="71"/>
        <v>48.398195788793529</v>
      </c>
      <c r="X360" s="93">
        <f t="shared" si="72"/>
        <v>-0.27261999446419338</v>
      </c>
      <c r="Y360" s="107">
        <f t="shared" si="73"/>
        <v>-5.601303164471938E-3</v>
      </c>
      <c r="Z360" s="93">
        <f t="shared" si="74"/>
        <v>11.4277466904378</v>
      </c>
      <c r="AA360" s="81">
        <f t="shared" si="75"/>
        <v>0.3091048923975892</v>
      </c>
      <c r="AB360" s="104"/>
      <c r="AC360" s="106">
        <f t="shared" si="76"/>
        <v>-7.8925999999967189E-2</v>
      </c>
      <c r="AD360" s="37">
        <f t="shared" si="77"/>
        <v>-5.9848502289039374E-4</v>
      </c>
      <c r="AE360" s="93">
        <f t="shared" si="78"/>
        <v>16.400265000000047</v>
      </c>
      <c r="AF360" s="37">
        <f t="shared" si="79"/>
        <v>0.14212022179928696</v>
      </c>
      <c r="AG360" s="106">
        <f t="shared" si="80"/>
        <v>51.881158333333389</v>
      </c>
      <c r="AH360" s="93">
        <f t="shared" si="81"/>
        <v>-6.5771666666634587E-2</v>
      </c>
      <c r="AI360" s="37">
        <f t="shared" si="82"/>
        <v>-1.2661319286170203E-3</v>
      </c>
      <c r="AJ360" s="93">
        <f t="shared" si="83"/>
        <v>13.666887500000044</v>
      </c>
      <c r="AK360" s="81">
        <f t="shared" si="84"/>
        <v>0.35763831683735181</v>
      </c>
      <c r="AL360" s="104"/>
      <c r="AM360" s="90">
        <f t="shared" si="85"/>
        <v>43282</v>
      </c>
      <c r="AN360" s="106">
        <f t="shared" si="64"/>
        <v>-0.5246850000000336</v>
      </c>
      <c r="AO360" s="37">
        <f t="shared" si="86"/>
        <v>-3.7951181436262083E-3</v>
      </c>
      <c r="AP360" s="93">
        <f t="shared" si="65"/>
        <v>14.601528720144003</v>
      </c>
      <c r="AQ360" s="37">
        <f t="shared" si="87"/>
        <v>0.11858974846617532</v>
      </c>
      <c r="AR360" s="106">
        <f t="shared" si="66"/>
        <v>56.823273333333333</v>
      </c>
      <c r="AS360" s="93">
        <f t="shared" si="88"/>
        <v>-0.43723750000002326</v>
      </c>
      <c r="AT360" s="37">
        <f t="shared" si="89"/>
        <v>-7.6359343225679277E-3</v>
      </c>
      <c r="AU360" s="93">
        <f t="shared" si="90"/>
        <v>12.167940600120005</v>
      </c>
      <c r="AV360" s="81">
        <f t="shared" si="91"/>
        <v>0.2724857224290671</v>
      </c>
      <c r="AW360" s="104"/>
      <c r="AX360" s="93">
        <f t="shared" si="92"/>
        <v>-0.46999999999999886</v>
      </c>
      <c r="AY360" s="37">
        <f t="shared" si="93"/>
        <v>-9.604773776924036E-3</v>
      </c>
      <c r="AZ360" s="93">
        <f t="shared" si="94"/>
        <v>13.477000000000004</v>
      </c>
      <c r="BA360" s="37">
        <f t="shared" si="95"/>
        <v>0.38520021722354025</v>
      </c>
      <c r="BB360" s="106">
        <f t="shared" si="96"/>
        <v>46.156190476190474</v>
      </c>
      <c r="BC360" s="93">
        <f t="shared" si="97"/>
        <v>-0.44761904761904248</v>
      </c>
      <c r="BD360" s="37">
        <f t="shared" si="98"/>
        <v>-9.604773776923925E-3</v>
      </c>
      <c r="BE360" s="93">
        <f t="shared" si="99"/>
        <v>12.835238095238097</v>
      </c>
      <c r="BF360" s="81">
        <f t="shared" si="100"/>
        <v>0.38520021722354025</v>
      </c>
      <c r="BG360" s="103"/>
      <c r="BH360" s="93">
        <f t="shared" si="101"/>
        <v>0</v>
      </c>
      <c r="BI360" s="37">
        <f t="shared" si="102"/>
        <v>5.2951025048963984E-4</v>
      </c>
      <c r="BJ360" s="93">
        <f t="shared" si="103"/>
        <v>14.444223999999991</v>
      </c>
      <c r="BK360" s="37">
        <f t="shared" si="104"/>
        <v>0.3108496844496369</v>
      </c>
      <c r="BL360" s="106">
        <f t="shared" si="105"/>
        <v>46.870602857142856</v>
      </c>
      <c r="BM360" s="93">
        <f t="shared" si="106"/>
        <v>0</v>
      </c>
      <c r="BN360" s="37">
        <f t="shared" si="107"/>
        <v>6.5544442094234157E-4</v>
      </c>
      <c r="BO360" s="93">
        <f t="shared" si="108"/>
        <v>13.756403809523803</v>
      </c>
      <c r="BP360" s="81">
        <f t="shared" si="109"/>
        <v>0.4154231177309089</v>
      </c>
      <c r="BQ360" s="103"/>
    </row>
    <row r="361" spans="1:69" ht="12.75" customHeight="1" x14ac:dyDescent="0.2">
      <c r="A361" s="90">
        <v>43313</v>
      </c>
      <c r="B361" s="55">
        <v>2018</v>
      </c>
      <c r="C361" s="80" t="s">
        <v>56</v>
      </c>
      <c r="D361" s="58"/>
      <c r="E361" s="41">
        <v>138.68757100000002</v>
      </c>
      <c r="F361" s="41">
        <v>128.61607556446174</v>
      </c>
      <c r="G361" s="41">
        <v>132.49018200000003</v>
      </c>
      <c r="H361" s="41">
        <v>49.098999999999997</v>
      </c>
      <c r="I361" s="41">
        <v>61.818066000000002</v>
      </c>
      <c r="J361" s="84"/>
      <c r="K361" s="41">
        <v>110.41572415806664</v>
      </c>
      <c r="L361" s="41"/>
      <c r="M361" s="66">
        <f t="shared" si="110"/>
        <v>3.8741064355382946</v>
      </c>
      <c r="N361" s="43"/>
      <c r="O361" s="46"/>
      <c r="P361" s="46"/>
      <c r="Q361" s="46"/>
      <c r="R361" s="103"/>
      <c r="S361" s="106">
        <f t="shared" si="67"/>
        <v>0.99824061790950225</v>
      </c>
      <c r="T361" s="84">
        <f t="shared" si="68"/>
        <v>5.2564925602849311E-3</v>
      </c>
      <c r="U361" s="93">
        <f t="shared" si="69"/>
        <v>12.975412263611886</v>
      </c>
      <c r="V361" s="37">
        <f t="shared" si="70"/>
        <v>0.11220458179018866</v>
      </c>
      <c r="W361" s="106">
        <f t="shared" si="71"/>
        <v>49.230062970384779</v>
      </c>
      <c r="X361" s="93">
        <f t="shared" si="72"/>
        <v>0.8318671815912495</v>
      </c>
      <c r="Y361" s="107">
        <f t="shared" si="73"/>
        <v>1.7187979180493862E-2</v>
      </c>
      <c r="Z361" s="93">
        <f t="shared" si="74"/>
        <v>10.812843553009898</v>
      </c>
      <c r="AA361" s="81">
        <f t="shared" si="75"/>
        <v>0.28145825536034486</v>
      </c>
      <c r="AB361" s="104"/>
      <c r="AC361" s="106">
        <f t="shared" si="76"/>
        <v>0.69279199999996877</v>
      </c>
      <c r="AD361" s="37">
        <f t="shared" si="77"/>
        <v>5.2564925602849311E-3</v>
      </c>
      <c r="AE361" s="93">
        <f t="shared" si="78"/>
        <v>15.143829000000011</v>
      </c>
      <c r="AF361" s="37">
        <f t="shared" si="79"/>
        <v>0.12905240438107191</v>
      </c>
      <c r="AG361" s="106">
        <f t="shared" si="80"/>
        <v>52.458485000000024</v>
      </c>
      <c r="AH361" s="93">
        <f t="shared" si="81"/>
        <v>0.5773266666666359</v>
      </c>
      <c r="AI361" s="37">
        <f t="shared" si="82"/>
        <v>1.1127867711768324E-2</v>
      </c>
      <c r="AJ361" s="93">
        <f t="shared" si="83"/>
        <v>12.619857500000009</v>
      </c>
      <c r="AK361" s="81">
        <f t="shared" si="84"/>
        <v>0.31677440443951044</v>
      </c>
      <c r="AL361" s="104"/>
      <c r="AM361" s="90">
        <f t="shared" si="85"/>
        <v>43313</v>
      </c>
      <c r="AN361" s="106">
        <f t="shared" si="64"/>
        <v>0.95964300000002822</v>
      </c>
      <c r="AO361" s="37">
        <f t="shared" si="86"/>
        <v>6.9676718000144522E-3</v>
      </c>
      <c r="AP361" s="93">
        <f t="shared" si="65"/>
        <v>13.507032892378504</v>
      </c>
      <c r="AQ361" s="37">
        <f t="shared" si="87"/>
        <v>0.10790042203498196</v>
      </c>
      <c r="AR361" s="106">
        <f t="shared" si="66"/>
        <v>57.622975833333356</v>
      </c>
      <c r="AS361" s="93">
        <f t="shared" si="88"/>
        <v>0.79970250000002352</v>
      </c>
      <c r="AT361" s="37">
        <f t="shared" si="89"/>
        <v>1.4073502864026421E-2</v>
      </c>
      <c r="AU361" s="93">
        <f t="shared" si="90"/>
        <v>11.255860743648753</v>
      </c>
      <c r="AV361" s="81">
        <f t="shared" si="91"/>
        <v>0.2427552527664778</v>
      </c>
      <c r="AW361" s="104"/>
      <c r="AX361" s="93">
        <f t="shared" si="92"/>
        <v>0.63499999999999801</v>
      </c>
      <c r="AY361" s="37">
        <f t="shared" si="93"/>
        <v>1.3102509078903868E-2</v>
      </c>
      <c r="AZ361" s="93">
        <f t="shared" si="94"/>
        <v>12.183999999999997</v>
      </c>
      <c r="BA361" s="37">
        <f t="shared" si="95"/>
        <v>0.33005553298117296</v>
      </c>
      <c r="BB361" s="106">
        <f t="shared" si="96"/>
        <v>46.760952380952375</v>
      </c>
      <c r="BC361" s="93">
        <f t="shared" si="97"/>
        <v>0.60476190476190084</v>
      </c>
      <c r="BD361" s="37">
        <f t="shared" si="98"/>
        <v>1.3102509078903868E-2</v>
      </c>
      <c r="BE361" s="93">
        <f t="shared" si="99"/>
        <v>11.603809523809517</v>
      </c>
      <c r="BF361" s="81">
        <f t="shared" si="100"/>
        <v>0.33005553298117274</v>
      </c>
      <c r="BG361" s="103"/>
      <c r="BH361" s="93">
        <f t="shared" si="101"/>
        <v>0.90693300000000221</v>
      </c>
      <c r="BI361" s="37">
        <f t="shared" si="102"/>
        <v>1.4889445579677529E-2</v>
      </c>
      <c r="BJ361" s="93">
        <f t="shared" si="103"/>
        <v>13.127032</v>
      </c>
      <c r="BK361" s="37">
        <f t="shared" si="104"/>
        <v>0.26959854662359395</v>
      </c>
      <c r="BL361" s="106">
        <f t="shared" si="105"/>
        <v>47.734348571428569</v>
      </c>
      <c r="BM361" s="93">
        <f t="shared" si="106"/>
        <v>0.86374571428571301</v>
      </c>
      <c r="BN361" s="37">
        <f t="shared" si="107"/>
        <v>1.8428303918307298E-2</v>
      </c>
      <c r="BO361" s="93">
        <f t="shared" si="108"/>
        <v>12.501935238095236</v>
      </c>
      <c r="BP361" s="81">
        <f t="shared" si="109"/>
        <v>0.35484186450171928</v>
      </c>
      <c r="BQ361" s="103"/>
    </row>
    <row r="362" spans="1:69" ht="12.75" customHeight="1" x14ac:dyDescent="0.2">
      <c r="A362" s="90">
        <v>43344</v>
      </c>
      <c r="B362" s="55">
        <v>2018</v>
      </c>
      <c r="C362" s="80" t="s">
        <v>57</v>
      </c>
      <c r="D362" s="58"/>
      <c r="E362" s="41">
        <v>140.89387900000003</v>
      </c>
      <c r="F362" s="41">
        <v>130.75124439175903</v>
      </c>
      <c r="G362" s="41">
        <v>134.48279000000002</v>
      </c>
      <c r="H362" s="41">
        <v>51.298000000000002</v>
      </c>
      <c r="I362" s="41">
        <v>63.797067999999996</v>
      </c>
      <c r="J362" s="84"/>
      <c r="K362" s="41">
        <v>115.21065837749394</v>
      </c>
      <c r="L362" s="41"/>
      <c r="M362" s="66">
        <f t="shared" si="110"/>
        <v>3.7315456082409924</v>
      </c>
      <c r="N362" s="43"/>
      <c r="O362" s="46"/>
      <c r="P362" s="46"/>
      <c r="Q362" s="46"/>
      <c r="R362" s="103"/>
      <c r="S362" s="106">
        <f t="shared" si="67"/>
        <v>2.1351688272972922</v>
      </c>
      <c r="T362" s="84">
        <f t="shared" si="68"/>
        <v>1.5039665354222187E-2</v>
      </c>
      <c r="U362" s="93">
        <f t="shared" si="69"/>
        <v>11.817431786605724</v>
      </c>
      <c r="V362" s="37">
        <f t="shared" si="70"/>
        <v>9.9361413947421706E-2</v>
      </c>
      <c r="W362" s="106">
        <f t="shared" si="71"/>
        <v>51.009370326465856</v>
      </c>
      <c r="X362" s="93">
        <f t="shared" si="72"/>
        <v>1.7793073560810768</v>
      </c>
      <c r="Y362" s="107">
        <f t="shared" si="73"/>
        <v>3.6142699170452985E-2</v>
      </c>
      <c r="Z362" s="93">
        <f t="shared" si="74"/>
        <v>9.8478598221714293</v>
      </c>
      <c r="AA362" s="81">
        <f t="shared" si="75"/>
        <v>0.2392492331189835</v>
      </c>
      <c r="AB362" s="104"/>
      <c r="AC362" s="106">
        <f t="shared" si="76"/>
        <v>1.9926079999999899</v>
      </c>
      <c r="AD362" s="37">
        <f t="shared" si="77"/>
        <v>1.5039665354222187E-2</v>
      </c>
      <c r="AE362" s="93">
        <f t="shared" si="78"/>
        <v>13.966255000000018</v>
      </c>
      <c r="AF362" s="37">
        <f t="shared" si="79"/>
        <v>0.1158866291666949</v>
      </c>
      <c r="AG362" s="106">
        <f t="shared" si="80"/>
        <v>54.118991666666687</v>
      </c>
      <c r="AH362" s="93">
        <f t="shared" si="81"/>
        <v>1.660506666666663</v>
      </c>
      <c r="AI362" s="37">
        <f t="shared" si="82"/>
        <v>3.1653728975715945E-2</v>
      </c>
      <c r="AJ362" s="93">
        <f t="shared" si="83"/>
        <v>11.638545833333353</v>
      </c>
      <c r="AK362" s="81">
        <f t="shared" si="84"/>
        <v>0.27397419224354946</v>
      </c>
      <c r="AL362" s="104"/>
      <c r="AM362" s="90">
        <f t="shared" si="85"/>
        <v>43344</v>
      </c>
      <c r="AN362" s="106">
        <f t="shared" si="64"/>
        <v>2.206308000000007</v>
      </c>
      <c r="AO362" s="37">
        <f t="shared" si="86"/>
        <v>1.5908476758887069E-2</v>
      </c>
      <c r="AP362" s="93">
        <f t="shared" si="65"/>
        <v>12.414403104821019</v>
      </c>
      <c r="AQ362" s="37">
        <f t="shared" si="87"/>
        <v>9.6625573994008285E-2</v>
      </c>
      <c r="AR362" s="106">
        <f t="shared" si="66"/>
        <v>59.461565833333353</v>
      </c>
      <c r="AS362" s="93">
        <f t="shared" si="88"/>
        <v>1.8385899999999964</v>
      </c>
      <c r="AT362" s="37">
        <f t="shared" si="89"/>
        <v>3.1907237927417453E-2</v>
      </c>
      <c r="AU362" s="93">
        <f t="shared" si="90"/>
        <v>10.345335920684178</v>
      </c>
      <c r="AV362" s="81">
        <f t="shared" si="91"/>
        <v>0.21062968267480731</v>
      </c>
      <c r="AW362" s="104"/>
      <c r="AX362" s="93">
        <f t="shared" si="92"/>
        <v>2.1990000000000052</v>
      </c>
      <c r="AY362" s="37">
        <f t="shared" si="93"/>
        <v>4.4787062872970962E-2</v>
      </c>
      <c r="AZ362" s="93">
        <f t="shared" si="94"/>
        <v>12.795000000000002</v>
      </c>
      <c r="BA362" s="37">
        <f t="shared" si="95"/>
        <v>0.33231176791418848</v>
      </c>
      <c r="BB362" s="106">
        <f t="shared" si="96"/>
        <v>48.855238095238093</v>
      </c>
      <c r="BC362" s="93">
        <f t="shared" si="97"/>
        <v>2.0942857142857179</v>
      </c>
      <c r="BD362" s="37">
        <f t="shared" si="98"/>
        <v>4.4787062872970962E-2</v>
      </c>
      <c r="BE362" s="93">
        <f t="shared" si="99"/>
        <v>12.185714285714283</v>
      </c>
      <c r="BF362" s="81">
        <f t="shared" si="100"/>
        <v>0.33231176791418848</v>
      </c>
      <c r="BG362" s="103"/>
      <c r="BH362" s="93">
        <f t="shared" si="101"/>
        <v>1.9790019999999942</v>
      </c>
      <c r="BI362" s="37">
        <f t="shared" si="102"/>
        <v>3.2013327624969667E-2</v>
      </c>
      <c r="BJ362" s="93">
        <f t="shared" si="103"/>
        <v>13.203968999999994</v>
      </c>
      <c r="BK362" s="37">
        <f t="shared" si="104"/>
        <v>0.26098359778277258</v>
      </c>
      <c r="BL362" s="106">
        <f t="shared" si="105"/>
        <v>49.619112380952373</v>
      </c>
      <c r="BM362" s="93">
        <f t="shared" si="106"/>
        <v>1.884763809523804</v>
      </c>
      <c r="BN362" s="37">
        <f t="shared" si="107"/>
        <v>3.9484435546522478E-2</v>
      </c>
      <c r="BO362" s="93">
        <f t="shared" si="108"/>
        <v>12.575208571428561</v>
      </c>
      <c r="BP362" s="81">
        <f t="shared" si="109"/>
        <v>0.33946769314835379</v>
      </c>
      <c r="BQ362" s="103"/>
    </row>
    <row r="363" spans="1:69" ht="12.75" customHeight="1" x14ac:dyDescent="0.2">
      <c r="A363" s="90">
        <v>43374</v>
      </c>
      <c r="B363" s="55">
        <v>2018</v>
      </c>
      <c r="C363" s="80" t="s">
        <v>58</v>
      </c>
      <c r="D363" s="58"/>
      <c r="E363" s="41">
        <v>141.371228</v>
      </c>
      <c r="F363" s="41">
        <v>130.88156036733116</v>
      </c>
      <c r="G363" s="41">
        <v>136.616613</v>
      </c>
      <c r="H363" s="41">
        <v>53.597000000000001</v>
      </c>
      <c r="I363" s="41">
        <v>66.463595999999995</v>
      </c>
      <c r="J363" s="84"/>
      <c r="K363" s="41">
        <v>121.01589521484195</v>
      </c>
      <c r="L363" s="41"/>
      <c r="M363" s="66">
        <f t="shared" si="110"/>
        <v>5.7350526326688396</v>
      </c>
      <c r="N363" s="43"/>
      <c r="O363" s="46"/>
      <c r="P363" s="46"/>
      <c r="Q363" s="46"/>
      <c r="R363" s="103"/>
      <c r="S363" s="106">
        <f t="shared" si="67"/>
        <v>0.13031597557213104</v>
      </c>
      <c r="T363" s="84">
        <f t="shared" si="68"/>
        <v>1.5866885272085574E-2</v>
      </c>
      <c r="U363" s="93">
        <f t="shared" si="69"/>
        <v>13.731517731424404</v>
      </c>
      <c r="V363" s="37">
        <f t="shared" si="70"/>
        <v>0.11721308351633208</v>
      </c>
      <c r="W363" s="106">
        <f t="shared" si="71"/>
        <v>51.117966972775974</v>
      </c>
      <c r="X363" s="93">
        <f t="shared" si="72"/>
        <v>0.10859664631011867</v>
      </c>
      <c r="Y363" s="107">
        <f t="shared" si="73"/>
        <v>2.1289548491794097E-3</v>
      </c>
      <c r="Z363" s="93">
        <f t="shared" si="74"/>
        <v>11.442931442853677</v>
      </c>
      <c r="AA363" s="81">
        <f t="shared" si="75"/>
        <v>0.28841641324362755</v>
      </c>
      <c r="AB363" s="104"/>
      <c r="AC363" s="106">
        <f t="shared" si="76"/>
        <v>2.1338229999999783</v>
      </c>
      <c r="AD363" s="37">
        <f t="shared" si="77"/>
        <v>1.5866885272085574E-2</v>
      </c>
      <c r="AE363" s="93">
        <f t="shared" si="78"/>
        <v>16.272928999999976</v>
      </c>
      <c r="AF363" s="37">
        <f t="shared" si="79"/>
        <v>0.13522046574542279</v>
      </c>
      <c r="AG363" s="106">
        <f t="shared" si="80"/>
        <v>55.897177499999998</v>
      </c>
      <c r="AH363" s="93">
        <f t="shared" si="81"/>
        <v>1.7781858333333105</v>
      </c>
      <c r="AI363" s="37">
        <f t="shared" si="82"/>
        <v>3.2856965338261102E-2</v>
      </c>
      <c r="AJ363" s="93">
        <f t="shared" si="83"/>
        <v>13.560774166666647</v>
      </c>
      <c r="AK363" s="81">
        <f t="shared" si="84"/>
        <v>0.32031001924978453</v>
      </c>
      <c r="AL363" s="104"/>
      <c r="AM363" s="90">
        <f t="shared" si="85"/>
        <v>43374</v>
      </c>
      <c r="AN363" s="106">
        <f t="shared" si="64"/>
        <v>0.47734899999997538</v>
      </c>
      <c r="AO363" s="37">
        <f t="shared" si="86"/>
        <v>3.3880038181075545E-3</v>
      </c>
      <c r="AP363" s="93">
        <f t="shared" si="65"/>
        <v>14.742206195639142</v>
      </c>
      <c r="AQ363" s="37">
        <f t="shared" si="87"/>
        <v>0.11642043810790503</v>
      </c>
      <c r="AR363" s="106">
        <f t="shared" si="66"/>
        <v>59.85935666666667</v>
      </c>
      <c r="AS363" s="93">
        <f t="shared" si="88"/>
        <v>0.39779083333331755</v>
      </c>
      <c r="AT363" s="37">
        <f t="shared" si="89"/>
        <v>6.6898815690170643E-3</v>
      </c>
      <c r="AU363" s="93">
        <f t="shared" si="90"/>
        <v>12.28517182969928</v>
      </c>
      <c r="AV363" s="81">
        <f t="shared" si="91"/>
        <v>0.25823189344808539</v>
      </c>
      <c r="AW363" s="104"/>
      <c r="AX363" s="93">
        <f t="shared" si="92"/>
        <v>2.2989999999999995</v>
      </c>
      <c r="AY363" s="37">
        <f t="shared" si="93"/>
        <v>4.4816562049202702E-2</v>
      </c>
      <c r="AZ363" s="93">
        <f t="shared" si="94"/>
        <v>13.649000000000001</v>
      </c>
      <c r="BA363" s="37">
        <f t="shared" si="95"/>
        <v>0.34166916992089713</v>
      </c>
      <c r="BB363" s="106">
        <f t="shared" si="96"/>
        <v>51.044761904761906</v>
      </c>
      <c r="BC363" s="93">
        <f t="shared" si="97"/>
        <v>2.1895238095238128</v>
      </c>
      <c r="BD363" s="37">
        <f t="shared" si="98"/>
        <v>4.4816562049202702E-2</v>
      </c>
      <c r="BE363" s="93">
        <f t="shared" si="99"/>
        <v>12.999047619047623</v>
      </c>
      <c r="BF363" s="81">
        <f t="shared" si="100"/>
        <v>0.34166916992089735</v>
      </c>
      <c r="BG363" s="103"/>
      <c r="BH363" s="93">
        <f t="shared" si="101"/>
        <v>2.6665279999999996</v>
      </c>
      <c r="BI363" s="37">
        <f t="shared" si="102"/>
        <v>4.1797030546921077E-2</v>
      </c>
      <c r="BJ363" s="93">
        <f t="shared" si="103"/>
        <v>14.776067999999995</v>
      </c>
      <c r="BK363" s="37">
        <f t="shared" si="104"/>
        <v>0.28587298661294058</v>
      </c>
      <c r="BL363" s="106">
        <f t="shared" si="105"/>
        <v>52.158662857142851</v>
      </c>
      <c r="BM363" s="93">
        <f t="shared" si="106"/>
        <v>2.5395504761904775</v>
      </c>
      <c r="BN363" s="37">
        <f t="shared" si="107"/>
        <v>5.1180892892500607E-2</v>
      </c>
      <c r="BO363" s="93">
        <f t="shared" si="108"/>
        <v>14.072445714285713</v>
      </c>
      <c r="BP363" s="81">
        <f t="shared" si="109"/>
        <v>0.36948919504138589</v>
      </c>
      <c r="BQ363" s="103"/>
    </row>
    <row r="364" spans="1:69" ht="12.75" customHeight="1" x14ac:dyDescent="0.2">
      <c r="A364" s="90">
        <v>43405</v>
      </c>
      <c r="B364" s="55">
        <v>2018</v>
      </c>
      <c r="C364" s="80" t="s">
        <v>59</v>
      </c>
      <c r="D364" s="58"/>
      <c r="E364" s="41">
        <v>138.93476100000001</v>
      </c>
      <c r="F364" s="41">
        <v>128.61109268958873</v>
      </c>
      <c r="G364" s="41">
        <v>137.05865400000002</v>
      </c>
      <c r="H364" s="41">
        <v>51.558</v>
      </c>
      <c r="I364" s="41">
        <v>63.818389000000003</v>
      </c>
      <c r="J364" s="84"/>
      <c r="K364" s="41">
        <v>103.90035727335935</v>
      </c>
      <c r="L364" s="41"/>
      <c r="M364" s="66">
        <f t="shared" si="110"/>
        <v>8.4475613104112881</v>
      </c>
      <c r="N364" s="43"/>
      <c r="O364" s="46"/>
      <c r="P364" s="46"/>
      <c r="Q364" s="46"/>
      <c r="R364" s="103"/>
      <c r="S364" s="106">
        <f t="shared" si="67"/>
        <v>-2.2704676777424311</v>
      </c>
      <c r="T364" s="84">
        <f t="shared" si="68"/>
        <v>3.2356313796186864E-3</v>
      </c>
      <c r="U364" s="93">
        <f t="shared" si="69"/>
        <v>9.4862320377947924</v>
      </c>
      <c r="V364" s="37">
        <f t="shared" si="70"/>
        <v>7.9632681086808432E-2</v>
      </c>
      <c r="W364" s="106">
        <f t="shared" si="71"/>
        <v>49.225910574657277</v>
      </c>
      <c r="X364" s="93">
        <f t="shared" si="72"/>
        <v>-1.8920563981186973</v>
      </c>
      <c r="Y364" s="107">
        <f t="shared" si="73"/>
        <v>-3.7013529883267005E-2</v>
      </c>
      <c r="Z364" s="93">
        <f t="shared" si="74"/>
        <v>7.9051933648289889</v>
      </c>
      <c r="AA364" s="81">
        <f t="shared" si="75"/>
        <v>0.19131307243981488</v>
      </c>
      <c r="AB364" s="104"/>
      <c r="AC364" s="106">
        <f t="shared" si="76"/>
        <v>0.44204100000001745</v>
      </c>
      <c r="AD364" s="37">
        <f t="shared" si="77"/>
        <v>3.2356313796186864E-3</v>
      </c>
      <c r="AE364" s="93">
        <f t="shared" si="78"/>
        <v>14.342412999999993</v>
      </c>
      <c r="AF364" s="37">
        <f t="shared" si="79"/>
        <v>0.11687461156832524</v>
      </c>
      <c r="AG364" s="106">
        <f t="shared" si="80"/>
        <v>56.265545000000017</v>
      </c>
      <c r="AH364" s="93">
        <f t="shared" si="81"/>
        <v>0.36836750000001928</v>
      </c>
      <c r="AI364" s="37">
        <f t="shared" si="82"/>
        <v>6.5900912438738857E-3</v>
      </c>
      <c r="AJ364" s="93">
        <f t="shared" si="83"/>
        <v>11.952010833333333</v>
      </c>
      <c r="AK364" s="81">
        <f t="shared" si="84"/>
        <v>0.26971468329248749</v>
      </c>
      <c r="AL364" s="104"/>
      <c r="AM364" s="90">
        <f t="shared" si="85"/>
        <v>43405</v>
      </c>
      <c r="AN364" s="106">
        <f t="shared" si="64"/>
        <v>-2.4364669999999933</v>
      </c>
      <c r="AO364" s="37">
        <f t="shared" si="86"/>
        <v>-1.7234532333552322E-2</v>
      </c>
      <c r="AP364" s="93">
        <f t="shared" si="65"/>
        <v>10.223479743748783</v>
      </c>
      <c r="AQ364" s="37">
        <f t="shared" si="87"/>
        <v>7.9429554612193254E-2</v>
      </c>
      <c r="AR364" s="106">
        <f t="shared" si="66"/>
        <v>57.828967500000005</v>
      </c>
      <c r="AS364" s="93">
        <f t="shared" si="88"/>
        <v>-2.0303891666666658</v>
      </c>
      <c r="AT364" s="37">
        <f t="shared" si="89"/>
        <v>-3.3919328234232604E-2</v>
      </c>
      <c r="AU364" s="93">
        <f t="shared" si="90"/>
        <v>8.5195664531239856</v>
      </c>
      <c r="AV364" s="81">
        <f t="shared" si="91"/>
        <v>0.17277773147203423</v>
      </c>
      <c r="AW364" s="104"/>
      <c r="AX364" s="93">
        <f t="shared" si="92"/>
        <v>-2.0390000000000015</v>
      </c>
      <c r="AY364" s="37">
        <f t="shared" si="93"/>
        <v>-3.8043174058249529E-2</v>
      </c>
      <c r="AZ364" s="93">
        <f t="shared" si="94"/>
        <v>8.1280000000000001</v>
      </c>
      <c r="BA364" s="37">
        <f t="shared" si="95"/>
        <v>0.18715173842965682</v>
      </c>
      <c r="BB364" s="106">
        <f t="shared" si="96"/>
        <v>49.10285714285714</v>
      </c>
      <c r="BC364" s="93">
        <f t="shared" si="97"/>
        <v>-1.941904761904766</v>
      </c>
      <c r="BD364" s="37">
        <f t="shared" si="98"/>
        <v>-3.804317405824964E-2</v>
      </c>
      <c r="BE364" s="93">
        <f t="shared" si="99"/>
        <v>7.740952380952379</v>
      </c>
      <c r="BF364" s="81">
        <f t="shared" si="100"/>
        <v>0.18715173842965682</v>
      </c>
      <c r="BG364" s="103"/>
      <c r="BH364" s="93">
        <f t="shared" si="101"/>
        <v>-2.6452069999999921</v>
      </c>
      <c r="BI364" s="37">
        <f t="shared" si="102"/>
        <v>-3.9799336165921462E-2</v>
      </c>
      <c r="BJ364" s="93">
        <f t="shared" si="103"/>
        <v>9.6456750000000042</v>
      </c>
      <c r="BK364" s="37">
        <f t="shared" si="104"/>
        <v>0.1780541214900182</v>
      </c>
      <c r="BL364" s="106">
        <f t="shared" si="105"/>
        <v>49.639418095238092</v>
      </c>
      <c r="BM364" s="93">
        <f t="shared" si="106"/>
        <v>-2.5192447619047584</v>
      </c>
      <c r="BN364" s="37">
        <f t="shared" si="107"/>
        <v>-4.8299642358637707E-2</v>
      </c>
      <c r="BO364" s="93">
        <f t="shared" si="108"/>
        <v>9.1863571428571404</v>
      </c>
      <c r="BP364" s="81">
        <f t="shared" si="109"/>
        <v>0.22708682424973481</v>
      </c>
      <c r="BQ364" s="103"/>
    </row>
    <row r="365" spans="1:69" ht="12.75" customHeight="1" x14ac:dyDescent="0.2">
      <c r="A365" s="90">
        <v>43435</v>
      </c>
      <c r="B365" s="55">
        <v>2018</v>
      </c>
      <c r="C365" s="80" t="s">
        <v>60</v>
      </c>
      <c r="D365" s="58"/>
      <c r="E365" s="41">
        <v>131.38100400000002</v>
      </c>
      <c r="F365" s="86">
        <v>120.97308660849616</v>
      </c>
      <c r="G365" s="86">
        <v>131.004212</v>
      </c>
      <c r="H365" s="41">
        <v>46.966999999999999</v>
      </c>
      <c r="I365" s="41">
        <v>58.978699999999996</v>
      </c>
      <c r="J365" s="84"/>
      <c r="K365" s="41">
        <v>88.586307153099867</v>
      </c>
      <c r="L365" s="41"/>
      <c r="M365" s="66">
        <f t="shared" si="110"/>
        <v>10.031125391503835</v>
      </c>
      <c r="N365" s="43"/>
      <c r="O365" s="43"/>
      <c r="P365" s="46"/>
      <c r="Q365" s="46"/>
      <c r="R365" s="103"/>
      <c r="S365" s="106">
        <f t="shared" si="67"/>
        <v>-7.6380060810925698</v>
      </c>
      <c r="T365" s="84">
        <f t="shared" si="68"/>
        <v>-4.4174094982721956E-2</v>
      </c>
      <c r="U365" s="93">
        <f t="shared" si="69"/>
        <v>0.97912812685534334</v>
      </c>
      <c r="V365" s="37">
        <f t="shared" si="70"/>
        <v>8.159811870904754E-3</v>
      </c>
      <c r="W365" s="106">
        <f t="shared" si="71"/>
        <v>42.860905507080133</v>
      </c>
      <c r="X365" s="93">
        <f t="shared" si="72"/>
        <v>-6.3650050675771439</v>
      </c>
      <c r="Y365" s="107">
        <f t="shared" si="73"/>
        <v>-0.129301926430062</v>
      </c>
      <c r="Z365" s="93">
        <f t="shared" si="74"/>
        <v>0.81594010571278375</v>
      </c>
      <c r="AA365" s="81">
        <f t="shared" si="75"/>
        <v>1.9406368822609377E-2</v>
      </c>
      <c r="AB365" s="104"/>
      <c r="AC365" s="106">
        <f t="shared" si="76"/>
        <v>-6.054442000000023</v>
      </c>
      <c r="AD365" s="37">
        <f t="shared" si="77"/>
        <v>-4.4174094982721956E-2</v>
      </c>
      <c r="AE365" s="93">
        <f t="shared" si="78"/>
        <v>7.4904429999999422</v>
      </c>
      <c r="AF365" s="37">
        <f t="shared" si="79"/>
        <v>6.0644599064902049E-2</v>
      </c>
      <c r="AG365" s="106">
        <f t="shared" si="80"/>
        <v>51.22017666666666</v>
      </c>
      <c r="AH365" s="93">
        <f t="shared" si="81"/>
        <v>-5.0453683333333572</v>
      </c>
      <c r="AI365" s="37">
        <f t="shared" si="82"/>
        <v>-8.9670656053066899E-2</v>
      </c>
      <c r="AJ365" s="93">
        <f t="shared" si="83"/>
        <v>6.2420358333332757</v>
      </c>
      <c r="AK365" s="81">
        <f t="shared" si="84"/>
        <v>0.13877932074745281</v>
      </c>
      <c r="AL365" s="104"/>
      <c r="AM365" s="90">
        <f t="shared" si="85"/>
        <v>43435</v>
      </c>
      <c r="AN365" s="106">
        <f t="shared" si="64"/>
        <v>-7.5537569999999903</v>
      </c>
      <c r="AO365" s="37">
        <f t="shared" si="86"/>
        <v>-5.4369093419320613E-2</v>
      </c>
      <c r="AP365" s="93">
        <f t="shared" si="65"/>
        <v>1.8535520000000076</v>
      </c>
      <c r="AQ365" s="37">
        <f t="shared" si="87"/>
        <v>1.4310109334969345E-2</v>
      </c>
      <c r="AR365" s="106">
        <f t="shared" si="66"/>
        <v>51.534170000000017</v>
      </c>
      <c r="AS365" s="93">
        <f t="shared" si="88"/>
        <v>-6.2947974999999872</v>
      </c>
      <c r="AT365" s="37">
        <f t="shared" si="89"/>
        <v>-0.10885197803332713</v>
      </c>
      <c r="AU365" s="93">
        <f t="shared" si="90"/>
        <v>1.544626666666673</v>
      </c>
      <c r="AV365" s="81">
        <f t="shared" si="91"/>
        <v>3.0898995343226154E-2</v>
      </c>
      <c r="AW365" s="104"/>
      <c r="AX365" s="93">
        <f t="shared" si="92"/>
        <v>-4.5910000000000011</v>
      </c>
      <c r="AY365" s="37">
        <f t="shared" si="93"/>
        <v>-8.9045346987858376E-2</v>
      </c>
      <c r="AZ365" s="93">
        <f t="shared" si="94"/>
        <v>3.3790000000000049</v>
      </c>
      <c r="BA365" s="37">
        <f t="shared" si="95"/>
        <v>7.7521336147563735E-2</v>
      </c>
      <c r="BB365" s="106">
        <f t="shared" si="96"/>
        <v>44.730476190476189</v>
      </c>
      <c r="BC365" s="93">
        <f t="shared" si="97"/>
        <v>-4.3723809523809507</v>
      </c>
      <c r="BD365" s="37">
        <f t="shared" si="98"/>
        <v>-8.9045346987858265E-2</v>
      </c>
      <c r="BE365" s="93">
        <f t="shared" si="99"/>
        <v>3.2180952380952448</v>
      </c>
      <c r="BF365" s="81">
        <f t="shared" si="100"/>
        <v>7.7521336147563735E-2</v>
      </c>
      <c r="BG365" s="103"/>
      <c r="BH365" s="93">
        <f t="shared" si="101"/>
        <v>-4.839689000000007</v>
      </c>
      <c r="BI365" s="37">
        <f t="shared" si="102"/>
        <v>-7.5835336426308242E-2</v>
      </c>
      <c r="BJ365" s="93">
        <f t="shared" si="103"/>
        <v>5.8683249999999916</v>
      </c>
      <c r="BK365" s="37">
        <f t="shared" si="104"/>
        <v>0.11049300630997227</v>
      </c>
      <c r="BL365" s="106">
        <f t="shared" si="105"/>
        <v>45.030190476190469</v>
      </c>
      <c r="BM365" s="93">
        <f t="shared" si="106"/>
        <v>-4.6092276190476227</v>
      </c>
      <c r="BN365" s="37">
        <f t="shared" si="107"/>
        <v>-9.2854183145426261E-2</v>
      </c>
      <c r="BO365" s="93">
        <f t="shared" si="108"/>
        <v>5.5888809523809471</v>
      </c>
      <c r="BP365" s="81">
        <f t="shared" si="109"/>
        <v>0.14170120160455402</v>
      </c>
      <c r="BQ365" s="103"/>
    </row>
    <row r="366" spans="1:69" ht="12.75" customHeight="1" x14ac:dyDescent="0.2">
      <c r="A366" s="90">
        <v>43466</v>
      </c>
      <c r="B366" s="55">
        <v>2019</v>
      </c>
      <c r="C366" s="80" t="s">
        <v>50</v>
      </c>
      <c r="D366" s="58"/>
      <c r="E366" s="41">
        <v>129.554945</v>
      </c>
      <c r="F366" s="86">
        <v>119.45654401687585</v>
      </c>
      <c r="G366" s="86">
        <v>129.268337</v>
      </c>
      <c r="H366" s="41">
        <v>46.58700000000001</v>
      </c>
      <c r="I366" s="41">
        <v>56.722091999999996</v>
      </c>
      <c r="J366" s="84"/>
      <c r="K366" s="41">
        <v>89.192959139300541</v>
      </c>
      <c r="L366" s="41"/>
      <c r="M366" s="66">
        <f t="shared" si="110"/>
        <v>9.8117929831241497</v>
      </c>
      <c r="N366" s="43"/>
      <c r="O366" s="43"/>
      <c r="P366" s="46"/>
      <c r="Q366" s="46"/>
      <c r="R366" s="103"/>
      <c r="S366" s="106">
        <f t="shared" si="67"/>
        <v>-1.5165425916203077</v>
      </c>
      <c r="T366" s="84">
        <f t="shared" si="68"/>
        <v>-1.3250528158590735E-2</v>
      </c>
      <c r="U366" s="93">
        <f t="shared" si="69"/>
        <v>-1.7046061589781658</v>
      </c>
      <c r="V366" s="37">
        <f t="shared" si="70"/>
        <v>-1.4068916946596288E-2</v>
      </c>
      <c r="W366" s="106">
        <f t="shared" si="71"/>
        <v>41.597120014063208</v>
      </c>
      <c r="X366" s="93">
        <f t="shared" si="72"/>
        <v>-1.2637854930169254</v>
      </c>
      <c r="Y366" s="107">
        <f t="shared" si="73"/>
        <v>-2.9485739465027416E-2</v>
      </c>
      <c r="Z366" s="93">
        <f t="shared" si="74"/>
        <v>-1.4205051324818072</v>
      </c>
      <c r="AA366" s="81">
        <f t="shared" si="75"/>
        <v>-3.3021468006257382E-2</v>
      </c>
      <c r="AB366" s="104"/>
      <c r="AC366" s="106">
        <f t="shared" si="76"/>
        <v>-1.735874999999993</v>
      </c>
      <c r="AD366" s="37">
        <f t="shared" si="77"/>
        <v>-1.3250528158590735E-2</v>
      </c>
      <c r="AE366" s="93">
        <f t="shared" si="78"/>
        <v>4.7144449999999836</v>
      </c>
      <c r="AF366" s="37">
        <f t="shared" si="79"/>
        <v>3.7850643800034556E-2</v>
      </c>
      <c r="AG366" s="106">
        <f t="shared" si="80"/>
        <v>49.773614166666675</v>
      </c>
      <c r="AH366" s="93">
        <f t="shared" si="81"/>
        <v>-1.4465624999999847</v>
      </c>
      <c r="AI366" s="37">
        <f t="shared" si="82"/>
        <v>-2.8242044329796046E-2</v>
      </c>
      <c r="AJ366" s="93">
        <f t="shared" si="83"/>
        <v>3.9287041666666624</v>
      </c>
      <c r="AK366" s="81">
        <f t="shared" si="84"/>
        <v>8.5695536683715989E-2</v>
      </c>
      <c r="AL366" s="104"/>
      <c r="AM366" s="90">
        <f t="shared" si="85"/>
        <v>43466</v>
      </c>
      <c r="AN366" s="106">
        <f t="shared" si="64"/>
        <v>-1.826059000000015</v>
      </c>
      <c r="AO366" s="37">
        <f t="shared" si="86"/>
        <v>-1.3898957569238979E-2</v>
      </c>
      <c r="AP366" s="93">
        <f t="shared" si="65"/>
        <v>-0.95741399999999999</v>
      </c>
      <c r="AQ366" s="37">
        <f t="shared" si="87"/>
        <v>-7.3358110092853757E-3</v>
      </c>
      <c r="AR366" s="106">
        <f t="shared" si="66"/>
        <v>50.012454166666672</v>
      </c>
      <c r="AS366" s="93">
        <f t="shared" si="88"/>
        <v>-1.5217158333333458</v>
      </c>
      <c r="AT366" s="37">
        <f t="shared" si="89"/>
        <v>-2.9528288382899115E-2</v>
      </c>
      <c r="AU366" s="93">
        <f t="shared" si="90"/>
        <v>-0.79784499999999525</v>
      </c>
      <c r="AV366" s="81">
        <f t="shared" si="91"/>
        <v>-1.5702426734054975E-2</v>
      </c>
      <c r="AW366" s="104"/>
      <c r="AX366" s="93">
        <f t="shared" si="92"/>
        <v>-0.37999999999998835</v>
      </c>
      <c r="AY366" s="37">
        <f t="shared" si="93"/>
        <v>-8.0907871484231508E-3</v>
      </c>
      <c r="AZ366" s="93">
        <f t="shared" si="94"/>
        <v>0.66800000000001347</v>
      </c>
      <c r="BA366" s="37">
        <f t="shared" si="95"/>
        <v>1.4547355125329675E-2</v>
      </c>
      <c r="BB366" s="106">
        <f t="shared" si="96"/>
        <v>44.368571428571435</v>
      </c>
      <c r="BC366" s="93">
        <f t="shared" si="97"/>
        <v>-0.36190476190475351</v>
      </c>
      <c r="BD366" s="37">
        <f t="shared" si="98"/>
        <v>-8.0907871484231508E-3</v>
      </c>
      <c r="BE366" s="93">
        <f t="shared" si="99"/>
        <v>0.6361904761904853</v>
      </c>
      <c r="BF366" s="81">
        <f t="shared" si="100"/>
        <v>1.4547355125329675E-2</v>
      </c>
      <c r="BG366" s="103"/>
      <c r="BH366" s="93">
        <f t="shared" si="101"/>
        <v>-2.2566079999999999</v>
      </c>
      <c r="BI366" s="37">
        <f t="shared" si="102"/>
        <v>-3.8261406236488771E-2</v>
      </c>
      <c r="BJ366" s="93">
        <f t="shared" si="103"/>
        <v>1.2109030000000018</v>
      </c>
      <c r="BK366" s="37">
        <f t="shared" si="104"/>
        <v>2.1813674356713886E-2</v>
      </c>
      <c r="BL366" s="106">
        <f t="shared" si="105"/>
        <v>42.881039999999992</v>
      </c>
      <c r="BM366" s="93">
        <f t="shared" si="106"/>
        <v>-2.1491504761904778</v>
      </c>
      <c r="BN366" s="37">
        <f t="shared" si="107"/>
        <v>-4.7726879532673405E-2</v>
      </c>
      <c r="BO366" s="93">
        <f t="shared" si="108"/>
        <v>1.1532409523809548</v>
      </c>
      <c r="BP366" s="81">
        <f t="shared" si="109"/>
        <v>2.7637234138922606E-2</v>
      </c>
      <c r="BQ366" s="103"/>
    </row>
    <row r="367" spans="1:69" ht="12.75" customHeight="1" x14ac:dyDescent="0.2">
      <c r="A367" s="90">
        <v>43497</v>
      </c>
      <c r="B367" s="55">
        <v>2019</v>
      </c>
      <c r="C367" s="80" t="s">
        <v>51</v>
      </c>
      <c r="D367" s="58"/>
      <c r="E367" s="41">
        <v>129.294465</v>
      </c>
      <c r="F367" s="86">
        <v>118.85497628714059</v>
      </c>
      <c r="G367" s="86">
        <v>128.93373100000002</v>
      </c>
      <c r="H367" s="41">
        <v>47.216999999999999</v>
      </c>
      <c r="I367" s="41">
        <v>59.333861999999996</v>
      </c>
      <c r="J367" s="84"/>
      <c r="K367" s="41">
        <v>95.830918009360474</v>
      </c>
      <c r="L367" s="41"/>
      <c r="M367" s="66">
        <f t="shared" si="110"/>
        <v>10.078754712859435</v>
      </c>
      <c r="N367" s="43"/>
      <c r="O367" s="43"/>
      <c r="P367" s="46"/>
      <c r="Q367" s="46"/>
      <c r="R367" s="103"/>
      <c r="S367" s="106">
        <f t="shared" si="67"/>
        <v>-0.60156772973526529</v>
      </c>
      <c r="T367" s="84">
        <f t="shared" si="68"/>
        <v>-2.58846062203133E-3</v>
      </c>
      <c r="U367" s="93">
        <f t="shared" si="69"/>
        <v>-2.5867645911743864</v>
      </c>
      <c r="V367" s="37">
        <f t="shared" si="70"/>
        <v>-2.1300457095442482E-2</v>
      </c>
      <c r="W367" s="106">
        <f t="shared" si="71"/>
        <v>41.095813572617161</v>
      </c>
      <c r="X367" s="93">
        <f t="shared" si="72"/>
        <v>-0.5013064414460473</v>
      </c>
      <c r="Y367" s="107">
        <f t="shared" si="73"/>
        <v>-1.2051469940144055E-2</v>
      </c>
      <c r="Z367" s="93">
        <f t="shared" si="74"/>
        <v>-2.1556371593119792</v>
      </c>
      <c r="AA367" s="81">
        <f t="shared" si="75"/>
        <v>-4.9839649834465316E-2</v>
      </c>
      <c r="AB367" s="104"/>
      <c r="AC367" s="106">
        <f t="shared" si="76"/>
        <v>-0.33460599999997953</v>
      </c>
      <c r="AD367" s="37">
        <f t="shared" si="77"/>
        <v>-2.58846062203133E-3</v>
      </c>
      <c r="AE367" s="93">
        <f t="shared" si="78"/>
        <v>4.2716470000000157</v>
      </c>
      <c r="AF367" s="37">
        <f t="shared" si="79"/>
        <v>3.4265807717445362E-2</v>
      </c>
      <c r="AG367" s="106">
        <f t="shared" si="80"/>
        <v>49.49477583333335</v>
      </c>
      <c r="AH367" s="93">
        <f t="shared" si="81"/>
        <v>-0.27883833333332575</v>
      </c>
      <c r="AI367" s="37">
        <f t="shared" si="82"/>
        <v>-5.602131530968113E-3</v>
      </c>
      <c r="AJ367" s="93">
        <f t="shared" si="83"/>
        <v>3.5597058333333393</v>
      </c>
      <c r="AK367" s="81">
        <f t="shared" si="84"/>
        <v>7.7494294301354794E-2</v>
      </c>
      <c r="AL367" s="104"/>
      <c r="AM367" s="90">
        <f t="shared" si="85"/>
        <v>43497</v>
      </c>
      <c r="AN367" s="106">
        <f t="shared" si="64"/>
        <v>-0.26048000000000116</v>
      </c>
      <c r="AO367" s="37">
        <f t="shared" si="86"/>
        <v>-2.0105755129609104E-3</v>
      </c>
      <c r="AP367" s="93">
        <f t="shared" si="65"/>
        <v>-1.8408870000000093</v>
      </c>
      <c r="AQ367" s="37">
        <f t="shared" si="87"/>
        <v>-1.4038068087086186E-2</v>
      </c>
      <c r="AR367" s="106">
        <f t="shared" si="66"/>
        <v>49.795387500000004</v>
      </c>
      <c r="AS367" s="93">
        <f t="shared" si="88"/>
        <v>-0.21706666666666763</v>
      </c>
      <c r="AT367" s="37">
        <f t="shared" si="89"/>
        <v>-4.3402522488357187E-3</v>
      </c>
      <c r="AU367" s="93">
        <f t="shared" si="90"/>
        <v>-1.5340725000000077</v>
      </c>
      <c r="AV367" s="81">
        <f t="shared" si="91"/>
        <v>-2.9886784314504866E-2</v>
      </c>
      <c r="AW367" s="104"/>
      <c r="AX367" s="93">
        <f t="shared" si="92"/>
        <v>0.62999999999998835</v>
      </c>
      <c r="AY367" s="37">
        <f t="shared" si="93"/>
        <v>1.3523085839397098E-2</v>
      </c>
      <c r="AZ367" s="93">
        <f t="shared" si="94"/>
        <v>4.3460000000000036</v>
      </c>
      <c r="BA367" s="37">
        <f t="shared" si="95"/>
        <v>0.10137388910918821</v>
      </c>
      <c r="BB367" s="106">
        <f t="shared" si="96"/>
        <v>44.968571428571423</v>
      </c>
      <c r="BC367" s="93">
        <f t="shared" si="97"/>
        <v>0.59999999999998721</v>
      </c>
      <c r="BD367" s="37">
        <f t="shared" si="98"/>
        <v>1.3523085839396876E-2</v>
      </c>
      <c r="BE367" s="93">
        <f t="shared" si="99"/>
        <v>4.1390476190476164</v>
      </c>
      <c r="BF367" s="81">
        <f t="shared" si="100"/>
        <v>0.10137388910918799</v>
      </c>
      <c r="BG367" s="103"/>
      <c r="BH367" s="93">
        <f t="shared" si="101"/>
        <v>2.6117699999999999</v>
      </c>
      <c r="BI367" s="37">
        <f t="shared" si="102"/>
        <v>4.6045022457916307E-2</v>
      </c>
      <c r="BJ367" s="93">
        <f t="shared" si="103"/>
        <v>7.3985990000000044</v>
      </c>
      <c r="BK367" s="37">
        <f t="shared" si="104"/>
        <v>0.14245810211840082</v>
      </c>
      <c r="BL367" s="106">
        <f t="shared" si="105"/>
        <v>45.368439999999993</v>
      </c>
      <c r="BM367" s="93">
        <f t="shared" si="106"/>
        <v>2.4874000000000009</v>
      </c>
      <c r="BN367" s="37">
        <f t="shared" si="107"/>
        <v>5.8006988636469581E-2</v>
      </c>
      <c r="BO367" s="93">
        <f t="shared" si="108"/>
        <v>7.046284761904765</v>
      </c>
      <c r="BP367" s="81">
        <f t="shared" si="109"/>
        <v>0.18386974109692567</v>
      </c>
      <c r="BQ367" s="103"/>
    </row>
    <row r="368" spans="1:69" ht="12.75" customHeight="1" x14ac:dyDescent="0.2">
      <c r="A368" s="90">
        <v>43525</v>
      </c>
      <c r="B368" s="55">
        <v>2019</v>
      </c>
      <c r="C368" s="80" t="s">
        <v>52</v>
      </c>
      <c r="D368" s="58"/>
      <c r="E368" s="41">
        <v>131.81125500000005</v>
      </c>
      <c r="F368" s="86">
        <v>120.41189380413699</v>
      </c>
      <c r="G368" s="86">
        <v>130.71726200000003</v>
      </c>
      <c r="H368" s="41">
        <v>46.593000000000004</v>
      </c>
      <c r="I368" s="41">
        <v>58.145568000000004</v>
      </c>
      <c r="J368" s="84"/>
      <c r="K368" s="41">
        <v>98.273125429489923</v>
      </c>
      <c r="L368" s="41"/>
      <c r="M368" s="66">
        <f t="shared" si="110"/>
        <v>10.305368195863039</v>
      </c>
      <c r="N368" s="43"/>
      <c r="O368" s="43"/>
      <c r="P368" s="46"/>
      <c r="Q368" s="46"/>
      <c r="R368" s="103"/>
      <c r="S368" s="106">
        <f t="shared" si="67"/>
        <v>1.5569175169964069</v>
      </c>
      <c r="T368" s="84">
        <f t="shared" si="68"/>
        <v>1.3832927862764022E-2</v>
      </c>
      <c r="U368" s="93">
        <f t="shared" si="69"/>
        <v>1.3025531458865061</v>
      </c>
      <c r="V368" s="37">
        <f t="shared" si="70"/>
        <v>1.0935776645962569E-2</v>
      </c>
      <c r="W368" s="106">
        <f t="shared" si="71"/>
        <v>42.393244836780823</v>
      </c>
      <c r="X368" s="93">
        <f t="shared" si="72"/>
        <v>1.2974312641636629</v>
      </c>
      <c r="Y368" s="107">
        <f t="shared" si="73"/>
        <v>3.1570886457110259E-2</v>
      </c>
      <c r="Z368" s="93">
        <f t="shared" si="74"/>
        <v>1.0854609549054146</v>
      </c>
      <c r="AA368" s="81">
        <f t="shared" si="75"/>
        <v>2.627739503066584E-2</v>
      </c>
      <c r="AB368" s="104"/>
      <c r="AC368" s="106">
        <f t="shared" si="76"/>
        <v>1.7835310000000106</v>
      </c>
      <c r="AD368" s="37">
        <f t="shared" si="77"/>
        <v>1.3832927862764022E-2</v>
      </c>
      <c r="AE368" s="93">
        <f t="shared" si="78"/>
        <v>7.9225890000000163</v>
      </c>
      <c r="AF368" s="37">
        <f t="shared" si="79"/>
        <v>6.4518995868819262E-2</v>
      </c>
      <c r="AG368" s="106">
        <f t="shared" si="80"/>
        <v>50.981051666666701</v>
      </c>
      <c r="AH368" s="93">
        <f t="shared" si="81"/>
        <v>1.4862758333333517</v>
      </c>
      <c r="AI368" s="37">
        <f t="shared" si="82"/>
        <v>3.0028943627064208E-2</v>
      </c>
      <c r="AJ368" s="93">
        <f t="shared" si="83"/>
        <v>6.6021575000000183</v>
      </c>
      <c r="AK368" s="81">
        <f t="shared" si="84"/>
        <v>0.14876795882306926</v>
      </c>
      <c r="AL368" s="104"/>
      <c r="AM368" s="90">
        <f t="shared" si="85"/>
        <v>43525</v>
      </c>
      <c r="AN368" s="106">
        <f t="shared" si="64"/>
        <v>2.5167900000000429</v>
      </c>
      <c r="AO368" s="37">
        <f t="shared" si="86"/>
        <v>1.9465566449422544E-2</v>
      </c>
      <c r="AP368" s="93">
        <f t="shared" si="65"/>
        <v>2.849783000000059</v>
      </c>
      <c r="AQ368" s="37">
        <f t="shared" si="87"/>
        <v>2.2097941003651478E-2</v>
      </c>
      <c r="AR368" s="106">
        <f t="shared" si="66"/>
        <v>51.892712500000044</v>
      </c>
      <c r="AS368" s="93">
        <f t="shared" si="88"/>
        <v>2.0973250000000405</v>
      </c>
      <c r="AT368" s="37">
        <f t="shared" si="89"/>
        <v>4.2118860908553879E-2</v>
      </c>
      <c r="AU368" s="93">
        <f t="shared" si="90"/>
        <v>2.3748191666667253</v>
      </c>
      <c r="AV368" s="81">
        <f t="shared" si="91"/>
        <v>4.7958808559977584E-2</v>
      </c>
      <c r="AW368" s="104"/>
      <c r="AX368" s="93">
        <f t="shared" si="92"/>
        <v>-0.62399999999999523</v>
      </c>
      <c r="AY368" s="37">
        <f t="shared" si="93"/>
        <v>-1.3215579134633559E-2</v>
      </c>
      <c r="AZ368" s="93">
        <f t="shared" si="94"/>
        <v>2.3959999999999937</v>
      </c>
      <c r="BA368" s="37">
        <f t="shared" si="95"/>
        <v>5.4211824331968028E-2</v>
      </c>
      <c r="BB368" s="106">
        <f t="shared" si="96"/>
        <v>44.374285714285719</v>
      </c>
      <c r="BC368" s="93">
        <f t="shared" si="97"/>
        <v>-0.59428571428570365</v>
      </c>
      <c r="BD368" s="37">
        <f t="shared" si="98"/>
        <v>-1.3215579134633448E-2</v>
      </c>
      <c r="BE368" s="93">
        <f t="shared" si="99"/>
        <v>2.2819047619047623</v>
      </c>
      <c r="BF368" s="81">
        <f t="shared" si="100"/>
        <v>5.421182433196825E-2</v>
      </c>
      <c r="BG368" s="103"/>
      <c r="BH368" s="93">
        <f t="shared" si="101"/>
        <v>-1.188293999999992</v>
      </c>
      <c r="BI368" s="37">
        <f t="shared" si="102"/>
        <v>-2.0027248521257479E-2</v>
      </c>
      <c r="BJ368" s="93">
        <f t="shared" si="103"/>
        <v>5.6379130000000117</v>
      </c>
      <c r="BK368" s="37">
        <f t="shared" si="104"/>
        <v>0.10737316301784983</v>
      </c>
      <c r="BL368" s="106">
        <f t="shared" si="105"/>
        <v>44.236731428571431</v>
      </c>
      <c r="BM368" s="93">
        <f t="shared" si="106"/>
        <v>-1.1317085714285611</v>
      </c>
      <c r="BN368" s="37">
        <f t="shared" si="107"/>
        <v>-2.494484208468617E-2</v>
      </c>
      <c r="BO368" s="93">
        <f t="shared" si="108"/>
        <v>5.3694409523809625</v>
      </c>
      <c r="BP368" s="81">
        <f t="shared" si="109"/>
        <v>0.13814806451893547</v>
      </c>
      <c r="BQ368" s="103"/>
    </row>
    <row r="369" spans="1:69" ht="12.75" customHeight="1" x14ac:dyDescent="0.2">
      <c r="A369" s="90">
        <v>43556</v>
      </c>
      <c r="B369" s="55">
        <v>2019</v>
      </c>
      <c r="C369" s="80" t="s">
        <v>53</v>
      </c>
      <c r="D369" s="58"/>
      <c r="E369" s="41">
        <v>135.48427500000003</v>
      </c>
      <c r="F369" s="86">
        <v>124.09554601739137</v>
      </c>
      <c r="G369" s="86">
        <v>132.85270000000003</v>
      </c>
      <c r="H369" s="41">
        <v>47.866999999999997</v>
      </c>
      <c r="I369" s="41">
        <v>60.179288</v>
      </c>
      <c r="J369" s="84"/>
      <c r="K369" s="41">
        <v>106.29104873907524</v>
      </c>
      <c r="L369" s="41"/>
      <c r="M369" s="66">
        <f t="shared" si="110"/>
        <v>8.7571539826086564</v>
      </c>
      <c r="N369" s="43"/>
      <c r="O369" s="43"/>
      <c r="P369" s="46"/>
      <c r="Q369" s="46"/>
      <c r="R369" s="103"/>
      <c r="S369" s="106">
        <f t="shared" si="67"/>
        <v>3.6836522132543763</v>
      </c>
      <c r="T369" s="84">
        <f t="shared" si="68"/>
        <v>1.6336312184996649E-2</v>
      </c>
      <c r="U369" s="93">
        <f t="shared" si="69"/>
        <v>3.5215228076083633</v>
      </c>
      <c r="V369" s="37">
        <f t="shared" si="70"/>
        <v>2.9206314211489559E-2</v>
      </c>
      <c r="W369" s="106">
        <f t="shared" si="71"/>
        <v>45.462955014492806</v>
      </c>
      <c r="X369" s="93">
        <f t="shared" si="72"/>
        <v>3.0697101777119826</v>
      </c>
      <c r="Y369" s="107">
        <f t="shared" si="73"/>
        <v>7.2410361356644026E-2</v>
      </c>
      <c r="Z369" s="93">
        <f t="shared" si="74"/>
        <v>2.9346023396736314</v>
      </c>
      <c r="AA369" s="81">
        <f t="shared" si="75"/>
        <v>6.9003433124067204E-2</v>
      </c>
      <c r="AB369" s="104"/>
      <c r="AC369" s="106">
        <f t="shared" si="76"/>
        <v>2.1354379999999935</v>
      </c>
      <c r="AD369" s="37">
        <f t="shared" si="77"/>
        <v>1.6336312184996649E-2</v>
      </c>
      <c r="AE369" s="93">
        <f t="shared" si="78"/>
        <v>8.6937050000000085</v>
      </c>
      <c r="AF369" s="37">
        <f t="shared" si="79"/>
        <v>7.0020742355396903E-2</v>
      </c>
      <c r="AG369" s="106">
        <f t="shared" si="80"/>
        <v>52.760583333333358</v>
      </c>
      <c r="AH369" s="93">
        <f t="shared" si="81"/>
        <v>1.7795316666666565</v>
      </c>
      <c r="AI369" s="37">
        <f t="shared" si="82"/>
        <v>3.4905746517390535E-2</v>
      </c>
      <c r="AJ369" s="93">
        <f t="shared" si="83"/>
        <v>7.2447541666666808</v>
      </c>
      <c r="AK369" s="81">
        <f t="shared" si="84"/>
        <v>0.15916999205130034</v>
      </c>
      <c r="AL369" s="104"/>
      <c r="AM369" s="90">
        <f t="shared" si="85"/>
        <v>43556</v>
      </c>
      <c r="AN369" s="106">
        <f t="shared" si="64"/>
        <v>3.6730199999999797</v>
      </c>
      <c r="AO369" s="37">
        <f t="shared" si="86"/>
        <v>2.7865753952498018E-2</v>
      </c>
      <c r="AP369" s="93">
        <f t="shared" si="65"/>
        <v>5.439975000000004</v>
      </c>
      <c r="AQ369" s="37">
        <f t="shared" si="87"/>
        <v>4.183170657998847E-2</v>
      </c>
      <c r="AR369" s="106">
        <f t="shared" si="66"/>
        <v>54.953562500000018</v>
      </c>
      <c r="AS369" s="93">
        <f t="shared" si="88"/>
        <v>3.0608499999999736</v>
      </c>
      <c r="AT369" s="37">
        <f t="shared" si="89"/>
        <v>5.8984197443908259E-2</v>
      </c>
      <c r="AU369" s="93">
        <f t="shared" si="90"/>
        <v>4.5333124999999939</v>
      </c>
      <c r="AV369" s="81">
        <f t="shared" si="91"/>
        <v>8.991055181201979E-2</v>
      </c>
      <c r="AW369" s="104"/>
      <c r="AX369" s="93">
        <f t="shared" si="92"/>
        <v>1.2739999999999938</v>
      </c>
      <c r="AY369" s="37">
        <f t="shared" si="93"/>
        <v>2.7343163136093196E-2</v>
      </c>
      <c r="AZ369" s="93">
        <f t="shared" si="94"/>
        <v>1.9340000000000046</v>
      </c>
      <c r="BA369" s="37">
        <f t="shared" si="95"/>
        <v>4.2104804824418363E-2</v>
      </c>
      <c r="BB369" s="106">
        <f t="shared" si="96"/>
        <v>45.587619047619043</v>
      </c>
      <c r="BC369" s="93">
        <f t="shared" si="97"/>
        <v>1.213333333333324</v>
      </c>
      <c r="BD369" s="37">
        <f t="shared" si="98"/>
        <v>2.7343163136093196E-2</v>
      </c>
      <c r="BE369" s="93">
        <f t="shared" si="99"/>
        <v>1.8419047619047646</v>
      </c>
      <c r="BF369" s="81">
        <f t="shared" si="100"/>
        <v>4.2104804824418141E-2</v>
      </c>
      <c r="BG369" s="103"/>
      <c r="BH369" s="93">
        <f t="shared" si="101"/>
        <v>2.0337199999999953</v>
      </c>
      <c r="BI369" s="37">
        <f t="shared" si="102"/>
        <v>3.4976354517682218E-2</v>
      </c>
      <c r="BJ369" s="93">
        <f t="shared" si="103"/>
        <v>4.7482120000000094</v>
      </c>
      <c r="BK369" s="37">
        <f t="shared" si="104"/>
        <v>8.5659747972419042E-2</v>
      </c>
      <c r="BL369" s="106">
        <f t="shared" si="105"/>
        <v>46.173607619047615</v>
      </c>
      <c r="BM369" s="93">
        <f t="shared" si="106"/>
        <v>1.936876190476184</v>
      </c>
      <c r="BN369" s="37">
        <f t="shared" si="107"/>
        <v>4.3784342285858813E-2</v>
      </c>
      <c r="BO369" s="93">
        <f t="shared" si="108"/>
        <v>4.5221066666666729</v>
      </c>
      <c r="BP369" s="81">
        <f t="shared" si="109"/>
        <v>0.10857007702643595</v>
      </c>
      <c r="BQ369" s="103"/>
    </row>
    <row r="370" spans="1:69" ht="12.75" customHeight="1" x14ac:dyDescent="0.2">
      <c r="A370" s="90">
        <v>43586</v>
      </c>
      <c r="B370" s="55">
        <v>2019</v>
      </c>
      <c r="C370" s="80" t="s">
        <v>54</v>
      </c>
      <c r="D370" s="58"/>
      <c r="E370" s="41">
        <v>139.082594</v>
      </c>
      <c r="F370" s="87">
        <v>128.06936805155308</v>
      </c>
      <c r="G370" s="87">
        <v>135.32845200000003</v>
      </c>
      <c r="H370" s="41">
        <v>47.835000000000001</v>
      </c>
      <c r="I370" s="41">
        <v>60.810038000000006</v>
      </c>
      <c r="J370" s="84"/>
      <c r="K370" s="41">
        <v>108.73249850080825</v>
      </c>
      <c r="L370" s="41"/>
      <c r="M370" s="66">
        <f t="shared" si="110"/>
        <v>7.2590839484469427</v>
      </c>
      <c r="N370" s="43"/>
      <c r="O370" s="43"/>
      <c r="P370" s="46"/>
      <c r="Q370" s="46"/>
      <c r="R370" s="103"/>
      <c r="S370" s="106">
        <f t="shared" si="67"/>
        <v>3.9738220341617136</v>
      </c>
      <c r="T370" s="84">
        <f t="shared" si="68"/>
        <v>1.8635315654104145E-2</v>
      </c>
      <c r="U370" s="93">
        <f t="shared" si="69"/>
        <v>3.3998420895079988</v>
      </c>
      <c r="V370" s="37">
        <f t="shared" si="70"/>
        <v>2.7270835140121186E-2</v>
      </c>
      <c r="W370" s="106">
        <f t="shared" si="71"/>
        <v>48.774473376294239</v>
      </c>
      <c r="X370" s="93">
        <f t="shared" si="72"/>
        <v>3.3115183618014328</v>
      </c>
      <c r="Y370" s="107">
        <f t="shared" si="73"/>
        <v>7.283992782136095E-2</v>
      </c>
      <c r="Z370" s="93">
        <f t="shared" si="74"/>
        <v>2.8332017412566728</v>
      </c>
      <c r="AA370" s="81">
        <f t="shared" si="75"/>
        <v>6.1670076609196434E-2</v>
      </c>
      <c r="AB370" s="104"/>
      <c r="AC370" s="106">
        <f t="shared" si="76"/>
        <v>2.475752</v>
      </c>
      <c r="AD370" s="37">
        <f t="shared" si="77"/>
        <v>1.8635315654104145E-2</v>
      </c>
      <c r="AE370" s="93">
        <f t="shared" si="78"/>
        <v>7.0382560000000183</v>
      </c>
      <c r="AF370" s="37">
        <f t="shared" si="79"/>
        <v>5.4861994286765414E-2</v>
      </c>
      <c r="AG370" s="106">
        <f t="shared" si="80"/>
        <v>54.82371000000002</v>
      </c>
      <c r="AH370" s="93">
        <f t="shared" si="81"/>
        <v>2.0631266666666619</v>
      </c>
      <c r="AI370" s="37">
        <f t="shared" si="82"/>
        <v>3.9103560581052355E-2</v>
      </c>
      <c r="AJ370" s="93">
        <f t="shared" si="83"/>
        <v>5.8652133333333438</v>
      </c>
      <c r="AK370" s="81">
        <f t="shared" si="84"/>
        <v>0.1197997024554609</v>
      </c>
      <c r="AL370" s="104"/>
      <c r="AM370" s="90">
        <f t="shared" si="85"/>
        <v>43586</v>
      </c>
      <c r="AN370" s="106">
        <f t="shared" si="64"/>
        <v>3.5983189999999752</v>
      </c>
      <c r="AO370" s="37">
        <f t="shared" si="86"/>
        <v>2.6558941987916862E-2</v>
      </c>
      <c r="AP370" s="93">
        <f t="shared" si="65"/>
        <v>4.7506799999999885</v>
      </c>
      <c r="AQ370" s="37">
        <f t="shared" si="87"/>
        <v>3.5365237184069143E-2</v>
      </c>
      <c r="AR370" s="106">
        <f t="shared" si="66"/>
        <v>57.952161666666669</v>
      </c>
      <c r="AS370" s="93">
        <f t="shared" si="88"/>
        <v>2.9985991666666507</v>
      </c>
      <c r="AT370" s="37">
        <f t="shared" si="89"/>
        <v>5.456605596164299E-2</v>
      </c>
      <c r="AU370" s="93">
        <f t="shared" si="90"/>
        <v>3.9588999999999857</v>
      </c>
      <c r="AV370" s="81">
        <f t="shared" si="91"/>
        <v>7.3322112385813876E-2</v>
      </c>
      <c r="AW370" s="104"/>
      <c r="AX370" s="93">
        <f t="shared" si="92"/>
        <v>0</v>
      </c>
      <c r="AY370" s="37">
        <f t="shared" si="93"/>
        <v>-6.6851902145526054E-4</v>
      </c>
      <c r="AZ370" s="93">
        <f t="shared" si="94"/>
        <v>-1.6550000000000011</v>
      </c>
      <c r="BA370" s="37">
        <f t="shared" si="95"/>
        <v>-3.3441099211962033E-2</v>
      </c>
      <c r="BB370" s="106">
        <f t="shared" si="96"/>
        <v>45.557142857142857</v>
      </c>
      <c r="BC370" s="93">
        <f t="shared" si="97"/>
        <v>0</v>
      </c>
      <c r="BD370" s="37">
        <f t="shared" si="98"/>
        <v>-6.6851902145514952E-4</v>
      </c>
      <c r="BE370" s="93">
        <f t="shared" si="99"/>
        <v>-1.5761904761904759</v>
      </c>
      <c r="BF370" s="81">
        <f t="shared" si="100"/>
        <v>-3.3441099211962033E-2</v>
      </c>
      <c r="BG370" s="103"/>
      <c r="BH370" s="93">
        <f t="shared" si="101"/>
        <v>0.63075000000000614</v>
      </c>
      <c r="BI370" s="37">
        <f t="shared" si="102"/>
        <v>1.0481180834176707E-2</v>
      </c>
      <c r="BJ370" s="93">
        <f t="shared" si="103"/>
        <v>0.19935500000000417</v>
      </c>
      <c r="BK370" s="37">
        <f t="shared" si="104"/>
        <v>3.2891066414810766E-3</v>
      </c>
      <c r="BL370" s="106">
        <f t="shared" si="105"/>
        <v>46.774321904761905</v>
      </c>
      <c r="BM370" s="93">
        <f t="shared" si="106"/>
        <v>0.60071428571428953</v>
      </c>
      <c r="BN370" s="37">
        <f t="shared" si="107"/>
        <v>1.3009905803125443E-2</v>
      </c>
      <c r="BO370" s="93">
        <f t="shared" si="108"/>
        <v>0.18986190476190501</v>
      </c>
      <c r="BP370" s="81">
        <f t="shared" si="109"/>
        <v>4.0756489344708768E-3</v>
      </c>
      <c r="BQ370" s="103"/>
    </row>
    <row r="371" spans="1:69" ht="12.75" customHeight="1" x14ac:dyDescent="0.2">
      <c r="A371" s="90">
        <v>43617</v>
      </c>
      <c r="B371" s="55">
        <v>2019</v>
      </c>
      <c r="C371" s="80" t="s">
        <v>13</v>
      </c>
      <c r="D371" s="58"/>
      <c r="E371" s="41">
        <v>139.09061300000002</v>
      </c>
      <c r="F371" s="87">
        <v>127.63025546430912</v>
      </c>
      <c r="G371" s="87">
        <v>133.39047800000003</v>
      </c>
      <c r="H371" s="41">
        <v>44.270999999999994</v>
      </c>
      <c r="I371" s="41">
        <v>57.259907000000005</v>
      </c>
      <c r="J371" s="84"/>
      <c r="K371" s="41">
        <v>100.42424483086523</v>
      </c>
      <c r="L371" s="41"/>
      <c r="M371" s="66">
        <f t="shared" si="110"/>
        <v>5.7602225356909145</v>
      </c>
      <c r="N371" s="43"/>
      <c r="O371" s="43"/>
      <c r="P371" s="46"/>
      <c r="Q371" s="46"/>
      <c r="R371" s="103"/>
      <c r="S371" s="106">
        <f t="shared" si="67"/>
        <v>-0.43911258724396873</v>
      </c>
      <c r="T371" s="84">
        <f t="shared" si="68"/>
        <v>-1.4320521452502843E-2</v>
      </c>
      <c r="U371" s="93">
        <f t="shared" si="69"/>
        <v>-0.31472347560014668</v>
      </c>
      <c r="V371" s="37">
        <f t="shared" si="70"/>
        <v>-2.4598345179920322E-3</v>
      </c>
      <c r="W371" s="106">
        <f t="shared" si="71"/>
        <v>48.408546220257591</v>
      </c>
      <c r="X371" s="93">
        <f t="shared" si="72"/>
        <v>-0.36592715603664772</v>
      </c>
      <c r="Y371" s="107">
        <f t="shared" si="73"/>
        <v>-7.5024317169665178E-3</v>
      </c>
      <c r="Z371" s="93">
        <f t="shared" si="74"/>
        <v>-0.26226956300013171</v>
      </c>
      <c r="AA371" s="81">
        <f t="shared" si="75"/>
        <v>-5.388641196565902E-3</v>
      </c>
      <c r="AB371" s="104"/>
      <c r="AC371" s="106">
        <f t="shared" si="76"/>
        <v>-1.937973999999997</v>
      </c>
      <c r="AD371" s="37">
        <f t="shared" si="77"/>
        <v>-1.4320521452502843E-2</v>
      </c>
      <c r="AE371" s="93">
        <f t="shared" si="78"/>
        <v>1.5141619999999989</v>
      </c>
      <c r="AF371" s="37">
        <f t="shared" si="79"/>
        <v>1.1481682579000729E-2</v>
      </c>
      <c r="AG371" s="106">
        <f t="shared" si="80"/>
        <v>53.208731666666694</v>
      </c>
      <c r="AH371" s="93">
        <f t="shared" si="81"/>
        <v>-1.6149783333333261</v>
      </c>
      <c r="AI371" s="37">
        <f t="shared" si="82"/>
        <v>-2.9457662265711781E-2</v>
      </c>
      <c r="AJ371" s="93">
        <f t="shared" si="83"/>
        <v>1.2618016666666705</v>
      </c>
      <c r="AK371" s="81">
        <f t="shared" si="84"/>
        <v>2.4290206691072402E-2</v>
      </c>
      <c r="AL371" s="104"/>
      <c r="AM371" s="90">
        <f t="shared" si="85"/>
        <v>43617</v>
      </c>
      <c r="AN371" s="106">
        <f t="shared" si="64"/>
        <v>0</v>
      </c>
      <c r="AO371" s="37">
        <f t="shared" si="86"/>
        <v>0</v>
      </c>
      <c r="AP371" s="93">
        <f t="shared" si="65"/>
        <v>0.83799999999999386</v>
      </c>
      <c r="AQ371" s="37">
        <f t="shared" si="87"/>
        <v>6.0613682578281036E-3</v>
      </c>
      <c r="AR371" s="106">
        <f t="shared" si="66"/>
        <v>57.95884416666668</v>
      </c>
      <c r="AS371" s="93">
        <f t="shared" si="88"/>
        <v>0</v>
      </c>
      <c r="AT371" s="37">
        <f t="shared" si="89"/>
        <v>0</v>
      </c>
      <c r="AU371" s="93">
        <f t="shared" si="90"/>
        <v>0.69833333333332348</v>
      </c>
      <c r="AV371" s="81">
        <f t="shared" si="91"/>
        <v>1.2195723076343867E-2</v>
      </c>
      <c r="AW371" s="104"/>
      <c r="AX371" s="93">
        <f t="shared" si="92"/>
        <v>-3.5640000000000072</v>
      </c>
      <c r="AY371" s="37">
        <f t="shared" si="93"/>
        <v>-7.4506114769520404E-2</v>
      </c>
      <c r="AZ371" s="93">
        <f t="shared" si="94"/>
        <v>-4.6630000000000038</v>
      </c>
      <c r="BA371" s="37">
        <f t="shared" si="95"/>
        <v>-9.5291617280418572E-2</v>
      </c>
      <c r="BB371" s="106">
        <f t="shared" si="96"/>
        <v>42.162857142857135</v>
      </c>
      <c r="BC371" s="93">
        <f t="shared" si="97"/>
        <v>-3.3942857142857221</v>
      </c>
      <c r="BD371" s="37">
        <f t="shared" si="98"/>
        <v>-7.4506114769520404E-2</v>
      </c>
      <c r="BE371" s="93">
        <f t="shared" si="99"/>
        <v>-4.4409523809523819</v>
      </c>
      <c r="BF371" s="81">
        <f t="shared" si="100"/>
        <v>-9.5291617280418572E-2</v>
      </c>
      <c r="BG371" s="103"/>
      <c r="BH371" s="93">
        <f t="shared" si="101"/>
        <v>-3.5501310000000004</v>
      </c>
      <c r="BI371" s="37">
        <f t="shared" si="102"/>
        <v>-5.8380673927551197E-2</v>
      </c>
      <c r="BJ371" s="93">
        <f t="shared" si="103"/>
        <v>-3.6189899999999895</v>
      </c>
      <c r="BK371" s="37">
        <f t="shared" si="104"/>
        <v>-5.9445722217996044E-2</v>
      </c>
      <c r="BL371" s="106">
        <f t="shared" si="105"/>
        <v>43.393244761904761</v>
      </c>
      <c r="BM371" s="93">
        <f t="shared" si="106"/>
        <v>-3.3810771428571442</v>
      </c>
      <c r="BN371" s="37">
        <f t="shared" si="107"/>
        <v>-7.2284899174838269E-2</v>
      </c>
      <c r="BO371" s="93">
        <f t="shared" si="108"/>
        <v>-3.4466571428571342</v>
      </c>
      <c r="BP371" s="81">
        <f t="shared" si="109"/>
        <v>-7.3583782260370989E-2</v>
      </c>
      <c r="BQ371" s="103"/>
    </row>
    <row r="372" spans="1:69" x14ac:dyDescent="0.2">
      <c r="A372" s="90">
        <v>43647</v>
      </c>
      <c r="B372" s="55">
        <v>2019</v>
      </c>
      <c r="C372" s="80" t="s">
        <v>55</v>
      </c>
      <c r="D372" s="58"/>
      <c r="E372" s="41">
        <v>138.290772</v>
      </c>
      <c r="F372" s="87">
        <v>127.38444123948818</v>
      </c>
      <c r="G372" s="87">
        <v>131.76071899999999</v>
      </c>
      <c r="H372" s="41">
        <v>47.427000000000007</v>
      </c>
      <c r="I372" s="41">
        <v>59.763061</v>
      </c>
      <c r="J372" s="84"/>
      <c r="K372" s="41">
        <v>101.23538677078338</v>
      </c>
      <c r="L372" s="85"/>
      <c r="M372" s="66">
        <f t="shared" si="110"/>
        <v>4.3762777605118117</v>
      </c>
      <c r="N372" s="15"/>
      <c r="O372" s="17"/>
      <c r="P372" s="18"/>
      <c r="Q372" s="18"/>
      <c r="R372" s="104"/>
      <c r="S372" s="106">
        <f t="shared" si="67"/>
        <v>-0.24581422482093274</v>
      </c>
      <c r="T372" s="84">
        <f t="shared" si="68"/>
        <v>-1.2217956067299141E-2</v>
      </c>
      <c r="U372" s="93">
        <f t="shared" si="69"/>
        <v>-0.23339370706405305</v>
      </c>
      <c r="V372" s="37">
        <f t="shared" si="70"/>
        <v>-1.8288486649362667E-3</v>
      </c>
      <c r="W372" s="106">
        <f t="shared" si="71"/>
        <v>48.203701032906821</v>
      </c>
      <c r="X372" s="93">
        <f t="shared" si="72"/>
        <v>-0.20484518735077017</v>
      </c>
      <c r="Y372" s="107">
        <f t="shared" si="73"/>
        <v>-4.231591389229683E-3</v>
      </c>
      <c r="Z372" s="93">
        <f t="shared" si="74"/>
        <v>-0.1944947558867085</v>
      </c>
      <c r="AA372" s="81">
        <f t="shared" si="75"/>
        <v>-4.0186364949525988E-3</v>
      </c>
      <c r="AB372" s="104"/>
      <c r="AC372" s="106">
        <f t="shared" si="76"/>
        <v>-1.6297590000000355</v>
      </c>
      <c r="AD372" s="37">
        <f t="shared" si="77"/>
        <v>-1.2217956067299141E-2</v>
      </c>
      <c r="AE372" s="93">
        <f t="shared" si="78"/>
        <v>0</v>
      </c>
      <c r="AF372" s="37">
        <f t="shared" si="79"/>
        <v>0</v>
      </c>
      <c r="AG372" s="106">
        <f t="shared" si="80"/>
        <v>51.850599166666669</v>
      </c>
      <c r="AH372" s="93">
        <f t="shared" si="81"/>
        <v>-1.3581325000000248</v>
      </c>
      <c r="AI372" s="37">
        <f t="shared" si="82"/>
        <v>-2.5524617059249355E-2</v>
      </c>
      <c r="AJ372" s="93">
        <f t="shared" si="83"/>
        <v>0</v>
      </c>
      <c r="AK372" s="81">
        <f t="shared" si="84"/>
        <v>-5.890224437623548E-4</v>
      </c>
      <c r="AL372" s="104"/>
      <c r="AM372" s="90">
        <f t="shared" si="85"/>
        <v>43647</v>
      </c>
      <c r="AN372" s="106">
        <f t="shared" si="64"/>
        <v>-0.7998410000000149</v>
      </c>
      <c r="AO372" s="37">
        <f t="shared" si="86"/>
        <v>-5.7505030911036981E-3</v>
      </c>
      <c r="AP372" s="93">
        <f t="shared" si="65"/>
        <v>0.56284400000001256</v>
      </c>
      <c r="AQ372" s="37">
        <f t="shared" si="87"/>
        <v>4.0866366623915074E-3</v>
      </c>
      <c r="AR372" s="106">
        <f t="shared" si="66"/>
        <v>57.292310000000001</v>
      </c>
      <c r="AS372" s="93">
        <f t="shared" si="88"/>
        <v>-0.66653416666667908</v>
      </c>
      <c r="AT372" s="37">
        <f t="shared" si="89"/>
        <v>-1.1500128690454692E-2</v>
      </c>
      <c r="AU372" s="93">
        <f t="shared" si="90"/>
        <v>0.46903666666666766</v>
      </c>
      <c r="AV372" s="81">
        <f t="shared" si="91"/>
        <v>8.2543056595003605E-3</v>
      </c>
      <c r="AW372" s="104"/>
      <c r="AX372" s="93">
        <f t="shared" si="92"/>
        <v>3.156000000000013</v>
      </c>
      <c r="AY372" s="37">
        <f t="shared" si="93"/>
        <v>7.1288202209121465E-2</v>
      </c>
      <c r="AZ372" s="93">
        <f t="shared" si="94"/>
        <v>-1.0369999999999919</v>
      </c>
      <c r="BA372" s="37">
        <f t="shared" si="95"/>
        <v>-2.1397325850115334E-2</v>
      </c>
      <c r="BB372" s="106">
        <f t="shared" si="96"/>
        <v>45.168571428571433</v>
      </c>
      <c r="BC372" s="93">
        <f t="shared" si="97"/>
        <v>3.0057142857142978</v>
      </c>
      <c r="BD372" s="37">
        <f t="shared" si="98"/>
        <v>7.1288202209121465E-2</v>
      </c>
      <c r="BE372" s="93">
        <f t="shared" si="99"/>
        <v>-0.98761904761904162</v>
      </c>
      <c r="BF372" s="81">
        <f t="shared" si="100"/>
        <v>-2.1397325850115445E-2</v>
      </c>
      <c r="BG372" s="104"/>
      <c r="BH372" s="93">
        <f t="shared" si="101"/>
        <v>2.503153999999995</v>
      </c>
      <c r="BI372" s="37">
        <f t="shared" si="102"/>
        <v>4.3715649066632167E-2</v>
      </c>
      <c r="BJ372" s="93">
        <f t="shared" si="103"/>
        <v>-1.1480719999999991</v>
      </c>
      <c r="BK372" s="37">
        <f t="shared" si="104"/>
        <v>-1.8848311358778957E-2</v>
      </c>
      <c r="BL372" s="106">
        <f t="shared" si="105"/>
        <v>45.777200952380952</v>
      </c>
      <c r="BM372" s="93">
        <f t="shared" si="106"/>
        <v>2.3839561904761908</v>
      </c>
      <c r="BN372" s="37">
        <f t="shared" si="107"/>
        <v>5.4938417340228085E-2</v>
      </c>
      <c r="BO372" s="93">
        <f t="shared" si="108"/>
        <v>-1.0934019047619046</v>
      </c>
      <c r="BP372" s="81">
        <f t="shared" si="109"/>
        <v>-2.3328095610258948E-2</v>
      </c>
      <c r="BQ372" s="104"/>
    </row>
    <row r="373" spans="1:69" x14ac:dyDescent="0.2">
      <c r="A373" s="90">
        <v>43678</v>
      </c>
      <c r="B373" s="55">
        <v>2019</v>
      </c>
      <c r="C373" s="80" t="s">
        <v>56</v>
      </c>
      <c r="D373" s="58"/>
      <c r="E373" s="41">
        <v>139.81091700000002</v>
      </c>
      <c r="F373" s="87">
        <v>128.50965250850726</v>
      </c>
      <c r="G373" s="87">
        <v>132.57667200000003</v>
      </c>
      <c r="H373" s="41">
        <v>47.498999999999995</v>
      </c>
      <c r="I373" s="41">
        <v>58.796839999999996</v>
      </c>
      <c r="J373" s="84"/>
      <c r="K373" s="41">
        <v>97.467845567208172</v>
      </c>
      <c r="L373" s="41"/>
      <c r="M373" s="66">
        <f t="shared" si="110"/>
        <v>4.067019491492772</v>
      </c>
      <c r="N373" s="15"/>
      <c r="O373" s="17"/>
      <c r="P373" s="18"/>
      <c r="Q373" s="18"/>
      <c r="R373" s="104"/>
      <c r="S373" s="106">
        <f t="shared" si="67"/>
        <v>1.1252112690190756</v>
      </c>
      <c r="T373" s="84">
        <f t="shared" si="68"/>
        <v>6.192687822233589E-3</v>
      </c>
      <c r="U373" s="93">
        <f t="shared" si="69"/>
        <v>-0.10642305595447965</v>
      </c>
      <c r="V373" s="37">
        <f t="shared" si="70"/>
        <v>-8.2744754485331029E-4</v>
      </c>
      <c r="W373" s="106">
        <f t="shared" si="71"/>
        <v>49.141377090422722</v>
      </c>
      <c r="X373" s="93">
        <f t="shared" si="72"/>
        <v>0.93767605751590111</v>
      </c>
      <c r="Y373" s="107">
        <f t="shared" si="73"/>
        <v>1.9452366466130577E-2</v>
      </c>
      <c r="Z373" s="93">
        <f t="shared" si="74"/>
        <v>-8.8685879962056902E-2</v>
      </c>
      <c r="AA373" s="81">
        <f t="shared" si="75"/>
        <v>-1.8014577802877296E-3</v>
      </c>
      <c r="AB373" s="104"/>
      <c r="AC373" s="106">
        <f t="shared" si="76"/>
        <v>0.8159530000000359</v>
      </c>
      <c r="AD373" s="37">
        <f t="shared" si="77"/>
        <v>6.192687822233589E-3</v>
      </c>
      <c r="AE373" s="93">
        <f t="shared" si="78"/>
        <v>8.6489999999997735E-2</v>
      </c>
      <c r="AF373" s="37">
        <f t="shared" si="79"/>
        <v>6.5280308845827584E-4</v>
      </c>
      <c r="AG373" s="106">
        <f t="shared" si="80"/>
        <v>52.530560000000023</v>
      </c>
      <c r="AH373" s="93">
        <f t="shared" si="81"/>
        <v>0.67996083333335378</v>
      </c>
      <c r="AI373" s="37">
        <f t="shared" si="82"/>
        <v>1.3113847173640503E-2</v>
      </c>
      <c r="AJ373" s="93">
        <f t="shared" si="83"/>
        <v>7.2074999999998113E-2</v>
      </c>
      <c r="AK373" s="81">
        <f t="shared" si="84"/>
        <v>1.3739436051192211E-3</v>
      </c>
      <c r="AL373" s="104"/>
      <c r="AM373" s="90">
        <f t="shared" si="85"/>
        <v>43678</v>
      </c>
      <c r="AN373" s="106">
        <f t="shared" si="64"/>
        <v>1.5201450000000136</v>
      </c>
      <c r="AO373" s="37">
        <f t="shared" si="86"/>
        <v>1.0992382051349114E-2</v>
      </c>
      <c r="AP373" s="93">
        <f t="shared" si="65"/>
        <v>1.123345999999998</v>
      </c>
      <c r="AQ373" s="37">
        <f t="shared" si="87"/>
        <v>8.0998318154983373E-3</v>
      </c>
      <c r="AR373" s="106">
        <f t="shared" si="66"/>
        <v>58.559097500000021</v>
      </c>
      <c r="AS373" s="93">
        <f t="shared" si="88"/>
        <v>1.2667875000000208</v>
      </c>
      <c r="AT373" s="37">
        <f t="shared" si="89"/>
        <v>2.2110951714113369E-2</v>
      </c>
      <c r="AU373" s="93">
        <f t="shared" si="90"/>
        <v>0.93612166666666496</v>
      </c>
      <c r="AV373" s="81">
        <f t="shared" si="91"/>
        <v>1.6245632113382591E-2</v>
      </c>
      <c r="AW373" s="104"/>
      <c r="AX373" s="93">
        <f t="shared" si="92"/>
        <v>7.1999999999988518E-2</v>
      </c>
      <c r="AY373" s="37">
        <f t="shared" si="93"/>
        <v>1.5181225883986738E-3</v>
      </c>
      <c r="AZ373" s="93">
        <f t="shared" si="94"/>
        <v>-1.6000000000000014</v>
      </c>
      <c r="BA373" s="37">
        <f t="shared" si="95"/>
        <v>-3.2587221735676963E-2</v>
      </c>
      <c r="BB373" s="106">
        <f t="shared" si="96"/>
        <v>45.23714285714285</v>
      </c>
      <c r="BC373" s="93">
        <f t="shared" si="97"/>
        <v>6.8571428571416959E-2</v>
      </c>
      <c r="BD373" s="37">
        <f t="shared" si="98"/>
        <v>1.5181225883986738E-3</v>
      </c>
      <c r="BE373" s="93">
        <f t="shared" si="99"/>
        <v>-1.5238095238095255</v>
      </c>
      <c r="BF373" s="81">
        <f t="shared" si="100"/>
        <v>-3.2587221735676963E-2</v>
      </c>
      <c r="BG373" s="104"/>
      <c r="BH373" s="93">
        <f t="shared" si="101"/>
        <v>-0.96622100000000444</v>
      </c>
      <c r="BI373" s="37">
        <f t="shared" si="102"/>
        <v>-1.6167528634452033E-2</v>
      </c>
      <c r="BJ373" s="93">
        <f t="shared" si="103"/>
        <v>-3.0212260000000057</v>
      </c>
      <c r="BK373" s="37">
        <f t="shared" si="104"/>
        <v>-4.8872865094161999E-2</v>
      </c>
      <c r="BL373" s="106">
        <f t="shared" si="105"/>
        <v>44.856990476190468</v>
      </c>
      <c r="BM373" s="93">
        <f t="shared" si="106"/>
        <v>-0.92021047619048346</v>
      </c>
      <c r="BN373" s="37">
        <f t="shared" si="107"/>
        <v>-2.0101938455077684E-2</v>
      </c>
      <c r="BO373" s="93">
        <f t="shared" si="108"/>
        <v>-2.877358095238101</v>
      </c>
      <c r="BP373" s="81">
        <f t="shared" si="109"/>
        <v>-6.027856630184214E-2</v>
      </c>
      <c r="BQ373" s="104"/>
    </row>
    <row r="374" spans="1:69" x14ac:dyDescent="0.2">
      <c r="A374" s="90">
        <v>43709</v>
      </c>
      <c r="B374" s="55">
        <v>2019</v>
      </c>
      <c r="C374" s="80" t="s">
        <v>57</v>
      </c>
      <c r="D374" s="16"/>
      <c r="E374" s="41">
        <v>138.83101099999999</v>
      </c>
      <c r="F374" s="87">
        <v>126.99454306314246</v>
      </c>
      <c r="G374" s="87">
        <v>131.270388</v>
      </c>
      <c r="H374" s="41">
        <v>46.69</v>
      </c>
      <c r="I374" s="41">
        <v>60.001689000000006</v>
      </c>
      <c r="J374" s="84"/>
      <c r="K374" s="41">
        <v>97.911646209926161</v>
      </c>
      <c r="L374" s="85"/>
      <c r="M374" s="66">
        <f t="shared" si="110"/>
        <v>4.2758449368575384</v>
      </c>
      <c r="N374" s="15"/>
      <c r="O374" s="17"/>
      <c r="P374" s="18"/>
      <c r="Q374" s="18"/>
      <c r="R374" s="104"/>
      <c r="S374" s="106">
        <f t="shared" si="67"/>
        <v>-1.5151094453648</v>
      </c>
      <c r="T374" s="84">
        <f t="shared" si="68"/>
        <v>-9.853045639884761E-3</v>
      </c>
      <c r="U374" s="93">
        <f t="shared" si="69"/>
        <v>-3.7567013286165718</v>
      </c>
      <c r="V374" s="37">
        <f t="shared" si="70"/>
        <v>-2.8731667878897471E-2</v>
      </c>
      <c r="W374" s="106">
        <f t="shared" si="71"/>
        <v>47.878785885952055</v>
      </c>
      <c r="X374" s="93">
        <f t="shared" si="72"/>
        <v>-1.2625912044706666</v>
      </c>
      <c r="Y374" s="107">
        <f t="shared" si="73"/>
        <v>-2.5693036687747473E-2</v>
      </c>
      <c r="Z374" s="93">
        <f t="shared" si="74"/>
        <v>-3.1305844405138004</v>
      </c>
      <c r="AA374" s="81">
        <f t="shared" si="75"/>
        <v>-6.1372732509295869E-2</v>
      </c>
      <c r="AB374" s="104"/>
      <c r="AC374" s="106">
        <f t="shared" si="76"/>
        <v>-1.3062840000000335</v>
      </c>
      <c r="AD374" s="37">
        <f t="shared" si="77"/>
        <v>-9.853045639884761E-3</v>
      </c>
      <c r="AE374" s="93">
        <f t="shared" si="78"/>
        <v>-3.2124020000000257</v>
      </c>
      <c r="AF374" s="37">
        <f t="shared" si="79"/>
        <v>-2.388708622121849E-2</v>
      </c>
      <c r="AG374" s="106">
        <f t="shared" si="80"/>
        <v>51.441990000000004</v>
      </c>
      <c r="AH374" s="93">
        <f t="shared" si="81"/>
        <v>-1.0885700000000185</v>
      </c>
      <c r="AI374" s="37">
        <f t="shared" si="82"/>
        <v>-2.0722604137477618E-2</v>
      </c>
      <c r="AJ374" s="93">
        <f t="shared" si="83"/>
        <v>-2.6770016666666834</v>
      </c>
      <c r="AK374" s="81">
        <f t="shared" si="84"/>
        <v>-4.9465106134183978E-2</v>
      </c>
      <c r="AL374" s="104"/>
      <c r="AM374" s="90">
        <f t="shared" si="85"/>
        <v>43709</v>
      </c>
      <c r="AN374" s="106">
        <f t="shared" si="64"/>
        <v>-0.97990600000002814</v>
      </c>
      <c r="AO374" s="37">
        <f t="shared" si="86"/>
        <v>-7.0087945993518863E-3</v>
      </c>
      <c r="AP374" s="93">
        <f t="shared" si="65"/>
        <v>-2.0628680000000372</v>
      </c>
      <c r="AQ374" s="37">
        <f t="shared" si="87"/>
        <v>-1.4641288994534984E-2</v>
      </c>
      <c r="AR374" s="106">
        <f t="shared" si="66"/>
        <v>57.742509166666665</v>
      </c>
      <c r="AS374" s="93">
        <f t="shared" si="88"/>
        <v>-0.81658833333335679</v>
      </c>
      <c r="AT374" s="37">
        <f t="shared" si="89"/>
        <v>-1.3944687814448575E-2</v>
      </c>
      <c r="AU374" s="93">
        <f t="shared" si="90"/>
        <v>-1.7190566666666882</v>
      </c>
      <c r="AV374" s="81">
        <f t="shared" si="91"/>
        <v>-2.8910383414474605E-2</v>
      </c>
      <c r="AW374" s="104"/>
      <c r="AX374" s="93">
        <f t="shared" si="92"/>
        <v>-0.8089999999999975</v>
      </c>
      <c r="AY374" s="37">
        <f t="shared" si="93"/>
        <v>-1.703193751447396E-2</v>
      </c>
      <c r="AZ374" s="93">
        <f t="shared" si="94"/>
        <v>-4.6080000000000041</v>
      </c>
      <c r="BA374" s="37">
        <f t="shared" si="95"/>
        <v>-8.9828063472260244E-2</v>
      </c>
      <c r="BB374" s="106">
        <f t="shared" si="96"/>
        <v>44.466666666666661</v>
      </c>
      <c r="BC374" s="93">
        <f t="shared" si="97"/>
        <v>-0.77047619047618809</v>
      </c>
      <c r="BD374" s="37">
        <f t="shared" si="98"/>
        <v>-1.703193751447396E-2</v>
      </c>
      <c r="BE374" s="93">
        <f t="shared" si="99"/>
        <v>-4.3885714285714315</v>
      </c>
      <c r="BF374" s="81">
        <f t="shared" si="100"/>
        <v>-8.9828063472260244E-2</v>
      </c>
      <c r="BG374" s="104"/>
      <c r="BH374" s="93">
        <f t="shared" si="101"/>
        <v>1.2048490000000101</v>
      </c>
      <c r="BI374" s="37">
        <f t="shared" si="102"/>
        <v>2.0491730507966155E-2</v>
      </c>
      <c r="BJ374" s="93">
        <f t="shared" si="103"/>
        <v>-3.7953789999999898</v>
      </c>
      <c r="BK374" s="37">
        <f t="shared" si="104"/>
        <v>-5.9491433054572163E-2</v>
      </c>
      <c r="BL374" s="106">
        <f t="shared" si="105"/>
        <v>46.004465714285715</v>
      </c>
      <c r="BM374" s="93">
        <f t="shared" si="106"/>
        <v>1.1474752380952467</v>
      </c>
      <c r="BN374" s="37">
        <f t="shared" si="107"/>
        <v>2.558074507259489E-2</v>
      </c>
      <c r="BO374" s="93">
        <f t="shared" si="108"/>
        <v>-3.6146466666666583</v>
      </c>
      <c r="BP374" s="81">
        <f t="shared" si="109"/>
        <v>-7.2847870371301471E-2</v>
      </c>
      <c r="BQ374" s="104"/>
    </row>
    <row r="375" spans="1:69" x14ac:dyDescent="0.2">
      <c r="A375" s="90">
        <v>43739</v>
      </c>
      <c r="B375" s="55">
        <v>2019</v>
      </c>
      <c r="C375" s="80" t="s">
        <v>58</v>
      </c>
      <c r="D375" s="16"/>
      <c r="E375" s="41">
        <v>138.74026599999999</v>
      </c>
      <c r="F375" s="87">
        <v>127.06862438007403</v>
      </c>
      <c r="G375" s="87">
        <v>131.89280200000002</v>
      </c>
      <c r="H375" s="41">
        <v>48.338000000000001</v>
      </c>
      <c r="I375" s="41">
        <v>59.274475000000002</v>
      </c>
      <c r="J375" s="84"/>
      <c r="K375" s="41">
        <v>93.955359174232456</v>
      </c>
      <c r="L375" s="41"/>
      <c r="M375" s="66">
        <f t="shared" si="110"/>
        <v>4.8241776199259903</v>
      </c>
      <c r="N375" s="15"/>
      <c r="O375" s="17"/>
      <c r="P375" s="18"/>
      <c r="Q375" s="18"/>
      <c r="R375" s="104"/>
      <c r="S375" s="106">
        <f t="shared" si="67"/>
        <v>7.4081316931568608E-2</v>
      </c>
      <c r="T375" s="84">
        <f t="shared" si="68"/>
        <v>4.7414653790771588E-3</v>
      </c>
      <c r="U375" s="93">
        <f t="shared" si="69"/>
        <v>-3.8129359872571342</v>
      </c>
      <c r="V375" s="37">
        <f t="shared" si="70"/>
        <v>-2.9132721038439446E-2</v>
      </c>
      <c r="W375" s="106">
        <f t="shared" si="71"/>
        <v>47.940520316728353</v>
      </c>
      <c r="X375" s="93">
        <f t="shared" si="72"/>
        <v>6.17344307762977E-2</v>
      </c>
      <c r="Y375" s="107">
        <f t="shared" si="73"/>
        <v>1.2893900635524425E-3</v>
      </c>
      <c r="Z375" s="93">
        <f t="shared" si="74"/>
        <v>-3.1774466560476213</v>
      </c>
      <c r="AA375" s="81">
        <f t="shared" si="75"/>
        <v>-6.215909677589182E-2</v>
      </c>
      <c r="AB375" s="104"/>
      <c r="AC375" s="106">
        <f t="shared" si="76"/>
        <v>0.62241400000002045</v>
      </c>
      <c r="AD375" s="37">
        <f t="shared" si="77"/>
        <v>4.7414653790771588E-3</v>
      </c>
      <c r="AE375" s="93">
        <f t="shared" si="78"/>
        <v>-4.7238109999999836</v>
      </c>
      <c r="AF375" s="37">
        <f t="shared" si="79"/>
        <v>-3.4577134480709093E-2</v>
      </c>
      <c r="AG375" s="106">
        <f t="shared" si="80"/>
        <v>51.960668333333345</v>
      </c>
      <c r="AH375" s="93">
        <f t="shared" si="81"/>
        <v>0.5186783333333409</v>
      </c>
      <c r="AI375" s="37">
        <f t="shared" si="82"/>
        <v>1.0082781271357089E-2</v>
      </c>
      <c r="AJ375" s="93">
        <f t="shared" si="83"/>
        <v>-3.936509166666653</v>
      </c>
      <c r="AK375" s="81">
        <f t="shared" si="84"/>
        <v>-7.0424113394037757E-2</v>
      </c>
      <c r="AL375" s="104"/>
      <c r="AM375" s="90">
        <f t="shared" si="85"/>
        <v>43739</v>
      </c>
      <c r="AN375" s="106">
        <f t="shared" si="64"/>
        <v>-9.0744999999998299E-2</v>
      </c>
      <c r="AO375" s="37">
        <f t="shared" si="86"/>
        <v>-6.5363638387683221E-4</v>
      </c>
      <c r="AP375" s="93">
        <f t="shared" si="65"/>
        <v>-2.6309620000000109</v>
      </c>
      <c r="AQ375" s="37">
        <f t="shared" si="87"/>
        <v>-1.8610307325052089E-2</v>
      </c>
      <c r="AR375" s="106">
        <f t="shared" si="66"/>
        <v>57.666888333333333</v>
      </c>
      <c r="AS375" s="93">
        <f t="shared" si="88"/>
        <v>-7.5620833333331916E-2</v>
      </c>
      <c r="AT375" s="37">
        <f t="shared" si="89"/>
        <v>-1.3096215322936366E-3</v>
      </c>
      <c r="AU375" s="93">
        <f t="shared" si="90"/>
        <v>-2.1924683333333377</v>
      </c>
      <c r="AV375" s="81">
        <f t="shared" si="91"/>
        <v>-3.6626994599062157E-2</v>
      </c>
      <c r="AW375" s="104"/>
      <c r="AX375" s="93">
        <f t="shared" si="92"/>
        <v>1.6480000000000032</v>
      </c>
      <c r="AY375" s="37">
        <f t="shared" si="93"/>
        <v>3.5296637395588082E-2</v>
      </c>
      <c r="AZ375" s="93">
        <f t="shared" si="94"/>
        <v>-5.2590000000000003</v>
      </c>
      <c r="BA375" s="37">
        <f t="shared" si="95"/>
        <v>-9.8121163497956965E-2</v>
      </c>
      <c r="BB375" s="106">
        <f t="shared" si="96"/>
        <v>46.036190476190477</v>
      </c>
      <c r="BC375" s="93">
        <f t="shared" si="97"/>
        <v>1.5695238095238153</v>
      </c>
      <c r="BD375" s="37">
        <f t="shared" si="98"/>
        <v>3.5296637395588082E-2</v>
      </c>
      <c r="BE375" s="93">
        <f t="shared" si="99"/>
        <v>-5.0085714285714289</v>
      </c>
      <c r="BF375" s="81">
        <f t="shared" si="100"/>
        <v>-9.8121163497956965E-2</v>
      </c>
      <c r="BG375" s="104"/>
      <c r="BH375" s="93">
        <f t="shared" si="101"/>
        <v>-0.72721400000000358</v>
      </c>
      <c r="BI375" s="37">
        <f t="shared" si="102"/>
        <v>-1.2119892158369172E-2</v>
      </c>
      <c r="BJ375" s="93">
        <f t="shared" si="103"/>
        <v>-7.189120999999993</v>
      </c>
      <c r="BK375" s="37">
        <f t="shared" si="104"/>
        <v>-0.10816629602767802</v>
      </c>
      <c r="BL375" s="106">
        <f t="shared" si="105"/>
        <v>45.311880952380953</v>
      </c>
      <c r="BM375" s="93">
        <f t="shared" si="106"/>
        <v>-0.69258476190476159</v>
      </c>
      <c r="BN375" s="37">
        <f t="shared" si="107"/>
        <v>-1.5054728951882868E-2</v>
      </c>
      <c r="BO375" s="93">
        <f t="shared" si="108"/>
        <v>-6.8467819047618974</v>
      </c>
      <c r="BP375" s="81">
        <f t="shared" si="109"/>
        <v>-0.13126835562319761</v>
      </c>
      <c r="BQ375" s="104"/>
    </row>
    <row r="376" spans="1:69" x14ac:dyDescent="0.2">
      <c r="A376" s="90">
        <v>43770</v>
      </c>
      <c r="B376" s="55">
        <v>2019</v>
      </c>
      <c r="C376" s="80" t="s">
        <v>59</v>
      </c>
      <c r="D376" s="16"/>
      <c r="E376" s="41">
        <v>137.59993000000003</v>
      </c>
      <c r="F376" s="87">
        <v>125.64531106170166</v>
      </c>
      <c r="G376" s="87">
        <v>130.283996</v>
      </c>
      <c r="H376" s="41">
        <v>46.49</v>
      </c>
      <c r="I376" s="41">
        <v>58.377034999999999</v>
      </c>
      <c r="J376" s="84"/>
      <c r="K376" s="41">
        <v>95.948213036302448</v>
      </c>
      <c r="L376" s="64"/>
      <c r="M376" s="66">
        <f t="shared" si="110"/>
        <v>4.6386849382983399</v>
      </c>
      <c r="N376" s="15"/>
      <c r="O376" s="17"/>
      <c r="P376" s="18"/>
      <c r="Q376" s="18"/>
      <c r="R376" s="104"/>
      <c r="S376" s="106">
        <f t="shared" si="67"/>
        <v>-1.4233133183723652</v>
      </c>
      <c r="T376" s="84">
        <f t="shared" si="68"/>
        <v>-1.2197830174235147E-2</v>
      </c>
      <c r="U376" s="93">
        <f t="shared" si="69"/>
        <v>-2.9657816278870683</v>
      </c>
      <c r="V376" s="37">
        <f t="shared" si="70"/>
        <v>-2.3060076435593158E-2</v>
      </c>
      <c r="W376" s="106">
        <f t="shared" si="71"/>
        <v>46.754425884751385</v>
      </c>
      <c r="X376" s="93">
        <f t="shared" si="72"/>
        <v>-1.1860944319769686</v>
      </c>
      <c r="Y376" s="107">
        <f t="shared" si="73"/>
        <v>-2.4740958674223879E-2</v>
      </c>
      <c r="Z376" s="93">
        <f t="shared" si="74"/>
        <v>-2.4714846899058927</v>
      </c>
      <c r="AA376" s="81">
        <f t="shared" si="75"/>
        <v>-5.0206987764250255E-2</v>
      </c>
      <c r="AB376" s="104"/>
      <c r="AC376" s="106">
        <f t="shared" si="76"/>
        <v>-1.6088060000000155</v>
      </c>
      <c r="AD376" s="37">
        <f t="shared" si="77"/>
        <v>-1.2197830174235147E-2</v>
      </c>
      <c r="AE376" s="93">
        <f t="shared" si="78"/>
        <v>-6.7746580000000165</v>
      </c>
      <c r="AF376" s="37">
        <f t="shared" si="79"/>
        <v>-4.9428896332222916E-2</v>
      </c>
      <c r="AG376" s="106">
        <f t="shared" si="80"/>
        <v>50.619996666666665</v>
      </c>
      <c r="AH376" s="93">
        <f t="shared" si="81"/>
        <v>-1.3406716666666796</v>
      </c>
      <c r="AI376" s="37">
        <f t="shared" si="82"/>
        <v>-2.5801663251637241E-2</v>
      </c>
      <c r="AJ376" s="93">
        <f t="shared" si="83"/>
        <v>-5.6455483333333518</v>
      </c>
      <c r="AK376" s="81">
        <f t="shared" si="84"/>
        <v>-0.1003375748574612</v>
      </c>
      <c r="AL376" s="104"/>
      <c r="AM376" s="90">
        <f t="shared" si="85"/>
        <v>43770</v>
      </c>
      <c r="AN376" s="106">
        <f t="shared" si="64"/>
        <v>-1.1403359999999623</v>
      </c>
      <c r="AO376" s="37">
        <f t="shared" si="86"/>
        <v>-8.2192144564575687E-3</v>
      </c>
      <c r="AP376" s="93">
        <f t="shared" si="65"/>
        <v>-1.3348309999999799</v>
      </c>
      <c r="AQ376" s="37">
        <f t="shared" si="87"/>
        <v>-9.6076100062530978E-3</v>
      </c>
      <c r="AR376" s="106">
        <f t="shared" si="66"/>
        <v>56.716608333333355</v>
      </c>
      <c r="AS376" s="93">
        <f t="shared" si="88"/>
        <v>-0.95027999999997803</v>
      </c>
      <c r="AT376" s="37">
        <f t="shared" si="89"/>
        <v>-1.6478780587345865E-2</v>
      </c>
      <c r="AU376" s="93">
        <f t="shared" si="90"/>
        <v>-1.1123591666666499</v>
      </c>
      <c r="AV376" s="81">
        <f t="shared" si="91"/>
        <v>-1.9235328153950682E-2</v>
      </c>
      <c r="AW376" s="104"/>
      <c r="AX376" s="93">
        <f t="shared" si="92"/>
        <v>-1.847999999999999</v>
      </c>
      <c r="AY376" s="37">
        <f t="shared" si="93"/>
        <v>-3.8230791509785256E-2</v>
      </c>
      <c r="AZ376" s="93">
        <f t="shared" si="94"/>
        <v>-5.0679999999999978</v>
      </c>
      <c r="BA376" s="37">
        <f t="shared" si="95"/>
        <v>-9.829706350129952E-2</v>
      </c>
      <c r="BB376" s="106">
        <f t="shared" si="96"/>
        <v>44.276190476190479</v>
      </c>
      <c r="BC376" s="93">
        <f t="shared" si="97"/>
        <v>-1.759999999999998</v>
      </c>
      <c r="BD376" s="37">
        <f t="shared" si="98"/>
        <v>-3.8230791509785256E-2</v>
      </c>
      <c r="BE376" s="93">
        <f t="shared" si="99"/>
        <v>-4.8266666666666609</v>
      </c>
      <c r="BF376" s="81">
        <f t="shared" si="100"/>
        <v>-9.8297063501299409E-2</v>
      </c>
      <c r="BG376" s="104"/>
      <c r="BH376" s="93">
        <f t="shared" si="101"/>
        <v>-0.89744000000000312</v>
      </c>
      <c r="BI376" s="37">
        <f t="shared" si="102"/>
        <v>-1.5140412462531394E-2</v>
      </c>
      <c r="BJ376" s="93">
        <f t="shared" si="103"/>
        <v>-5.441354000000004</v>
      </c>
      <c r="BK376" s="37">
        <f t="shared" si="104"/>
        <v>-8.5263104964934278E-2</v>
      </c>
      <c r="BL376" s="106">
        <f t="shared" si="105"/>
        <v>44.45717619047619</v>
      </c>
      <c r="BM376" s="93">
        <f t="shared" si="106"/>
        <v>-0.85470476190476319</v>
      </c>
      <c r="BN376" s="37">
        <f t="shared" si="107"/>
        <v>-1.8862707615315943E-2</v>
      </c>
      <c r="BO376" s="93">
        <f t="shared" si="108"/>
        <v>-5.1822419047619022</v>
      </c>
      <c r="BP376" s="81">
        <f t="shared" si="109"/>
        <v>-0.10439771664565578</v>
      </c>
      <c r="BQ376" s="104"/>
    </row>
    <row r="377" spans="1:69" x14ac:dyDescent="0.2">
      <c r="A377" s="90">
        <v>43800</v>
      </c>
      <c r="B377" s="55">
        <v>2019</v>
      </c>
      <c r="C377" s="80" t="s">
        <v>60</v>
      </c>
      <c r="D377" s="16"/>
      <c r="E377" s="41">
        <v>136.57962000000003</v>
      </c>
      <c r="F377" s="87">
        <v>124.41482605562705</v>
      </c>
      <c r="G377" s="87">
        <v>129.43001800000002</v>
      </c>
      <c r="H377" s="41">
        <v>46.302</v>
      </c>
      <c r="I377" s="41">
        <v>57.518974</v>
      </c>
      <c r="J377" s="84"/>
      <c r="K377" s="14">
        <v>100.51264859595024</v>
      </c>
      <c r="L377" s="64"/>
      <c r="M377" s="66">
        <f t="shared" si="110"/>
        <v>5.0151919443729724</v>
      </c>
      <c r="N377" s="15"/>
      <c r="O377" s="17"/>
      <c r="P377" s="18"/>
      <c r="Q377" s="18"/>
      <c r="R377" s="104"/>
      <c r="S377" s="106">
        <f t="shared" si="67"/>
        <v>-1.2304850060746162</v>
      </c>
      <c r="T377" s="84">
        <f t="shared" si="68"/>
        <v>-6.5547421496036096E-3</v>
      </c>
      <c r="U377" s="93">
        <f t="shared" si="69"/>
        <v>3.4417394471308853</v>
      </c>
      <c r="V377" s="37">
        <f t="shared" si="70"/>
        <v>2.8450455746982461E-2</v>
      </c>
      <c r="W377" s="106">
        <f t="shared" si="71"/>
        <v>45.729021713022533</v>
      </c>
      <c r="X377" s="93">
        <f t="shared" si="72"/>
        <v>-1.0254041717288516</v>
      </c>
      <c r="Y377" s="107">
        <f t="shared" si="73"/>
        <v>-2.1931702770908834E-2</v>
      </c>
      <c r="Z377" s="93">
        <f t="shared" si="74"/>
        <v>2.8681162059423997</v>
      </c>
      <c r="AA377" s="81">
        <f t="shared" si="75"/>
        <v>6.691683649727409E-2</v>
      </c>
      <c r="AB377" s="104"/>
      <c r="AC377" s="106">
        <f t="shared" si="76"/>
        <v>-0.85397799999998369</v>
      </c>
      <c r="AD377" s="37">
        <f t="shared" si="77"/>
        <v>-6.5547421496036096E-3</v>
      </c>
      <c r="AE377" s="93">
        <f t="shared" si="78"/>
        <v>-1.5741939999999772</v>
      </c>
      <c r="AF377" s="37">
        <f t="shared" si="79"/>
        <v>-1.2016361733468317E-2</v>
      </c>
      <c r="AG377" s="106">
        <f t="shared" si="80"/>
        <v>49.90834833333335</v>
      </c>
      <c r="AH377" s="93">
        <f t="shared" si="81"/>
        <v>-0.71164833333331501</v>
      </c>
      <c r="AI377" s="37">
        <f t="shared" si="82"/>
        <v>-1.4058640462177974E-2</v>
      </c>
      <c r="AJ377" s="93">
        <f t="shared" si="83"/>
        <v>-1.3118283333333096</v>
      </c>
      <c r="AK377" s="81">
        <f t="shared" si="84"/>
        <v>-2.561155424883621E-2</v>
      </c>
      <c r="AL377" s="104"/>
      <c r="AM377" s="90">
        <f t="shared" si="85"/>
        <v>43800</v>
      </c>
      <c r="AN377" s="106">
        <f t="shared" si="64"/>
        <v>-1.0203099999999949</v>
      </c>
      <c r="AO377" s="37">
        <f t="shared" si="86"/>
        <v>-7.4150473768409553E-3</v>
      </c>
      <c r="AP377" s="93">
        <f t="shared" si="65"/>
        <v>5.1986160000000154</v>
      </c>
      <c r="AQ377" s="37">
        <f t="shared" si="87"/>
        <v>3.9569008012756646E-2</v>
      </c>
      <c r="AR377" s="106">
        <f t="shared" si="66"/>
        <v>55.866350000000025</v>
      </c>
      <c r="AS377" s="93">
        <f t="shared" si="88"/>
        <v>-0.85025833333332912</v>
      </c>
      <c r="AT377" s="37">
        <f t="shared" si="89"/>
        <v>-1.4991346597035826E-2</v>
      </c>
      <c r="AU377" s="93">
        <f t="shared" si="90"/>
        <v>4.3321800000000081</v>
      </c>
      <c r="AV377" s="81">
        <f t="shared" si="91"/>
        <v>8.406422379559042E-2</v>
      </c>
      <c r="AW377" s="104"/>
      <c r="AX377" s="93">
        <f t="shared" si="92"/>
        <v>-0.18800000000000239</v>
      </c>
      <c r="AY377" s="37">
        <f t="shared" si="93"/>
        <v>-4.0438804043880783E-3</v>
      </c>
      <c r="AZ377" s="93">
        <f t="shared" si="94"/>
        <v>-0.66499999999999915</v>
      </c>
      <c r="BA377" s="37">
        <f t="shared" si="95"/>
        <v>-1.4158877509740875E-2</v>
      </c>
      <c r="BB377" s="106">
        <f t="shared" si="96"/>
        <v>44.097142857142856</v>
      </c>
      <c r="BC377" s="93">
        <f t="shared" si="97"/>
        <v>-0.17904761904762267</v>
      </c>
      <c r="BD377" s="37">
        <f t="shared" si="98"/>
        <v>-4.0438804043880783E-3</v>
      </c>
      <c r="BE377" s="93">
        <f t="shared" si="99"/>
        <v>-0.63333333333333286</v>
      </c>
      <c r="BF377" s="81">
        <f t="shared" si="100"/>
        <v>-1.4158877509740875E-2</v>
      </c>
      <c r="BG377" s="104"/>
      <c r="BH377" s="93">
        <f t="shared" si="101"/>
        <v>-0.8580609999999993</v>
      </c>
      <c r="BI377" s="37">
        <f t="shared" si="102"/>
        <v>-1.4698605367675865E-2</v>
      </c>
      <c r="BJ377" s="93">
        <f t="shared" si="103"/>
        <v>-1.4597259999999963</v>
      </c>
      <c r="BK377" s="37">
        <f t="shared" si="104"/>
        <v>-2.475005383299389E-2</v>
      </c>
      <c r="BL377" s="106">
        <f t="shared" si="105"/>
        <v>43.639975238095232</v>
      </c>
      <c r="BM377" s="93">
        <f t="shared" si="106"/>
        <v>-0.8172009523809578</v>
      </c>
      <c r="BN377" s="37">
        <f t="shared" si="107"/>
        <v>-1.8381755712051362E-2</v>
      </c>
      <c r="BO377" s="93">
        <f t="shared" si="108"/>
        <v>-1.3902152380952373</v>
      </c>
      <c r="BP377" s="81">
        <f t="shared" si="109"/>
        <v>-3.0872959305608738E-2</v>
      </c>
      <c r="BQ377" s="104"/>
    </row>
    <row r="378" spans="1:69" x14ac:dyDescent="0.2">
      <c r="A378" s="90">
        <v>43831</v>
      </c>
      <c r="B378" s="55">
        <f>'4.1.1'!A383</f>
        <v>2020</v>
      </c>
      <c r="C378" s="80" t="str">
        <f>'4.1.1'!B383</f>
        <v>January</v>
      </c>
      <c r="D378" s="16"/>
      <c r="E378" s="41">
        <f>'4.1.1'!D383</f>
        <v>139.21163100000001</v>
      </c>
      <c r="F378" s="87">
        <f>'4.1.1'!E383</f>
        <v>127.14053499783053</v>
      </c>
      <c r="G378" s="87">
        <f>'4.1.1'!F383</f>
        <v>132.63434700000005</v>
      </c>
      <c r="H378" s="41">
        <f>'4.1.1'!G383</f>
        <v>48.196999999999996</v>
      </c>
      <c r="I378" s="41">
        <f>'4.1.1'!H383</f>
        <v>59.820064999999992</v>
      </c>
      <c r="J378" s="84"/>
      <c r="K378" s="14">
        <f>'4.1.1'!I383</f>
        <v>98.422646992446346</v>
      </c>
      <c r="L378" s="64"/>
      <c r="M378" s="66">
        <f t="shared" si="110"/>
        <v>5.4938120021695198</v>
      </c>
      <c r="N378" s="15"/>
      <c r="O378" s="17"/>
      <c r="P378" s="18"/>
      <c r="Q378" s="18"/>
      <c r="R378" s="104"/>
      <c r="S378" s="106">
        <f t="shared" si="67"/>
        <v>2.7257089422034824</v>
      </c>
      <c r="T378" s="84">
        <f t="shared" si="68"/>
        <v>2.4757232128330697E-2</v>
      </c>
      <c r="U378" s="93">
        <f t="shared" si="69"/>
        <v>7.6839909809546754</v>
      </c>
      <c r="V378" s="37">
        <f t="shared" si="70"/>
        <v>6.4324571284007259E-2</v>
      </c>
      <c r="W378" s="106">
        <f t="shared" si="71"/>
        <v>48.00044583152544</v>
      </c>
      <c r="X378" s="93">
        <f t="shared" si="72"/>
        <v>2.2714241185029067</v>
      </c>
      <c r="Y378" s="107">
        <f t="shared" si="73"/>
        <v>4.967139102072804E-2</v>
      </c>
      <c r="Z378" s="93">
        <f t="shared" si="74"/>
        <v>6.4033258174622318</v>
      </c>
      <c r="AA378" s="81">
        <f t="shared" si="75"/>
        <v>0.15393675848946731</v>
      </c>
      <c r="AB378" s="104"/>
      <c r="AC378" s="106">
        <f t="shared" si="76"/>
        <v>3.2043290000000297</v>
      </c>
      <c r="AD378" s="37">
        <f t="shared" si="77"/>
        <v>2.4757232128330697E-2</v>
      </c>
      <c r="AE378" s="93">
        <f t="shared" si="78"/>
        <v>3.3660100000000455</v>
      </c>
      <c r="AF378" s="37">
        <f t="shared" si="79"/>
        <v>2.6038936356085784E-2</v>
      </c>
      <c r="AG378" s="106">
        <f t="shared" si="80"/>
        <v>52.578622500000037</v>
      </c>
      <c r="AH378" s="93">
        <f t="shared" si="81"/>
        <v>2.6702741666666867</v>
      </c>
      <c r="AI378" s="37">
        <f t="shared" si="82"/>
        <v>5.350355713701771E-2</v>
      </c>
      <c r="AJ378" s="93">
        <f t="shared" si="83"/>
        <v>2.8050083333333617</v>
      </c>
      <c r="AK378" s="81">
        <f t="shared" si="84"/>
        <v>5.6355327622800377E-2</v>
      </c>
      <c r="AL378" s="104"/>
      <c r="AM378" s="90">
        <f t="shared" si="85"/>
        <v>43831</v>
      </c>
      <c r="AN378" s="106">
        <f t="shared" si="64"/>
        <v>2.6320109999999772</v>
      </c>
      <c r="AO378" s="37">
        <f t="shared" si="86"/>
        <v>1.9270891220813047E-2</v>
      </c>
      <c r="AP378" s="93">
        <f t="shared" si="65"/>
        <v>9.6566860000000077</v>
      </c>
      <c r="AQ378" s="37">
        <f t="shared" si="87"/>
        <v>7.4537378716034386E-2</v>
      </c>
      <c r="AR378" s="106">
        <f t="shared" si="66"/>
        <v>58.059692500000011</v>
      </c>
      <c r="AS378" s="93">
        <f t="shared" si="88"/>
        <v>2.1933424999999858</v>
      </c>
      <c r="AT378" s="37">
        <f t="shared" si="89"/>
        <v>3.9260529818038625E-2</v>
      </c>
      <c r="AU378" s="93">
        <f t="shared" si="90"/>
        <v>8.0472383333333397</v>
      </c>
      <c r="AV378" s="81">
        <f t="shared" si="91"/>
        <v>0.16090468799063307</v>
      </c>
      <c r="AW378" s="104"/>
      <c r="AX378" s="93">
        <f t="shared" si="92"/>
        <v>1.894999999999996</v>
      </c>
      <c r="AY378" s="37">
        <f t="shared" si="93"/>
        <v>4.0926957798799179E-2</v>
      </c>
      <c r="AZ378" s="93">
        <f t="shared" si="94"/>
        <v>1.6099999999999852</v>
      </c>
      <c r="BA378" s="37">
        <f t="shared" si="95"/>
        <v>3.4558997145125891E-2</v>
      </c>
      <c r="BB378" s="106">
        <f t="shared" si="96"/>
        <v>45.901904761904753</v>
      </c>
      <c r="BC378" s="93">
        <f t="shared" si="97"/>
        <v>1.8047619047618966</v>
      </c>
      <c r="BD378" s="37">
        <f t="shared" si="98"/>
        <v>4.0926957798798957E-2</v>
      </c>
      <c r="BE378" s="93">
        <f t="shared" si="99"/>
        <v>1.5333333333333172</v>
      </c>
      <c r="BF378" s="81">
        <f t="shared" si="100"/>
        <v>3.4558997145125891E-2</v>
      </c>
      <c r="BG378" s="104"/>
      <c r="BH378" s="93">
        <f t="shared" si="101"/>
        <v>2.3010909999999924</v>
      </c>
      <c r="BI378" s="37">
        <f t="shared" si="102"/>
        <v>4.0005772703803677E-2</v>
      </c>
      <c r="BJ378" s="93">
        <f t="shared" si="103"/>
        <v>3.0979729999999961</v>
      </c>
      <c r="BK378" s="37">
        <f t="shared" si="104"/>
        <v>5.461669150002435E-2</v>
      </c>
      <c r="BL378" s="106">
        <f t="shared" si="105"/>
        <v>45.831490476190467</v>
      </c>
      <c r="BM378" s="93">
        <f t="shared" si="106"/>
        <v>2.191515238095235</v>
      </c>
      <c r="BN378" s="37">
        <f t="shared" si="107"/>
        <v>5.0218067864121307E-2</v>
      </c>
      <c r="BO378" s="93">
        <f t="shared" si="108"/>
        <v>2.9504504761904755</v>
      </c>
      <c r="BP378" s="81">
        <f t="shared" si="109"/>
        <v>6.8805478509627482E-2</v>
      </c>
      <c r="BQ378" s="104"/>
    </row>
    <row r="379" spans="1:69" x14ac:dyDescent="0.2">
      <c r="A379" s="90">
        <v>43862</v>
      </c>
      <c r="B379" s="55">
        <f>'4.1.1'!A384</f>
        <v>2020</v>
      </c>
      <c r="C379" s="80" t="str">
        <f>'4.1.1'!B384</f>
        <v>February</v>
      </c>
      <c r="D379" s="16"/>
      <c r="E379" s="41">
        <f>'4.1.1'!D384</f>
        <v>136.10098099999999</v>
      </c>
      <c r="F379" s="87">
        <f>'4.1.1'!E384</f>
        <v>123.57707195860047</v>
      </c>
      <c r="G379" s="87">
        <f>'4.1.1'!F384</f>
        <v>127.78902900000001</v>
      </c>
      <c r="H379" s="41">
        <f>'4.1.1'!G384</f>
        <v>41.061999999999998</v>
      </c>
      <c r="I379" s="41">
        <f>'4.1.1'!H384</f>
        <v>54.200303000000005</v>
      </c>
      <c r="J379" s="84"/>
      <c r="K379" s="14">
        <f>'4.1.1'!I384</f>
        <v>88.288970597660651</v>
      </c>
      <c r="L379" s="64"/>
      <c r="M379" s="66">
        <f t="shared" si="110"/>
        <v>4.2119570413995433</v>
      </c>
      <c r="N379" s="15"/>
      <c r="O379" s="17"/>
      <c r="P379" s="18"/>
      <c r="Q379" s="18"/>
      <c r="R379" s="104"/>
      <c r="S379" s="106">
        <f t="shared" si="67"/>
        <v>-3.5634630392300579</v>
      </c>
      <c r="T379" s="84">
        <f t="shared" si="68"/>
        <v>-3.6531397104854202E-2</v>
      </c>
      <c r="U379" s="93">
        <f t="shared" si="69"/>
        <v>4.7220956714598827</v>
      </c>
      <c r="V379" s="37">
        <f t="shared" si="70"/>
        <v>3.9729894523320652E-2</v>
      </c>
      <c r="W379" s="106">
        <f t="shared" si="71"/>
        <v>45.030893298833732</v>
      </c>
      <c r="X379" s="93">
        <f t="shared" si="72"/>
        <v>-2.9695525326917078</v>
      </c>
      <c r="Y379" s="107">
        <f t="shared" si="73"/>
        <v>-6.1865103151633294E-2</v>
      </c>
      <c r="Z379" s="93">
        <f t="shared" si="74"/>
        <v>3.9350797262165713</v>
      </c>
      <c r="AA379" s="81">
        <f t="shared" si="75"/>
        <v>9.5753785705281258E-2</v>
      </c>
      <c r="AB379" s="104"/>
      <c r="AC379" s="106">
        <f t="shared" si="76"/>
        <v>-4.8453180000000344</v>
      </c>
      <c r="AD379" s="37">
        <f t="shared" si="77"/>
        <v>-3.6531397104854202E-2</v>
      </c>
      <c r="AE379" s="93">
        <f t="shared" si="78"/>
        <v>-1.1447020000000094</v>
      </c>
      <c r="AF379" s="37">
        <f t="shared" si="79"/>
        <v>-8.8782197732260038E-3</v>
      </c>
      <c r="AG379" s="106">
        <f t="shared" si="80"/>
        <v>48.540857500000016</v>
      </c>
      <c r="AH379" s="93">
        <f t="shared" si="81"/>
        <v>-4.0377650000000216</v>
      </c>
      <c r="AI379" s="37">
        <f t="shared" si="82"/>
        <v>-7.6794803819746682E-2</v>
      </c>
      <c r="AJ379" s="93">
        <f t="shared" si="83"/>
        <v>-0.95391833333333409</v>
      </c>
      <c r="AK379" s="81">
        <f t="shared" si="84"/>
        <v>-1.9273111500606066E-2</v>
      </c>
      <c r="AL379" s="104"/>
      <c r="AM379" s="90">
        <f t="shared" si="85"/>
        <v>43862</v>
      </c>
      <c r="AN379" s="106">
        <f t="shared" si="64"/>
        <v>-3.110650000000021</v>
      </c>
      <c r="AO379" s="37">
        <f t="shared" si="86"/>
        <v>-2.2344756523971943E-2</v>
      </c>
      <c r="AP379" s="93">
        <f t="shared" si="65"/>
        <v>6.8065159999999878</v>
      </c>
      <c r="AQ379" s="37">
        <f t="shared" si="87"/>
        <v>5.2643521901730272E-2</v>
      </c>
      <c r="AR379" s="106">
        <f t="shared" si="66"/>
        <v>55.467484166666665</v>
      </c>
      <c r="AS379" s="93">
        <f t="shared" si="88"/>
        <v>-2.5922083333333461</v>
      </c>
      <c r="AT379" s="37">
        <f t="shared" si="89"/>
        <v>-4.4647296975149242E-2</v>
      </c>
      <c r="AU379" s="93">
        <f t="shared" si="90"/>
        <v>5.6720966666666612</v>
      </c>
      <c r="AV379" s="81">
        <f t="shared" si="91"/>
        <v>0.11390807364771804</v>
      </c>
      <c r="AW379" s="104"/>
      <c r="AX379" s="93">
        <f t="shared" si="92"/>
        <v>-7.134999999999998</v>
      </c>
      <c r="AY379" s="37">
        <f t="shared" si="93"/>
        <v>-0.14803825964271633</v>
      </c>
      <c r="AZ379" s="93">
        <f t="shared" si="94"/>
        <v>-6.1550000000000011</v>
      </c>
      <c r="BA379" s="37">
        <f t="shared" si="95"/>
        <v>-0.13035559226549764</v>
      </c>
      <c r="BB379" s="106">
        <f t="shared" si="96"/>
        <v>39.106666666666662</v>
      </c>
      <c r="BC379" s="93">
        <f t="shared" si="97"/>
        <v>-6.7952380952380906</v>
      </c>
      <c r="BD379" s="37">
        <f t="shared" si="98"/>
        <v>-0.14803825964271633</v>
      </c>
      <c r="BE379" s="93">
        <f t="shared" si="99"/>
        <v>-5.8619047619047606</v>
      </c>
      <c r="BF379" s="81">
        <f t="shared" si="100"/>
        <v>-0.13035559226549753</v>
      </c>
      <c r="BG379" s="104"/>
      <c r="BH379" s="93">
        <f t="shared" si="101"/>
        <v>-5.6197619999999873</v>
      </c>
      <c r="BI379" s="37">
        <f t="shared" si="102"/>
        <v>-9.394443152142995E-2</v>
      </c>
      <c r="BJ379" s="93">
        <f t="shared" si="103"/>
        <v>-5.1335589999999911</v>
      </c>
      <c r="BK379" s="37">
        <f t="shared" si="104"/>
        <v>-8.6519886401461465E-2</v>
      </c>
      <c r="BL379" s="106">
        <f t="shared" si="105"/>
        <v>40.479336190476189</v>
      </c>
      <c r="BM379" s="93">
        <f t="shared" si="106"/>
        <v>-5.3521542857142776</v>
      </c>
      <c r="BN379" s="37">
        <f t="shared" si="107"/>
        <v>-0.11677897074926524</v>
      </c>
      <c r="BO379" s="93">
        <f t="shared" si="108"/>
        <v>-4.8891038095238031</v>
      </c>
      <c r="BP379" s="81">
        <f t="shared" si="109"/>
        <v>-0.10776442411341025</v>
      </c>
      <c r="BQ379" s="104"/>
    </row>
    <row r="380" spans="1:69" x14ac:dyDescent="0.2">
      <c r="A380" s="90">
        <v>43891</v>
      </c>
      <c r="B380" s="55">
        <f>'4.1.1'!A385</f>
        <v>2020</v>
      </c>
      <c r="C380" s="80" t="str">
        <f>'4.1.1'!B385</f>
        <v>March</v>
      </c>
      <c r="D380" s="16"/>
      <c r="E380" s="41">
        <f>'4.1.1'!D385</f>
        <v>132.73801499999999</v>
      </c>
      <c r="F380" s="87">
        <f>'4.1.1'!E385</f>
        <v>120.23922409101044</v>
      </c>
      <c r="G380" s="87">
        <f>'4.1.1'!F385</f>
        <v>124.08827100000002</v>
      </c>
      <c r="H380" s="41">
        <f>'4.1.1'!G385</f>
        <v>31.941000000000003</v>
      </c>
      <c r="I380" s="41">
        <f>'4.1.1'!H385</f>
        <v>46.225133000000007</v>
      </c>
      <c r="J380" s="84"/>
      <c r="K380" s="14">
        <f>'4.1.1'!I385</f>
        <v>60.611682342413602</v>
      </c>
      <c r="L380" s="64"/>
      <c r="M380" s="66">
        <f t="shared" si="110"/>
        <v>3.8490469089895782</v>
      </c>
      <c r="N380" s="15"/>
      <c r="O380" s="17"/>
      <c r="P380" s="18"/>
      <c r="Q380" s="18"/>
      <c r="R380" s="104"/>
      <c r="S380" s="106">
        <f t="shared" si="67"/>
        <v>-3.3378478675900283</v>
      </c>
      <c r="T380" s="84">
        <f t="shared" si="68"/>
        <v>-2.8959903905365736E-2</v>
      </c>
      <c r="U380" s="93">
        <f t="shared" si="69"/>
        <v>-0.17266971312655244</v>
      </c>
      <c r="V380" s="37">
        <f t="shared" si="70"/>
        <v>-1.4339921719644932E-3</v>
      </c>
      <c r="W380" s="106">
        <f t="shared" si="71"/>
        <v>42.24935340917537</v>
      </c>
      <c r="X380" s="93">
        <f t="shared" si="72"/>
        <v>-2.7815398896583616</v>
      </c>
      <c r="Y380" s="107">
        <f t="shared" si="73"/>
        <v>-6.1769591626786635E-2</v>
      </c>
      <c r="Z380" s="93">
        <f t="shared" si="74"/>
        <v>-0.14389142760545326</v>
      </c>
      <c r="AA380" s="81">
        <f t="shared" si="75"/>
        <v>-3.3942065100101004E-3</v>
      </c>
      <c r="AB380" s="104"/>
      <c r="AC380" s="106">
        <f t="shared" si="76"/>
        <v>-3.7007579999999933</v>
      </c>
      <c r="AD380" s="37">
        <f t="shared" si="77"/>
        <v>-2.8959903905365736E-2</v>
      </c>
      <c r="AE380" s="93">
        <f t="shared" si="78"/>
        <v>-6.6289910000000134</v>
      </c>
      <c r="AF380" s="37">
        <f t="shared" si="79"/>
        <v>-5.0712437658004261E-2</v>
      </c>
      <c r="AG380" s="106">
        <f t="shared" si="80"/>
        <v>45.456892500000023</v>
      </c>
      <c r="AH380" s="93">
        <f t="shared" si="81"/>
        <v>-3.0839649999999921</v>
      </c>
      <c r="AI380" s="37">
        <f t="shared" si="82"/>
        <v>-6.3533385251795194E-2</v>
      </c>
      <c r="AJ380" s="93">
        <f t="shared" si="83"/>
        <v>-5.5241591666666778</v>
      </c>
      <c r="AK380" s="81">
        <f t="shared" si="84"/>
        <v>-0.10835710496491346</v>
      </c>
      <c r="AL380" s="104"/>
      <c r="AM380" s="90">
        <f t="shared" si="85"/>
        <v>43891</v>
      </c>
      <c r="AN380" s="106">
        <f t="shared" si="64"/>
        <v>-3.3629660000000001</v>
      </c>
      <c r="AO380" s="37">
        <f t="shared" si="86"/>
        <v>-2.4709344306636516E-2</v>
      </c>
      <c r="AP380" s="93">
        <f t="shared" si="65"/>
        <v>0.92675999999994474</v>
      </c>
      <c r="AQ380" s="37">
        <f t="shared" si="87"/>
        <v>7.0309625684084054E-3</v>
      </c>
      <c r="AR380" s="106">
        <f t="shared" si="66"/>
        <v>52.665012499999989</v>
      </c>
      <c r="AS380" s="93">
        <f t="shared" si="88"/>
        <v>-2.8024716666666762</v>
      </c>
      <c r="AT380" s="37">
        <f t="shared" si="89"/>
        <v>-5.0524585868108152E-2</v>
      </c>
      <c r="AU380" s="93">
        <f t="shared" si="90"/>
        <v>0.77229999999994448</v>
      </c>
      <c r="AV380" s="81">
        <f t="shared" si="91"/>
        <v>1.4882629232379152E-2</v>
      </c>
      <c r="AW380" s="104"/>
      <c r="AX380" s="93">
        <f t="shared" si="92"/>
        <v>-9.1209999999999951</v>
      </c>
      <c r="AY380" s="37">
        <f t="shared" si="93"/>
        <v>-0.2221275144902829</v>
      </c>
      <c r="AZ380" s="93">
        <f t="shared" si="94"/>
        <v>-14.652000000000001</v>
      </c>
      <c r="BA380" s="37">
        <f t="shared" si="95"/>
        <v>-0.31446783851651539</v>
      </c>
      <c r="BB380" s="106">
        <f t="shared" si="96"/>
        <v>30.42</v>
      </c>
      <c r="BC380" s="93">
        <f t="shared" si="97"/>
        <v>-8.6866666666666603</v>
      </c>
      <c r="BD380" s="37">
        <f t="shared" si="98"/>
        <v>-0.2221275144902829</v>
      </c>
      <c r="BE380" s="93">
        <f t="shared" si="99"/>
        <v>-13.954285714285717</v>
      </c>
      <c r="BF380" s="81">
        <f t="shared" si="100"/>
        <v>-0.31446783851651539</v>
      </c>
      <c r="BG380" s="104"/>
      <c r="BH380" s="93">
        <f t="shared" si="101"/>
        <v>-7.9751699999999985</v>
      </c>
      <c r="BI380" s="37">
        <f t="shared" si="102"/>
        <v>-0.14714253534708099</v>
      </c>
      <c r="BJ380" s="93">
        <f t="shared" si="103"/>
        <v>-11.920434999999998</v>
      </c>
      <c r="BK380" s="37">
        <f t="shared" si="104"/>
        <v>-0.20501020817270199</v>
      </c>
      <c r="BL380" s="106">
        <f t="shared" si="105"/>
        <v>32.883936190476192</v>
      </c>
      <c r="BM380" s="93">
        <f t="shared" si="106"/>
        <v>-7.5953999999999979</v>
      </c>
      <c r="BN380" s="37">
        <f t="shared" si="107"/>
        <v>-0.18763647615809997</v>
      </c>
      <c r="BO380" s="93">
        <f t="shared" si="108"/>
        <v>-11.35279523809524</v>
      </c>
      <c r="BP380" s="81">
        <f t="shared" si="109"/>
        <v>-0.256637298269346</v>
      </c>
      <c r="BQ380" s="104"/>
    </row>
    <row r="381" spans="1:69" x14ac:dyDescent="0.2">
      <c r="A381" s="90">
        <v>43922</v>
      </c>
      <c r="B381" s="55">
        <f>'4.1.1'!A386</f>
        <v>2020</v>
      </c>
      <c r="C381" s="80" t="str">
        <f>'4.1.1'!B386</f>
        <v>April</v>
      </c>
      <c r="D381" s="16"/>
      <c r="E381" s="41">
        <f>'4.1.1'!D386</f>
        <v>123.12772199999999</v>
      </c>
      <c r="F381" s="87">
        <f>'4.1.1'!E386</f>
        <v>108.97024894010003</v>
      </c>
      <c r="G381" s="87">
        <f>'4.1.1'!F386</f>
        <v>115.81342800000002</v>
      </c>
      <c r="H381" s="41">
        <f>'4.1.1'!G386</f>
        <v>22.42</v>
      </c>
      <c r="I381" s="41">
        <f>'4.1.1'!H386</f>
        <v>41.226679999999995</v>
      </c>
      <c r="J381" s="84"/>
      <c r="K381" s="14">
        <f>'4.1.1'!I386</f>
        <v>38.084711433394489</v>
      </c>
      <c r="L381" s="64"/>
      <c r="M381" s="66">
        <f t="shared" si="110"/>
        <v>6.8431790598999811</v>
      </c>
      <c r="N381" s="15"/>
      <c r="O381" s="17"/>
      <c r="P381" s="18"/>
      <c r="Q381" s="18"/>
      <c r="R381" s="104"/>
      <c r="S381" s="106">
        <f t="shared" si="67"/>
        <v>-11.268975150910407</v>
      </c>
      <c r="T381" s="84">
        <f t="shared" si="68"/>
        <v>-6.6685134165500592E-2</v>
      </c>
      <c r="U381" s="93">
        <f t="shared" si="69"/>
        <v>-15.125297077291336</v>
      </c>
      <c r="V381" s="37">
        <f t="shared" si="70"/>
        <v>-0.12188428644466898</v>
      </c>
      <c r="W381" s="106">
        <f t="shared" si="71"/>
        <v>32.8585407834167</v>
      </c>
      <c r="X381" s="93">
        <f t="shared" si="72"/>
        <v>-9.3908126257586702</v>
      </c>
      <c r="Y381" s="107">
        <f t="shared" si="73"/>
        <v>-0.22227115607689396</v>
      </c>
      <c r="Z381" s="93">
        <f t="shared" si="74"/>
        <v>-12.604414231076106</v>
      </c>
      <c r="AA381" s="81">
        <f t="shared" si="75"/>
        <v>-0.27724581974616558</v>
      </c>
      <c r="AB381" s="104"/>
      <c r="AC381" s="106">
        <f t="shared" si="76"/>
        <v>-8.2748430000000042</v>
      </c>
      <c r="AD381" s="37">
        <f t="shared" si="77"/>
        <v>-6.6685134165500592E-2</v>
      </c>
      <c r="AE381" s="93">
        <f t="shared" si="78"/>
        <v>-17.039272000000011</v>
      </c>
      <c r="AF381" s="37">
        <f t="shared" si="79"/>
        <v>-0.1282568739664306</v>
      </c>
      <c r="AG381" s="106">
        <f t="shared" si="80"/>
        <v>38.561190000000011</v>
      </c>
      <c r="AH381" s="93">
        <f t="shared" si="81"/>
        <v>-6.8957025000000129</v>
      </c>
      <c r="AI381" s="37">
        <f t="shared" si="82"/>
        <v>-0.15169762209328341</v>
      </c>
      <c r="AJ381" s="93">
        <f t="shared" si="83"/>
        <v>-14.199393333333347</v>
      </c>
      <c r="AK381" s="81">
        <f t="shared" si="84"/>
        <v>-0.26912881617748108</v>
      </c>
      <c r="AL381" s="104"/>
      <c r="AM381" s="90">
        <f t="shared" si="85"/>
        <v>43922</v>
      </c>
      <c r="AN381" s="106">
        <f t="shared" si="64"/>
        <v>-9.6102929999999986</v>
      </c>
      <c r="AO381" s="37">
        <f t="shared" si="86"/>
        <v>-7.2400457397227114E-2</v>
      </c>
      <c r="AP381" s="93">
        <f t="shared" si="65"/>
        <v>-12.356553000000034</v>
      </c>
      <c r="AQ381" s="37">
        <f t="shared" si="87"/>
        <v>-9.120285730576505E-2</v>
      </c>
      <c r="AR381" s="106">
        <f t="shared" si="66"/>
        <v>44.656434999999988</v>
      </c>
      <c r="AS381" s="93">
        <f t="shared" si="88"/>
        <v>-8.0085775000000012</v>
      </c>
      <c r="AT381" s="37">
        <f t="shared" si="89"/>
        <v>-0.15206637423659597</v>
      </c>
      <c r="AU381" s="93">
        <f t="shared" si="90"/>
        <v>-10.29712750000003</v>
      </c>
      <c r="AV381" s="81">
        <f t="shared" si="91"/>
        <v>-0.18737870724941674</v>
      </c>
      <c r="AW381" s="104"/>
      <c r="AX381" s="93">
        <f t="shared" si="92"/>
        <v>-9.5210000000000008</v>
      </c>
      <c r="AY381" s="37">
        <f t="shared" si="93"/>
        <v>-0.29808083654237505</v>
      </c>
      <c r="AZ381" s="93">
        <f t="shared" si="94"/>
        <v>-25.446999999999996</v>
      </c>
      <c r="BA381" s="37">
        <f t="shared" si="95"/>
        <v>-0.53161886059289276</v>
      </c>
      <c r="BB381" s="106">
        <f t="shared" si="96"/>
        <v>21.352380952380955</v>
      </c>
      <c r="BC381" s="93">
        <f t="shared" si="97"/>
        <v>-9.067619047619047</v>
      </c>
      <c r="BD381" s="37">
        <f t="shared" si="98"/>
        <v>-0.29808083654237494</v>
      </c>
      <c r="BE381" s="93">
        <f t="shared" si="99"/>
        <v>-24.235238095238088</v>
      </c>
      <c r="BF381" s="81">
        <f t="shared" si="100"/>
        <v>-0.53161886059289265</v>
      </c>
      <c r="BG381" s="104"/>
      <c r="BH381" s="93">
        <f t="shared" si="101"/>
        <v>-4.998453000000012</v>
      </c>
      <c r="BI381" s="37">
        <f t="shared" si="102"/>
        <v>-0.10813279866604197</v>
      </c>
      <c r="BJ381" s="93">
        <f t="shared" si="103"/>
        <v>-18.952608000000005</v>
      </c>
      <c r="BK381" s="37">
        <f t="shared" si="104"/>
        <v>-0.31493573004718844</v>
      </c>
      <c r="BL381" s="106">
        <f t="shared" si="105"/>
        <v>28.123504761904755</v>
      </c>
      <c r="BM381" s="93">
        <f t="shared" si="106"/>
        <v>-4.7604314285714366</v>
      </c>
      <c r="BN381" s="37">
        <f t="shared" si="107"/>
        <v>-0.14476464742533313</v>
      </c>
      <c r="BO381" s="93">
        <f t="shared" si="108"/>
        <v>-18.050102857142861</v>
      </c>
      <c r="BP381" s="81">
        <f t="shared" si="109"/>
        <v>-0.39091818438931769</v>
      </c>
      <c r="BQ381" s="104"/>
    </row>
    <row r="382" spans="1:69" x14ac:dyDescent="0.2">
      <c r="A382" s="90">
        <v>43952</v>
      </c>
      <c r="B382" s="55">
        <f>'4.1.1'!A387</f>
        <v>2020</v>
      </c>
      <c r="C382" s="80" t="str">
        <f>'4.1.1'!B387</f>
        <v>May</v>
      </c>
      <c r="D382" s="16"/>
      <c r="E382" s="41">
        <f>'4.1.1'!D387</f>
        <v>118.84571300000002</v>
      </c>
      <c r="F382" s="87">
        <f>'4.1.1'!E387</f>
        <v>104.77955978448874</v>
      </c>
      <c r="G382" s="87">
        <f>'4.1.1'!F387</f>
        <v>111.61575500000001</v>
      </c>
      <c r="H382" s="41">
        <f>'4.1.1'!G387</f>
        <v>20.263999999999999</v>
      </c>
      <c r="I382" s="41">
        <f>'4.1.1'!H387</f>
        <v>38.399377999999999</v>
      </c>
      <c r="J382" s="84"/>
      <c r="K382" s="14">
        <f>'4.1.1'!I387</f>
        <v>43.086458395709577</v>
      </c>
      <c r="L382" s="64"/>
      <c r="M382" s="66">
        <f t="shared" si="110"/>
        <v>6.8361952155112675</v>
      </c>
      <c r="N382" s="15"/>
      <c r="O382" s="17"/>
      <c r="P382" s="18"/>
      <c r="Q382" s="18"/>
      <c r="R382" s="104"/>
      <c r="S382" s="106">
        <f t="shared" si="67"/>
        <v>-4.1906891556112953</v>
      </c>
      <c r="T382" s="84">
        <f t="shared" si="68"/>
        <v>-3.6245132127511237E-2</v>
      </c>
      <c r="U382" s="93">
        <f t="shared" si="69"/>
        <v>-23.289808267064345</v>
      </c>
      <c r="V382" s="37">
        <f t="shared" si="70"/>
        <v>-0.18185307401289941</v>
      </c>
      <c r="W382" s="106">
        <f t="shared" si="71"/>
        <v>29.366299820407278</v>
      </c>
      <c r="X382" s="93">
        <f t="shared" si="72"/>
        <v>-3.4922409630094222</v>
      </c>
      <c r="Y382" s="107">
        <f t="shared" si="73"/>
        <v>-0.10628107273625231</v>
      </c>
      <c r="Z382" s="93">
        <f t="shared" si="74"/>
        <v>-19.408173555886961</v>
      </c>
      <c r="AA382" s="81">
        <f t="shared" si="75"/>
        <v>-0.3979166193380137</v>
      </c>
      <c r="AB382" s="104"/>
      <c r="AC382" s="106">
        <f t="shared" si="76"/>
        <v>-4.1976730000000089</v>
      </c>
      <c r="AD382" s="37">
        <f t="shared" si="77"/>
        <v>-3.6245132127511237E-2</v>
      </c>
      <c r="AE382" s="93">
        <f t="shared" si="78"/>
        <v>-23.71269700000002</v>
      </c>
      <c r="AF382" s="37">
        <f t="shared" si="79"/>
        <v>-0.17522329302931816</v>
      </c>
      <c r="AG382" s="106">
        <f t="shared" si="80"/>
        <v>35.06312916666667</v>
      </c>
      <c r="AH382" s="93">
        <f t="shared" si="81"/>
        <v>-3.4980608333333407</v>
      </c>
      <c r="AI382" s="37">
        <f t="shared" si="82"/>
        <v>-9.0714545721575002E-2</v>
      </c>
      <c r="AJ382" s="93">
        <f t="shared" si="83"/>
        <v>-19.76058083333335</v>
      </c>
      <c r="AK382" s="81">
        <f t="shared" si="84"/>
        <v>-0.36043859186715643</v>
      </c>
      <c r="AL382" s="104"/>
      <c r="AM382" s="90">
        <f t="shared" si="85"/>
        <v>43952</v>
      </c>
      <c r="AN382" s="106">
        <f t="shared" si="64"/>
        <v>-4.2820089999999738</v>
      </c>
      <c r="AO382" s="37">
        <f t="shared" si="86"/>
        <v>-3.4776969235246424E-2</v>
      </c>
      <c r="AP382" s="93">
        <f t="shared" si="65"/>
        <v>-20.236880999999983</v>
      </c>
      <c r="AQ382" s="37">
        <f t="shared" si="87"/>
        <v>-0.14550261407980347</v>
      </c>
      <c r="AR382" s="106">
        <f t="shared" si="66"/>
        <v>41.088094166666679</v>
      </c>
      <c r="AS382" s="93">
        <f t="shared" si="88"/>
        <v>-3.5683408333333091</v>
      </c>
      <c r="AT382" s="37">
        <f t="shared" si="89"/>
        <v>-7.9906531574526984E-2</v>
      </c>
      <c r="AU382" s="93">
        <f t="shared" si="90"/>
        <v>-16.86406749999999</v>
      </c>
      <c r="AV382" s="81">
        <f t="shared" si="91"/>
        <v>-0.29099980078396248</v>
      </c>
      <c r="AW382" s="104"/>
      <c r="AX382" s="93">
        <f t="shared" si="92"/>
        <v>-2.1560000000000024</v>
      </c>
      <c r="AY382" s="37">
        <f t="shared" si="93"/>
        <v>-9.6164139161463047E-2</v>
      </c>
      <c r="AZ382" s="93">
        <f t="shared" si="94"/>
        <v>-27.571000000000002</v>
      </c>
      <c r="BA382" s="37">
        <f t="shared" si="95"/>
        <v>-0.5763771297167346</v>
      </c>
      <c r="BB382" s="106">
        <f t="shared" si="96"/>
        <v>19.299047619047617</v>
      </c>
      <c r="BC382" s="93">
        <f t="shared" si="97"/>
        <v>-2.0533333333333381</v>
      </c>
      <c r="BD382" s="37">
        <f t="shared" si="98"/>
        <v>-9.6164139161463158E-2</v>
      </c>
      <c r="BE382" s="93">
        <f t="shared" si="99"/>
        <v>-26.25809523809524</v>
      </c>
      <c r="BF382" s="81">
        <f t="shared" si="100"/>
        <v>-0.5763771297167346</v>
      </c>
      <c r="BG382" s="104"/>
      <c r="BH382" s="93">
        <f t="shared" si="101"/>
        <v>-2.827301999999996</v>
      </c>
      <c r="BI382" s="37">
        <f t="shared" si="102"/>
        <v>-6.8579424780263576E-2</v>
      </c>
      <c r="BJ382" s="93">
        <f t="shared" si="103"/>
        <v>-22.410660000000007</v>
      </c>
      <c r="BK382" s="37">
        <f t="shared" si="104"/>
        <v>-0.36853553684672924</v>
      </c>
      <c r="BL382" s="106">
        <f t="shared" si="105"/>
        <v>25.430836190476185</v>
      </c>
      <c r="BM382" s="93">
        <f t="shared" si="106"/>
        <v>-2.6926685714285696</v>
      </c>
      <c r="BN382" s="37">
        <f t="shared" si="107"/>
        <v>-9.5744417142346272E-2</v>
      </c>
      <c r="BO382" s="93">
        <f t="shared" si="108"/>
        <v>-21.34348571428572</v>
      </c>
      <c r="BP382" s="81">
        <f t="shared" si="109"/>
        <v>-0.45630775273971047</v>
      </c>
      <c r="BQ382" s="104"/>
    </row>
    <row r="383" spans="1:69" x14ac:dyDescent="0.2">
      <c r="A383" s="90">
        <v>43983</v>
      </c>
      <c r="B383" s="55">
        <f>'4.1.1'!A388</f>
        <v>2020</v>
      </c>
      <c r="C383" s="80" t="str">
        <f>'4.1.1'!B388</f>
        <v>June</v>
      </c>
      <c r="D383" s="16"/>
      <c r="E383" s="41">
        <f>'4.1.1'!D388</f>
        <v>120.09104500000001</v>
      </c>
      <c r="F383" s="87">
        <f>'4.1.1'!E388</f>
        <v>105.83473123234158</v>
      </c>
      <c r="G383" s="87">
        <f>'4.1.1'!F388</f>
        <v>111.901504</v>
      </c>
      <c r="H383" s="41">
        <f>'4.1.1'!G388</f>
        <v>26.212</v>
      </c>
      <c r="I383" s="41">
        <f>'4.1.1'!H388</f>
        <v>43.236078999999997</v>
      </c>
      <c r="J383" s="84"/>
      <c r="K383" s="14">
        <f>'4.1.1'!I388</f>
        <v>59.793844062445871</v>
      </c>
      <c r="L383" s="64"/>
      <c r="M383" s="66">
        <f t="shared" si="110"/>
        <v>6.0667727676584207</v>
      </c>
      <c r="N383" s="15"/>
      <c r="O383" s="17"/>
      <c r="P383" s="18"/>
      <c r="Q383" s="18"/>
      <c r="R383" s="104"/>
      <c r="S383" s="106">
        <f t="shared" si="67"/>
        <v>1.0551714478528424</v>
      </c>
      <c r="T383" s="84">
        <f t="shared" si="68"/>
        <v>2.5601134893544764E-3</v>
      </c>
      <c r="U383" s="93">
        <f t="shared" si="69"/>
        <v>-21.795524231967534</v>
      </c>
      <c r="V383" s="37">
        <f t="shared" si="70"/>
        <v>-0.17077082665608623</v>
      </c>
      <c r="W383" s="106">
        <f t="shared" si="71"/>
        <v>30.245609360284647</v>
      </c>
      <c r="X383" s="93">
        <f t="shared" si="72"/>
        <v>0.87930953987736871</v>
      </c>
      <c r="Y383" s="107">
        <f t="shared" si="73"/>
        <v>2.9942810134572007E-2</v>
      </c>
      <c r="Z383" s="93">
        <f t="shared" si="74"/>
        <v>-18.162936859972945</v>
      </c>
      <c r="AA383" s="81">
        <f t="shared" si="75"/>
        <v>-0.37520103944729233</v>
      </c>
      <c r="AB383" s="104"/>
      <c r="AC383" s="106">
        <f t="shared" si="76"/>
        <v>0.28574899999999559</v>
      </c>
      <c r="AD383" s="37">
        <f t="shared" si="77"/>
        <v>2.5601134893544764E-3</v>
      </c>
      <c r="AE383" s="93">
        <f t="shared" si="78"/>
        <v>-21.488974000000027</v>
      </c>
      <c r="AF383" s="37">
        <f t="shared" si="79"/>
        <v>-0.16109826070193722</v>
      </c>
      <c r="AG383" s="106">
        <f t="shared" si="80"/>
        <v>35.301253333333335</v>
      </c>
      <c r="AH383" s="93">
        <f t="shared" si="81"/>
        <v>0.23812416666666536</v>
      </c>
      <c r="AI383" s="37">
        <f t="shared" si="82"/>
        <v>6.7912982191287163E-3</v>
      </c>
      <c r="AJ383" s="93">
        <f t="shared" si="83"/>
        <v>-17.907478333333358</v>
      </c>
      <c r="AK383" s="81">
        <f t="shared" si="84"/>
        <v>-0.33655149770374493</v>
      </c>
      <c r="AL383" s="104"/>
      <c r="AM383" s="90">
        <f t="shared" si="85"/>
        <v>43983</v>
      </c>
      <c r="AN383" s="106">
        <f t="shared" si="64"/>
        <v>1.2453319999999906</v>
      </c>
      <c r="AO383" s="37">
        <f t="shared" si="86"/>
        <v>1.0478560551864247E-2</v>
      </c>
      <c r="AP383" s="93">
        <f t="shared" si="65"/>
        <v>-18.999568000000011</v>
      </c>
      <c r="AQ383" s="37">
        <f t="shared" si="87"/>
        <v>-0.13659849209234565</v>
      </c>
      <c r="AR383" s="106">
        <f t="shared" si="66"/>
        <v>42.125870833333337</v>
      </c>
      <c r="AS383" s="93">
        <f t="shared" si="88"/>
        <v>1.0377766666666588</v>
      </c>
      <c r="AT383" s="37">
        <f t="shared" si="89"/>
        <v>2.5257357093690036E-2</v>
      </c>
      <c r="AU383" s="93">
        <f t="shared" si="90"/>
        <v>-15.832973333333342</v>
      </c>
      <c r="AV383" s="81">
        <f t="shared" si="91"/>
        <v>-0.27317614008664459</v>
      </c>
      <c r="AW383" s="104"/>
      <c r="AX383" s="93">
        <f t="shared" si="92"/>
        <v>5.9480000000000004</v>
      </c>
      <c r="AY383" s="37">
        <f t="shared" si="93"/>
        <v>0.29352546387682588</v>
      </c>
      <c r="AZ383" s="93">
        <f t="shared" si="94"/>
        <v>-18.058999999999994</v>
      </c>
      <c r="BA383" s="37">
        <f t="shared" si="95"/>
        <v>-0.40791940547988514</v>
      </c>
      <c r="BB383" s="106">
        <f t="shared" si="96"/>
        <v>24.963809523809523</v>
      </c>
      <c r="BC383" s="93">
        <f t="shared" si="97"/>
        <v>5.6647619047619067</v>
      </c>
      <c r="BD383" s="37">
        <f t="shared" si="98"/>
        <v>0.2935254638768261</v>
      </c>
      <c r="BE383" s="93">
        <f t="shared" si="99"/>
        <v>-17.199047619047612</v>
      </c>
      <c r="BF383" s="81">
        <f t="shared" si="100"/>
        <v>-0.40791940547988514</v>
      </c>
      <c r="BG383" s="104"/>
      <c r="BH383" s="93">
        <f t="shared" si="101"/>
        <v>4.8367009999999979</v>
      </c>
      <c r="BI383" s="37">
        <f t="shared" si="102"/>
        <v>0.12595779546220776</v>
      </c>
      <c r="BJ383" s="93">
        <f t="shared" si="103"/>
        <v>-14.023828000000009</v>
      </c>
      <c r="BK383" s="37">
        <f t="shared" si="104"/>
        <v>-0.24491531220964102</v>
      </c>
      <c r="BL383" s="106">
        <f t="shared" si="105"/>
        <v>30.037218095238089</v>
      </c>
      <c r="BM383" s="93">
        <f t="shared" si="106"/>
        <v>4.6063819047619035</v>
      </c>
      <c r="BN383" s="37">
        <f t="shared" si="107"/>
        <v>0.18113371775352749</v>
      </c>
      <c r="BO383" s="93">
        <f t="shared" si="108"/>
        <v>-13.356026666666672</v>
      </c>
      <c r="BP383" s="81">
        <f t="shared" si="109"/>
        <v>-0.30779045770718727</v>
      </c>
      <c r="BQ383" s="104"/>
    </row>
    <row r="384" spans="1:69" x14ac:dyDescent="0.2">
      <c r="A384" s="90">
        <v>44013</v>
      </c>
      <c r="B384" s="55">
        <f>'4.1.1'!A389</f>
        <v>2020</v>
      </c>
      <c r="C384" s="80" t="str">
        <f>'4.1.1'!B389</f>
        <v>July</v>
      </c>
      <c r="D384" s="16"/>
      <c r="E384" s="41">
        <f>'4.1.1'!D389</f>
        <v>124.59393900000001</v>
      </c>
      <c r="F384" s="87">
        <f>'4.1.1'!E389</f>
        <v>111.14734000553091</v>
      </c>
      <c r="G384" s="87">
        <f>'4.1.1'!F389</f>
        <v>116.54763400000002</v>
      </c>
      <c r="H384" s="41">
        <f>'4.1.1'!G389</f>
        <v>27.307999999999996</v>
      </c>
      <c r="I384" s="41">
        <f>'4.1.1'!H389</f>
        <v>46.035930999999998</v>
      </c>
      <c r="J384" s="84"/>
      <c r="K384" s="14">
        <f>'4.1.1'!I389</f>
        <v>67.169431587782285</v>
      </c>
      <c r="L384" s="64"/>
      <c r="M384" s="66">
        <f t="shared" si="110"/>
        <v>5.4002939944691093</v>
      </c>
      <c r="N384" s="15"/>
      <c r="O384" s="17"/>
      <c r="P384" s="18"/>
      <c r="Q384" s="18"/>
      <c r="R384" s="104"/>
      <c r="S384" s="106">
        <f t="shared" si="67"/>
        <v>5.312608773189325</v>
      </c>
      <c r="T384" s="84">
        <f t="shared" si="68"/>
        <v>4.1519817285029736E-2</v>
      </c>
      <c r="U384" s="93">
        <f t="shared" si="69"/>
        <v>-16.237101233957276</v>
      </c>
      <c r="V384" s="37">
        <f t="shared" si="70"/>
        <v>-0.12746534094717921</v>
      </c>
      <c r="W384" s="106">
        <f t="shared" si="71"/>
        <v>34.67278333794242</v>
      </c>
      <c r="X384" s="93">
        <f t="shared" si="72"/>
        <v>4.4271739776577732</v>
      </c>
      <c r="Y384" s="107">
        <f t="shared" si="73"/>
        <v>0.14637410425167596</v>
      </c>
      <c r="Z384" s="93">
        <f t="shared" si="74"/>
        <v>-13.530917694964401</v>
      </c>
      <c r="AA384" s="81">
        <f t="shared" si="75"/>
        <v>-0.28070287975870067</v>
      </c>
      <c r="AB384" s="104"/>
      <c r="AC384" s="106">
        <f t="shared" si="76"/>
        <v>4.6461300000000136</v>
      </c>
      <c r="AD384" s="37">
        <f t="shared" si="77"/>
        <v>4.1519817285029736E-2</v>
      </c>
      <c r="AE384" s="93">
        <f t="shared" si="78"/>
        <v>-15.213084999999978</v>
      </c>
      <c r="AF384" s="37">
        <f t="shared" si="79"/>
        <v>-0.11545994220022415</v>
      </c>
      <c r="AG384" s="106">
        <f t="shared" si="80"/>
        <v>39.173028333333349</v>
      </c>
      <c r="AH384" s="93">
        <f t="shared" si="81"/>
        <v>3.8717750000000137</v>
      </c>
      <c r="AI384" s="37">
        <f t="shared" si="82"/>
        <v>0.10967811718866294</v>
      </c>
      <c r="AJ384" s="93">
        <f t="shared" si="83"/>
        <v>-12.67757083333332</v>
      </c>
      <c r="AK384" s="81">
        <f t="shared" si="84"/>
        <v>-0.24450191583289138</v>
      </c>
      <c r="AL384" s="104"/>
      <c r="AM384" s="90">
        <f t="shared" si="85"/>
        <v>44013</v>
      </c>
      <c r="AN384" s="106">
        <f t="shared" si="64"/>
        <v>4.5028939999999977</v>
      </c>
      <c r="AO384" s="37">
        <f t="shared" si="86"/>
        <v>3.7495668390594705E-2</v>
      </c>
      <c r="AP384" s="93">
        <f t="shared" si="65"/>
        <v>-13.696832999999998</v>
      </c>
      <c r="AQ384" s="37">
        <f t="shared" si="87"/>
        <v>-9.9043723611579759E-2</v>
      </c>
      <c r="AR384" s="106">
        <f t="shared" si="66"/>
        <v>45.878282500000012</v>
      </c>
      <c r="AS384" s="93">
        <f t="shared" si="88"/>
        <v>3.7524116666666743</v>
      </c>
      <c r="AT384" s="37">
        <f t="shared" si="89"/>
        <v>8.9076180324264564E-2</v>
      </c>
      <c r="AU384" s="93">
        <f t="shared" si="90"/>
        <v>-11.414027499999989</v>
      </c>
      <c r="AV384" s="81">
        <f t="shared" si="91"/>
        <v>-0.19922442470900525</v>
      </c>
      <c r="AW384" s="104"/>
      <c r="AX384" s="93">
        <f t="shared" si="92"/>
        <v>1.0959999999999965</v>
      </c>
      <c r="AY384" s="37">
        <f t="shared" si="93"/>
        <v>4.1812910117503321E-2</v>
      </c>
      <c r="AZ384" s="93">
        <f t="shared" si="94"/>
        <v>-20.11900000000001</v>
      </c>
      <c r="BA384" s="37">
        <f t="shared" si="95"/>
        <v>-0.42420983827777448</v>
      </c>
      <c r="BB384" s="106">
        <f t="shared" si="96"/>
        <v>26.007619047619041</v>
      </c>
      <c r="BC384" s="93">
        <f t="shared" si="97"/>
        <v>1.043809523809518</v>
      </c>
      <c r="BD384" s="37">
        <f t="shared" si="98"/>
        <v>4.1812910117503099E-2</v>
      </c>
      <c r="BE384" s="93">
        <f t="shared" si="99"/>
        <v>-19.160952380952391</v>
      </c>
      <c r="BF384" s="81">
        <f t="shared" si="100"/>
        <v>-0.42420983827777448</v>
      </c>
      <c r="BG384" s="104"/>
      <c r="BH384" s="93">
        <f t="shared" si="101"/>
        <v>2.7998520000000013</v>
      </c>
      <c r="BI384" s="37">
        <f t="shared" si="102"/>
        <v>6.4757306045259089E-2</v>
      </c>
      <c r="BJ384" s="93">
        <f t="shared" si="103"/>
        <v>-13.727130000000002</v>
      </c>
      <c r="BK384" s="37">
        <f t="shared" si="104"/>
        <v>-0.22969255205987527</v>
      </c>
      <c r="BL384" s="106">
        <f t="shared" si="105"/>
        <v>32.703743809523807</v>
      </c>
      <c r="BM384" s="93">
        <f t="shared" si="106"/>
        <v>2.6665257142857186</v>
      </c>
      <c r="BN384" s="37">
        <f t="shared" si="107"/>
        <v>8.877405709913111E-2</v>
      </c>
      <c r="BO384" s="93">
        <f t="shared" si="108"/>
        <v>-13.073457142857144</v>
      </c>
      <c r="BP384" s="81">
        <f t="shared" si="109"/>
        <v>-0.28558882742648706</v>
      </c>
      <c r="BQ384" s="104"/>
    </row>
    <row r="385" spans="1:69" x14ac:dyDescent="0.2">
      <c r="A385" s="90">
        <v>44044</v>
      </c>
      <c r="B385" s="55">
        <f>'4.1.1'!A390</f>
        <v>2020</v>
      </c>
      <c r="C385" s="80" t="str">
        <f>'4.1.1'!B390</f>
        <v>August</v>
      </c>
      <c r="D385" s="16"/>
      <c r="E385" s="41">
        <f>'4.1.1'!D390</f>
        <v>126.336862</v>
      </c>
      <c r="F385" s="87">
        <f>'4.1.1'!E390</f>
        <v>112.76531780648548</v>
      </c>
      <c r="G385" s="87">
        <f>'4.1.1'!F390</f>
        <v>117.67415600000002</v>
      </c>
      <c r="H385" s="41">
        <f>'4.1.1'!G390</f>
        <v>27.206</v>
      </c>
      <c r="I385" s="41">
        <f>'4.1.1'!H390</f>
        <v>46.129862000000003</v>
      </c>
      <c r="J385" s="84"/>
      <c r="K385" s="14">
        <f>'4.1.1'!I390</f>
        <v>67.116632050134257</v>
      </c>
      <c r="L385" s="64"/>
      <c r="M385" s="66">
        <f t="shared" si="110"/>
        <v>4.9088381935145406</v>
      </c>
      <c r="N385" s="15"/>
      <c r="O385" s="17"/>
      <c r="P385" s="18"/>
      <c r="Q385" s="18"/>
      <c r="R385" s="104"/>
      <c r="S385" s="106">
        <f t="shared" si="67"/>
        <v>1.6179778009545771</v>
      </c>
      <c r="T385" s="84">
        <f t="shared" si="68"/>
        <v>9.6657646434934463E-3</v>
      </c>
      <c r="U385" s="93">
        <f t="shared" si="69"/>
        <v>-15.744334702021774</v>
      </c>
      <c r="V385" s="37">
        <f t="shared" si="70"/>
        <v>-0.12251480254356384</v>
      </c>
      <c r="W385" s="106">
        <f t="shared" si="71"/>
        <v>36.021098172071234</v>
      </c>
      <c r="X385" s="93">
        <f t="shared" si="72"/>
        <v>1.3483148341288143</v>
      </c>
      <c r="Y385" s="107">
        <f t="shared" si="73"/>
        <v>3.8886835850104662E-2</v>
      </c>
      <c r="Z385" s="93">
        <f t="shared" si="74"/>
        <v>-13.120278918351488</v>
      </c>
      <c r="AA385" s="81">
        <f t="shared" si="75"/>
        <v>-0.26699046089427825</v>
      </c>
      <c r="AB385" s="104"/>
      <c r="AC385" s="106">
        <f t="shared" si="76"/>
        <v>1.1265220000000085</v>
      </c>
      <c r="AD385" s="37">
        <f t="shared" si="77"/>
        <v>9.6657646434934463E-3</v>
      </c>
      <c r="AE385" s="93">
        <f t="shared" si="78"/>
        <v>-14.902516000000006</v>
      </c>
      <c r="AF385" s="37">
        <f t="shared" si="79"/>
        <v>-0.11240677394587184</v>
      </c>
      <c r="AG385" s="106">
        <f t="shared" si="80"/>
        <v>40.111796666666692</v>
      </c>
      <c r="AH385" s="93">
        <f t="shared" si="81"/>
        <v>0.93876833333334275</v>
      </c>
      <c r="AI385" s="37">
        <f t="shared" si="82"/>
        <v>2.3964660718725161E-2</v>
      </c>
      <c r="AJ385" s="93">
        <f t="shared" si="83"/>
        <v>-12.418763333333331</v>
      </c>
      <c r="AK385" s="81">
        <f t="shared" si="84"/>
        <v>-0.23641025972944751</v>
      </c>
      <c r="AL385" s="104"/>
      <c r="AM385" s="90">
        <f t="shared" si="85"/>
        <v>44044</v>
      </c>
      <c r="AN385" s="106">
        <f t="shared" si="64"/>
        <v>1.7429229999999905</v>
      </c>
      <c r="AO385" s="37">
        <f t="shared" si="86"/>
        <v>1.3988826535133336E-2</v>
      </c>
      <c r="AP385" s="93">
        <f t="shared" si="65"/>
        <v>-13.474055000000021</v>
      </c>
      <c r="AQ385" s="37">
        <f t="shared" si="87"/>
        <v>-9.6373411240840534E-2</v>
      </c>
      <c r="AR385" s="106">
        <f t="shared" si="66"/>
        <v>47.330718333333337</v>
      </c>
      <c r="AS385" s="93">
        <f t="shared" si="88"/>
        <v>1.4524358333333254</v>
      </c>
      <c r="AT385" s="37">
        <f t="shared" si="89"/>
        <v>3.1658461350058786E-2</v>
      </c>
      <c r="AU385" s="93">
        <f t="shared" si="90"/>
        <v>-11.228379166666684</v>
      </c>
      <c r="AV385" s="81">
        <f t="shared" si="91"/>
        <v>-0.191744402595458</v>
      </c>
      <c r="AW385" s="104"/>
      <c r="AX385" s="93">
        <f t="shared" si="92"/>
        <v>-0.10199999999999676</v>
      </c>
      <c r="AY385" s="37">
        <f t="shared" si="93"/>
        <v>-3.7351691811922105E-3</v>
      </c>
      <c r="AZ385" s="93">
        <f t="shared" si="94"/>
        <v>-20.292999999999996</v>
      </c>
      <c r="BA385" s="37">
        <f t="shared" si="95"/>
        <v>-0.42723004694835676</v>
      </c>
      <c r="BB385" s="106">
        <f t="shared" si="96"/>
        <v>25.910476190476189</v>
      </c>
      <c r="BC385" s="93">
        <f t="shared" si="97"/>
        <v>-9.7142857142852534E-2</v>
      </c>
      <c r="BD385" s="37">
        <f t="shared" si="98"/>
        <v>-3.7351691811920995E-3</v>
      </c>
      <c r="BE385" s="93">
        <f t="shared" si="99"/>
        <v>-19.326666666666661</v>
      </c>
      <c r="BF385" s="81">
        <f t="shared" si="100"/>
        <v>-0.42723004694835676</v>
      </c>
      <c r="BG385" s="104"/>
      <c r="BH385" s="93">
        <f t="shared" si="101"/>
        <v>9.3931000000004872E-2</v>
      </c>
      <c r="BI385" s="37">
        <f t="shared" si="102"/>
        <v>2.040384498795289E-3</v>
      </c>
      <c r="BJ385" s="93">
        <f t="shared" si="103"/>
        <v>-12.666977999999993</v>
      </c>
      <c r="BK385" s="37">
        <f t="shared" si="104"/>
        <v>-0.21543637379151659</v>
      </c>
      <c r="BL385" s="106">
        <f t="shared" si="105"/>
        <v>32.793201904761908</v>
      </c>
      <c r="BM385" s="93">
        <f t="shared" si="106"/>
        <v>8.9458095238100555E-2</v>
      </c>
      <c r="BN385" s="37">
        <f t="shared" si="107"/>
        <v>2.7354083911350635E-3</v>
      </c>
      <c r="BO385" s="93">
        <f t="shared" si="108"/>
        <v>-12.06378857142856</v>
      </c>
      <c r="BP385" s="81">
        <f t="shared" si="109"/>
        <v>-0.26893887537622185</v>
      </c>
      <c r="BQ385" s="104"/>
    </row>
    <row r="386" spans="1:69" x14ac:dyDescent="0.2">
      <c r="A386" s="90">
        <v>44075</v>
      </c>
      <c r="B386" s="55">
        <f>'4.1.1'!A391</f>
        <v>2020</v>
      </c>
      <c r="C386" s="80" t="str">
        <f>'4.1.1'!B391</f>
        <v>September</v>
      </c>
      <c r="D386" s="16"/>
      <c r="E386" s="41">
        <f>'4.1.1'!D391</f>
        <v>126.50775600000001</v>
      </c>
      <c r="F386" s="87">
        <f>'4.1.1'!E391</f>
        <v>113.21191476594808</v>
      </c>
      <c r="G386" s="87">
        <f>'4.1.1'!F391</f>
        <v>117.99736700000001</v>
      </c>
      <c r="H386" s="41">
        <f>'4.1.1'!G391</f>
        <v>25.427000000000003</v>
      </c>
      <c r="I386" s="41">
        <f>'4.1.1'!H391</f>
        <v>42.372526999999998</v>
      </c>
      <c r="J386" s="84"/>
      <c r="K386" s="14">
        <f>'4.1.1'!I391</f>
        <v>63.057995351838684</v>
      </c>
      <c r="L386" s="64"/>
      <c r="M386" s="66">
        <f t="shared" si="110"/>
        <v>4.785452234051931</v>
      </c>
      <c r="N386" s="15"/>
      <c r="O386" s="17"/>
      <c r="P386" s="18"/>
      <c r="Q386" s="18"/>
      <c r="R386" s="104"/>
      <c r="S386" s="106">
        <f t="shared" ref="S386:S391" si="111">IF(ABS(F386-F385)&lt;0.05,0,F386-F385)</f>
        <v>0.44659695946259603</v>
      </c>
      <c r="T386" s="84">
        <f t="shared" ref="T386:T391" si="112">IF((ABS(G386/G385-1))&lt;0.0005,0,(G386/G385-1))</f>
        <v>2.7466608725876807E-3</v>
      </c>
      <c r="U386" s="93">
        <f t="shared" ref="U386:U391" si="113">IF(ABS(F386-F374)&lt;0.05,0,F386-F374)</f>
        <v>-13.782628297194378</v>
      </c>
      <c r="V386" s="37">
        <f t="shared" ref="V386:V391" si="114">IF(ABS(F386/F374-1)&lt;0.0005,0,(F386/F374-1))</f>
        <v>-0.10852929554887703</v>
      </c>
      <c r="W386" s="106">
        <f t="shared" ref="W386:W391" si="115">(F386/1.2)-57.95</f>
        <v>36.393262304956735</v>
      </c>
      <c r="X386" s="93">
        <f t="shared" ref="X386:X391" si="116">IF(ABS(W386-W385)&lt;0.05,0,W386-W385)</f>
        <v>0.37216413288550143</v>
      </c>
      <c r="Y386" s="107">
        <f t="shared" ref="Y386:Y391" si="117">IF(ABS(W386/W385-1)&lt;0.0005,0,(W386/W385-1))</f>
        <v>1.0331837500003216E-2</v>
      </c>
      <c r="Z386" s="93">
        <f t="shared" ref="Z386:Z391" si="118">IF(ABS(W386-W374)&lt;0.05,0,W386-W374)</f>
        <v>-11.48552358099532</v>
      </c>
      <c r="AA386" s="81">
        <f t="shared" ref="AA386:AA391" si="119">IF(ABS(W386/W374-1)&lt;0.0005,0,(W386/W374-1))</f>
        <v>-0.23988752781563838</v>
      </c>
      <c r="AB386" s="104"/>
      <c r="AC386" s="106">
        <f t="shared" ref="AC386:AC391" si="120">IF(ABS(G386-G385)&lt;0.05,0,G386-G385)</f>
        <v>0.32321099999998637</v>
      </c>
      <c r="AD386" s="37">
        <f t="shared" ref="AD386:AD391" si="121">IF(ABS(G386/G385-1)&lt;0.0005,0,(G386/G385-1))</f>
        <v>2.7466608725876807E-3</v>
      </c>
      <c r="AE386" s="93">
        <f t="shared" ref="AE386:AE391" si="122">IF(ABS(G386-G374)&lt;0.05,0,G386-G374)</f>
        <v>-13.273020999999986</v>
      </c>
      <c r="AF386" s="37">
        <f t="shared" ref="AF386:AF391" si="123">IF(ABS(G386/G374-1)&lt;0.0005,0,(G386/G374-1))</f>
        <v>-0.10111207258715493</v>
      </c>
      <c r="AG386" s="106">
        <f t="shared" ref="AG386:AG391" si="124">(G386/1.2)-57.95</f>
        <v>40.381139166666671</v>
      </c>
      <c r="AH386" s="93">
        <f t="shared" ref="AH386:AH391" si="125">IF(ABS(AG386-AG385)&lt;0.05,0,AG386-AG385)</f>
        <v>0.26934249999997917</v>
      </c>
      <c r="AI386" s="37">
        <f t="shared" ref="AI386:AI391" si="126">IF(ABS(AG386/AG385-1)&lt;0.0005,0,(AG386/AG385-1))</f>
        <v>6.7147952069623873E-3</v>
      </c>
      <c r="AJ386" s="93">
        <f t="shared" ref="AJ386:AJ391" si="127">IF(ABS(AG386-AG374)&lt;0.05,0,AG386-AG374)</f>
        <v>-11.060850833333333</v>
      </c>
      <c r="AK386" s="81">
        <f t="shared" ref="AK386:AK391" si="128">IF(ABS(AG386/AG374-1)&lt;0.0005,0,(AG386/AG374-1))</f>
        <v>-0.21501599827948592</v>
      </c>
      <c r="AL386" s="104"/>
      <c r="AM386" s="90">
        <f t="shared" ref="AM386:AM391" si="129">IF(E386="..","",A386)</f>
        <v>44075</v>
      </c>
      <c r="AN386" s="106">
        <f>IF(ABS(E386-E385)&lt;0.05,0,E386-E385)</f>
        <v>0.17089400000001831</v>
      </c>
      <c r="AO386" s="37">
        <f>IF(ABS(E386/E385-1)&lt;0.0005,0,(E386/E385-1))</f>
        <v>1.3526851727567735E-3</v>
      </c>
      <c r="AP386" s="93">
        <f>IF(ABS(E386-E374)&lt;0.05,0,E386-E374)</f>
        <v>-12.323254999999975</v>
      </c>
      <c r="AQ386" s="37">
        <f>IF(ABS(E386/E374-1)&lt;0.0005,0,(E386/E374-1))</f>
        <v>-8.8764425982606809E-2</v>
      </c>
      <c r="AR386" s="106">
        <f>(E386/1.2)-57.95</f>
        <v>47.473130000000012</v>
      </c>
      <c r="AS386" s="93">
        <f>IF(ABS(AR386-AR385)&lt;0.05,0,AR386-AR385)</f>
        <v>0.14241166666667482</v>
      </c>
      <c r="AT386" s="37">
        <f>IF(ABS(AR386/AR385-1)&lt;0.0005,0,(AR386/AR385-1))</f>
        <v>3.0088634122076297E-3</v>
      </c>
      <c r="AU386" s="93">
        <f>IF(ABS(AR386-AR374)&lt;0.05,0,AR386-AR374)</f>
        <v>-10.269379166666653</v>
      </c>
      <c r="AV386" s="81">
        <f>IF(ABS(AR386/AR374-1)&lt;0.0005,0,(AR386/AR374-1))</f>
        <v>-0.17784781636394342</v>
      </c>
      <c r="AW386" s="104"/>
      <c r="AX386" s="93">
        <f>IF(ABS(H386-H385)&lt;0.05,0,H386-H385)</f>
        <v>-1.7789999999999964</v>
      </c>
      <c r="AY386" s="37">
        <f>IF(ABS(H386/H385-1)&lt;0.0005,0,(H386/H385-1))</f>
        <v>-6.5389987502756597E-2</v>
      </c>
      <c r="AZ386" s="93">
        <f>IF(ABS(H386-H374)&lt;0.05,0,H386-H374)</f>
        <v>-21.262999999999995</v>
      </c>
      <c r="BA386" s="37">
        <f>IF(ABS(H386/H374-1)&lt;0.0005,0,(H386/H374-1))</f>
        <v>-0.45540801028057387</v>
      </c>
      <c r="BB386" s="106">
        <f>(H386/1.05)</f>
        <v>24.216190476190476</v>
      </c>
      <c r="BC386" s="93">
        <f>IF(ABS(BB386-BB385)&lt;0.05,0,BB386-BB385)</f>
        <v>-1.6942857142857122</v>
      </c>
      <c r="BD386" s="37">
        <f>IF(ABS(BB386/BB385-1)&lt;0.0005,0,(BB386/BB385-1))</f>
        <v>-6.5389987502756708E-2</v>
      </c>
      <c r="BE386" s="93">
        <f>IF(ABS(BB386-BB374)&lt;0.05,0,BB386-BB374)</f>
        <v>-20.250476190476185</v>
      </c>
      <c r="BF386" s="81">
        <f>IF(ABS(BB386/BB374-1)&lt;0.0005,0,(BB386/BB374-1))</f>
        <v>-0.45540801028057398</v>
      </c>
      <c r="BG386" s="104"/>
      <c r="BH386" s="93">
        <f>IF(ABS(I386-I385)&lt;0.05,0,I386-I385)</f>
        <v>-3.7573350000000048</v>
      </c>
      <c r="BI386" s="37">
        <f>IF(ABS(I386/I385-1)&lt;0.0005,0,(I386/I385-1))</f>
        <v>-8.1451251685947024E-2</v>
      </c>
      <c r="BJ386" s="93">
        <f>IF(ABS(I386-I374)&lt;0.05,0,I386-I374)</f>
        <v>-17.629162000000008</v>
      </c>
      <c r="BK386" s="37">
        <f>IF(ABS(I386/I374-1)&lt;0.0005,0,(I386/I374-1))</f>
        <v>-0.29381109588431764</v>
      </c>
      <c r="BL386" s="106">
        <f>(I386/1.05)-11.14</f>
        <v>29.214787619047613</v>
      </c>
      <c r="BM386" s="93">
        <f>IF(ABS(BL386-BL385)&lt;0.05,0,BL386-BL385)</f>
        <v>-3.5784142857142953</v>
      </c>
      <c r="BN386" s="37">
        <f>IF(ABS(BL386/BL385-1)&lt;0.0005,0,(BL386/BL385-1))</f>
        <v>-0.10912061274488338</v>
      </c>
      <c r="BO386" s="93">
        <f>IF(ABS(BL386-BL374)&lt;0.05,0,BL386-BL374)</f>
        <v>-16.789678095238102</v>
      </c>
      <c r="BP386" s="81">
        <f>IF(ABS(BL386/BL374-1)&lt;0.0005,0,(BL386/BL374-1))</f>
        <v>-0.36495757171731313</v>
      </c>
      <c r="BQ386" s="104"/>
    </row>
    <row r="387" spans="1:69" x14ac:dyDescent="0.2">
      <c r="A387" s="90">
        <v>44105</v>
      </c>
      <c r="B387" s="55">
        <f>'4.1.1'!A392</f>
        <v>2020</v>
      </c>
      <c r="C387" s="80" t="str">
        <f>'4.1.1'!B392</f>
        <v>October</v>
      </c>
      <c r="D387" s="16"/>
      <c r="E387" s="41">
        <f>'4.1.1'!D392</f>
        <v>126.557069</v>
      </c>
      <c r="F387" s="87">
        <f>'4.1.1'!E392</f>
        <v>113.15444174330244</v>
      </c>
      <c r="G387" s="87">
        <f>'4.1.1'!F392</f>
        <v>117.84985400000001</v>
      </c>
      <c r="H387" s="41">
        <f>'4.1.1'!G392</f>
        <v>26.052</v>
      </c>
      <c r="I387" s="41">
        <f>'4.1.1'!H392</f>
        <v>44.345288000000004</v>
      </c>
      <c r="J387" s="84"/>
      <c r="K387" s="14">
        <f>'4.1.1'!I392</f>
        <v>61.063109423997602</v>
      </c>
      <c r="L387" s="64"/>
      <c r="M387" s="66">
        <f t="shared" ref="M387:M388" si="130">G387-F387</f>
        <v>4.6954122566975656</v>
      </c>
      <c r="N387" s="15"/>
      <c r="O387" s="17"/>
      <c r="P387" s="18"/>
      <c r="Q387" s="18"/>
      <c r="R387" s="104"/>
      <c r="S387" s="106">
        <f t="shared" si="111"/>
        <v>-5.7473022645638139E-2</v>
      </c>
      <c r="T387" s="84">
        <f t="shared" si="112"/>
        <v>-1.2501380645214555E-3</v>
      </c>
      <c r="U387" s="93">
        <f t="shared" si="113"/>
        <v>-13.914182636771585</v>
      </c>
      <c r="V387" s="37">
        <f t="shared" si="114"/>
        <v>-0.10950132422267334</v>
      </c>
      <c r="W387" s="106">
        <f t="shared" si="115"/>
        <v>36.345368119418708</v>
      </c>
      <c r="X387" s="93">
        <f t="shared" si="116"/>
        <v>0</v>
      </c>
      <c r="Y387" s="107">
        <f t="shared" si="117"/>
        <v>-1.3160179248756787E-3</v>
      </c>
      <c r="Z387" s="93">
        <f t="shared" si="118"/>
        <v>-11.595152197309645</v>
      </c>
      <c r="AA387" s="81">
        <f t="shared" si="119"/>
        <v>-0.2418653806989165</v>
      </c>
      <c r="AB387" s="104"/>
      <c r="AC387" s="106">
        <f t="shared" si="120"/>
        <v>-0.14751300000000356</v>
      </c>
      <c r="AD387" s="37">
        <f t="shared" si="121"/>
        <v>-1.2501380645214555E-3</v>
      </c>
      <c r="AE387" s="93">
        <f t="shared" si="122"/>
        <v>-14.04294800000001</v>
      </c>
      <c r="AF387" s="37">
        <f t="shared" si="123"/>
        <v>-0.10647243660802663</v>
      </c>
      <c r="AG387" s="106">
        <f t="shared" si="124"/>
        <v>40.258211666666668</v>
      </c>
      <c r="AH387" s="93">
        <f t="shared" si="125"/>
        <v>-0.12292750000000296</v>
      </c>
      <c r="AI387" s="37">
        <f t="shared" si="126"/>
        <v>-3.0441810839619832E-3</v>
      </c>
      <c r="AJ387" s="93">
        <f t="shared" si="127"/>
        <v>-11.702456666666677</v>
      </c>
      <c r="AK387" s="81">
        <f t="shared" si="128"/>
        <v>-0.22521759326870361</v>
      </c>
      <c r="AL387" s="104"/>
      <c r="AM387" s="90">
        <f t="shared" si="129"/>
        <v>44105</v>
      </c>
      <c r="AN387" s="106">
        <f>IF(ABS(E387-E386)&lt;0.05,0,E387-E386)</f>
        <v>0</v>
      </c>
      <c r="AO387" s="37">
        <f>IF(ABS(E387/E386-1)&lt;0.0005,0,(E387/E386-1))</f>
        <v>0</v>
      </c>
      <c r="AP387" s="93">
        <f>IF(ABS(E387-E375)&lt;0.05,0,E387-E375)</f>
        <v>-12.183196999999993</v>
      </c>
      <c r="AQ387" s="37">
        <f>IF(ABS(E387/E375-1)&lt;0.0005,0,(E387/E375-1))</f>
        <v>-8.7812985741284266E-2</v>
      </c>
      <c r="AR387" s="106">
        <f>(E387/1.2)-57.95</f>
        <v>47.514224166666665</v>
      </c>
      <c r="AS387" s="93">
        <f>IF(ABS(AR387-AR386)&lt;0.05,0,AR387-AR386)</f>
        <v>0</v>
      </c>
      <c r="AT387" s="37">
        <f>IF(ABS(AR387/AR386-1)&lt;0.0005,0,(AR387/AR386-1))</f>
        <v>8.6563002411366163E-4</v>
      </c>
      <c r="AU387" s="93">
        <f>IF(ABS(AR387-AR375)&lt;0.05,0,AR387-AR375)</f>
        <v>-10.152664166666668</v>
      </c>
      <c r="AV387" s="81">
        <f>IF(ABS(AR387/AR375-1)&lt;0.0005,0,(AR387/AR375-1))</f>
        <v>-0.17605708336439052</v>
      </c>
      <c r="AW387" s="104"/>
      <c r="AX387" s="93">
        <f>IF(ABS(H387-H386)&lt;0.05,0,H387-H386)</f>
        <v>0.62499999999999645</v>
      </c>
      <c r="AY387" s="37">
        <f>IF(ABS(H387/H386-1)&lt;0.0005,0,(H387/H386-1))</f>
        <v>2.4580170684705083E-2</v>
      </c>
      <c r="AZ387" s="93">
        <f>IF(ABS(H387-H375)&lt;0.05,0,H387-H375)</f>
        <v>-22.286000000000001</v>
      </c>
      <c r="BA387" s="37">
        <f>IF(ABS(H387/H375-1)&lt;0.0005,0,(H387/H375-1))</f>
        <v>-0.46104514046919609</v>
      </c>
      <c r="BB387" s="106">
        <f>(H387/1.05)</f>
        <v>24.811428571428571</v>
      </c>
      <c r="BC387" s="93">
        <f>IF(ABS(BB387-BB386)&lt;0.05,0,BB387-BB386)</f>
        <v>0.5952380952380949</v>
      </c>
      <c r="BD387" s="37">
        <f>IF(ABS(BB387/BB386-1)&lt;0.0005,0,(BB387/BB386-1))</f>
        <v>2.4580170684705305E-2</v>
      </c>
      <c r="BE387" s="93">
        <f>IF(ABS(BB387-BB375)&lt;0.05,0,BB387-BB375)</f>
        <v>-21.224761904761905</v>
      </c>
      <c r="BF387" s="81">
        <f>IF(ABS(BB387/BB375-1)&lt;0.0005,0,(BB387/BB375-1))</f>
        <v>-0.46104514046919609</v>
      </c>
      <c r="BG387" s="104"/>
      <c r="BH387" s="93">
        <f>IF(ABS(I387-I386)&lt;0.05,0,I387-I386)</f>
        <v>1.9727610000000055</v>
      </c>
      <c r="BI387" s="37">
        <f>IF(ABS(I387/I386-1)&lt;0.0005,0,(I387/I386-1))</f>
        <v>4.6557548951470462E-2</v>
      </c>
      <c r="BJ387" s="93">
        <f>IF(ABS(I387-I375)&lt;0.05,0,I387-I375)</f>
        <v>-14.929186999999999</v>
      </c>
      <c r="BK387" s="37">
        <f>IF(ABS(I387/I375-1)&lt;0.0005,0,(I387/I375-1))</f>
        <v>-0.25186536025835737</v>
      </c>
      <c r="BL387" s="106">
        <f>(I387/1.05)-11.14</f>
        <v>31.093607619047617</v>
      </c>
      <c r="BM387" s="93">
        <f>IF(ABS(BL387-BL386)&lt;0.05,0,BL387-BL386)</f>
        <v>1.8788200000000046</v>
      </c>
      <c r="BN387" s="37">
        <f>IF(ABS(BL387/BL386-1)&lt;0.0005,0,(BL387/BL386-1))</f>
        <v>6.4310582178425335E-2</v>
      </c>
      <c r="BO387" s="93">
        <f>IF(ABS(BL387-BL375)&lt;0.05,0,BL387-BL375)</f>
        <v>-14.218273333333336</v>
      </c>
      <c r="BP387" s="81">
        <f>IF(ABS(BL387/BL375-1)&lt;0.0005,0,(BL387/BL375-1))</f>
        <v>-0.31378687078286527</v>
      </c>
      <c r="BQ387" s="104"/>
    </row>
    <row r="388" spans="1:69" x14ac:dyDescent="0.2">
      <c r="A388" s="90">
        <v>44136</v>
      </c>
      <c r="B388" s="55">
        <f>'4.1.1'!A393</f>
        <v>2020</v>
      </c>
      <c r="C388" s="80" t="str">
        <f>'4.1.1'!B393</f>
        <v>November</v>
      </c>
      <c r="D388" s="16"/>
      <c r="E388" s="41">
        <f>'4.1.1'!D393</f>
        <v>126.02777400000002</v>
      </c>
      <c r="F388" s="87">
        <f>'4.1.1'!E393</f>
        <v>112.50638720531757</v>
      </c>
      <c r="G388" s="87">
        <f>'4.1.1'!F393</f>
        <v>117.04967500000001</v>
      </c>
      <c r="H388" s="41">
        <f>'4.1.1'!G393</f>
        <v>27.427</v>
      </c>
      <c r="I388" s="41">
        <f>'4.1.1'!H393</f>
        <v>43.061591999999997</v>
      </c>
      <c r="J388" s="84"/>
      <c r="K388" s="14">
        <f>'4.1.1'!I393</f>
        <v>63.465471704587586</v>
      </c>
      <c r="L388" s="77"/>
      <c r="M388" s="66">
        <f t="shared" si="130"/>
        <v>4.5432877946824419</v>
      </c>
      <c r="N388" s="15"/>
      <c r="O388" s="20"/>
      <c r="P388" s="18"/>
      <c r="Q388" s="18"/>
      <c r="R388" s="104"/>
      <c r="S388" s="106">
        <f t="shared" si="111"/>
        <v>-0.64805453798487633</v>
      </c>
      <c r="T388" s="84">
        <f t="shared" si="112"/>
        <v>-6.789817490991501E-3</v>
      </c>
      <c r="U388" s="93">
        <f t="shared" si="113"/>
        <v>-13.138923856384096</v>
      </c>
      <c r="V388" s="37">
        <f t="shared" si="114"/>
        <v>-0.10457154147146697</v>
      </c>
      <c r="W388" s="106">
        <f t="shared" si="115"/>
        <v>35.805322671097969</v>
      </c>
      <c r="X388" s="93">
        <f t="shared" si="116"/>
        <v>-0.54004544832073975</v>
      </c>
      <c r="Y388" s="107">
        <f t="shared" si="117"/>
        <v>-1.4858714501015169E-2</v>
      </c>
      <c r="Z388" s="93">
        <f t="shared" si="118"/>
        <v>-10.949103213653416</v>
      </c>
      <c r="AA388" s="81">
        <f t="shared" si="119"/>
        <v>-0.23418324589510975</v>
      </c>
      <c r="AB388" s="104"/>
      <c r="AC388" s="106">
        <f t="shared" si="120"/>
        <v>-0.80017899999999997</v>
      </c>
      <c r="AD388" s="37">
        <f t="shared" si="121"/>
        <v>-6.789817490991501E-3</v>
      </c>
      <c r="AE388" s="93">
        <f t="shared" si="122"/>
        <v>-13.234320999999994</v>
      </c>
      <c r="AF388" s="37">
        <f t="shared" si="123"/>
        <v>-0.10158055790674392</v>
      </c>
      <c r="AG388" s="106">
        <f t="shared" si="124"/>
        <v>39.591395833333337</v>
      </c>
      <c r="AH388" s="93">
        <f t="shared" si="125"/>
        <v>-0.66681583333333094</v>
      </c>
      <c r="AI388" s="37">
        <f t="shared" si="126"/>
        <v>-1.6563473779076188E-2</v>
      </c>
      <c r="AJ388" s="93">
        <f t="shared" si="127"/>
        <v>-11.028600833333329</v>
      </c>
      <c r="AK388" s="81">
        <f t="shared" si="128"/>
        <v>-0.2178704377631</v>
      </c>
      <c r="AL388" s="104"/>
      <c r="AM388" s="90">
        <f t="shared" si="129"/>
        <v>44136</v>
      </c>
      <c r="AN388" s="106">
        <f>IF(ABS(E388-E387)&lt;0.05,0,E388-E387)</f>
        <v>-0.52929499999997631</v>
      </c>
      <c r="AO388" s="37">
        <f>IF(ABS(E388/E387-1)&lt;0.0005,0,(E388/E387-1))</f>
        <v>-4.1822634182526741E-3</v>
      </c>
      <c r="AP388" s="93">
        <f>IF(ABS(E388-E376)&lt;0.05,0,E388-E376)</f>
        <v>-11.572156000000007</v>
      </c>
      <c r="AQ388" s="37">
        <f>IF(ABS(E388/E376-1)&lt;0.0005,0,(E388/E376-1))</f>
        <v>-8.4100013713669819E-2</v>
      </c>
      <c r="AR388" s="106">
        <f>(E388/1.2)-57.95</f>
        <v>47.073145000000025</v>
      </c>
      <c r="AS388" s="93">
        <f>IF(ABS(AR388-AR387)&lt;0.05,0,AR388-AR387)</f>
        <v>-0.44107916666663982</v>
      </c>
      <c r="AT388" s="37">
        <f>IF(ABS(AR388/AR387-1)&lt;0.0005,0,(AR388/AR387-1))</f>
        <v>-9.2830973124902183E-3</v>
      </c>
      <c r="AU388" s="93">
        <f>IF(ABS(AR388-AR376)&lt;0.05,0,AR388-AR376)</f>
        <v>-9.6434633333333295</v>
      </c>
      <c r="AV388" s="81">
        <f>IF(ABS(AR388/AR376-1)&lt;0.0005,0,(AR388/AR376-1))</f>
        <v>-0.17002891422309707</v>
      </c>
      <c r="AW388" s="104"/>
      <c r="AX388" s="93">
        <f>IF(ABS(H388-H387)&lt;0.05,0,H388-H387)</f>
        <v>1.375</v>
      </c>
      <c r="AY388" s="37">
        <f>IF(ABS(H388/H387-1)&lt;0.0005,0,(H388/H387-1))</f>
        <v>5.2779057270075258E-2</v>
      </c>
      <c r="AZ388" s="93">
        <f>IF(ABS(H388-H376)&lt;0.05,0,H388-H376)</f>
        <v>-19.063000000000002</v>
      </c>
      <c r="BA388" s="37">
        <f>IF(ABS(H388/H376-1)&lt;0.0005,0,(H388/H376-1))</f>
        <v>-0.41004517100451709</v>
      </c>
      <c r="BB388" s="106">
        <f>(H388/1.05)</f>
        <v>26.120952380952378</v>
      </c>
      <c r="BC388" s="93">
        <f>IF(ABS(BB388-BB387)&lt;0.05,0,BB388-BB387)</f>
        <v>1.3095238095238066</v>
      </c>
      <c r="BD388" s="37">
        <f>IF(ABS(BB388/BB387-1)&lt;0.0005,0,(BB388/BB387-1))</f>
        <v>5.2779057270075036E-2</v>
      </c>
      <c r="BE388" s="93">
        <f>IF(ABS(BB388-BB376)&lt;0.05,0,BB388-BB376)</f>
        <v>-18.155238095238101</v>
      </c>
      <c r="BF388" s="81">
        <f>IF(ABS(BB388/BB376-1)&lt;0.0005,0,(BB388/BB376-1))</f>
        <v>-0.41004517100451721</v>
      </c>
      <c r="BG388" s="104"/>
      <c r="BH388" s="93">
        <f>IF(ABS(I388-I387)&lt;0.05,0,I388-I387)</f>
        <v>-1.2836960000000062</v>
      </c>
      <c r="BI388" s="37">
        <f>IF(ABS(I388/I387-1)&lt;0.0005,0,(I388/I387-1))</f>
        <v>-2.8947742993573611E-2</v>
      </c>
      <c r="BJ388" s="93">
        <f>IF(ABS(I388-I376)&lt;0.05,0,I388-I376)</f>
        <v>-15.315443000000002</v>
      </c>
      <c r="BK388" s="37">
        <f>IF(ABS(I388/I376-1)&lt;0.0005,0,(I388/I376-1))</f>
        <v>-0.26235390337998499</v>
      </c>
      <c r="BL388" s="106">
        <f>(I388/1.05)-11.14</f>
        <v>29.871039999999994</v>
      </c>
      <c r="BM388" s="93">
        <f>IF(ABS(BL388-BL387)&lt;0.05,0,BL388-BL387)</f>
        <v>-1.2225676190476236</v>
      </c>
      <c r="BN388" s="37">
        <f>IF(ABS(BL388/BL387-1)&lt;0.0005,0,(BL388/BL387-1))</f>
        <v>-3.9318937642304652E-2</v>
      </c>
      <c r="BO388" s="93">
        <f>IF(ABS(BL388-BL376)&lt;0.05,0,BL388-BL376)</f>
        <v>-14.586136190476196</v>
      </c>
      <c r="BP388" s="81">
        <f>IF(ABS(BL388/BL376-1)&lt;0.0005,0,(BL388/BL376-1))</f>
        <v>-0.32809407705028515</v>
      </c>
      <c r="BQ388" s="104"/>
    </row>
    <row r="389" spans="1:69" x14ac:dyDescent="0.2">
      <c r="A389" s="90">
        <v>44166</v>
      </c>
      <c r="B389" s="55">
        <f>'4.1.1'!A394</f>
        <v>2020</v>
      </c>
      <c r="C389" s="80" t="str">
        <f>'4.1.1'!B394</f>
        <v>December</v>
      </c>
      <c r="D389" s="16"/>
      <c r="E389" s="41">
        <f>'4.1.1'!D394</f>
        <v>127.20975899999999</v>
      </c>
      <c r="F389" s="87">
        <f>'4.1.1'!E394</f>
        <v>114.04074095604393</v>
      </c>
      <c r="G389" s="87">
        <f>'4.1.1'!F394</f>
        <v>118.66165900000001</v>
      </c>
      <c r="H389" s="41">
        <f>'4.1.1'!G394</f>
        <v>31.550999999999998</v>
      </c>
      <c r="I389" s="41">
        <f>'4.1.1'!H394</f>
        <v>48.146515999999998</v>
      </c>
      <c r="J389" s="84"/>
      <c r="K389" s="14">
        <f>'4.1.1'!I394</f>
        <v>71.51495895891118</v>
      </c>
      <c r="L389" s="77"/>
      <c r="M389" s="66">
        <f t="shared" ref="M389" si="131">G389-F389</f>
        <v>4.6209180439560811</v>
      </c>
      <c r="N389" s="15"/>
      <c r="O389" s="20"/>
      <c r="P389" s="18"/>
      <c r="Q389" s="18"/>
      <c r="R389" s="104"/>
      <c r="S389" s="106">
        <f t="shared" si="111"/>
        <v>1.5343537507263676</v>
      </c>
      <c r="T389" s="84">
        <f t="shared" si="112"/>
        <v>1.3771793898616158E-2</v>
      </c>
      <c r="U389" s="93">
        <f t="shared" si="113"/>
        <v>-10.374085099583112</v>
      </c>
      <c r="V389" s="37">
        <f t="shared" si="114"/>
        <v>-8.3383029406356779E-2</v>
      </c>
      <c r="W389" s="106">
        <f t="shared" si="115"/>
        <v>37.083950796703277</v>
      </c>
      <c r="X389" s="93">
        <f t="shared" si="116"/>
        <v>1.2786281256053087</v>
      </c>
      <c r="Y389" s="107">
        <f t="shared" si="117"/>
        <v>3.5710560056966489E-2</v>
      </c>
      <c r="Z389" s="93">
        <f t="shared" si="118"/>
        <v>-8.6450709163192556</v>
      </c>
      <c r="AA389" s="81">
        <f t="shared" si="119"/>
        <v>-0.18904998603670864</v>
      </c>
      <c r="AB389" s="104"/>
      <c r="AC389" s="106">
        <f t="shared" si="120"/>
        <v>1.6119840000000067</v>
      </c>
      <c r="AD389" s="37">
        <f t="shared" si="121"/>
        <v>1.3771793898616158E-2</v>
      </c>
      <c r="AE389" s="93">
        <f t="shared" si="122"/>
        <v>-10.768359000000004</v>
      </c>
      <c r="AF389" s="37">
        <f t="shared" si="123"/>
        <v>-8.3198311847565432E-2</v>
      </c>
      <c r="AG389" s="106">
        <f t="shared" si="124"/>
        <v>40.934715833333343</v>
      </c>
      <c r="AH389" s="93">
        <f t="shared" si="125"/>
        <v>1.3433200000000056</v>
      </c>
      <c r="AI389" s="37">
        <f t="shared" si="126"/>
        <v>3.3929594340521341E-2</v>
      </c>
      <c r="AJ389" s="93">
        <f t="shared" si="127"/>
        <v>-8.9736325000000079</v>
      </c>
      <c r="AK389" s="81">
        <f t="shared" si="128"/>
        <v>-0.17980223348739022</v>
      </c>
      <c r="AL389" s="104"/>
      <c r="AM389" s="90">
        <f t="shared" si="129"/>
        <v>44166</v>
      </c>
      <c r="AN389" s="106">
        <f t="shared" ref="AN389:AN393" si="132">IF(ABS(E389-E388)&lt;0.05,0,E389-E388)</f>
        <v>1.181984999999969</v>
      </c>
      <c r="AO389" s="37">
        <f t="shared" ref="AO389:AO393" si="133">IF(ABS(E389/E388-1)&lt;0.0005,0,(E389/E388-1))</f>
        <v>9.378765985345261E-3</v>
      </c>
      <c r="AP389" s="93">
        <f t="shared" ref="AP389:AP393" si="134">IF(ABS(E389-E377)&lt;0.05,0,E389-E377)</f>
        <v>-9.3698610000000428</v>
      </c>
      <c r="AQ389" s="37">
        <f t="shared" ref="AQ389:AQ393" si="135">IF(ABS(E389/E377-1)&lt;0.0005,0,(E389/E377-1))</f>
        <v>-6.8603654044432361E-2</v>
      </c>
      <c r="AR389" s="106">
        <f t="shared" ref="AR389:AR393" si="136">(E389/1.2)-57.95</f>
        <v>48.058132499999999</v>
      </c>
      <c r="AS389" s="93">
        <f t="shared" ref="AS389:AS393" si="137">IF(ABS(AR389-AR388)&lt;0.05,0,AR389-AR388)</f>
        <v>0.98498749999997415</v>
      </c>
      <c r="AT389" s="37">
        <f t="shared" ref="AT389:AT393" si="138">IF(ABS(AR389/AR388-1)&lt;0.0005,0,(AR389/AR388-1))</f>
        <v>2.0924616360346704E-2</v>
      </c>
      <c r="AU389" s="93">
        <f t="shared" ref="AU389:AU393" si="139">IF(ABS(AR389-AR377)&lt;0.05,0,AR389-AR377)</f>
        <v>-7.8082175000000262</v>
      </c>
      <c r="AV389" s="81">
        <f t="shared" ref="AV389:AV393" si="140">IF(ABS(AR389/AR377-1)&lt;0.0005,0,(AR389/AR377-1))</f>
        <v>-0.13976602194344223</v>
      </c>
      <c r="AW389" s="104"/>
      <c r="AX389" s="93">
        <f t="shared" ref="AX389:AX390" si="141">IF(ABS(H389-H388)&lt;0.05,0,H389-H388)</f>
        <v>4.1239999999999988</v>
      </c>
      <c r="AY389" s="37">
        <f t="shared" ref="AY389:AY390" si="142">IF(ABS(H389/H388-1)&lt;0.0005,0,(H389/H388-1))</f>
        <v>0.15036278120100621</v>
      </c>
      <c r="AZ389" s="93">
        <f t="shared" ref="AZ389:AZ390" si="143">IF(ABS(H389-H377)&lt;0.05,0,H389-H377)</f>
        <v>-14.751000000000001</v>
      </c>
      <c r="BA389" s="37">
        <f t="shared" ref="BA389:BA390" si="144">IF(ABS(H389/H377-1)&lt;0.0005,0,(H389/H377-1))</f>
        <v>-0.31858235065439944</v>
      </c>
      <c r="BB389" s="106">
        <f t="shared" ref="BB389:BB390" si="145">(H389/1.05)</f>
        <v>30.048571428571424</v>
      </c>
      <c r="BC389" s="93">
        <f t="shared" ref="BC389:BC390" si="146">IF(ABS(BB389-BB388)&lt;0.05,0,BB389-BB388)</f>
        <v>3.9276190476190465</v>
      </c>
      <c r="BD389" s="37">
        <f t="shared" ref="BD389:BD390" si="147">IF(ABS(BB389/BB388-1)&lt;0.0005,0,(BB389/BB388-1))</f>
        <v>0.15036278120100621</v>
      </c>
      <c r="BE389" s="93">
        <f t="shared" ref="BE389:BE390" si="148">IF(ABS(BB389-BB377)&lt;0.05,0,BB389-BB377)</f>
        <v>-14.048571428571432</v>
      </c>
      <c r="BF389" s="81">
        <f t="shared" ref="BF389:BF390" si="149">IF(ABS(BB389/BB377-1)&lt;0.0005,0,(BB389/BB377-1))</f>
        <v>-0.31858235065439944</v>
      </c>
      <c r="BG389" s="104"/>
      <c r="BH389" s="93">
        <f t="shared" ref="BH389:BH390" si="150">IF(ABS(I389-I388)&lt;0.05,0,I389-I388)</f>
        <v>5.0849240000000009</v>
      </c>
      <c r="BI389" s="37">
        <f t="shared" ref="BI389:BI390" si="151">IF(ABS(I389/I388-1)&lt;0.0005,0,(I389/I388-1))</f>
        <v>0.11808490498911417</v>
      </c>
      <c r="BJ389" s="93">
        <f t="shared" ref="BJ389:BJ390" si="152">IF(ABS(I389-I377)&lt;0.05,0,I389-I377)</f>
        <v>-9.3724580000000017</v>
      </c>
      <c r="BK389" s="37">
        <f t="shared" ref="BK389:BK390" si="153">IF(ABS(I389/I377-1)&lt;0.0005,0,(I389/I377-1))</f>
        <v>-0.16294550038392552</v>
      </c>
      <c r="BL389" s="106">
        <f t="shared" ref="BL389:BL390" si="154">(I389/1.05)-11.14</f>
        <v>34.71382476190476</v>
      </c>
      <c r="BM389" s="93">
        <f t="shared" ref="BM389:BM390" si="155">IF(ABS(BL389-BL388)&lt;0.05,0,BL389-BL388)</f>
        <v>4.8427847619047668</v>
      </c>
      <c r="BN389" s="37">
        <f t="shared" ref="BN389:BN390" si="156">IF(ABS(BL389/BL388-1)&lt;0.0005,0,(BL389/BL388-1))</f>
        <v>0.16212307177469443</v>
      </c>
      <c r="BO389" s="93">
        <f t="shared" ref="BO389:BO390" si="157">IF(ABS(BL389-BL377)&lt;0.05,0,BL389-BL377)</f>
        <v>-8.9261504761904717</v>
      </c>
      <c r="BP389" s="81">
        <f t="shared" ref="BP389:BP390" si="158">IF(ABS(BL389/BL377-1)&lt;0.0005,0,(BL389/BL377-1))</f>
        <v>-0.20454068609091347</v>
      </c>
      <c r="BQ389" s="104"/>
    </row>
    <row r="390" spans="1:69" x14ac:dyDescent="0.2">
      <c r="A390" s="90">
        <v>44197</v>
      </c>
      <c r="B390" s="55">
        <f>'4.1.1'!A395</f>
        <v>2021</v>
      </c>
      <c r="C390" s="80" t="str">
        <f>'4.1.1'!B395</f>
        <v>January</v>
      </c>
      <c r="D390" s="16"/>
      <c r="E390" s="41">
        <f>'4.1.1'!D395</f>
        <v>130.17470500000002</v>
      </c>
      <c r="F390" s="87">
        <f>'4.1.1'!E395</f>
        <v>117.25180097462729</v>
      </c>
      <c r="G390" s="87">
        <f>'4.1.1'!F395</f>
        <v>121.73464200000002</v>
      </c>
      <c r="H390" s="41">
        <f>'4.1.1'!G395</f>
        <v>34.623999999999995</v>
      </c>
      <c r="I390" s="41">
        <f>'4.1.1'!H395</f>
        <v>49.851803999999994</v>
      </c>
      <c r="J390" s="84"/>
      <c r="K390" s="14">
        <f>'4.1.1'!I395</f>
        <v>78.264321699999996</v>
      </c>
      <c r="L390" s="77"/>
      <c r="M390" s="66">
        <f t="shared" ref="M390" si="159">G390-F390</f>
        <v>4.4828410253727355</v>
      </c>
      <c r="N390" s="15"/>
      <c r="O390" s="20"/>
      <c r="P390" s="18"/>
      <c r="Q390" s="18"/>
      <c r="R390" s="104"/>
      <c r="S390" s="106">
        <f t="shared" si="111"/>
        <v>3.2110600185833533</v>
      </c>
      <c r="T390" s="84">
        <f t="shared" si="112"/>
        <v>2.5897016996871747E-2</v>
      </c>
      <c r="U390" s="93">
        <f t="shared" si="113"/>
        <v>-9.8887340232032415</v>
      </c>
      <c r="V390" s="37">
        <f t="shared" si="114"/>
        <v>-7.7777980274913783E-2</v>
      </c>
      <c r="W390" s="106">
        <f t="shared" si="115"/>
        <v>39.759834145522746</v>
      </c>
      <c r="X390" s="93">
        <f t="shared" si="116"/>
        <v>2.6758833488194682</v>
      </c>
      <c r="Y390" s="107">
        <f t="shared" si="117"/>
        <v>7.2157450631105569E-2</v>
      </c>
      <c r="Z390" s="93">
        <f t="shared" si="118"/>
        <v>-8.2406116860026941</v>
      </c>
      <c r="AA390" s="81">
        <f t="shared" si="119"/>
        <v>-0.17167781555458961</v>
      </c>
      <c r="AB390" s="104"/>
      <c r="AC390" s="106">
        <f t="shared" si="120"/>
        <v>3.0729830000000078</v>
      </c>
      <c r="AD390" s="37">
        <f t="shared" si="121"/>
        <v>2.5897016996871747E-2</v>
      </c>
      <c r="AE390" s="93">
        <f t="shared" si="122"/>
        <v>-10.899705000000026</v>
      </c>
      <c r="AF390" s="37">
        <f t="shared" si="123"/>
        <v>-8.2178600389234191E-2</v>
      </c>
      <c r="AG390" s="106">
        <f t="shared" si="124"/>
        <v>43.495535000000018</v>
      </c>
      <c r="AH390" s="93">
        <f t="shared" si="125"/>
        <v>2.5608191666666755</v>
      </c>
      <c r="AI390" s="37">
        <f t="shared" si="126"/>
        <v>6.2558615945768725E-2</v>
      </c>
      <c r="AJ390" s="93">
        <f t="shared" si="127"/>
        <v>-9.0830875000000191</v>
      </c>
      <c r="AK390" s="81">
        <f t="shared" si="128"/>
        <v>-0.17275248129598708</v>
      </c>
      <c r="AL390" s="104"/>
      <c r="AM390" s="90">
        <f t="shared" si="129"/>
        <v>44197</v>
      </c>
      <c r="AN390" s="106">
        <f t="shared" si="132"/>
        <v>2.9649460000000261</v>
      </c>
      <c r="AO390" s="37">
        <f t="shared" si="133"/>
        <v>2.3307535705653137E-2</v>
      </c>
      <c r="AP390" s="93">
        <f t="shared" si="134"/>
        <v>-9.036925999999994</v>
      </c>
      <c r="AQ390" s="37">
        <f t="shared" si="135"/>
        <v>-6.4915021360535508E-2</v>
      </c>
      <c r="AR390" s="106">
        <f t="shared" si="136"/>
        <v>50.528920833333345</v>
      </c>
      <c r="AS390" s="93">
        <f t="shared" si="137"/>
        <v>2.4707883333333456</v>
      </c>
      <c r="AT390" s="37">
        <f t="shared" si="138"/>
        <v>5.1412491597199406E-2</v>
      </c>
      <c r="AU390" s="93">
        <f t="shared" si="139"/>
        <v>-7.5307716666666664</v>
      </c>
      <c r="AV390" s="81">
        <f t="shared" si="140"/>
        <v>-0.12970739841012191</v>
      </c>
      <c r="AW390" s="104"/>
      <c r="AX390" s="93">
        <f t="shared" si="141"/>
        <v>3.0729999999999968</v>
      </c>
      <c r="AY390" s="37">
        <f t="shared" si="142"/>
        <v>9.7397863776108373E-2</v>
      </c>
      <c r="AZ390" s="93">
        <f t="shared" si="143"/>
        <v>-13.573</v>
      </c>
      <c r="BA390" s="37">
        <f t="shared" si="144"/>
        <v>-0.28161503828039092</v>
      </c>
      <c r="BB390" s="106">
        <f t="shared" si="145"/>
        <v>32.97523809523809</v>
      </c>
      <c r="BC390" s="93">
        <f t="shared" si="146"/>
        <v>2.9266666666666659</v>
      </c>
      <c r="BD390" s="37">
        <f t="shared" si="147"/>
        <v>9.7397863776108595E-2</v>
      </c>
      <c r="BE390" s="93">
        <f t="shared" si="148"/>
        <v>-12.926666666666662</v>
      </c>
      <c r="BF390" s="81">
        <f t="shared" si="149"/>
        <v>-0.28161503828039081</v>
      </c>
      <c r="BG390" s="104"/>
      <c r="BH390" s="93">
        <f t="shared" si="150"/>
        <v>1.7052879999999959</v>
      </c>
      <c r="BI390" s="37">
        <f t="shared" si="151"/>
        <v>3.541872064013929E-2</v>
      </c>
      <c r="BJ390" s="93">
        <f t="shared" si="152"/>
        <v>-9.9682609999999983</v>
      </c>
      <c r="BK390" s="37">
        <f t="shared" si="153"/>
        <v>-0.16663741505463092</v>
      </c>
      <c r="BL390" s="106">
        <f t="shared" si="154"/>
        <v>36.337908571428564</v>
      </c>
      <c r="BM390" s="93">
        <f t="shared" si="155"/>
        <v>1.6240838095238033</v>
      </c>
      <c r="BN390" s="37">
        <f t="shared" si="156"/>
        <v>4.6784928502205503E-2</v>
      </c>
      <c r="BO390" s="93">
        <f t="shared" si="157"/>
        <v>-9.4935819047619034</v>
      </c>
      <c r="BP390" s="81">
        <f t="shared" si="158"/>
        <v>-0.20714102478717844</v>
      </c>
      <c r="BQ390" s="104"/>
    </row>
    <row r="391" spans="1:69" x14ac:dyDescent="0.2">
      <c r="A391" s="90">
        <v>44228</v>
      </c>
      <c r="B391" s="55">
        <f>'4.1.1'!A396</f>
        <v>2021</v>
      </c>
      <c r="C391" s="80" t="str">
        <f>'4.1.1'!B396</f>
        <v>February</v>
      </c>
      <c r="D391" s="16"/>
      <c r="E391" s="41">
        <f>'4.1.1'!D396</f>
        <v>133.63621500000002</v>
      </c>
      <c r="F391" s="87">
        <f>'4.1.1'!E396</f>
        <v>120.68762654261788</v>
      </c>
      <c r="G391" s="87">
        <f>'4.1.1'!F396</f>
        <v>124.91251400000003</v>
      </c>
      <c r="H391" s="41">
        <f>'4.1.1'!G396</f>
        <v>36.858000000000004</v>
      </c>
      <c r="I391" s="41">
        <f>'4.1.1'!H396</f>
        <v>52.818608000000005</v>
      </c>
      <c r="J391" s="84"/>
      <c r="K391" s="14">
        <f>'4.1.1'!I396</f>
        <v>84.267358439999995</v>
      </c>
      <c r="L391" s="77"/>
      <c r="M391" s="66">
        <f t="shared" ref="M391" si="160">G391-F391</f>
        <v>4.2248874573821524</v>
      </c>
      <c r="N391" s="15"/>
      <c r="O391" s="20"/>
      <c r="P391" s="18"/>
      <c r="Q391" s="18"/>
      <c r="R391" s="104"/>
      <c r="S391" s="106">
        <f t="shared" si="111"/>
        <v>3.4358255679905909</v>
      </c>
      <c r="T391" s="84">
        <f t="shared" si="112"/>
        <v>2.6104911040852441E-2</v>
      </c>
      <c r="U391" s="93">
        <f t="shared" si="113"/>
        <v>-2.8894454159825926</v>
      </c>
      <c r="V391" s="37">
        <f t="shared" si="114"/>
        <v>-2.3381727453055223E-2</v>
      </c>
      <c r="W391" s="106">
        <f t="shared" si="115"/>
        <v>42.623022118848226</v>
      </c>
      <c r="X391" s="93">
        <f t="shared" si="116"/>
        <v>2.8631879733254806</v>
      </c>
      <c r="Y391" s="107">
        <f t="shared" si="117"/>
        <v>7.2012070343303813E-2</v>
      </c>
      <c r="Z391" s="93">
        <f t="shared" si="118"/>
        <v>-2.4078711799855057</v>
      </c>
      <c r="AA391" s="81">
        <f t="shared" si="119"/>
        <v>-5.3471539283185154E-2</v>
      </c>
      <c r="AB391" s="104"/>
      <c r="AC391" s="106">
        <f t="shared" si="120"/>
        <v>3.1778720000000078</v>
      </c>
      <c r="AD391" s="37">
        <f t="shared" si="121"/>
        <v>2.6104911040852441E-2</v>
      </c>
      <c r="AE391" s="93">
        <f t="shared" si="122"/>
        <v>-2.8765149999999835</v>
      </c>
      <c r="AF391" s="37">
        <f t="shared" si="123"/>
        <v>-2.2509874458784607E-2</v>
      </c>
      <c r="AG391" s="106">
        <f t="shared" si="124"/>
        <v>46.143761666666691</v>
      </c>
      <c r="AH391" s="93">
        <f t="shared" si="125"/>
        <v>2.6482266666666732</v>
      </c>
      <c r="AI391" s="37">
        <f t="shared" si="126"/>
        <v>6.0885023409107841E-2</v>
      </c>
      <c r="AJ391" s="93">
        <f t="shared" si="127"/>
        <v>-2.3970958333333243</v>
      </c>
      <c r="AK391" s="81">
        <f t="shared" si="128"/>
        <v>-4.9383054951868566E-2</v>
      </c>
      <c r="AL391" s="104"/>
      <c r="AM391" s="90">
        <f t="shared" si="129"/>
        <v>44228</v>
      </c>
      <c r="AN391" s="106">
        <f t="shared" si="132"/>
        <v>3.4615100000000041</v>
      </c>
      <c r="AO391" s="37">
        <f t="shared" si="133"/>
        <v>2.6591264408857285E-2</v>
      </c>
      <c r="AP391" s="93">
        <f t="shared" si="134"/>
        <v>-2.4647659999999689</v>
      </c>
      <c r="AQ391" s="37">
        <f t="shared" si="135"/>
        <v>-1.8109832727803532E-2</v>
      </c>
      <c r="AR391" s="106">
        <f t="shared" si="136"/>
        <v>53.413512500000024</v>
      </c>
      <c r="AS391" s="93">
        <f t="shared" si="137"/>
        <v>2.8845916666666795</v>
      </c>
      <c r="AT391" s="37">
        <f t="shared" si="138"/>
        <v>5.7087933387323542E-2</v>
      </c>
      <c r="AU391" s="93">
        <f t="shared" si="139"/>
        <v>-2.0539716666666408</v>
      </c>
      <c r="AV391" s="81">
        <f t="shared" si="140"/>
        <v>-3.7030193410159784E-2</v>
      </c>
      <c r="AW391" s="104"/>
      <c r="AX391" s="93">
        <f>IF(ABS(H391-H390)&lt;0.05,0,H391-H390)</f>
        <v>2.2340000000000089</v>
      </c>
      <c r="AY391" s="37">
        <f>IF(ABS(H391/H390-1)&lt;0.0005,0,(H391/H390-1))</f>
        <v>6.4521719038817205E-2</v>
      </c>
      <c r="AZ391" s="93">
        <f>IF(ABS(H391-H379)&lt;0.05,0,H391-H379)</f>
        <v>-4.2039999999999935</v>
      </c>
      <c r="BA391" s="37">
        <f>IF(ABS(H391/H379-1)&lt;0.0005,0,(H391/H379-1))</f>
        <v>-0.10238176416151168</v>
      </c>
      <c r="BB391" s="106">
        <f>(H391/1.05)</f>
        <v>35.102857142857147</v>
      </c>
      <c r="BC391" s="93">
        <f>IF(ABS(BB391-BB390)&lt;0.05,0,BB391-BB390)</f>
        <v>2.1276190476190564</v>
      </c>
      <c r="BD391" s="37">
        <f>IF(ABS(BB391/BB390-1)&lt;0.0005,0,(BB391/BB390-1))</f>
        <v>6.4521719038817205E-2</v>
      </c>
      <c r="BE391" s="93">
        <f>IF(ABS(BB391-BB379)&lt;0.05,0,BB391-BB379)</f>
        <v>-4.0038095238095153</v>
      </c>
      <c r="BF391" s="81">
        <f>IF(ABS(BB391/BB379-1)&lt;0.0005,0,(BB391/BB379-1))</f>
        <v>-0.10238176416151168</v>
      </c>
      <c r="BG391" s="104"/>
      <c r="BH391" s="93">
        <f>IF(ABS(I391-I390)&lt;0.05,0,I391-I390)</f>
        <v>2.9668040000000104</v>
      </c>
      <c r="BI391" s="37">
        <f>IF(ABS(I391/I390-1)&lt;0.0005,0,(I391/I390-1))</f>
        <v>5.9512470200677514E-2</v>
      </c>
      <c r="BJ391" s="93">
        <f>IF(ABS(I391-I379)&lt;0.05,0,I391-I379)</f>
        <v>-1.3816950000000006</v>
      </c>
      <c r="BK391" s="37">
        <f>IF(ABS(I391/I379-1)&lt;0.0005,0,(I391/I379-1))</f>
        <v>-2.5492385162496189E-2</v>
      </c>
      <c r="BL391" s="106">
        <f>(I391/1.05)-11.14</f>
        <v>39.16343619047619</v>
      </c>
      <c r="BM391" s="93">
        <f>IF(ABS(BL391-BL390)&lt;0.05,0,BL391-BL390)</f>
        <v>2.8255276190476266</v>
      </c>
      <c r="BN391" s="37">
        <f>IF(ABS(BL391/BL390-1)&lt;0.0005,0,(BL391/BL390-1))</f>
        <v>7.7757023728912689E-2</v>
      </c>
      <c r="BO391" s="93">
        <f>IF(ABS(BL391-BL379)&lt;0.05,0,BL391-BL379)</f>
        <v>-1.3158999999999992</v>
      </c>
      <c r="BP391" s="81">
        <f>IF(ABS(BL391/BL379-1)&lt;0.0005,0,(BL391/BL379-1))</f>
        <v>-3.2507944147305401E-2</v>
      </c>
      <c r="BQ391" s="104"/>
    </row>
    <row r="392" spans="1:69" x14ac:dyDescent="0.2">
      <c r="A392" s="90">
        <v>44256</v>
      </c>
      <c r="B392" s="55">
        <f>'4.1.1'!A397</f>
        <v>2021</v>
      </c>
      <c r="C392" s="80" t="str">
        <f>'4.1.1'!B397</f>
        <v>March</v>
      </c>
      <c r="D392" s="16"/>
      <c r="E392" s="41">
        <f>'4.1.1'!D397</f>
        <v>137.09541000000002</v>
      </c>
      <c r="F392" s="87">
        <f>'4.1.1'!E397</f>
        <v>124.04262709890705</v>
      </c>
      <c r="G392" s="87">
        <f>'4.1.1'!F397</f>
        <v>128.108541</v>
      </c>
      <c r="H392" s="41">
        <f>'4.1.1'!G397</f>
        <v>39.006</v>
      </c>
      <c r="I392" s="41">
        <f>'4.1.1'!H397</f>
        <v>55.739204999999998</v>
      </c>
      <c r="J392" s="84"/>
      <c r="K392" s="14">
        <f>'4.1.1'!I397</f>
        <v>90.768509850000001</v>
      </c>
      <c r="L392" s="77"/>
      <c r="M392" s="66">
        <f t="shared" ref="M392" si="161">G392-F392</f>
        <v>4.065913901092955</v>
      </c>
      <c r="N392" s="15"/>
      <c r="O392" s="20"/>
      <c r="P392" s="18"/>
      <c r="Q392" s="18"/>
      <c r="R392" s="104"/>
      <c r="S392" s="106">
        <f t="shared" ref="S392" si="162">IF(ABS(F392-F391)&lt;0.05,0,F392-F391)</f>
        <v>3.3550005562891698</v>
      </c>
      <c r="T392" s="84">
        <f t="shared" ref="T392" si="163">IF((ABS(G392/G391-1))&lt;0.0005,0,(G392/G391-1))</f>
        <v>2.5586123420748397E-2</v>
      </c>
      <c r="U392" s="93">
        <f t="shared" ref="U392" si="164">IF(ABS(F392-F380)&lt;0.05,0,F392-F380)</f>
        <v>3.8034030078966055</v>
      </c>
      <c r="V392" s="37">
        <f t="shared" ref="V392" si="165">IF(ABS(F392/F380-1)&lt;0.0005,0,(F392/F380-1))</f>
        <v>3.1631965663865058E-2</v>
      </c>
      <c r="W392" s="106">
        <f>(F392/1.2)-57.95</f>
        <v>45.41885591575587</v>
      </c>
      <c r="X392" s="93">
        <f>IF(ABS(W392-W391)&lt;0.05,0,W392-W391)</f>
        <v>2.7958337969076439</v>
      </c>
      <c r="Y392" s="107">
        <f>IF(ABS(W392/W391-1)&lt;0.0005,0,(W392/W391-1))</f>
        <v>6.5594452432581107E-2</v>
      </c>
      <c r="Z392" s="93">
        <f>IF(ABS(W392-W380)&lt;0.05,0,W392-W380)</f>
        <v>3.1695025065804998</v>
      </c>
      <c r="AA392" s="81">
        <f t="shared" ref="AA392" si="166">IF(ABS(W392/W380-1)&lt;0.0005,0,(W392/W380-1))</f>
        <v>7.5018958891147847E-2</v>
      </c>
      <c r="AB392" s="104"/>
      <c r="AC392" s="106">
        <f t="shared" ref="AC392" si="167">IF(ABS(G392-G391)&lt;0.05,0,G392-G391)</f>
        <v>3.1960269999999724</v>
      </c>
      <c r="AD392" s="37">
        <f t="shared" ref="AD392" si="168">IF(ABS(G392/G391-1)&lt;0.0005,0,(G392/G391-1))</f>
        <v>2.5586123420748397E-2</v>
      </c>
      <c r="AE392" s="93">
        <f t="shared" ref="AE392" si="169">IF(ABS(G392-G380)&lt;0.05,0,G392-G380)</f>
        <v>4.0202699999999822</v>
      </c>
      <c r="AF392" s="37">
        <f t="shared" ref="AF392" si="170">IF(ABS(G392/G380-1)&lt;0.0005,0,(G392/G380-1))</f>
        <v>3.2398468989869089E-2</v>
      </c>
      <c r="AG392" s="106">
        <f t="shared" ref="AG392" si="171">(G392/1.2)-57.95</f>
        <v>48.807117500000004</v>
      </c>
      <c r="AH392" s="93">
        <f t="shared" ref="AH392" si="172">IF(ABS(AG392-AG391)&lt;0.05,0,AG392-AG391)</f>
        <v>2.6633558333333127</v>
      </c>
      <c r="AI392" s="37">
        <f t="shared" ref="AI392" si="173">IF(ABS(AG392/AG391-1)&lt;0.0005,0,(AG392/AG391-1))</f>
        <v>5.7718654421216486E-2</v>
      </c>
      <c r="AJ392" s="93">
        <f t="shared" ref="AJ392" si="174">IF(ABS(AG392-AG380)&lt;0.05,0,AG392-AG380)</f>
        <v>3.3502249999999805</v>
      </c>
      <c r="AK392" s="81">
        <f t="shared" ref="AK392" si="175">IF(ABS(AG392/AG380-1)&lt;0.0005,0,(AG392/AG380-1))</f>
        <v>7.3701144441406408E-2</v>
      </c>
      <c r="AL392" s="104"/>
      <c r="AM392" s="90">
        <f t="shared" ref="AM392:AM393" si="176">IF(E392="..","",A392)</f>
        <v>44256</v>
      </c>
      <c r="AN392" s="106">
        <f t="shared" si="132"/>
        <v>3.459194999999994</v>
      </c>
      <c r="AO392" s="37">
        <f t="shared" si="133"/>
        <v>2.58851614436999E-2</v>
      </c>
      <c r="AP392" s="93">
        <f t="shared" si="134"/>
        <v>4.3573950000000252</v>
      </c>
      <c r="AQ392" s="37">
        <f t="shared" si="135"/>
        <v>3.2827031502618231E-2</v>
      </c>
      <c r="AR392" s="106">
        <f t="shared" si="136"/>
        <v>56.296175000000019</v>
      </c>
      <c r="AS392" s="93">
        <f t="shared" si="137"/>
        <v>2.882662499999995</v>
      </c>
      <c r="AT392" s="37">
        <f t="shared" si="138"/>
        <v>5.3968787392515871E-2</v>
      </c>
      <c r="AU392" s="93">
        <f t="shared" si="139"/>
        <v>3.6311625000000305</v>
      </c>
      <c r="AV392" s="81">
        <f t="shared" si="140"/>
        <v>6.8948288961291571E-2</v>
      </c>
      <c r="AW392" s="104"/>
      <c r="AX392" s="93">
        <f t="shared" ref="AX392:AX393" si="177">IF(ABS(H392-H391)&lt;0.05,0,H392-H391)</f>
        <v>2.1479999999999961</v>
      </c>
      <c r="AY392" s="37">
        <f t="shared" ref="AY392:AY393" si="178">IF(ABS(H392/H391-1)&lt;0.0005,0,(H392/H391-1))</f>
        <v>5.8277714471756337E-2</v>
      </c>
      <c r="AZ392" s="93">
        <f t="shared" ref="AZ392:AZ393" si="179">IF(ABS(H392-H380)&lt;0.05,0,H392-H380)</f>
        <v>7.0649999999999977</v>
      </c>
      <c r="BA392" s="37">
        <f t="shared" ref="BA392:BA393" si="180">IF(ABS(H392/H380-1)&lt;0.0005,0,(H392/H380-1))</f>
        <v>0.22118906734291333</v>
      </c>
      <c r="BB392" s="106">
        <f t="shared" ref="BB392:BB393" si="181">(H392/1.05)</f>
        <v>37.148571428571429</v>
      </c>
      <c r="BC392" s="93">
        <f t="shared" ref="BC392:BC393" si="182">IF(ABS(BB392-BB391)&lt;0.05,0,BB392-BB391)</f>
        <v>2.0457142857142827</v>
      </c>
      <c r="BD392" s="37">
        <f t="shared" ref="BD392:BD393" si="183">IF(ABS(BB392/BB391-1)&lt;0.0005,0,(BB392/BB391-1))</f>
        <v>5.8277714471756337E-2</v>
      </c>
      <c r="BE392" s="93">
        <f t="shared" ref="BE392:BE393" si="184">IF(ABS(BB392-BB380)&lt;0.05,0,BB392-BB380)</f>
        <v>6.7285714285714278</v>
      </c>
      <c r="BF392" s="81">
        <f t="shared" ref="BF392:BF393" si="185">IF(ABS(BB392/BB380-1)&lt;0.0005,0,(BB392/BB380-1))</f>
        <v>0.22118906734291355</v>
      </c>
      <c r="BG392" s="104"/>
      <c r="BH392" s="93">
        <f t="shared" ref="BH392:BH393" si="186">IF(ABS(I392-I391)&lt;0.05,0,I392-I391)</f>
        <v>2.9205969999999937</v>
      </c>
      <c r="BI392" s="37">
        <f t="shared" ref="BI392:BI393" si="187">IF(ABS(I392/I391-1)&lt;0.0005,0,(I392/I391-1))</f>
        <v>5.5294849875634711E-2</v>
      </c>
      <c r="BJ392" s="93">
        <f t="shared" ref="BJ392:BJ393" si="188">IF(ABS(I392-I380)&lt;0.05,0,I392-I380)</f>
        <v>9.5140719999999916</v>
      </c>
      <c r="BK392" s="37">
        <f t="shared" ref="BK392:BK393" si="189">IF(ABS(I392/I380-1)&lt;0.0005,0,(I392/I380-1))</f>
        <v>0.20582032722328769</v>
      </c>
      <c r="BL392" s="106">
        <f t="shared" ref="BL392:BL393" si="190">(I392/1.05)-11.14</f>
        <v>41.944957142857142</v>
      </c>
      <c r="BM392" s="93">
        <f t="shared" ref="BM392:BM393" si="191">IF(ABS(BL392-BL391)&lt;0.05,0,BL392-BL391)</f>
        <v>2.7815209523809514</v>
      </c>
      <c r="BN392" s="37">
        <f t="shared" ref="BN392:BN393" si="192">IF(ABS(BL392/BL391-1)&lt;0.0005,0,(BL392/BL391-1))</f>
        <v>7.1023414259481221E-2</v>
      </c>
      <c r="BO392" s="93">
        <f t="shared" ref="BO392:BO393" si="193">IF(ABS(BL392-BL380)&lt;0.05,0,BL392-BL380)</f>
        <v>9.0610209523809502</v>
      </c>
      <c r="BP392" s="81">
        <f t="shared" ref="BP392:BP393" si="194">IF(ABS(BL392/BL380-1)&lt;0.0005,0,(BL392/BL380-1))</f>
        <v>0.27554550951248924</v>
      </c>
      <c r="BQ392" s="104"/>
    </row>
    <row r="393" spans="1:69" x14ac:dyDescent="0.2">
      <c r="A393" s="90">
        <v>44287</v>
      </c>
      <c r="B393" s="55">
        <f>'4.1.1'!A398</f>
        <v>2021</v>
      </c>
      <c r="C393" s="80" t="str">
        <f>'4.1.1'!B398</f>
        <v>April</v>
      </c>
      <c r="D393" s="16"/>
      <c r="E393" s="41">
        <f>'4.1.1'!D398</f>
        <v>138.41515700000002</v>
      </c>
      <c r="F393" s="87">
        <f>'4.1.1'!E398</f>
        <v>125.47293416743182</v>
      </c>
      <c r="G393" s="87">
        <f>'4.1.1'!F398</f>
        <v>129.22425900000002</v>
      </c>
      <c r="H393" s="41">
        <f>'4.1.1'!G398</f>
        <v>41.247</v>
      </c>
      <c r="I393" s="41">
        <f>'4.1.1'!H398</f>
        <v>54.181308999999999</v>
      </c>
      <c r="J393" s="84"/>
      <c r="K393" s="14">
        <f>'4.1.1'!I398</f>
        <v>91.399592960000007</v>
      </c>
      <c r="L393" s="77"/>
      <c r="M393" s="66">
        <f t="shared" ref="M393" si="195">G393-F393</f>
        <v>3.7513248325682014</v>
      </c>
      <c r="N393" s="15"/>
      <c r="O393" s="20"/>
      <c r="P393" s="18"/>
      <c r="Q393" s="18"/>
      <c r="R393" s="104"/>
      <c r="S393" s="106">
        <f t="shared" ref="S393" si="196">IF(ABS(F393-F392)&lt;0.05,0,F393-F392)</f>
        <v>1.430307068524769</v>
      </c>
      <c r="T393" s="84">
        <f t="shared" ref="T393" si="197">IF((ABS(G393/G392-1))&lt;0.0005,0,(G393/G392-1))</f>
        <v>8.7091617099910312E-3</v>
      </c>
      <c r="U393" s="93">
        <f t="shared" ref="U393" si="198">IF(ABS(F393-F381)&lt;0.05,0,F393-F381)</f>
        <v>16.502685227331781</v>
      </c>
      <c r="V393" s="37">
        <f t="shared" ref="V393" si="199">IF(ABS(F393/F381-1)&lt;0.0005,0,(F393/F381-1))</f>
        <v>0.15144211734712254</v>
      </c>
      <c r="W393" s="106">
        <f>(F393/1.2)-57.95</f>
        <v>46.610778472859849</v>
      </c>
      <c r="X393" s="93">
        <f>IF(ABS(W393-W392)&lt;0.05,0,W393-W392)</f>
        <v>1.1919225571039789</v>
      </c>
      <c r="Y393" s="107">
        <f>IF(ABS(W393/W392-1)&lt;0.0005,0,(W393/W392-1))</f>
        <v>2.6242901391325013E-2</v>
      </c>
      <c r="Z393" s="93">
        <f>IF(ABS(W393-W381)&lt;0.05,0,W393-W381)</f>
        <v>13.752237689443149</v>
      </c>
      <c r="AA393" s="81">
        <f t="shared" ref="AA393" si="200">IF(ABS(W393/W381-1)&lt;0.0005,0,(W393/W381-1))</f>
        <v>0.41852855792012944</v>
      </c>
      <c r="AB393" s="104"/>
      <c r="AC393" s="106">
        <f t="shared" ref="AC393" si="201">IF(ABS(G393-G392)&lt;0.05,0,G393-G392)</f>
        <v>1.1157180000000153</v>
      </c>
      <c r="AD393" s="37">
        <f t="shared" ref="AD393" si="202">IF(ABS(G393/G392-1)&lt;0.0005,0,(G393/G392-1))</f>
        <v>8.7091617099910312E-3</v>
      </c>
      <c r="AE393" s="93">
        <f t="shared" ref="AE393" si="203">IF(ABS(G393-G381)&lt;0.05,0,G393-G381)</f>
        <v>13.410831000000002</v>
      </c>
      <c r="AF393" s="37">
        <f t="shared" ref="AF393" si="204">IF(ABS(G393/G381-1)&lt;0.0005,0,(G393/G381-1))</f>
        <v>0.11579685733851175</v>
      </c>
      <c r="AG393" s="106">
        <f t="shared" ref="AG393" si="205">(G393/1.2)-57.95</f>
        <v>49.736882500000021</v>
      </c>
      <c r="AH393" s="93">
        <f t="shared" ref="AH393" si="206">IF(ABS(AG393-AG392)&lt;0.05,0,AG393-AG392)</f>
        <v>0.92976500000001749</v>
      </c>
      <c r="AI393" s="37">
        <f t="shared" ref="AI393" si="207">IF(ABS(AG393/AG392-1)&lt;0.0005,0,(AG393/AG392-1))</f>
        <v>1.9049783056743985E-2</v>
      </c>
      <c r="AJ393" s="93">
        <f t="shared" ref="AJ393" si="208">IF(ABS(AG393-AG381)&lt;0.05,0,AG393-AG381)</f>
        <v>11.175692500000011</v>
      </c>
      <c r="AK393" s="81">
        <f t="shared" ref="AK393" si="209">IF(ABS(AG393/AG381-1)&lt;0.0005,0,(AG393/AG381-1))</f>
        <v>0.28981710626668966</v>
      </c>
      <c r="AL393" s="104"/>
      <c r="AM393" s="90">
        <f t="shared" si="176"/>
        <v>44287</v>
      </c>
      <c r="AN393" s="106">
        <f t="shared" si="132"/>
        <v>1.3197470000000067</v>
      </c>
      <c r="AO393" s="37">
        <f t="shared" si="133"/>
        <v>9.6264856715480018E-3</v>
      </c>
      <c r="AP393" s="93">
        <f t="shared" si="134"/>
        <v>15.287435000000031</v>
      </c>
      <c r="AQ393" s="37">
        <f t="shared" si="135"/>
        <v>0.12415916376654823</v>
      </c>
      <c r="AR393" s="106">
        <f t="shared" si="136"/>
        <v>57.395964166666687</v>
      </c>
      <c r="AS393" s="93">
        <f t="shared" si="137"/>
        <v>1.0997891666666675</v>
      </c>
      <c r="AT393" s="37">
        <f t="shared" si="138"/>
        <v>1.9535770710295441E-2</v>
      </c>
      <c r="AU393" s="93">
        <f t="shared" si="139"/>
        <v>12.739529166666699</v>
      </c>
      <c r="AV393" s="81">
        <f t="shared" si="140"/>
        <v>0.28527868753219332</v>
      </c>
      <c r="AW393" s="104"/>
      <c r="AX393" s="93">
        <f t="shared" si="177"/>
        <v>2.2409999999999997</v>
      </c>
      <c r="AY393" s="37">
        <f t="shared" si="178"/>
        <v>5.7452699584679356E-2</v>
      </c>
      <c r="AZ393" s="93">
        <f t="shared" si="179"/>
        <v>18.826999999999998</v>
      </c>
      <c r="BA393" s="37">
        <f t="shared" si="180"/>
        <v>0.83974130240856359</v>
      </c>
      <c r="BB393" s="106">
        <f t="shared" si="181"/>
        <v>39.282857142857139</v>
      </c>
      <c r="BC393" s="93">
        <f t="shared" si="182"/>
        <v>2.1342857142857099</v>
      </c>
      <c r="BD393" s="37">
        <f t="shared" si="183"/>
        <v>5.7452699584679134E-2</v>
      </c>
      <c r="BE393" s="93">
        <f t="shared" si="184"/>
        <v>17.930476190476185</v>
      </c>
      <c r="BF393" s="81">
        <f t="shared" si="185"/>
        <v>0.83974130240856337</v>
      </c>
      <c r="BG393" s="104"/>
      <c r="BH393" s="93">
        <f t="shared" si="186"/>
        <v>-1.5578959999999995</v>
      </c>
      <c r="BI393" s="37">
        <f t="shared" si="187"/>
        <v>-2.7949734841033358E-2</v>
      </c>
      <c r="BJ393" s="93">
        <f t="shared" si="188"/>
        <v>12.954629000000004</v>
      </c>
      <c r="BK393" s="37">
        <f t="shared" si="189"/>
        <v>0.31422925639416044</v>
      </c>
      <c r="BL393" s="106">
        <f t="shared" si="190"/>
        <v>40.461246666666661</v>
      </c>
      <c r="BM393" s="93">
        <f t="shared" si="191"/>
        <v>-1.4837104761904811</v>
      </c>
      <c r="BN393" s="37">
        <f t="shared" si="192"/>
        <v>-3.5372797524556354E-2</v>
      </c>
      <c r="BO393" s="93">
        <f t="shared" si="193"/>
        <v>12.337741904761906</v>
      </c>
      <c r="BP393" s="81">
        <f t="shared" si="194"/>
        <v>0.43869859070602879</v>
      </c>
      <c r="BQ393" s="104"/>
    </row>
    <row r="394" spans="1:69" x14ac:dyDescent="0.2">
      <c r="A394" s="90">
        <v>44317</v>
      </c>
      <c r="B394" s="55">
        <f>'4.1.1'!A399</f>
        <v>2021</v>
      </c>
      <c r="C394" s="80" t="str">
        <f>'4.1.1'!B399</f>
        <v>May</v>
      </c>
      <c r="D394" s="16"/>
      <c r="E394" s="41">
        <f>'4.1.1'!D399</f>
        <v>140.53873100000001</v>
      </c>
      <c r="F394" s="87">
        <f>'4.1.1'!E399</f>
        <v>127.30722371334338</v>
      </c>
      <c r="G394" s="87">
        <f>'4.1.1'!F399</f>
        <v>130.93111900000002</v>
      </c>
      <c r="H394" s="41">
        <f>'4.1.1'!G399</f>
        <v>39.533999999999999</v>
      </c>
      <c r="I394" s="41">
        <f>'4.1.1'!H399</f>
        <v>56.469793000000003</v>
      </c>
      <c r="J394" s="84"/>
      <c r="K394" s="14">
        <f>'4.1.1'!I399</f>
        <v>93.093527839999993</v>
      </c>
      <c r="L394" s="77"/>
      <c r="M394" s="66">
        <f t="shared" ref="M394" si="210">G394-F394</f>
        <v>3.6238952866566478</v>
      </c>
      <c r="N394" s="15"/>
      <c r="O394" s="20"/>
      <c r="P394" s="18"/>
      <c r="Q394" s="18"/>
      <c r="R394" s="104"/>
      <c r="S394" s="106">
        <f t="shared" ref="S394" si="211">IF(ABS(F394-F393)&lt;0.05,0,F394-F393)</f>
        <v>1.8342895459115596</v>
      </c>
      <c r="T394" s="84">
        <f t="shared" ref="T394" si="212">IF((ABS(G394/G393-1))&lt;0.0005,0,(G394/G393-1))</f>
        <v>1.3208510640405402E-2</v>
      </c>
      <c r="U394" s="93">
        <f t="shared" ref="U394" si="213">IF(ABS(F394-F382)&lt;0.05,0,F394-F382)</f>
        <v>22.527663928854636</v>
      </c>
      <c r="V394" s="37">
        <f t="shared" ref="V394" si="214">IF(ABS(F394/F382-1)&lt;0.0005,0,(F394/F382-1))</f>
        <v>0.21500055903259829</v>
      </c>
      <c r="W394" s="106">
        <f>(F394/1.2)-57.95</f>
        <v>48.139353094452815</v>
      </c>
      <c r="X394" s="93">
        <f>IF(ABS(W394-W393)&lt;0.05,0,W394-W393)</f>
        <v>1.5285746215929663</v>
      </c>
      <c r="Y394" s="107">
        <f>IF(ABS(W394/W393-1)&lt;0.0005,0,(W394/W393-1))</f>
        <v>3.2794445226505209E-2</v>
      </c>
      <c r="Z394" s="93">
        <f>IF(ABS(W394-W382)&lt;0.05,0,W394-W382)</f>
        <v>18.773053274045537</v>
      </c>
      <c r="AA394" s="81">
        <f t="shared" ref="AA394" si="215">IF(ABS(W394/W382-1)&lt;0.0005,0,(W394/W382-1))</f>
        <v>0.6392720018815492</v>
      </c>
      <c r="AB394" s="104"/>
      <c r="AC394" s="106">
        <f t="shared" ref="AC394" si="216">IF(ABS(G394-G393)&lt;0.05,0,G394-G393)</f>
        <v>1.706860000000006</v>
      </c>
      <c r="AD394" s="37">
        <f t="shared" ref="AD394" si="217">IF(ABS(G394/G393-1)&lt;0.0005,0,(G394/G393-1))</f>
        <v>1.3208510640405402E-2</v>
      </c>
      <c r="AE394" s="93">
        <f t="shared" ref="AE394" si="218">IF(ABS(G394-G382)&lt;0.05,0,G394-G382)</f>
        <v>19.315364000000017</v>
      </c>
      <c r="AF394" s="37">
        <f t="shared" ref="AF394" si="219">IF(ABS(G394/G382-1)&lt;0.0005,0,(G394/G382-1))</f>
        <v>0.17305230789327197</v>
      </c>
      <c r="AG394" s="106">
        <f t="shared" ref="AG394" si="220">(G394/1.2)-57.95</f>
        <v>51.15926583333335</v>
      </c>
      <c r="AH394" s="93">
        <f t="shared" ref="AH394" si="221">IF(ABS(AG394-AG393)&lt;0.05,0,AG394-AG393)</f>
        <v>1.4223833333333289</v>
      </c>
      <c r="AI394" s="37">
        <f t="shared" ref="AI394" si="222">IF(ABS(AG394/AG393-1)&lt;0.0005,0,(AG394/AG393-1))</f>
        <v>2.8598160194968525E-2</v>
      </c>
      <c r="AJ394" s="93">
        <f t="shared" ref="AJ394" si="223">IF(ABS(AG394-AG382)&lt;0.05,0,AG394-AG382)</f>
        <v>16.096136666666681</v>
      </c>
      <c r="AK394" s="81">
        <f t="shared" ref="AK394" si="224">IF(ABS(AG394/AG382-1)&lt;0.0005,0,(AG394/AG382-1))</f>
        <v>0.45906161398648737</v>
      </c>
      <c r="AL394" s="104"/>
      <c r="AM394" s="90">
        <f t="shared" ref="AM394:AM395" si="225">IF(E394="..","",A394)</f>
        <v>44317</v>
      </c>
      <c r="AN394" s="106">
        <f t="shared" ref="AN394" si="226">IF(ABS(E394-E393)&lt;0.05,0,E394-E393)</f>
        <v>2.1235739999999907</v>
      </c>
      <c r="AO394" s="37">
        <f t="shared" ref="AO394" si="227">IF(ABS(E394/E393-1)&lt;0.0005,0,(E394/E393-1))</f>
        <v>1.5342062574837723E-2</v>
      </c>
      <c r="AP394" s="93">
        <f t="shared" ref="AP394" si="228">IF(ABS(E394-E382)&lt;0.05,0,E394-E382)</f>
        <v>21.693017999999995</v>
      </c>
      <c r="AQ394" s="37">
        <f t="shared" ref="AQ394" si="229">IF(ABS(E394/E382-1)&lt;0.0005,0,(E394/E382-1))</f>
        <v>0.18253092562118756</v>
      </c>
      <c r="AR394" s="106">
        <f t="shared" ref="AR394" si="230">(E394/1.2)-57.95</f>
        <v>59.165609166666684</v>
      </c>
      <c r="AS394" s="93">
        <f t="shared" ref="AS394" si="231">IF(ABS(AR394-AR393)&lt;0.05,0,AR394-AR393)</f>
        <v>1.769644999999997</v>
      </c>
      <c r="AT394" s="37">
        <f t="shared" ref="AT394" si="232">IF(ABS(AR394/AR393-1)&lt;0.0005,0,(AR394/AR393-1))</f>
        <v>3.0832220099331176E-2</v>
      </c>
      <c r="AU394" s="93">
        <f t="shared" ref="AU394" si="233">IF(ABS(AR394-AR382)&lt;0.05,0,AR394-AR382)</f>
        <v>18.077515000000005</v>
      </c>
      <c r="AV394" s="81">
        <f t="shared" ref="AV394" si="234">IF(ABS(AR394/AR382-1)&lt;0.0005,0,(AR394/AR382-1))</f>
        <v>0.43996966436729146</v>
      </c>
      <c r="AW394" s="104"/>
      <c r="AX394" s="93">
        <f t="shared" ref="AX394" si="235">IF(ABS(H394-H393)&lt;0.05,0,H394-H393)</f>
        <v>-1.713000000000001</v>
      </c>
      <c r="AY394" s="37">
        <f t="shared" ref="AY394" si="236">IF(ABS(H394/H393-1)&lt;0.0005,0,(H394/H393-1))</f>
        <v>-4.1530293112226335E-2</v>
      </c>
      <c r="AZ394" s="93">
        <f t="shared" ref="AZ394" si="237">IF(ABS(H394-H382)&lt;0.05,0,H394-H382)</f>
        <v>19.27</v>
      </c>
      <c r="BA394" s="37">
        <f t="shared" ref="BA394" si="238">IF(ABS(H394/H382-1)&lt;0.0005,0,(H394/H382-1))</f>
        <v>0.95094749309119631</v>
      </c>
      <c r="BB394" s="106">
        <f t="shared" ref="BB394" si="239">(H394/1.05)</f>
        <v>37.651428571428568</v>
      </c>
      <c r="BC394" s="93">
        <f t="shared" ref="BC394" si="240">IF(ABS(BB394-BB393)&lt;0.05,0,BB394-BB393)</f>
        <v>-1.6314285714285717</v>
      </c>
      <c r="BD394" s="37">
        <f t="shared" ref="BD394" si="241">IF(ABS(BB394/BB393-1)&lt;0.0005,0,(BB394/BB393-1))</f>
        <v>-4.1530293112226335E-2</v>
      </c>
      <c r="BE394" s="93">
        <f t="shared" ref="BE394" si="242">IF(ABS(BB394-BB382)&lt;0.05,0,BB394-BB382)</f>
        <v>18.352380952380951</v>
      </c>
      <c r="BF394" s="81">
        <f t="shared" ref="BF394" si="243">IF(ABS(BB394/BB382-1)&lt;0.0005,0,(BB394/BB382-1))</f>
        <v>0.95094749309119631</v>
      </c>
      <c r="BG394" s="104"/>
      <c r="BH394" s="93">
        <f t="shared" ref="BH394" si="244">IF(ABS(I394-I393)&lt;0.05,0,I394-I393)</f>
        <v>2.288484000000004</v>
      </c>
      <c r="BI394" s="37">
        <f t="shared" ref="BI394" si="245">IF(ABS(I394/I393-1)&lt;0.0005,0,(I394/I393-1))</f>
        <v>4.223751773882034E-2</v>
      </c>
      <c r="BJ394" s="93">
        <f t="shared" ref="BJ394" si="246">IF(ABS(I394-I382)&lt;0.05,0,I394-I382)</f>
        <v>18.070415000000004</v>
      </c>
      <c r="BK394" s="37">
        <f t="shared" ref="BK394" si="247">IF(ABS(I394/I382-1)&lt;0.0005,0,(I394/I382-1))</f>
        <v>0.47059134655774915</v>
      </c>
      <c r="BL394" s="106">
        <f t="shared" ref="BL394" si="248">(I394/1.05)-11.14</f>
        <v>42.640755238095238</v>
      </c>
      <c r="BM394" s="93">
        <f t="shared" ref="BM394" si="249">IF(ABS(BL394-BL393)&lt;0.05,0,BL394-BL393)</f>
        <v>2.1795085714285776</v>
      </c>
      <c r="BN394" s="37">
        <f t="shared" ref="BN394" si="250">IF(ABS(BL394/BL393-1)&lt;0.0005,0,(BL394/BL393-1))</f>
        <v>5.3866569890544946E-2</v>
      </c>
      <c r="BO394" s="93">
        <f t="shared" ref="BO394" si="251">IF(ABS(BL394-BL382)&lt;0.05,0,BL394-BL382)</f>
        <v>17.209919047619053</v>
      </c>
      <c r="BP394" s="81">
        <f t="shared" ref="BP394" si="252">IF(ABS(BL394/BL382-1)&lt;0.0005,0,(BL394/BL382-1))</f>
        <v>0.676734296848019</v>
      </c>
      <c r="BQ394" s="104"/>
    </row>
    <row r="395" spans="1:69" x14ac:dyDescent="0.2">
      <c r="A395" s="90">
        <v>44348</v>
      </c>
      <c r="B395" s="55">
        <f>'4.1.1'!A400</f>
        <v>2021</v>
      </c>
      <c r="C395" s="80" t="str">
        <f>'4.1.1'!B400</f>
        <v>June</v>
      </c>
      <c r="D395" s="16"/>
      <c r="E395" s="41">
        <f>'4.1.1'!D400</f>
        <v>142.554143149</v>
      </c>
      <c r="F395" s="87">
        <f>'4.1.1'!E400</f>
        <v>129.318973927591</v>
      </c>
      <c r="G395" s="87">
        <f>'4.1.1'!F400</f>
        <v>132.90879920000006</v>
      </c>
      <c r="H395" s="41">
        <f>'4.1.1'!G400</f>
        <v>39.905000000000001</v>
      </c>
      <c r="I395" s="41">
        <f>'4.1.1'!H400</f>
        <v>56.754742999999998</v>
      </c>
      <c r="J395" s="84"/>
      <c r="K395" s="14">
        <f>'4.1.1'!I400</f>
        <v>99.138360449999993</v>
      </c>
      <c r="L395" s="77"/>
      <c r="M395" s="66">
        <f t="shared" ref="M395" si="253">G395-F395</f>
        <v>3.5898252724090582</v>
      </c>
      <c r="N395" s="15"/>
      <c r="O395" s="20"/>
      <c r="P395" s="18"/>
      <c r="Q395" s="18"/>
      <c r="R395" s="104"/>
      <c r="S395" s="106">
        <f t="shared" ref="S395" si="254">IF(ABS(F395-F394)&lt;0.05,0,F395-F394)</f>
        <v>2.0117502142476269</v>
      </c>
      <c r="T395" s="84">
        <f t="shared" ref="T395" si="255">IF((ABS(G395/G394-1))&lt;0.0005,0,(G395/G394-1))</f>
        <v>1.5104737629257015E-2</v>
      </c>
      <c r="U395" s="93">
        <f t="shared" ref="U395" si="256">IF(ABS(F395-F383)&lt;0.05,0,F395-F383)</f>
        <v>23.484242695249421</v>
      </c>
      <c r="V395" s="37">
        <f t="shared" ref="V395" si="257">IF(ABS(F395/F383-1)&lt;0.0005,0,(F395/F383-1))</f>
        <v>0.22189542527106609</v>
      </c>
      <c r="W395" s="106">
        <f>(F395/1.2)-57.95</f>
        <v>49.815811606325838</v>
      </c>
      <c r="X395" s="93">
        <f>IF(ABS(W395-W394)&lt;0.05,0,W395-W394)</f>
        <v>1.6764585118730224</v>
      </c>
      <c r="Y395" s="107">
        <f>IF(ABS(W395/W394-1)&lt;0.0005,0,(W395/W394-1))</f>
        <v>3.4825115090011627E-2</v>
      </c>
      <c r="Z395" s="93">
        <f>IF(ABS(W395-W383)&lt;0.05,0,W395-W383)</f>
        <v>19.570202246041191</v>
      </c>
      <c r="AA395" s="81">
        <f t="shared" ref="AA395" si="258">IF(ABS(W395/W383-1)&lt;0.0005,0,(W395/W383-1))</f>
        <v>0.64704274967389885</v>
      </c>
      <c r="AB395" s="104"/>
      <c r="AC395" s="106">
        <f t="shared" ref="AC395" si="259">IF(ABS(G395-G394)&lt;0.05,0,G395-G394)</f>
        <v>1.9776802000000373</v>
      </c>
      <c r="AD395" s="37">
        <f t="shared" ref="AD395" si="260">IF(ABS(G395/G394-1)&lt;0.0005,0,(G395/G394-1))</f>
        <v>1.5104737629257015E-2</v>
      </c>
      <c r="AE395" s="93">
        <f t="shared" ref="AE395" si="261">IF(ABS(G395-G383)&lt;0.05,0,G395-G383)</f>
        <v>21.007295200000058</v>
      </c>
      <c r="AF395" s="37">
        <f t="shared" ref="AF395" si="262">IF(ABS(G395/G383-1)&lt;0.0005,0,(G395/G383-1))</f>
        <v>0.18773023104318654</v>
      </c>
      <c r="AG395" s="106">
        <f t="shared" ref="AG395" si="263">(G395/1.2)-57.95</f>
        <v>52.807332666666724</v>
      </c>
      <c r="AH395" s="93">
        <f t="shared" ref="AH395" si="264">IF(ABS(AG395-AG394)&lt;0.05,0,AG395-AG394)</f>
        <v>1.6480668333333739</v>
      </c>
      <c r="AI395" s="37">
        <f t="shared" ref="AI395" si="265">IF(ABS(AG395/AG394-1)&lt;0.0005,0,(AG395/AG394-1))</f>
        <v>3.2214434794714419E-2</v>
      </c>
      <c r="AJ395" s="93">
        <f t="shared" ref="AJ395" si="266">IF(ABS(AG395-AG383)&lt;0.05,0,AG395-AG383)</f>
        <v>17.506079333333389</v>
      </c>
      <c r="AK395" s="81">
        <f t="shared" ref="AK395" si="267">IF(ABS(AG395/AG383-1)&lt;0.0005,0,(AG395/AG383-1))</f>
        <v>0.49590532007551169</v>
      </c>
      <c r="AL395" s="104"/>
      <c r="AM395" s="90">
        <f t="shared" si="225"/>
        <v>44348</v>
      </c>
      <c r="AN395" s="106">
        <f t="shared" ref="AN395:AN404" si="268">IF(ABS(E395-E394)&lt;0.05,0,E395-E394)</f>
        <v>2.0154121489999852</v>
      </c>
      <c r="AO395" s="37">
        <f t="shared" ref="AO395:AO404" si="269">IF(ABS(E395/E394-1)&lt;0.0005,0,(E395/E394-1))</f>
        <v>1.4340617242374121E-2</v>
      </c>
      <c r="AP395" s="93">
        <f t="shared" ref="AP395:AP404" si="270">IF(ABS(E395-E383)&lt;0.05,0,E395-E383)</f>
        <v>22.46309814899999</v>
      </c>
      <c r="AQ395" s="37">
        <f t="shared" ref="AQ395:AQ404" si="271">IF(ABS(E395/E383-1)&lt;0.0005,0,(E395/E383-1))</f>
        <v>0.18705056775049278</v>
      </c>
      <c r="AR395" s="106">
        <f t="shared" ref="AR395:AR404" si="272">(E395/1.2)-57.95</f>
        <v>60.845119290833338</v>
      </c>
      <c r="AS395" s="93">
        <f t="shared" ref="AS395:AS404" si="273">IF(ABS(AR395-AR394)&lt;0.05,0,AR395-AR394)</f>
        <v>1.6795101241666544</v>
      </c>
      <c r="AT395" s="37">
        <f t="shared" ref="AT395:AT404" si="274">IF(ABS(AR395/AR394-1)&lt;0.0005,0,(AR395/AR394-1))</f>
        <v>2.8386593966024387E-2</v>
      </c>
      <c r="AU395" s="93">
        <f t="shared" ref="AU395:AU404" si="275">IF(ABS(AR395-AR383)&lt;0.05,0,AR395-AR383)</f>
        <v>18.719248457500001</v>
      </c>
      <c r="AV395" s="81">
        <f t="shared" ref="AV395:AV404" si="276">IF(ABS(AR395/AR383-1)&lt;0.0005,0,(AR395/AR383-1))</f>
        <v>0.44436466444956779</v>
      </c>
      <c r="AW395" s="104"/>
      <c r="AX395" s="93">
        <f t="shared" ref="AX395:AX404" si="277">IF(ABS(H395-H394)&lt;0.05,0,H395-H394)</f>
        <v>0.37100000000000222</v>
      </c>
      <c r="AY395" s="37">
        <f t="shared" ref="AY395:AY404" si="278">IF(ABS(H395/H394-1)&lt;0.0005,0,(H395/H394-1))</f>
        <v>9.3843274143774469E-3</v>
      </c>
      <c r="AZ395" s="93">
        <f t="shared" ref="AZ395:AZ404" si="279">IF(ABS(H395-H383)&lt;0.05,0,H395-H383)</f>
        <v>13.693000000000001</v>
      </c>
      <c r="BA395" s="37">
        <f t="shared" ref="BA395:BA404" si="280">IF(ABS(H395/H383-1)&lt;0.0005,0,(H395/H383-1))</f>
        <v>0.52239432321074331</v>
      </c>
      <c r="BB395" s="106">
        <f t="shared" ref="BB395:BB404" si="281">(H395/1.05)</f>
        <v>38.004761904761907</v>
      </c>
      <c r="BC395" s="93">
        <f t="shared" ref="BC395:BC404" si="282">IF(ABS(BB395-BB394)&lt;0.05,0,BB395-BB394)</f>
        <v>0.35333333333333883</v>
      </c>
      <c r="BD395" s="37">
        <f t="shared" ref="BD395:BD404" si="283">IF(ABS(BB395/BB394-1)&lt;0.0005,0,(BB395/BB394-1))</f>
        <v>9.3843274143776689E-3</v>
      </c>
      <c r="BE395" s="93">
        <f t="shared" ref="BE395:BE404" si="284">IF(ABS(BB395-BB383)&lt;0.05,0,BB395-BB383)</f>
        <v>13.040952380952383</v>
      </c>
      <c r="BF395" s="81">
        <f t="shared" ref="BF395:BF404" si="285">IF(ABS(BB395/BB383-1)&lt;0.0005,0,(BB395/BB383-1))</f>
        <v>0.52239432321074331</v>
      </c>
      <c r="BG395" s="104"/>
      <c r="BH395" s="93">
        <f t="shared" ref="BH395:BH404" si="286">IF(ABS(I395-I394)&lt;0.05,0,I395-I394)</f>
        <v>0.28494999999999493</v>
      </c>
      <c r="BI395" s="37">
        <f t="shared" ref="BI395:BI404" si="287">IF(ABS(I395/I394-1)&lt;0.0005,0,(I395/I394-1))</f>
        <v>5.0460606434310495E-3</v>
      </c>
      <c r="BJ395" s="93">
        <f t="shared" ref="BJ395:BJ404" si="288">IF(ABS(I395-I383)&lt;0.05,0,I395-I383)</f>
        <v>13.518664000000001</v>
      </c>
      <c r="BK395" s="37">
        <f t="shared" ref="BK395:BK404" si="289">IF(ABS(I395/I383-1)&lt;0.0005,0,(I395/I383-1))</f>
        <v>0.31267090616612125</v>
      </c>
      <c r="BL395" s="106">
        <f t="shared" ref="BL395:BL404" si="290">(I395/1.05)-11.14</f>
        <v>42.912136190476183</v>
      </c>
      <c r="BM395" s="93">
        <f t="shared" ref="BM395:BM404" si="291">IF(ABS(BL395-BL394)&lt;0.05,0,BL395-BL394)</f>
        <v>0.27138095238094451</v>
      </c>
      <c r="BN395" s="37">
        <f t="shared" ref="BN395:BN404" si="292">IF(ABS(BL395/BL394-1)&lt;0.0005,0,(BL395/BL394-1))</f>
        <v>6.3643561392292547E-3</v>
      </c>
      <c r="BO395" s="93">
        <f t="shared" ref="BO395:BO404" si="293">IF(ABS(BL395-BL383)&lt;0.05,0,BL395-BL383)</f>
        <v>12.874918095238094</v>
      </c>
      <c r="BP395" s="81">
        <f t="shared" ref="BP395:BP404" si="294">IF(ABS(BL395/BL383-1)&lt;0.0005,0,(BL395/BL383-1))</f>
        <v>0.42863217407204579</v>
      </c>
      <c r="BQ395" s="104"/>
    </row>
    <row r="396" spans="1:69" x14ac:dyDescent="0.2">
      <c r="A396" s="90">
        <v>44348</v>
      </c>
      <c r="B396" s="55">
        <f>'4.1.1'!A401</f>
        <v>2021</v>
      </c>
      <c r="C396" s="80" t="str">
        <f>'4.1.1'!B401</f>
        <v>July</v>
      </c>
      <c r="D396" s="16"/>
      <c r="E396" s="41">
        <f>'4.1.1'!D401</f>
        <v>146.87655023000002</v>
      </c>
      <c r="F396" s="87">
        <f>'4.1.1'!E401</f>
        <v>132.74321642951182</v>
      </c>
      <c r="G396" s="87">
        <f>'4.1.1'!F401</f>
        <v>135.36591206400001</v>
      </c>
      <c r="H396" s="41">
        <f>'4.1.1'!G401</f>
        <v>41.717000000000006</v>
      </c>
      <c r="I396" s="41">
        <f>'4.1.1'!H401</f>
        <v>58.049390999999993</v>
      </c>
      <c r="J396" s="84"/>
      <c r="K396" s="14">
        <f>'4.1.1'!I401</f>
        <v>104.58238983882801</v>
      </c>
      <c r="L396" s="77"/>
      <c r="M396" s="66">
        <f t="shared" ref="M396" si="295">G396-F396</f>
        <v>2.6226956344881955</v>
      </c>
      <c r="N396" s="15"/>
      <c r="O396" s="20"/>
      <c r="P396" s="18"/>
      <c r="Q396" s="18"/>
      <c r="R396" s="104"/>
      <c r="S396" s="106">
        <f t="shared" ref="S396" si="296">IF(ABS(F396-F395)&lt;0.05,0,F396-F395)</f>
        <v>3.4242425019208156</v>
      </c>
      <c r="T396" s="84">
        <f t="shared" ref="T396" si="297">IF((ABS(G396/G395-1))&lt;0.0005,0,(G396/G395-1))</f>
        <v>1.8487209867139809E-2</v>
      </c>
      <c r="U396" s="93">
        <f t="shared" ref="U396" si="298">IF(ABS(F396-F384)&lt;0.05,0,F396-F384)</f>
        <v>21.595876423980911</v>
      </c>
      <c r="V396" s="37">
        <f t="shared" ref="V396" si="299">IF(ABS(F396/F384-1)&lt;0.0005,0,(F396/F384-1))</f>
        <v>0.1942995344999372</v>
      </c>
      <c r="W396" s="106">
        <f>(F396/1.2)-57.95</f>
        <v>52.669347024593179</v>
      </c>
      <c r="X396" s="93">
        <f>IF(ABS(W396-W395)&lt;0.05,0,W396-W395)</f>
        <v>2.8535354182673416</v>
      </c>
      <c r="Y396" s="107">
        <f>IF(ABS(W396/W395-1)&lt;0.0005,0,(W396/W395-1))</f>
        <v>5.7281720928641588E-2</v>
      </c>
      <c r="Z396" s="93">
        <f>IF(ABS(W396-W384)&lt;0.05,0,W396-W384)</f>
        <v>17.996563686650759</v>
      </c>
      <c r="AA396" s="81">
        <f t="shared" ref="AA396" si="300">IF(ABS(W396/W384-1)&lt;0.0005,0,(W396/W384-1))</f>
        <v>0.51904006411152825</v>
      </c>
      <c r="AB396" s="104"/>
      <c r="AC396" s="106">
        <f t="shared" ref="AC396" si="301">IF(ABS(G396-G395)&lt;0.05,0,G396-G395)</f>
        <v>2.4571128639999529</v>
      </c>
      <c r="AD396" s="37">
        <f t="shared" ref="AD396" si="302">IF(ABS(G396/G395-1)&lt;0.0005,0,(G396/G395-1))</f>
        <v>1.8487209867139809E-2</v>
      </c>
      <c r="AE396" s="93">
        <f t="shared" ref="AE396" si="303">IF(ABS(G396-G384)&lt;0.05,0,G396-G384)</f>
        <v>18.818278063999998</v>
      </c>
      <c r="AF396" s="37">
        <f t="shared" ref="AF396" si="304">IF(ABS(G396/G384-1)&lt;0.0005,0,(G396/G384-1))</f>
        <v>0.16146426502317501</v>
      </c>
      <c r="AG396" s="106">
        <f t="shared" ref="AG396" si="305">(G396/1.2)-57.95</f>
        <v>54.854926720000009</v>
      </c>
      <c r="AH396" s="93">
        <f t="shared" ref="AH396" si="306">IF(ABS(AG396-AG395)&lt;0.05,0,AG396-AG395)</f>
        <v>2.0475940533332846</v>
      </c>
      <c r="AI396" s="37">
        <f t="shared" ref="AI396" si="307">IF(ABS(AG396/AG395-1)&lt;0.0005,0,(AG396/AG395-1))</f>
        <v>3.8774805503966947E-2</v>
      </c>
      <c r="AJ396" s="93">
        <f t="shared" ref="AJ396" si="308">IF(ABS(AG396-AG384)&lt;0.05,0,AG396-AG384)</f>
        <v>15.68189838666666</v>
      </c>
      <c r="AK396" s="81">
        <f t="shared" ref="AK396" si="309">IF(ABS(AG396/AG384-1)&lt;0.0005,0,(AG396/AG384-1))</f>
        <v>0.40032387216084908</v>
      </c>
      <c r="AL396" s="104"/>
      <c r="AM396" s="90">
        <f t="shared" ref="AM396:AM404" si="310">IF(E396="..","",A396)</f>
        <v>44348</v>
      </c>
      <c r="AN396" s="106">
        <f t="shared" si="268"/>
        <v>4.3224070810000228</v>
      </c>
      <c r="AO396" s="37">
        <f t="shared" si="269"/>
        <v>3.0321160686870963E-2</v>
      </c>
      <c r="AP396" s="93">
        <f t="shared" si="270"/>
        <v>22.282611230000015</v>
      </c>
      <c r="AQ396" s="37">
        <f t="shared" si="271"/>
        <v>0.178841855461364</v>
      </c>
      <c r="AR396" s="106">
        <f t="shared" si="272"/>
        <v>64.447125191666686</v>
      </c>
      <c r="AS396" s="93">
        <f t="shared" si="273"/>
        <v>3.6020059008333476</v>
      </c>
      <c r="AT396" s="37">
        <f t="shared" si="274"/>
        <v>5.9199586471613941E-2</v>
      </c>
      <c r="AU396" s="93">
        <f t="shared" si="275"/>
        <v>18.568842691666674</v>
      </c>
      <c r="AV396" s="81">
        <f t="shared" si="276"/>
        <v>0.40474145237818493</v>
      </c>
      <c r="AW396" s="104"/>
      <c r="AX396" s="93">
        <f t="shared" si="277"/>
        <v>1.8120000000000047</v>
      </c>
      <c r="AY396" s="37">
        <f t="shared" si="278"/>
        <v>4.540784362861805E-2</v>
      </c>
      <c r="AZ396" s="93">
        <f t="shared" si="279"/>
        <v>14.40900000000001</v>
      </c>
      <c r="BA396" s="37">
        <f t="shared" si="280"/>
        <v>0.5276475758019632</v>
      </c>
      <c r="BB396" s="106">
        <f t="shared" si="281"/>
        <v>39.730476190476196</v>
      </c>
      <c r="BC396" s="93">
        <f t="shared" si="282"/>
        <v>1.7257142857142895</v>
      </c>
      <c r="BD396" s="37">
        <f t="shared" si="283"/>
        <v>4.540784362861805E-2</v>
      </c>
      <c r="BE396" s="93">
        <f t="shared" si="284"/>
        <v>13.722857142857155</v>
      </c>
      <c r="BF396" s="81">
        <f t="shared" si="285"/>
        <v>0.52764757580196342</v>
      </c>
      <c r="BG396" s="104"/>
      <c r="BH396" s="93">
        <f t="shared" si="286"/>
        <v>1.2946479999999951</v>
      </c>
      <c r="BI396" s="37">
        <f t="shared" si="287"/>
        <v>2.2811274116772751E-2</v>
      </c>
      <c r="BJ396" s="93">
        <f t="shared" si="288"/>
        <v>12.013459999999995</v>
      </c>
      <c r="BK396" s="37">
        <f t="shared" si="289"/>
        <v>0.2609583370867421</v>
      </c>
      <c r="BL396" s="106">
        <f t="shared" si="290"/>
        <v>44.145134285714278</v>
      </c>
      <c r="BM396" s="93">
        <f t="shared" si="291"/>
        <v>1.232998095238095</v>
      </c>
      <c r="BN396" s="37">
        <f t="shared" si="292"/>
        <v>2.8733085898243971E-2</v>
      </c>
      <c r="BO396" s="93">
        <f t="shared" si="293"/>
        <v>11.44139047619047</v>
      </c>
      <c r="BP396" s="81">
        <f t="shared" si="294"/>
        <v>0.34984956287660784</v>
      </c>
      <c r="BQ396" s="104"/>
    </row>
    <row r="397" spans="1:69" x14ac:dyDescent="0.2">
      <c r="A397" s="90">
        <v>44378</v>
      </c>
      <c r="B397" s="55">
        <f>'4.1.1'!A402</f>
        <v>2021</v>
      </c>
      <c r="C397" s="80" t="str">
        <f>'4.1.1'!B402</f>
        <v>August</v>
      </c>
      <c r="D397" s="16"/>
      <c r="E397" s="41">
        <f>'4.1.1'!D402</f>
        <v>147.99973723000002</v>
      </c>
      <c r="F397" s="87">
        <f>'4.1.1'!E402</f>
        <v>134.52450499631419</v>
      </c>
      <c r="G397" s="87">
        <f>'4.1.1'!F402</f>
        <v>136.92315600000001</v>
      </c>
      <c r="H397" s="41">
        <f>'4.1.1'!G402</f>
        <v>39.771000000000001</v>
      </c>
      <c r="I397" s="41">
        <f>'4.1.1'!H402</f>
        <v>57.425378000000002</v>
      </c>
      <c r="J397" s="84"/>
      <c r="K397" s="14">
        <f>'4.1.1'!I402</f>
        <v>100.237801079409</v>
      </c>
      <c r="L397" s="77"/>
      <c r="M397" s="34"/>
      <c r="N397" s="15"/>
      <c r="O397" s="20"/>
      <c r="P397" s="18"/>
      <c r="Q397" s="18"/>
      <c r="R397" s="104"/>
      <c r="S397" s="106">
        <f t="shared" ref="S397:S404" si="311">IF(ABS(F397-F396)&lt;0.05,0,F397-F396)</f>
        <v>1.7812885668023739</v>
      </c>
      <c r="T397" s="84">
        <f t="shared" ref="T397:T404" si="312">IF((ABS(G397/G396-1))&lt;0.0005,0,(G397/G396-1))</f>
        <v>1.1503959248350126E-2</v>
      </c>
      <c r="U397" s="93">
        <f t="shared" ref="U397:U404" si="313">IF(ABS(F397-F385)&lt;0.05,0,F397-F385)</f>
        <v>21.759187189828708</v>
      </c>
      <c r="V397" s="37">
        <f t="shared" ref="V397:V404" si="314">IF(ABS(F397/F385-1)&lt;0.0005,0,(F397/F385-1))</f>
        <v>0.19295992431972087</v>
      </c>
      <c r="W397" s="106">
        <f t="shared" ref="W397:W404" si="315">(F397/1.2)-57.95</f>
        <v>54.153754163595167</v>
      </c>
      <c r="X397" s="93">
        <f t="shared" ref="X397:X404" si="316">IF(ABS(W397-W396)&lt;0.05,0,W397-W396)</f>
        <v>1.4844071390019877</v>
      </c>
      <c r="Y397" s="107">
        <f t="shared" ref="Y397:Y404" si="317">IF(ABS(W397/W396-1)&lt;0.0005,0,(W397/W396-1))</f>
        <v>2.8183511337417366E-2</v>
      </c>
      <c r="Z397" s="93">
        <f t="shared" ref="Z397:Z404" si="318">IF(ABS(W397-W385)&lt;0.05,0,W397-W385)</f>
        <v>18.132655991523933</v>
      </c>
      <c r="AA397" s="81">
        <f t="shared" ref="AA397:AA404" si="319">IF(ABS(W397/W385-1)&lt;0.0005,0,(W397/W385-1))</f>
        <v>0.50338987181637318</v>
      </c>
      <c r="AB397" s="104"/>
      <c r="AC397" s="106">
        <f t="shared" ref="AC397:AC404" si="320">IF(ABS(G397-G396)&lt;0.05,0,G397-G396)</f>
        <v>1.5572439359999919</v>
      </c>
      <c r="AD397" s="37">
        <f t="shared" ref="AD397:AD404" si="321">IF(ABS(G397/G396-1)&lt;0.0005,0,(G397/G396-1))</f>
        <v>1.1503959248350126E-2</v>
      </c>
      <c r="AE397" s="93">
        <f t="shared" ref="AE397:AE404" si="322">IF(ABS(G397-G385)&lt;0.05,0,G397-G385)</f>
        <v>19.248999999999981</v>
      </c>
      <c r="AF397" s="37">
        <f t="shared" ref="AF397:AF404" si="323">IF(ABS(G397/G385-1)&lt;0.0005,0,(G397/G385-1))</f>
        <v>0.1635788235438882</v>
      </c>
      <c r="AG397" s="106">
        <f t="shared" ref="AG397:AG404" si="324">(G397/1.2)-57.95</f>
        <v>56.152630000000002</v>
      </c>
      <c r="AH397" s="93">
        <f t="shared" ref="AH397:AH404" si="325">IF(ABS(AG397-AG396)&lt;0.05,0,AG397-AG396)</f>
        <v>1.2977032799999932</v>
      </c>
      <c r="AI397" s="37">
        <f t="shared" ref="AI397:AI404" si="326">IF(ABS(AG397/AG396-1)&lt;0.0005,0,(AG397/AG396-1))</f>
        <v>2.3657005078576709E-2</v>
      </c>
      <c r="AJ397" s="93">
        <f t="shared" ref="AJ397:AJ404" si="327">IF(ABS(AG397-AG385)&lt;0.05,0,AG397-AG385)</f>
        <v>16.04083333333331</v>
      </c>
      <c r="AK397" s="81">
        <f t="shared" ref="AK397:AK404" si="328">IF(ABS(AG397/AG385-1)&lt;0.0005,0,(AG397/AG385-1))</f>
        <v>0.39990313738959005</v>
      </c>
      <c r="AL397" s="104"/>
      <c r="AM397" s="90">
        <f t="shared" si="310"/>
        <v>44378</v>
      </c>
      <c r="AN397" s="106">
        <f t="shared" si="268"/>
        <v>1.1231870000000015</v>
      </c>
      <c r="AO397" s="37">
        <f t="shared" si="269"/>
        <v>7.6471499244852303E-3</v>
      </c>
      <c r="AP397" s="93">
        <f t="shared" si="270"/>
        <v>21.662875230000026</v>
      </c>
      <c r="AQ397" s="37">
        <f t="shared" si="271"/>
        <v>0.17146915703826826</v>
      </c>
      <c r="AR397" s="106">
        <f t="shared" si="272"/>
        <v>65.383114358333358</v>
      </c>
      <c r="AS397" s="93">
        <f t="shared" si="273"/>
        <v>0.93598916666667265</v>
      </c>
      <c r="AT397" s="37">
        <f t="shared" si="274"/>
        <v>1.4523365687500123E-2</v>
      </c>
      <c r="AU397" s="93">
        <f t="shared" si="275"/>
        <v>18.052396025000021</v>
      </c>
      <c r="AV397" s="81">
        <f t="shared" si="276"/>
        <v>0.38140971995952921</v>
      </c>
      <c r="AW397" s="104"/>
      <c r="AX397" s="93">
        <f t="shared" si="277"/>
        <v>-1.9460000000000051</v>
      </c>
      <c r="AY397" s="37">
        <f t="shared" si="278"/>
        <v>-4.6647649639235955E-2</v>
      </c>
      <c r="AZ397" s="93">
        <f t="shared" si="279"/>
        <v>12.565000000000001</v>
      </c>
      <c r="BA397" s="37">
        <f t="shared" si="280"/>
        <v>0.46184665147393966</v>
      </c>
      <c r="BB397" s="106">
        <f t="shared" si="281"/>
        <v>37.877142857142857</v>
      </c>
      <c r="BC397" s="93">
        <f t="shared" si="282"/>
        <v>-1.8533333333333388</v>
      </c>
      <c r="BD397" s="37">
        <f t="shared" si="283"/>
        <v>-4.6647649639235955E-2</v>
      </c>
      <c r="BE397" s="93">
        <f t="shared" si="284"/>
        <v>11.966666666666669</v>
      </c>
      <c r="BF397" s="81">
        <f t="shared" si="285"/>
        <v>0.46184665147393966</v>
      </c>
      <c r="BG397" s="104"/>
      <c r="BH397" s="93">
        <f t="shared" si="286"/>
        <v>-0.62401299999999083</v>
      </c>
      <c r="BI397" s="37">
        <f t="shared" si="287"/>
        <v>-1.07496907245761E-2</v>
      </c>
      <c r="BJ397" s="93">
        <f t="shared" si="288"/>
        <v>11.295515999999999</v>
      </c>
      <c r="BK397" s="37">
        <f t="shared" si="289"/>
        <v>0.24486342491117785</v>
      </c>
      <c r="BL397" s="106">
        <f t="shared" si="290"/>
        <v>43.55083619047619</v>
      </c>
      <c r="BM397" s="93">
        <f t="shared" si="291"/>
        <v>-0.59429809523808785</v>
      </c>
      <c r="BN397" s="37">
        <f t="shared" si="292"/>
        <v>-1.3462369179617739E-2</v>
      </c>
      <c r="BO397" s="93">
        <f t="shared" si="293"/>
        <v>10.757634285714282</v>
      </c>
      <c r="BP397" s="81">
        <f t="shared" si="294"/>
        <v>0.32804464525777721</v>
      </c>
      <c r="BQ397" s="104"/>
    </row>
    <row r="398" spans="1:69" x14ac:dyDescent="0.2">
      <c r="A398" s="90">
        <v>44409</v>
      </c>
      <c r="B398" s="55">
        <f>'4.1.1'!A403</f>
        <v>2021</v>
      </c>
      <c r="C398" s="80" t="str">
        <f>'4.1.1'!B403</f>
        <v>September</v>
      </c>
      <c r="D398" s="16"/>
      <c r="E398" s="41">
        <f>'4.1.1'!D403</f>
        <v>147.85043623000004</v>
      </c>
      <c r="F398" s="87">
        <f>'4.1.1'!E403</f>
        <v>134.58779662975132</v>
      </c>
      <c r="G398" s="87">
        <f>'4.1.1'!F403</f>
        <v>136.84381500000001</v>
      </c>
      <c r="H398" s="41">
        <f>'4.1.1'!G403</f>
        <v>41.478999999999999</v>
      </c>
      <c r="I398" s="41">
        <f>'4.1.1'!H403</f>
        <v>59.647313000000004</v>
      </c>
      <c r="J398" s="84"/>
      <c r="K398" s="14">
        <f>'4.1.1'!I403</f>
        <v>103.374632781862</v>
      </c>
      <c r="L398" s="77"/>
      <c r="M398" s="34"/>
      <c r="N398" s="15"/>
      <c r="O398" s="20"/>
      <c r="P398" s="18"/>
      <c r="Q398" s="18"/>
      <c r="R398" s="104"/>
      <c r="S398" s="106">
        <f t="shared" si="311"/>
        <v>6.3291633437131622E-2</v>
      </c>
      <c r="T398" s="84">
        <f t="shared" si="312"/>
        <v>-5.7945640692069755E-4</v>
      </c>
      <c r="U398" s="93">
        <f t="shared" si="313"/>
        <v>21.375881863803244</v>
      </c>
      <c r="V398" s="37">
        <f t="shared" si="314"/>
        <v>0.18881300530951428</v>
      </c>
      <c r="W398" s="106">
        <f t="shared" si="315"/>
        <v>54.206497191459434</v>
      </c>
      <c r="X398" s="93">
        <f t="shared" si="316"/>
        <v>5.2743027864266878E-2</v>
      </c>
      <c r="Y398" s="107">
        <f t="shared" si="317"/>
        <v>9.7394961215302445E-4</v>
      </c>
      <c r="Z398" s="93">
        <f t="shared" si="318"/>
        <v>17.813234886502698</v>
      </c>
      <c r="AA398" s="81">
        <f t="shared" si="319"/>
        <v>0.48946518554003182</v>
      </c>
      <c r="AB398" s="104"/>
      <c r="AC398" s="106">
        <f t="shared" si="320"/>
        <v>-7.934099999999944E-2</v>
      </c>
      <c r="AD398" s="37">
        <f t="shared" si="321"/>
        <v>-5.7945640692069755E-4</v>
      </c>
      <c r="AE398" s="93">
        <f t="shared" si="322"/>
        <v>18.846447999999995</v>
      </c>
      <c r="AF398" s="37">
        <f t="shared" si="323"/>
        <v>0.15971922492134927</v>
      </c>
      <c r="AG398" s="106">
        <f t="shared" si="324"/>
        <v>56.086512500000012</v>
      </c>
      <c r="AH398" s="93">
        <f t="shared" si="325"/>
        <v>-6.6117499999990059E-2</v>
      </c>
      <c r="AI398" s="37">
        <f t="shared" si="326"/>
        <v>-1.1774604323963045E-3</v>
      </c>
      <c r="AJ398" s="93">
        <f t="shared" si="327"/>
        <v>15.705373333333341</v>
      </c>
      <c r="AK398" s="81">
        <f t="shared" si="328"/>
        <v>0.38892843682571532</v>
      </c>
      <c r="AL398" s="104"/>
      <c r="AM398" s="90">
        <f t="shared" si="310"/>
        <v>44409</v>
      </c>
      <c r="AN398" s="106">
        <f t="shared" si="268"/>
        <v>-0.14930099999997992</v>
      </c>
      <c r="AO398" s="37">
        <f t="shared" si="269"/>
        <v>-1.0087923316238756E-3</v>
      </c>
      <c r="AP398" s="93">
        <f t="shared" si="270"/>
        <v>21.342680230000028</v>
      </c>
      <c r="AQ398" s="37">
        <f t="shared" si="271"/>
        <v>0.16870649598748733</v>
      </c>
      <c r="AR398" s="106">
        <f t="shared" si="272"/>
        <v>65.258696858333366</v>
      </c>
      <c r="AS398" s="93">
        <f t="shared" si="273"/>
        <v>-0.12441749999999274</v>
      </c>
      <c r="AT398" s="37">
        <f t="shared" si="274"/>
        <v>-1.9028995669756466E-3</v>
      </c>
      <c r="AU398" s="93">
        <f t="shared" si="275"/>
        <v>17.785566858333354</v>
      </c>
      <c r="AV398" s="81">
        <f t="shared" si="276"/>
        <v>0.37464491720544557</v>
      </c>
      <c r="AW398" s="104"/>
      <c r="AX398" s="93">
        <f t="shared" si="277"/>
        <v>1.7079999999999984</v>
      </c>
      <c r="AY398" s="37">
        <f t="shared" si="278"/>
        <v>4.2945865077569145E-2</v>
      </c>
      <c r="AZ398" s="93">
        <f t="shared" si="279"/>
        <v>16.051999999999996</v>
      </c>
      <c r="BA398" s="37">
        <f t="shared" si="280"/>
        <v>0.63129743972942132</v>
      </c>
      <c r="BB398" s="106">
        <f t="shared" si="281"/>
        <v>39.503809523809522</v>
      </c>
      <c r="BC398" s="93">
        <f t="shared" si="282"/>
        <v>1.6266666666666652</v>
      </c>
      <c r="BD398" s="37">
        <f t="shared" si="283"/>
        <v>4.2945865077569145E-2</v>
      </c>
      <c r="BE398" s="93">
        <f t="shared" si="284"/>
        <v>15.287619047619046</v>
      </c>
      <c r="BF398" s="81">
        <f t="shared" si="285"/>
        <v>0.63129743972942132</v>
      </c>
      <c r="BG398" s="104"/>
      <c r="BH398" s="93">
        <f t="shared" si="286"/>
        <v>2.221935000000002</v>
      </c>
      <c r="BI398" s="37">
        <f t="shared" si="287"/>
        <v>3.8692562023710186E-2</v>
      </c>
      <c r="BJ398" s="93">
        <f t="shared" si="288"/>
        <v>17.274786000000006</v>
      </c>
      <c r="BK398" s="37">
        <f t="shared" si="289"/>
        <v>0.40768835901620903</v>
      </c>
      <c r="BL398" s="106">
        <f t="shared" si="290"/>
        <v>45.666964761904765</v>
      </c>
      <c r="BM398" s="93">
        <f t="shared" si="291"/>
        <v>2.1161285714285754</v>
      </c>
      <c r="BN398" s="37">
        <f t="shared" si="292"/>
        <v>4.8589849392865148E-2</v>
      </c>
      <c r="BO398" s="93">
        <f t="shared" si="293"/>
        <v>16.452177142857153</v>
      </c>
      <c r="BP398" s="81">
        <f t="shared" si="294"/>
        <v>0.56314553291945124</v>
      </c>
      <c r="BQ398" s="104"/>
    </row>
    <row r="399" spans="1:69" x14ac:dyDescent="0.2">
      <c r="A399" s="90">
        <v>44440</v>
      </c>
      <c r="B399" s="55">
        <f>'4.1.1'!A404</f>
        <v>2021</v>
      </c>
      <c r="C399" s="80" t="str">
        <f>'4.1.1'!B404</f>
        <v>October</v>
      </c>
      <c r="D399" s="74"/>
      <c r="E399" s="41">
        <f>'4.1.1'!D404</f>
        <v>152.50692323000004</v>
      </c>
      <c r="F399" s="87">
        <f>'4.1.1'!E404</f>
        <v>137.65783539858921</v>
      </c>
      <c r="G399" s="87">
        <f>'4.1.1'!F404</f>
        <v>143.28119999999998</v>
      </c>
      <c r="H399" s="41">
        <f>'4.1.1'!G404</f>
        <v>59.821999999999996</v>
      </c>
      <c r="I399" s="41">
        <f>'4.1.1'!H404</f>
        <v>73.270448000000002</v>
      </c>
      <c r="J399" s="84"/>
      <c r="K399" s="14">
        <f>'4.1.1'!I404</f>
        <v>115.487248422314</v>
      </c>
      <c r="L399" s="77"/>
      <c r="M399" s="78"/>
      <c r="N399" s="15"/>
      <c r="O399" s="20"/>
      <c r="P399" s="18"/>
      <c r="Q399" s="18"/>
      <c r="R399" s="104"/>
      <c r="S399" s="106">
        <f t="shared" si="311"/>
        <v>3.0700387688378896</v>
      </c>
      <c r="T399" s="84">
        <f t="shared" si="312"/>
        <v>4.7041841094535242E-2</v>
      </c>
      <c r="U399" s="93">
        <f t="shared" si="313"/>
        <v>24.503393655286771</v>
      </c>
      <c r="V399" s="37">
        <f t="shared" si="314"/>
        <v>0.21654822628062775</v>
      </c>
      <c r="W399" s="106">
        <f t="shared" si="315"/>
        <v>56.764862832157675</v>
      </c>
      <c r="X399" s="93">
        <f t="shared" si="316"/>
        <v>2.5583656406982414</v>
      </c>
      <c r="Y399" s="107">
        <f t="shared" si="317"/>
        <v>4.7196660423601822E-2</v>
      </c>
      <c r="Z399" s="93">
        <f t="shared" si="318"/>
        <v>20.419494712738967</v>
      </c>
      <c r="AA399" s="81">
        <f t="shared" si="319"/>
        <v>0.5618183490575015</v>
      </c>
      <c r="AB399" s="104"/>
      <c r="AC399" s="106">
        <f t="shared" si="320"/>
        <v>6.4373849999999777</v>
      </c>
      <c r="AD399" s="37">
        <f t="shared" si="321"/>
        <v>4.7041841094535242E-2</v>
      </c>
      <c r="AE399" s="93">
        <f t="shared" si="322"/>
        <v>25.431345999999976</v>
      </c>
      <c r="AF399" s="37">
        <f t="shared" si="323"/>
        <v>0.21579446335164731</v>
      </c>
      <c r="AG399" s="106">
        <f t="shared" si="324"/>
        <v>61.450999999999993</v>
      </c>
      <c r="AH399" s="93">
        <f t="shared" si="325"/>
        <v>5.3644874999999814</v>
      </c>
      <c r="AI399" s="37">
        <f t="shared" si="326"/>
        <v>9.5646658365502457E-2</v>
      </c>
      <c r="AJ399" s="93">
        <f t="shared" si="327"/>
        <v>21.192788333333326</v>
      </c>
      <c r="AK399" s="81">
        <f t="shared" si="328"/>
        <v>0.52642150398550136</v>
      </c>
      <c r="AL399" s="104"/>
      <c r="AM399" s="90">
        <f t="shared" si="310"/>
        <v>44440</v>
      </c>
      <c r="AN399" s="106">
        <f t="shared" si="268"/>
        <v>4.6564869999999985</v>
      </c>
      <c r="AO399" s="37">
        <f t="shared" si="269"/>
        <v>3.1494577349479247E-2</v>
      </c>
      <c r="AP399" s="93">
        <f t="shared" si="270"/>
        <v>25.949854230000042</v>
      </c>
      <c r="AQ399" s="37">
        <f t="shared" si="271"/>
        <v>0.20504468407055199</v>
      </c>
      <c r="AR399" s="106">
        <f t="shared" si="272"/>
        <v>69.139102691666707</v>
      </c>
      <c r="AS399" s="93">
        <f t="shared" si="273"/>
        <v>3.8804058333333415</v>
      </c>
      <c r="AT399" s="37">
        <f t="shared" si="274"/>
        <v>5.9461895810716259E-2</v>
      </c>
      <c r="AU399" s="93">
        <f t="shared" si="275"/>
        <v>21.624878525000042</v>
      </c>
      <c r="AV399" s="81">
        <f t="shared" si="276"/>
        <v>0.45512431075683768</v>
      </c>
      <c r="AW399" s="104"/>
      <c r="AX399" s="93">
        <f t="shared" si="277"/>
        <v>18.342999999999996</v>
      </c>
      <c r="AY399" s="37">
        <f t="shared" si="278"/>
        <v>0.44222377588659323</v>
      </c>
      <c r="AZ399" s="93">
        <f t="shared" si="279"/>
        <v>33.769999999999996</v>
      </c>
      <c r="BA399" s="37">
        <f t="shared" si="280"/>
        <v>1.2962536465530476</v>
      </c>
      <c r="BB399" s="106">
        <f t="shared" si="281"/>
        <v>56.973333333333329</v>
      </c>
      <c r="BC399" s="93">
        <f t="shared" si="282"/>
        <v>17.469523809523807</v>
      </c>
      <c r="BD399" s="37">
        <f t="shared" si="283"/>
        <v>0.44222377588659323</v>
      </c>
      <c r="BE399" s="93">
        <f t="shared" si="284"/>
        <v>32.161904761904758</v>
      </c>
      <c r="BF399" s="81">
        <f t="shared" si="285"/>
        <v>1.2962536465530476</v>
      </c>
      <c r="BG399" s="104"/>
      <c r="BH399" s="93">
        <f t="shared" si="286"/>
        <v>13.623134999999998</v>
      </c>
      <c r="BI399" s="37">
        <f t="shared" si="287"/>
        <v>0.22839478116977374</v>
      </c>
      <c r="BJ399" s="93">
        <f t="shared" si="288"/>
        <v>28.925159999999998</v>
      </c>
      <c r="BK399" s="37">
        <f t="shared" si="289"/>
        <v>0.65227133038351215</v>
      </c>
      <c r="BL399" s="106">
        <f t="shared" si="290"/>
        <v>58.64137904761904</v>
      </c>
      <c r="BM399" s="93">
        <f t="shared" si="291"/>
        <v>12.974414285714275</v>
      </c>
      <c r="BN399" s="37">
        <f t="shared" si="292"/>
        <v>0.28410940716904154</v>
      </c>
      <c r="BO399" s="93">
        <f t="shared" si="293"/>
        <v>27.547771428571423</v>
      </c>
      <c r="BP399" s="81">
        <f t="shared" si="294"/>
        <v>0.88596253500336664</v>
      </c>
      <c r="BQ399" s="104"/>
    </row>
    <row r="400" spans="1:69" x14ac:dyDescent="0.2">
      <c r="A400" s="90">
        <v>44470</v>
      </c>
      <c r="B400" s="55">
        <f>'4.1.1'!A405</f>
        <v>2021</v>
      </c>
      <c r="C400" s="80" t="str">
        <f>'4.1.1'!B405</f>
        <v>November</v>
      </c>
      <c r="D400" s="74"/>
      <c r="E400" s="41">
        <f>'4.1.1'!D405</f>
        <v>160.48527412615567</v>
      </c>
      <c r="F400" s="87">
        <f>'4.1.1'!E405</f>
        <v>145.94636215755014</v>
      </c>
      <c r="G400" s="87">
        <f>'4.1.1'!F405</f>
        <v>149.81484900000001</v>
      </c>
      <c r="H400" s="41">
        <f>'4.1.1'!G405</f>
        <v>50.863999999999997</v>
      </c>
      <c r="I400" s="41">
        <f>'4.1.1'!H405</f>
        <v>73.118260000000006</v>
      </c>
      <c r="J400" s="84"/>
      <c r="K400" s="14">
        <f>'4.1.1'!I405</f>
        <v>117.795724366961</v>
      </c>
      <c r="L400" s="77"/>
      <c r="M400" s="78"/>
      <c r="N400" s="15"/>
      <c r="O400" s="20"/>
      <c r="P400" s="18"/>
      <c r="Q400" s="18"/>
      <c r="R400" s="104"/>
      <c r="S400" s="106">
        <f t="shared" si="311"/>
        <v>8.2885267589609271</v>
      </c>
      <c r="T400" s="84">
        <f t="shared" si="312"/>
        <v>4.56001834155495E-2</v>
      </c>
      <c r="U400" s="93">
        <f t="shared" si="313"/>
        <v>33.439974952232575</v>
      </c>
      <c r="V400" s="37">
        <f t="shared" si="314"/>
        <v>0.29722734666794137</v>
      </c>
      <c r="W400" s="106">
        <f t="shared" si="315"/>
        <v>63.671968464625124</v>
      </c>
      <c r="X400" s="93">
        <f t="shared" si="316"/>
        <v>6.9071056324674487</v>
      </c>
      <c r="Y400" s="107">
        <f t="shared" si="317"/>
        <v>0.12167924465686419</v>
      </c>
      <c r="Z400" s="93">
        <f t="shared" si="318"/>
        <v>27.866645793527155</v>
      </c>
      <c r="AA400" s="81">
        <f t="shared" si="319"/>
        <v>0.77828221377882145</v>
      </c>
      <c r="AB400" s="104"/>
      <c r="AC400" s="106">
        <f t="shared" si="320"/>
        <v>6.5336490000000254</v>
      </c>
      <c r="AD400" s="37">
        <f t="shared" si="321"/>
        <v>4.56001834155495E-2</v>
      </c>
      <c r="AE400" s="93">
        <f t="shared" si="322"/>
        <v>32.765174000000002</v>
      </c>
      <c r="AF400" s="37">
        <f t="shared" si="323"/>
        <v>0.27992537356468516</v>
      </c>
      <c r="AG400" s="106">
        <f t="shared" si="324"/>
        <v>66.895707500000015</v>
      </c>
      <c r="AH400" s="93">
        <f t="shared" si="325"/>
        <v>5.4447075000000211</v>
      </c>
      <c r="AI400" s="37">
        <f t="shared" si="326"/>
        <v>8.8602423068786962E-2</v>
      </c>
      <c r="AJ400" s="93">
        <f t="shared" si="327"/>
        <v>27.304311666666678</v>
      </c>
      <c r="AK400" s="81">
        <f t="shared" si="328"/>
        <v>0.68965266548339921</v>
      </c>
      <c r="AL400" s="104"/>
      <c r="AM400" s="90">
        <f t="shared" si="310"/>
        <v>44470</v>
      </c>
      <c r="AN400" s="106">
        <f t="shared" si="268"/>
        <v>7.9783508961556322</v>
      </c>
      <c r="AO400" s="37">
        <f t="shared" si="269"/>
        <v>5.2314680062906183E-2</v>
      </c>
      <c r="AP400" s="93">
        <f t="shared" si="270"/>
        <v>34.457500126155651</v>
      </c>
      <c r="AQ400" s="37">
        <f t="shared" si="271"/>
        <v>0.27341195541671359</v>
      </c>
      <c r="AR400" s="106">
        <f t="shared" si="272"/>
        <v>75.787728438463077</v>
      </c>
      <c r="AS400" s="93">
        <f t="shared" si="273"/>
        <v>6.6486257467963696</v>
      </c>
      <c r="AT400" s="37">
        <f t="shared" si="274"/>
        <v>9.6163032031911566E-2</v>
      </c>
      <c r="AU400" s="93">
        <f t="shared" si="275"/>
        <v>28.714583438463052</v>
      </c>
      <c r="AV400" s="81">
        <f t="shared" si="276"/>
        <v>0.60999925623119156</v>
      </c>
      <c r="AW400" s="104"/>
      <c r="AX400" s="93">
        <f t="shared" si="277"/>
        <v>-8.9579999999999984</v>
      </c>
      <c r="AY400" s="37">
        <f t="shared" si="278"/>
        <v>-0.14974424124903885</v>
      </c>
      <c r="AZ400" s="93">
        <f t="shared" si="279"/>
        <v>23.436999999999998</v>
      </c>
      <c r="BA400" s="37">
        <f t="shared" si="280"/>
        <v>0.85452291537535996</v>
      </c>
      <c r="BB400" s="106">
        <f t="shared" si="281"/>
        <v>48.441904761904759</v>
      </c>
      <c r="BC400" s="93">
        <f t="shared" si="282"/>
        <v>-8.5314285714285703</v>
      </c>
      <c r="BD400" s="37">
        <f t="shared" si="283"/>
        <v>-0.14974424124903885</v>
      </c>
      <c r="BE400" s="93">
        <f t="shared" si="284"/>
        <v>22.320952380952381</v>
      </c>
      <c r="BF400" s="81">
        <f t="shared" si="285"/>
        <v>0.85452291537536018</v>
      </c>
      <c r="BG400" s="104"/>
      <c r="BH400" s="93">
        <f t="shared" si="286"/>
        <v>-0.15218799999999533</v>
      </c>
      <c r="BI400" s="37">
        <f t="shared" si="287"/>
        <v>-2.0770720550254973E-3</v>
      </c>
      <c r="BJ400" s="93">
        <f t="shared" si="288"/>
        <v>30.056668000000009</v>
      </c>
      <c r="BK400" s="37">
        <f t="shared" si="289"/>
        <v>0.69799249410007902</v>
      </c>
      <c r="BL400" s="106">
        <f t="shared" si="290"/>
        <v>58.496438095238105</v>
      </c>
      <c r="BM400" s="93">
        <f t="shared" si="291"/>
        <v>-0.14494095238093507</v>
      </c>
      <c r="BN400" s="37">
        <f t="shared" si="292"/>
        <v>-2.4716497929428982E-3</v>
      </c>
      <c r="BO400" s="93">
        <f t="shared" si="293"/>
        <v>28.625398095238111</v>
      </c>
      <c r="BP400" s="81">
        <f t="shared" si="294"/>
        <v>0.95829934596311728</v>
      </c>
      <c r="BQ400" s="104"/>
    </row>
    <row r="401" spans="1:69" x14ac:dyDescent="0.2">
      <c r="A401" s="90">
        <v>44501</v>
      </c>
      <c r="B401" s="55">
        <f>'4.1.1'!A406</f>
        <v>2021</v>
      </c>
      <c r="C401" s="80" t="str">
        <f>'4.1.1'!B406</f>
        <v>December</v>
      </c>
      <c r="D401" s="74"/>
      <c r="E401" s="41">
        <f>'4.1.1'!D406</f>
        <v>160.27168400047515</v>
      </c>
      <c r="F401" s="87">
        <f>'4.1.1'!E406</f>
        <v>145.69404496126748</v>
      </c>
      <c r="G401" s="87">
        <f>'4.1.1'!F406</f>
        <v>149.19528199999999</v>
      </c>
      <c r="H401" s="41">
        <f>'4.1.1'!G406</f>
        <v>48.468999999999994</v>
      </c>
      <c r="I401" s="41">
        <f>'4.1.1'!H406</f>
        <v>71.526499999999999</v>
      </c>
      <c r="J401" s="84"/>
      <c r="K401" s="14">
        <f>'4.1.1'!I406</f>
        <v>110.52927184730157</v>
      </c>
      <c r="L401" s="77"/>
      <c r="M401" s="78"/>
      <c r="N401" s="15"/>
      <c r="O401" s="20"/>
      <c r="P401" s="18"/>
      <c r="Q401" s="18"/>
      <c r="R401" s="104"/>
      <c r="S401" s="106">
        <f t="shared" si="311"/>
        <v>-0.25231719628266092</v>
      </c>
      <c r="T401" s="84">
        <f t="shared" si="312"/>
        <v>-4.1355513431116098E-3</v>
      </c>
      <c r="U401" s="93">
        <f t="shared" si="313"/>
        <v>31.653304005223546</v>
      </c>
      <c r="V401" s="37">
        <f t="shared" si="314"/>
        <v>0.27756136745397031</v>
      </c>
      <c r="W401" s="106">
        <f t="shared" si="315"/>
        <v>63.461704134389564</v>
      </c>
      <c r="X401" s="93">
        <f t="shared" si="316"/>
        <v>-0.21026433023556024</v>
      </c>
      <c r="Y401" s="107">
        <f t="shared" si="317"/>
        <v>-3.3023061059024306E-3</v>
      </c>
      <c r="Z401" s="93">
        <f t="shared" si="318"/>
        <v>26.377753337686286</v>
      </c>
      <c r="AA401" s="81">
        <f t="shared" si="319"/>
        <v>0.71129835875068737</v>
      </c>
      <c r="AB401" s="104"/>
      <c r="AC401" s="106">
        <f t="shared" si="320"/>
        <v>-0.61956700000001774</v>
      </c>
      <c r="AD401" s="37">
        <f t="shared" si="321"/>
        <v>-4.1355513431116098E-3</v>
      </c>
      <c r="AE401" s="93">
        <f t="shared" si="322"/>
        <v>30.533622999999977</v>
      </c>
      <c r="AF401" s="37">
        <f t="shared" si="323"/>
        <v>0.25731667041668427</v>
      </c>
      <c r="AG401" s="106">
        <f t="shared" si="324"/>
        <v>66.379401666666666</v>
      </c>
      <c r="AH401" s="93">
        <f t="shared" si="325"/>
        <v>-0.51630583333334812</v>
      </c>
      <c r="AI401" s="37">
        <f t="shared" si="326"/>
        <v>-7.7180711981160721E-3</v>
      </c>
      <c r="AJ401" s="93">
        <f t="shared" si="327"/>
        <v>25.444685833333324</v>
      </c>
      <c r="AK401" s="81">
        <f t="shared" si="328"/>
        <v>0.6215918521807251</v>
      </c>
      <c r="AL401" s="104"/>
      <c r="AM401" s="90">
        <f t="shared" si="310"/>
        <v>44501</v>
      </c>
      <c r="AN401" s="106">
        <f t="shared" si="268"/>
        <v>-0.21359012568052549</v>
      </c>
      <c r="AO401" s="37">
        <f t="shared" si="269"/>
        <v>-1.3309017094779163E-3</v>
      </c>
      <c r="AP401" s="93">
        <f t="shared" si="270"/>
        <v>33.061925000475156</v>
      </c>
      <c r="AQ401" s="37">
        <f t="shared" si="271"/>
        <v>0.25990085399403329</v>
      </c>
      <c r="AR401" s="106">
        <f t="shared" si="272"/>
        <v>75.60973666706262</v>
      </c>
      <c r="AS401" s="93">
        <f t="shared" si="273"/>
        <v>-0.17799177140045686</v>
      </c>
      <c r="AT401" s="37">
        <f t="shared" si="274"/>
        <v>-2.3485566208120146E-3</v>
      </c>
      <c r="AU401" s="93">
        <f t="shared" si="275"/>
        <v>27.551604167062621</v>
      </c>
      <c r="AV401" s="81">
        <f t="shared" si="276"/>
        <v>0.57329743653818888</v>
      </c>
      <c r="AW401" s="104"/>
      <c r="AX401" s="93">
        <f t="shared" si="277"/>
        <v>-2.3950000000000031</v>
      </c>
      <c r="AY401" s="37">
        <f t="shared" si="278"/>
        <v>-4.7086347908147252E-2</v>
      </c>
      <c r="AZ401" s="93">
        <f t="shared" si="279"/>
        <v>16.917999999999996</v>
      </c>
      <c r="BA401" s="37">
        <f t="shared" si="280"/>
        <v>0.53621121359069424</v>
      </c>
      <c r="BB401" s="106">
        <f t="shared" si="281"/>
        <v>46.160952380952374</v>
      </c>
      <c r="BC401" s="93">
        <f t="shared" si="282"/>
        <v>-2.2809523809523853</v>
      </c>
      <c r="BD401" s="37">
        <f t="shared" si="283"/>
        <v>-4.7086347908147363E-2</v>
      </c>
      <c r="BE401" s="93">
        <f t="shared" si="284"/>
        <v>16.112380952380949</v>
      </c>
      <c r="BF401" s="81">
        <f t="shared" si="285"/>
        <v>0.53621121359069446</v>
      </c>
      <c r="BG401" s="104"/>
      <c r="BH401" s="93">
        <f t="shared" si="286"/>
        <v>-1.5917600000000078</v>
      </c>
      <c r="BI401" s="37">
        <f t="shared" si="287"/>
        <v>-2.1769664650116205E-2</v>
      </c>
      <c r="BJ401" s="93">
        <f t="shared" si="288"/>
        <v>23.379984</v>
      </c>
      <c r="BK401" s="37">
        <f t="shared" si="289"/>
        <v>0.48560074419507315</v>
      </c>
      <c r="BL401" s="106">
        <f t="shared" si="290"/>
        <v>56.980476190476182</v>
      </c>
      <c r="BM401" s="93">
        <f t="shared" si="291"/>
        <v>-1.5159619047619231</v>
      </c>
      <c r="BN401" s="37">
        <f t="shared" si="292"/>
        <v>-2.5915456635048129E-2</v>
      </c>
      <c r="BO401" s="93">
        <f t="shared" si="293"/>
        <v>22.266651428571421</v>
      </c>
      <c r="BP401" s="81">
        <f t="shared" si="294"/>
        <v>0.64143469010672161</v>
      </c>
      <c r="BQ401" s="104"/>
    </row>
    <row r="402" spans="1:69" x14ac:dyDescent="0.2">
      <c r="A402" s="90">
        <v>44531</v>
      </c>
      <c r="B402" s="55">
        <f>'4.1.1'!A407</f>
        <v>2022</v>
      </c>
      <c r="C402" s="80" t="str">
        <f>'4.1.1'!B407</f>
        <v>January</v>
      </c>
      <c r="D402" s="74"/>
      <c r="E402" s="41">
        <f>'4.1.1'!D407</f>
        <v>156.99260000000001</v>
      </c>
      <c r="F402" s="87">
        <f>'4.1.1'!E407</f>
        <v>144.92449999999999</v>
      </c>
      <c r="G402" s="87">
        <f>'4.1.1'!F407</f>
        <v>148.74289999999999</v>
      </c>
      <c r="H402" s="41">
        <f>'4.1.1'!G407</f>
        <v>53.924999999999997</v>
      </c>
      <c r="I402" s="41">
        <f>'4.1.1'!H407</f>
        <v>71.876199999999997</v>
      </c>
      <c r="J402" s="84"/>
      <c r="K402" s="14">
        <f>'4.1.1'!I407</f>
        <v>121.46548518329864</v>
      </c>
      <c r="L402" s="77"/>
      <c r="M402" s="78"/>
      <c r="N402" s="15"/>
      <c r="O402" s="20"/>
      <c r="P402" s="18"/>
      <c r="Q402" s="18"/>
      <c r="R402" s="104"/>
      <c r="S402" s="106">
        <f t="shared" si="311"/>
        <v>-0.76954496126748495</v>
      </c>
      <c r="T402" s="84">
        <f t="shared" si="312"/>
        <v>-3.032146820835746E-3</v>
      </c>
      <c r="U402" s="93">
        <f t="shared" si="313"/>
        <v>27.672699025372708</v>
      </c>
      <c r="V402" s="37">
        <f t="shared" si="314"/>
        <v>0.23601086546517913</v>
      </c>
      <c r="W402" s="106">
        <f t="shared" si="315"/>
        <v>62.820416666666659</v>
      </c>
      <c r="X402" s="93">
        <f t="shared" si="316"/>
        <v>-0.64128746772290413</v>
      </c>
      <c r="Y402" s="107">
        <f t="shared" si="317"/>
        <v>-1.0105109474603524E-2</v>
      </c>
      <c r="Z402" s="93">
        <f t="shared" si="318"/>
        <v>23.060582521143914</v>
      </c>
      <c r="AA402" s="81">
        <f t="shared" si="319"/>
        <v>0.57999694960349091</v>
      </c>
      <c r="AB402" s="104"/>
      <c r="AC402" s="106">
        <f t="shared" si="320"/>
        <v>-0.45238200000000006</v>
      </c>
      <c r="AD402" s="37">
        <f t="shared" si="321"/>
        <v>-3.032146820835746E-3</v>
      </c>
      <c r="AE402" s="93">
        <f t="shared" si="322"/>
        <v>27.008257999999969</v>
      </c>
      <c r="AF402" s="37">
        <f t="shared" si="323"/>
        <v>0.22186172774057167</v>
      </c>
      <c r="AG402" s="106">
        <f t="shared" si="324"/>
        <v>66.002416666666662</v>
      </c>
      <c r="AH402" s="93">
        <f t="shared" si="325"/>
        <v>-0.37698500000000479</v>
      </c>
      <c r="AI402" s="37">
        <f t="shared" si="326"/>
        <v>-5.6792467321878926E-3</v>
      </c>
      <c r="AJ402" s="93">
        <f t="shared" si="327"/>
        <v>22.506881666666644</v>
      </c>
      <c r="AK402" s="81">
        <f t="shared" si="328"/>
        <v>0.51745269179162023</v>
      </c>
      <c r="AL402" s="104"/>
      <c r="AM402" s="90">
        <f t="shared" si="310"/>
        <v>44531</v>
      </c>
      <c r="AN402" s="106">
        <f t="shared" si="268"/>
        <v>-3.2790840004751374</v>
      </c>
      <c r="AO402" s="37">
        <f t="shared" si="269"/>
        <v>-2.045953420234492E-2</v>
      </c>
      <c r="AP402" s="93">
        <f t="shared" si="270"/>
        <v>26.817894999999993</v>
      </c>
      <c r="AQ402" s="37">
        <f t="shared" si="271"/>
        <v>0.20601464009463277</v>
      </c>
      <c r="AR402" s="106">
        <f t="shared" si="272"/>
        <v>72.877166666666668</v>
      </c>
      <c r="AS402" s="93">
        <f t="shared" si="273"/>
        <v>-2.7325700003959525</v>
      </c>
      <c r="AT402" s="37">
        <f t="shared" si="274"/>
        <v>-3.6140451228238724E-2</v>
      </c>
      <c r="AU402" s="93">
        <f t="shared" si="275"/>
        <v>22.348245833333323</v>
      </c>
      <c r="AV402" s="81">
        <f t="shared" si="276"/>
        <v>0.44228622865403544</v>
      </c>
      <c r="AW402" s="104"/>
      <c r="AX402" s="93">
        <f t="shared" si="277"/>
        <v>5.4560000000000031</v>
      </c>
      <c r="AY402" s="37">
        <f t="shared" si="278"/>
        <v>0.11256679527120439</v>
      </c>
      <c r="AZ402" s="93">
        <f t="shared" si="279"/>
        <v>19.301000000000002</v>
      </c>
      <c r="BA402" s="37">
        <f t="shared" si="280"/>
        <v>0.55744570240295754</v>
      </c>
      <c r="BB402" s="106">
        <f t="shared" si="281"/>
        <v>51.357142857142854</v>
      </c>
      <c r="BC402" s="93">
        <f t="shared" si="282"/>
        <v>5.1961904761904805</v>
      </c>
      <c r="BD402" s="37">
        <f t="shared" si="283"/>
        <v>0.11256679527120439</v>
      </c>
      <c r="BE402" s="93">
        <f t="shared" si="284"/>
        <v>18.381904761904764</v>
      </c>
      <c r="BF402" s="81">
        <f t="shared" si="285"/>
        <v>0.55744570240295754</v>
      </c>
      <c r="BG402" s="104"/>
      <c r="BH402" s="93">
        <f t="shared" si="286"/>
        <v>0.34969999999999857</v>
      </c>
      <c r="BI402" s="37">
        <f t="shared" si="287"/>
        <v>4.8890970479471552E-3</v>
      </c>
      <c r="BJ402" s="93">
        <f t="shared" si="288"/>
        <v>22.024396000000003</v>
      </c>
      <c r="BK402" s="37">
        <f t="shared" si="289"/>
        <v>0.44179737206701697</v>
      </c>
      <c r="BL402" s="106">
        <f t="shared" si="290"/>
        <v>57.313523809523801</v>
      </c>
      <c r="BM402" s="93">
        <f t="shared" si="291"/>
        <v>0.33304761904761904</v>
      </c>
      <c r="BN402" s="37">
        <f t="shared" si="292"/>
        <v>5.8449427122071462E-3</v>
      </c>
      <c r="BO402" s="93">
        <f t="shared" si="293"/>
        <v>20.975615238095237</v>
      </c>
      <c r="BP402" s="81">
        <f t="shared" si="294"/>
        <v>0.57723782305368432</v>
      </c>
      <c r="BQ402" s="104"/>
    </row>
    <row r="403" spans="1:69" x14ac:dyDescent="0.2">
      <c r="A403" s="90">
        <v>44562</v>
      </c>
      <c r="B403" s="55">
        <f>'4.1.1'!A408</f>
        <v>2022</v>
      </c>
      <c r="C403" s="80" t="str">
        <f>'4.1.1'!B408</f>
        <v>February</v>
      </c>
      <c r="D403" s="74"/>
      <c r="E403" s="41">
        <f>'4.1.1'!D408</f>
        <v>159.056791</v>
      </c>
      <c r="F403" s="87">
        <f>'4.1.1'!E408</f>
        <v>147.00461055394754</v>
      </c>
      <c r="G403" s="87">
        <f>'4.1.1'!F408</f>
        <v>151.07649600000005</v>
      </c>
      <c r="H403" s="41">
        <f>'4.1.1'!G408</f>
        <v>59.115000000000002</v>
      </c>
      <c r="I403" s="41">
        <f>'4.1.1'!H408</f>
        <v>77.304021999999989</v>
      </c>
      <c r="J403" s="84"/>
      <c r="K403" s="14">
        <f>'4.1.1'!I408</f>
        <v>138.54180999758515</v>
      </c>
      <c r="L403" s="77"/>
      <c r="M403" s="78"/>
      <c r="N403" s="15"/>
      <c r="O403" s="20"/>
      <c r="P403" s="18"/>
      <c r="Q403" s="18"/>
      <c r="R403" s="104"/>
      <c r="S403" s="106">
        <f t="shared" si="311"/>
        <v>2.0801105539475486</v>
      </c>
      <c r="T403" s="84">
        <f t="shared" si="312"/>
        <v>1.5688789179181262E-2</v>
      </c>
      <c r="U403" s="93">
        <f t="shared" si="313"/>
        <v>26.316984011329666</v>
      </c>
      <c r="V403" s="37">
        <f t="shared" si="314"/>
        <v>0.2180586756508669</v>
      </c>
      <c r="W403" s="106">
        <f t="shared" si="315"/>
        <v>64.553842128289617</v>
      </c>
      <c r="X403" s="93">
        <f t="shared" si="316"/>
        <v>1.7334254616229572</v>
      </c>
      <c r="Y403" s="107">
        <f t="shared" si="317"/>
        <v>2.759334550136372E-2</v>
      </c>
      <c r="Z403" s="93">
        <f t="shared" si="318"/>
        <v>21.930820009441391</v>
      </c>
      <c r="AA403" s="81">
        <f t="shared" si="319"/>
        <v>0.51452991644493018</v>
      </c>
      <c r="AB403" s="104"/>
      <c r="AC403" s="106">
        <f t="shared" si="320"/>
        <v>2.3335960000000568</v>
      </c>
      <c r="AD403" s="37">
        <f t="shared" si="321"/>
        <v>1.5688789179181262E-2</v>
      </c>
      <c r="AE403" s="93">
        <f t="shared" si="322"/>
        <v>26.163982000000019</v>
      </c>
      <c r="AF403" s="37">
        <f t="shared" si="323"/>
        <v>0.2094584534580739</v>
      </c>
      <c r="AG403" s="106">
        <f t="shared" si="324"/>
        <v>67.947080000000042</v>
      </c>
      <c r="AH403" s="93">
        <f t="shared" si="325"/>
        <v>1.9446633333333807</v>
      </c>
      <c r="AI403" s="37">
        <f t="shared" si="326"/>
        <v>2.9463517118692106E-2</v>
      </c>
      <c r="AJ403" s="93">
        <f t="shared" si="327"/>
        <v>21.803318333333351</v>
      </c>
      <c r="AK403" s="81">
        <f t="shared" si="328"/>
        <v>0.47250847234423943</v>
      </c>
      <c r="AL403" s="104"/>
      <c r="AM403" s="90">
        <f t="shared" si="310"/>
        <v>44562</v>
      </c>
      <c r="AN403" s="106">
        <f t="shared" si="268"/>
        <v>2.0641909999999939</v>
      </c>
      <c r="AO403" s="37">
        <f t="shared" si="269"/>
        <v>1.3148333106146382E-2</v>
      </c>
      <c r="AP403" s="93">
        <f t="shared" si="270"/>
        <v>25.420575999999983</v>
      </c>
      <c r="AQ403" s="37">
        <f t="shared" si="271"/>
        <v>0.19022220885259267</v>
      </c>
      <c r="AR403" s="106">
        <f t="shared" si="272"/>
        <v>74.597325833333329</v>
      </c>
      <c r="AS403" s="93">
        <f t="shared" si="273"/>
        <v>1.7201591666666616</v>
      </c>
      <c r="AT403" s="37">
        <f t="shared" si="274"/>
        <v>2.360354066088366E-2</v>
      </c>
      <c r="AU403" s="93">
        <f t="shared" si="275"/>
        <v>21.183813333333305</v>
      </c>
      <c r="AV403" s="81">
        <f t="shared" si="276"/>
        <v>0.39660026727007125</v>
      </c>
      <c r="AW403" s="104"/>
      <c r="AX403" s="93">
        <f t="shared" si="277"/>
        <v>5.1900000000000048</v>
      </c>
      <c r="AY403" s="37">
        <f t="shared" si="278"/>
        <v>9.6244784422809593E-2</v>
      </c>
      <c r="AZ403" s="93">
        <f t="shared" si="279"/>
        <v>22.256999999999998</v>
      </c>
      <c r="BA403" s="37">
        <f t="shared" si="280"/>
        <v>0.60385804981279501</v>
      </c>
      <c r="BB403" s="106">
        <f t="shared" si="281"/>
        <v>56.3</v>
      </c>
      <c r="BC403" s="93">
        <f t="shared" si="282"/>
        <v>4.9428571428571431</v>
      </c>
      <c r="BD403" s="37">
        <f t="shared" si="283"/>
        <v>9.6244784422809371E-2</v>
      </c>
      <c r="BE403" s="93">
        <f t="shared" si="284"/>
        <v>21.19714285714285</v>
      </c>
      <c r="BF403" s="81">
        <f t="shared" si="285"/>
        <v>0.60385804981279478</v>
      </c>
      <c r="BG403" s="104"/>
      <c r="BH403" s="93">
        <f t="shared" si="286"/>
        <v>5.4278219999999919</v>
      </c>
      <c r="BI403" s="37">
        <f t="shared" si="287"/>
        <v>7.5516262685005442E-2</v>
      </c>
      <c r="BJ403" s="93">
        <f t="shared" si="288"/>
        <v>24.485413999999984</v>
      </c>
      <c r="BK403" s="37">
        <f t="shared" si="289"/>
        <v>0.463575526261502</v>
      </c>
      <c r="BL403" s="106">
        <f t="shared" si="290"/>
        <v>62.482878095238078</v>
      </c>
      <c r="BM403" s="93">
        <f t="shared" si="291"/>
        <v>5.1693542857142774</v>
      </c>
      <c r="BN403" s="37">
        <f t="shared" si="292"/>
        <v>9.0194319632032283E-2</v>
      </c>
      <c r="BO403" s="93">
        <f t="shared" si="293"/>
        <v>23.319441904761888</v>
      </c>
      <c r="BP403" s="81">
        <f t="shared" si="294"/>
        <v>0.59543911804227068</v>
      </c>
      <c r="BQ403" s="104"/>
    </row>
    <row r="404" spans="1:69" x14ac:dyDescent="0.2">
      <c r="A404" s="90">
        <v>44593</v>
      </c>
      <c r="B404" s="55">
        <f>'4.1.1'!A409</f>
        <v>2022</v>
      </c>
      <c r="C404" s="80" t="str">
        <f>'4.1.1'!B409</f>
        <v>March</v>
      </c>
      <c r="D404" s="74"/>
      <c r="E404" s="41">
        <f>'4.1.1'!D409</f>
        <v>173.88732800000002</v>
      </c>
      <c r="F404" s="87">
        <f>'4.1.1'!E409</f>
        <v>161.85764083761401</v>
      </c>
      <c r="G404" s="87">
        <f>'4.1.1'!F409</f>
        <v>171.39069200000003</v>
      </c>
      <c r="H404" s="41">
        <f>'4.1.1'!G409</f>
        <v>84.861000000000004</v>
      </c>
      <c r="I404" s="41">
        <f>'4.1.1'!H409</f>
        <v>121.690985</v>
      </c>
      <c r="J404" s="84"/>
      <c r="K404" s="14">
        <f>'4.1.1'!I409</f>
        <v>177.34284454003654</v>
      </c>
      <c r="L404" s="77"/>
      <c r="M404" s="78"/>
      <c r="N404" s="15"/>
      <c r="O404" s="20"/>
      <c r="P404" s="18"/>
      <c r="Q404" s="18"/>
      <c r="R404" s="104"/>
      <c r="S404" s="106">
        <f t="shared" si="311"/>
        <v>14.85303028366647</v>
      </c>
      <c r="T404" s="84">
        <f t="shared" si="312"/>
        <v>0.13446298092590103</v>
      </c>
      <c r="U404" s="93">
        <f t="shared" si="313"/>
        <v>37.815013738706966</v>
      </c>
      <c r="V404" s="37">
        <f t="shared" si="314"/>
        <v>0.30485498915267772</v>
      </c>
      <c r="W404" s="106">
        <f t="shared" si="315"/>
        <v>76.931367364678337</v>
      </c>
      <c r="X404" s="93">
        <f t="shared" si="316"/>
        <v>12.37752523638872</v>
      </c>
      <c r="Y404" s="107">
        <f t="shared" si="317"/>
        <v>0.19173955923166464</v>
      </c>
      <c r="Z404" s="93">
        <f t="shared" si="318"/>
        <v>31.512511448922467</v>
      </c>
      <c r="AA404" s="81">
        <f t="shared" si="319"/>
        <v>0.69382001843843732</v>
      </c>
      <c r="AB404" s="104"/>
      <c r="AC404" s="106">
        <f t="shared" si="320"/>
        <v>20.314195999999981</v>
      </c>
      <c r="AD404" s="37">
        <f t="shared" si="321"/>
        <v>0.13446298092590103</v>
      </c>
      <c r="AE404" s="93">
        <f t="shared" si="322"/>
        <v>43.282151000000027</v>
      </c>
      <c r="AF404" s="37">
        <f t="shared" si="323"/>
        <v>0.33785531130199997</v>
      </c>
      <c r="AG404" s="106">
        <f t="shared" si="324"/>
        <v>84.875576666666703</v>
      </c>
      <c r="AH404" s="93">
        <f t="shared" si="325"/>
        <v>16.928496666666661</v>
      </c>
      <c r="AI404" s="37">
        <f t="shared" si="326"/>
        <v>0.24914237177913523</v>
      </c>
      <c r="AJ404" s="93">
        <f t="shared" si="327"/>
        <v>36.068459166666699</v>
      </c>
      <c r="AK404" s="81">
        <f t="shared" si="328"/>
        <v>0.73899998635786468</v>
      </c>
      <c r="AL404" s="104"/>
      <c r="AM404" s="90">
        <f t="shared" si="310"/>
        <v>44593</v>
      </c>
      <c r="AN404" s="106">
        <f t="shared" si="268"/>
        <v>14.830537000000021</v>
      </c>
      <c r="AO404" s="37">
        <f t="shared" si="269"/>
        <v>9.3240514326735191E-2</v>
      </c>
      <c r="AP404" s="93">
        <f t="shared" si="270"/>
        <v>36.79191800000001</v>
      </c>
      <c r="AQ404" s="37">
        <f t="shared" si="271"/>
        <v>0.26836724876492957</v>
      </c>
      <c r="AR404" s="106">
        <f t="shared" si="272"/>
        <v>86.956106666666685</v>
      </c>
      <c r="AS404" s="93">
        <f t="shared" si="273"/>
        <v>12.358780833333356</v>
      </c>
      <c r="AT404" s="37">
        <f t="shared" si="274"/>
        <v>0.16567324224122415</v>
      </c>
      <c r="AU404" s="93">
        <f t="shared" si="275"/>
        <v>30.659931666666665</v>
      </c>
      <c r="AV404" s="81">
        <f t="shared" si="276"/>
        <v>0.54461838067447133</v>
      </c>
      <c r="AW404" s="104"/>
      <c r="AX404" s="93">
        <f t="shared" si="277"/>
        <v>25.746000000000002</v>
      </c>
      <c r="AY404" s="37">
        <f t="shared" si="278"/>
        <v>0.43552397868561288</v>
      </c>
      <c r="AZ404" s="93">
        <f t="shared" si="279"/>
        <v>45.855000000000004</v>
      </c>
      <c r="BA404" s="37">
        <f t="shared" si="280"/>
        <v>1.1755883710198431</v>
      </c>
      <c r="BB404" s="106">
        <f t="shared" si="281"/>
        <v>80.820000000000007</v>
      </c>
      <c r="BC404" s="93">
        <f t="shared" si="282"/>
        <v>24.52000000000001</v>
      </c>
      <c r="BD404" s="37">
        <f t="shared" si="283"/>
        <v>0.4355239786856131</v>
      </c>
      <c r="BE404" s="93">
        <f t="shared" si="284"/>
        <v>43.671428571428578</v>
      </c>
      <c r="BF404" s="81">
        <f t="shared" si="285"/>
        <v>1.1755883710198431</v>
      </c>
      <c r="BG404" s="104"/>
      <c r="BH404" s="93">
        <f t="shared" si="286"/>
        <v>44.386963000000009</v>
      </c>
      <c r="BI404" s="37">
        <f t="shared" si="287"/>
        <v>0.57418698085333797</v>
      </c>
      <c r="BJ404" s="93">
        <f t="shared" si="288"/>
        <v>65.951779999999999</v>
      </c>
      <c r="BK404" s="37">
        <f t="shared" si="289"/>
        <v>1.1832206792328668</v>
      </c>
      <c r="BL404" s="106">
        <f t="shared" si="290"/>
        <v>104.75617619047618</v>
      </c>
      <c r="BM404" s="93">
        <f t="shared" si="291"/>
        <v>42.273298095238104</v>
      </c>
      <c r="BN404" s="37">
        <f t="shared" si="292"/>
        <v>0.67655811294102053</v>
      </c>
      <c r="BO404" s="93">
        <f t="shared" si="293"/>
        <v>62.811219047619041</v>
      </c>
      <c r="BP404" s="81">
        <f t="shared" si="294"/>
        <v>1.4974677130720409</v>
      </c>
      <c r="BQ404" s="104"/>
    </row>
    <row r="405" spans="1:69" x14ac:dyDescent="0.2">
      <c r="A405" s="90"/>
      <c r="B405" s="55"/>
      <c r="C405" s="80"/>
      <c r="D405" s="74"/>
      <c r="E405" s="41"/>
      <c r="F405" s="87"/>
      <c r="G405" s="87"/>
      <c r="H405" s="41"/>
      <c r="I405" s="41"/>
      <c r="J405" s="84"/>
      <c r="K405" s="14"/>
      <c r="L405" s="77"/>
      <c r="M405" s="78"/>
      <c r="N405" s="15"/>
      <c r="O405" s="20"/>
      <c r="P405" s="18"/>
      <c r="Q405" s="18"/>
      <c r="R405" s="104"/>
      <c r="S405" s="106"/>
      <c r="T405" s="84"/>
      <c r="U405" s="93"/>
      <c r="V405" s="37"/>
      <c r="W405" s="106"/>
      <c r="X405" s="93"/>
      <c r="Y405" s="107"/>
      <c r="Z405" s="93"/>
      <c r="AA405" s="81"/>
      <c r="AB405" s="104"/>
      <c r="AC405" s="106"/>
      <c r="AD405" s="37"/>
      <c r="AE405" s="93"/>
      <c r="AF405" s="37"/>
      <c r="AG405" s="106"/>
      <c r="AH405" s="93"/>
      <c r="AI405" s="37"/>
      <c r="AJ405" s="93"/>
      <c r="AK405" s="81"/>
      <c r="AL405" s="104"/>
      <c r="AM405" s="90"/>
      <c r="AN405" s="106"/>
      <c r="AO405" s="37"/>
      <c r="AP405" s="93"/>
      <c r="AQ405" s="37"/>
      <c r="AR405" s="106"/>
      <c r="AS405" s="93"/>
      <c r="AT405" s="37"/>
      <c r="AU405" s="93"/>
      <c r="AV405" s="81"/>
      <c r="AW405" s="104"/>
      <c r="AX405" s="93"/>
      <c r="AY405" s="37"/>
      <c r="AZ405" s="93"/>
      <c r="BA405" s="37"/>
      <c r="BB405" s="106"/>
      <c r="BC405" s="93"/>
      <c r="BD405" s="37"/>
      <c r="BE405" s="93"/>
      <c r="BF405" s="81"/>
      <c r="BG405" s="104"/>
      <c r="BH405" s="93"/>
      <c r="BI405" s="37"/>
      <c r="BJ405" s="93"/>
      <c r="BK405" s="37"/>
      <c r="BL405" s="106"/>
      <c r="BM405" s="93"/>
      <c r="BN405" s="37"/>
      <c r="BO405" s="93"/>
      <c r="BP405" s="81"/>
      <c r="BQ405" s="104"/>
    </row>
    <row r="406" spans="1:69" x14ac:dyDescent="0.2">
      <c r="B406" s="72"/>
      <c r="C406" s="73" t="s">
        <v>48</v>
      </c>
      <c r="D406" s="74"/>
      <c r="E406" s="105">
        <f>E404-E403</f>
        <v>14.830537000000021</v>
      </c>
      <c r="F406" s="105">
        <f>F404-F403</f>
        <v>14.85303028366647</v>
      </c>
      <c r="G406" s="105">
        <f t="shared" ref="G406:K406" si="329">G404-G403</f>
        <v>20.314195999999981</v>
      </c>
      <c r="H406" s="105">
        <f t="shared" si="329"/>
        <v>25.746000000000002</v>
      </c>
      <c r="I406" s="105">
        <f t="shared" si="329"/>
        <v>44.386963000000009</v>
      </c>
      <c r="J406" s="105"/>
      <c r="K406" s="105">
        <f t="shared" si="329"/>
        <v>38.80103454245139</v>
      </c>
      <c r="L406" s="77"/>
      <c r="M406" s="78"/>
      <c r="N406" s="15"/>
      <c r="O406" s="20"/>
      <c r="P406" s="18"/>
      <c r="Q406" s="18"/>
      <c r="R406" s="104"/>
      <c r="S406" s="13"/>
      <c r="T406" s="13"/>
      <c r="U406" s="6"/>
      <c r="W406" s="105">
        <f>W404-W403</f>
        <v>12.37752523638872</v>
      </c>
      <c r="Y406" s="113"/>
      <c r="AB406" s="104"/>
      <c r="AD406" s="93"/>
      <c r="AE406" s="98"/>
      <c r="AF406" s="93"/>
      <c r="AG406" s="105">
        <f>AG404-AG403</f>
        <v>16.928496666666661</v>
      </c>
      <c r="AL406" s="104"/>
      <c r="AM406" s="112"/>
      <c r="AR406" s="105">
        <f>AR404-AR403</f>
        <v>12.358780833333356</v>
      </c>
      <c r="AW406" s="104"/>
      <c r="BB406" s="105">
        <f>BB404-BB403</f>
        <v>24.52000000000001</v>
      </c>
      <c r="BG406" s="104"/>
      <c r="BL406" s="105">
        <f>BL404-BL403</f>
        <v>42.273298095238104</v>
      </c>
      <c r="BQ406" s="104"/>
    </row>
    <row r="407" spans="1:69" x14ac:dyDescent="0.2">
      <c r="B407" s="72"/>
      <c r="C407" s="73" t="s">
        <v>76</v>
      </c>
      <c r="D407" s="74"/>
      <c r="E407" s="76">
        <f>E404/E403-1</f>
        <v>9.3240514326735191E-2</v>
      </c>
      <c r="F407" s="76">
        <f t="shared" ref="F407:K407" si="330">F404/F403-1</f>
        <v>0.10103785335505333</v>
      </c>
      <c r="G407" s="76">
        <f t="shared" si="330"/>
        <v>0.13446298092590103</v>
      </c>
      <c r="H407" s="76">
        <f t="shared" si="330"/>
        <v>0.43552397868561288</v>
      </c>
      <c r="I407" s="76">
        <f t="shared" si="330"/>
        <v>0.57418698085333797</v>
      </c>
      <c r="J407" s="76"/>
      <c r="K407" s="76">
        <f t="shared" si="330"/>
        <v>0.28006732800103973</v>
      </c>
      <c r="L407" s="77"/>
      <c r="M407" s="78"/>
      <c r="N407" s="15"/>
      <c r="O407" s="20"/>
      <c r="P407" s="18"/>
      <c r="Q407" s="18"/>
      <c r="R407" s="104"/>
      <c r="S407" s="13"/>
      <c r="T407" s="13"/>
      <c r="U407" s="6"/>
      <c r="W407" s="76">
        <f>W404/W403-1</f>
        <v>0.19173955923166464</v>
      </c>
      <c r="Y407" s="113"/>
      <c r="AB407" s="104"/>
      <c r="AD407" s="93"/>
      <c r="AE407" s="98"/>
      <c r="AF407" s="93"/>
      <c r="AG407" s="114">
        <f>AG404/AG403-1</f>
        <v>0.24914237177913523</v>
      </c>
      <c r="AL407" s="104"/>
      <c r="AM407" s="112"/>
      <c r="AR407" s="76">
        <f>AR404/AR403-1</f>
        <v>0.16567324224122415</v>
      </c>
      <c r="AW407" s="104"/>
      <c r="BB407" s="76">
        <f>BB404/BB403-1</f>
        <v>0.4355239786856131</v>
      </c>
      <c r="BG407" s="104"/>
      <c r="BL407" s="76">
        <f>BL404/BL403-1</f>
        <v>0.67655811294102053</v>
      </c>
      <c r="BQ407" s="104"/>
    </row>
    <row r="408" spans="1:69" x14ac:dyDescent="0.2">
      <c r="B408" s="72"/>
      <c r="L408" s="77"/>
      <c r="M408" s="78"/>
      <c r="N408" s="15"/>
      <c r="O408" s="20"/>
      <c r="P408" s="18"/>
      <c r="Q408" s="18"/>
      <c r="R408" s="104"/>
      <c r="S408" s="13"/>
      <c r="T408" s="13"/>
      <c r="U408" s="6"/>
      <c r="AB408" s="104"/>
      <c r="AL408" s="104"/>
      <c r="AM408" s="112"/>
      <c r="AW408" s="104"/>
      <c r="BG408" s="104"/>
      <c r="BQ408" s="104"/>
    </row>
    <row r="409" spans="1:69" x14ac:dyDescent="0.2">
      <c r="B409" s="72"/>
      <c r="C409" s="73" t="s">
        <v>49</v>
      </c>
      <c r="D409" s="74"/>
      <c r="E409" s="75">
        <f>(E404-E392)</f>
        <v>36.79191800000001</v>
      </c>
      <c r="F409" s="122">
        <f>(F395-F383)</f>
        <v>23.484242695249421</v>
      </c>
      <c r="G409" s="75">
        <f>(G395-G383)</f>
        <v>21.007295200000058</v>
      </c>
      <c r="H409" s="75">
        <f>(H394-H382)</f>
        <v>19.27</v>
      </c>
      <c r="I409" s="75">
        <f>(I394-I382)</f>
        <v>18.070415000000004</v>
      </c>
      <c r="J409" s="75"/>
      <c r="K409" s="75">
        <f>(K394-K382)</f>
        <v>50.007069444290416</v>
      </c>
      <c r="L409" s="77"/>
      <c r="M409" s="78"/>
      <c r="N409" s="15"/>
      <c r="O409" s="20"/>
      <c r="P409" s="18"/>
      <c r="Q409" s="18"/>
      <c r="R409" s="104"/>
      <c r="S409" s="13"/>
      <c r="T409" s="13"/>
      <c r="U409" s="6"/>
      <c r="W409" s="75">
        <f>(W404-W391)</f>
        <v>34.308345245830111</v>
      </c>
      <c r="AB409" s="104"/>
      <c r="AG409" s="75">
        <f>(AG404-AG391)</f>
        <v>38.731815000000012</v>
      </c>
      <c r="AL409" s="19"/>
      <c r="AM409" s="112"/>
      <c r="AR409" s="75">
        <f>(AR404-AR391)</f>
        <v>33.54259416666666</v>
      </c>
      <c r="AW409" s="104"/>
      <c r="BB409" s="75">
        <f>(BB404-BB391)</f>
        <v>45.717142857142861</v>
      </c>
      <c r="BG409" s="104"/>
      <c r="BL409" s="75">
        <f>(BL404-BL391)</f>
        <v>65.592739999999992</v>
      </c>
      <c r="BQ409" s="19"/>
    </row>
    <row r="410" spans="1:69" x14ac:dyDescent="0.2">
      <c r="B410" s="72"/>
      <c r="C410" s="79" t="s">
        <v>20</v>
      </c>
      <c r="D410" s="74"/>
      <c r="E410" s="76">
        <f>(E404/E392)-1</f>
        <v>0.26836724876492957</v>
      </c>
      <c r="F410" s="76">
        <f t="shared" ref="F410:K410" si="331">(F404/F392)-1</f>
        <v>0.30485498915267772</v>
      </c>
      <c r="G410" s="76">
        <f t="shared" si="331"/>
        <v>0.33785531130199997</v>
      </c>
      <c r="H410" s="76">
        <f t="shared" si="331"/>
        <v>1.1755883710198431</v>
      </c>
      <c r="I410" s="76">
        <f t="shared" si="331"/>
        <v>1.1832206792328668</v>
      </c>
      <c r="J410" s="75"/>
      <c r="K410" s="76">
        <f t="shared" si="331"/>
        <v>0.95379261853153063</v>
      </c>
      <c r="L410" s="77"/>
      <c r="M410" s="78"/>
      <c r="N410" s="15"/>
      <c r="O410" s="20"/>
      <c r="P410" s="18"/>
      <c r="Q410" s="18"/>
      <c r="R410" s="104"/>
      <c r="S410" s="19"/>
      <c r="T410" s="13"/>
      <c r="U410" s="13"/>
      <c r="V410" s="13"/>
      <c r="W410" s="76">
        <f>(W404/W391)-1</f>
        <v>0.80492521506725123</v>
      </c>
      <c r="X410" s="13"/>
      <c r="Y410" s="13"/>
      <c r="Z410" s="13"/>
      <c r="AA410" s="13"/>
      <c r="AB410" s="104"/>
      <c r="AC410" s="13"/>
      <c r="AD410" s="13"/>
      <c r="AE410" s="13"/>
      <c r="AF410" s="13"/>
      <c r="AG410" s="76">
        <f>(AG404/AG391)-1</f>
        <v>0.83937272560895448</v>
      </c>
      <c r="AH410" s="13"/>
      <c r="AI410" s="13"/>
      <c r="AJ410" s="13"/>
      <c r="AK410" s="6"/>
      <c r="AL410" s="19"/>
      <c r="AM410" s="112"/>
      <c r="AN410" s="6"/>
      <c r="AR410" s="76">
        <f>(AR404/AR391)-1</f>
        <v>0.62797956166366409</v>
      </c>
      <c r="AW410" s="19"/>
      <c r="BB410" s="76">
        <f>(BB404/BB391)-1</f>
        <v>1.3023766889142112</v>
      </c>
      <c r="BG410" s="19"/>
      <c r="BL410" s="75">
        <f>(BL405-BL392)</f>
        <v>-41.944957142857142</v>
      </c>
      <c r="BQ410" s="19"/>
    </row>
    <row r="411" spans="1:69" x14ac:dyDescent="0.2">
      <c r="B411" s="65"/>
      <c r="C411" s="8"/>
      <c r="D411" s="12"/>
      <c r="E411" s="12"/>
      <c r="F411" s="52"/>
      <c r="G411" s="108"/>
      <c r="H411" s="13"/>
      <c r="I411" s="13"/>
      <c r="J411" s="12"/>
      <c r="K411" s="13"/>
      <c r="L411" s="12"/>
      <c r="M411" s="7"/>
      <c r="N411" s="12"/>
      <c r="O411" s="6"/>
      <c r="P411" s="12"/>
      <c r="Q411" s="12"/>
      <c r="R411" s="6"/>
      <c r="S411" s="6"/>
      <c r="T411" s="12"/>
      <c r="U411" s="12"/>
      <c r="V411" s="12"/>
      <c r="W411" s="12"/>
      <c r="X411" s="12"/>
      <c r="Y411" s="108"/>
      <c r="Z411" s="12"/>
      <c r="AA411" s="12"/>
      <c r="AB411" s="6"/>
      <c r="AC411" s="12"/>
      <c r="AD411" s="12"/>
      <c r="AE411" s="12"/>
      <c r="AF411" s="12"/>
      <c r="AG411" s="12"/>
      <c r="AH411" s="12"/>
      <c r="AI411" s="12"/>
      <c r="AJ411" s="12"/>
      <c r="AK411" s="6"/>
      <c r="AL411" s="6"/>
      <c r="AM411" s="3"/>
      <c r="AN411" s="6"/>
      <c r="AW411" s="6"/>
      <c r="BG411" s="6"/>
      <c r="BQ411" s="6"/>
    </row>
    <row r="412" spans="1:69" x14ac:dyDescent="0.2">
      <c r="B412" s="4" t="s">
        <v>29</v>
      </c>
      <c r="C412" s="8"/>
      <c r="D412" s="12"/>
      <c r="E412" s="12"/>
      <c r="F412" s="12"/>
      <c r="G412" s="109"/>
      <c r="H412" s="12"/>
      <c r="I412" s="12"/>
      <c r="J412" s="12"/>
      <c r="K412" s="81"/>
      <c r="L412" s="12"/>
      <c r="M412" s="7"/>
      <c r="N412" s="12"/>
      <c r="O412" s="6"/>
      <c r="P412" s="12"/>
      <c r="Q412" s="12"/>
      <c r="R412" s="6"/>
      <c r="S412" s="6"/>
      <c r="T412" s="12"/>
      <c r="U412" s="12"/>
      <c r="V412" s="12"/>
      <c r="X412" s="12"/>
      <c r="Y412" s="12"/>
      <c r="Z412" s="12"/>
      <c r="AA412" s="12"/>
      <c r="AB412" s="6"/>
      <c r="AC412" s="12"/>
      <c r="AD412" s="12"/>
      <c r="AE412" s="12"/>
      <c r="AF412" s="12"/>
      <c r="AG412" s="12"/>
      <c r="AH412" s="12"/>
      <c r="AI412" s="12"/>
      <c r="AJ412" s="12"/>
      <c r="AK412" s="6"/>
      <c r="AL412" s="6"/>
      <c r="AM412" s="3"/>
      <c r="AN412" s="6"/>
      <c r="AW412" s="6"/>
      <c r="BG412" s="6"/>
      <c r="BQ412" s="6"/>
    </row>
    <row r="413" spans="1:69" x14ac:dyDescent="0.2">
      <c r="B413" s="6"/>
      <c r="C413" s="8"/>
      <c r="D413" s="12"/>
      <c r="E413" s="12"/>
      <c r="F413" s="12"/>
      <c r="G413" s="109"/>
      <c r="H413" s="12"/>
      <c r="I413" s="12"/>
      <c r="J413" s="12"/>
      <c r="K413" s="81"/>
      <c r="L413" s="12"/>
      <c r="M413" s="7"/>
      <c r="N413" s="12"/>
      <c r="O413" s="6"/>
      <c r="P413" s="12"/>
      <c r="Q413" s="12"/>
      <c r="R413" s="6"/>
      <c r="S413" s="6"/>
      <c r="T413" s="12"/>
      <c r="U413" s="12"/>
      <c r="V413" s="12"/>
      <c r="W413" s="12"/>
      <c r="X413" s="12"/>
      <c r="Y413" s="12"/>
      <c r="Z413" s="12"/>
      <c r="AA413" s="12"/>
      <c r="AB413" s="6"/>
      <c r="AC413" s="12"/>
      <c r="AD413" s="12"/>
      <c r="AE413" s="12"/>
      <c r="AF413" s="12"/>
      <c r="AG413" s="12"/>
      <c r="AH413" s="12"/>
      <c r="AI413" s="12"/>
      <c r="AJ413" s="12"/>
      <c r="AK413" s="6"/>
      <c r="AL413" s="6"/>
      <c r="AM413" s="3"/>
      <c r="AN413" s="6"/>
      <c r="AW413" s="6"/>
      <c r="BG413" s="6"/>
      <c r="BQ413" s="6"/>
    </row>
    <row r="414" spans="1:69" x14ac:dyDescent="0.2">
      <c r="D414" s="12"/>
      <c r="E414" s="113"/>
    </row>
    <row r="415" spans="1:69" x14ac:dyDescent="0.2">
      <c r="D415" s="12"/>
    </row>
    <row r="416" spans="1:69" x14ac:dyDescent="0.2">
      <c r="D416" s="12"/>
    </row>
    <row r="417" spans="4:4" x14ac:dyDescent="0.2">
      <c r="D417" s="12"/>
    </row>
    <row r="418" spans="4:4" x14ac:dyDescent="0.2">
      <c r="D418" s="12"/>
    </row>
    <row r="419" spans="4:4" x14ac:dyDescent="0.2">
      <c r="D419" s="12"/>
    </row>
    <row r="420" spans="4:4" x14ac:dyDescent="0.2">
      <c r="D420" s="12"/>
    </row>
    <row r="421" spans="4:4" x14ac:dyDescent="0.2">
      <c r="D421" s="12"/>
    </row>
    <row r="422" spans="4:4" x14ac:dyDescent="0.2">
      <c r="D422" s="12"/>
    </row>
    <row r="423" spans="4:4" x14ac:dyDescent="0.2">
      <c r="D423" s="12"/>
    </row>
    <row r="424" spans="4:4" x14ac:dyDescent="0.2">
      <c r="D424" s="12"/>
    </row>
    <row r="425" spans="4:4" x14ac:dyDescent="0.2">
      <c r="D425" s="12"/>
    </row>
    <row r="426" spans="4:4" x14ac:dyDescent="0.2">
      <c r="D426" s="12"/>
    </row>
    <row r="427" spans="4:4" x14ac:dyDescent="0.2">
      <c r="D427" s="12"/>
    </row>
    <row r="428" spans="4:4" x14ac:dyDescent="0.2">
      <c r="D428" s="12"/>
    </row>
    <row r="429" spans="4:4" x14ac:dyDescent="0.2">
      <c r="D429" s="12"/>
    </row>
    <row r="430" spans="4:4" x14ac:dyDescent="0.2">
      <c r="D430" s="12"/>
    </row>
    <row r="431" spans="4:4" x14ac:dyDescent="0.2">
      <c r="D431" s="12"/>
    </row>
    <row r="432" spans="4:4" x14ac:dyDescent="0.2">
      <c r="D432" s="12"/>
    </row>
    <row r="433" spans="4:4" x14ac:dyDescent="0.2">
      <c r="D433" s="12"/>
    </row>
    <row r="434" spans="4:4" x14ac:dyDescent="0.2">
      <c r="D434" s="12"/>
    </row>
    <row r="435" spans="4:4" x14ac:dyDescent="0.2">
      <c r="D435" s="12"/>
    </row>
    <row r="436" spans="4:4" x14ac:dyDescent="0.2">
      <c r="D436" s="12"/>
    </row>
    <row r="437" spans="4:4" x14ac:dyDescent="0.2">
      <c r="D437" s="12"/>
    </row>
    <row r="438" spans="4:4" x14ac:dyDescent="0.2">
      <c r="D438" s="12"/>
    </row>
    <row r="439" spans="4:4" x14ac:dyDescent="0.2">
      <c r="D439" s="12"/>
    </row>
    <row r="440" spans="4:4" x14ac:dyDescent="0.2">
      <c r="D440" s="12"/>
    </row>
    <row r="441" spans="4:4" x14ac:dyDescent="0.2">
      <c r="D441" s="12"/>
    </row>
    <row r="442" spans="4:4" x14ac:dyDescent="0.2">
      <c r="D442" s="12"/>
    </row>
    <row r="443" spans="4:4" x14ac:dyDescent="0.2">
      <c r="D443" s="12"/>
    </row>
    <row r="444" spans="4:4" x14ac:dyDescent="0.2">
      <c r="D444" s="12"/>
    </row>
    <row r="445" spans="4:4" x14ac:dyDescent="0.2">
      <c r="D445" s="12"/>
    </row>
    <row r="446" spans="4:4" x14ac:dyDescent="0.2">
      <c r="D446" s="12"/>
    </row>
    <row r="447" spans="4:4" x14ac:dyDescent="0.2">
      <c r="D447" s="12"/>
    </row>
    <row r="448" spans="4:4" x14ac:dyDescent="0.2">
      <c r="D448" s="12"/>
    </row>
    <row r="449" spans="4:4" x14ac:dyDescent="0.2">
      <c r="D449" s="12"/>
    </row>
    <row r="450" spans="4:4" x14ac:dyDescent="0.2">
      <c r="D450" s="12"/>
    </row>
    <row r="451" spans="4:4" x14ac:dyDescent="0.2">
      <c r="D451" s="12"/>
    </row>
    <row r="452" spans="4:4" x14ac:dyDescent="0.2">
      <c r="D452" s="12"/>
    </row>
    <row r="453" spans="4:4" x14ac:dyDescent="0.2">
      <c r="D453" s="12"/>
    </row>
    <row r="454" spans="4:4" x14ac:dyDescent="0.2">
      <c r="D454" s="12"/>
    </row>
    <row r="455" spans="4:4" x14ac:dyDescent="0.2">
      <c r="D455" s="12"/>
    </row>
    <row r="456" spans="4:4" x14ac:dyDescent="0.2">
      <c r="D456" s="12"/>
    </row>
    <row r="457" spans="4:4" x14ac:dyDescent="0.2">
      <c r="D457" s="12"/>
    </row>
    <row r="458" spans="4:4" x14ac:dyDescent="0.2">
      <c r="D458" s="12"/>
    </row>
    <row r="459" spans="4:4" x14ac:dyDescent="0.2">
      <c r="D459" s="12"/>
    </row>
    <row r="460" spans="4:4" x14ac:dyDescent="0.2">
      <c r="D460" s="12"/>
    </row>
    <row r="461" spans="4:4" x14ac:dyDescent="0.2">
      <c r="D461" s="12"/>
    </row>
    <row r="462" spans="4:4" x14ac:dyDescent="0.2">
      <c r="D462" s="12"/>
    </row>
    <row r="463" spans="4:4" x14ac:dyDescent="0.2">
      <c r="D463" s="12"/>
    </row>
    <row r="464" spans="4:4" x14ac:dyDescent="0.2">
      <c r="D464" s="50"/>
    </row>
    <row r="465" spans="4:4" x14ac:dyDescent="0.2">
      <c r="D465" s="50"/>
    </row>
    <row r="466" spans="4:4" x14ac:dyDescent="0.2">
      <c r="D466" s="50"/>
    </row>
    <row r="467" spans="4:4" x14ac:dyDescent="0.2">
      <c r="D467" s="50"/>
    </row>
    <row r="468" spans="4:4" x14ac:dyDescent="0.2">
      <c r="D468" s="50"/>
    </row>
    <row r="469" spans="4:4" x14ac:dyDescent="0.2">
      <c r="D469" s="50"/>
    </row>
    <row r="470" spans="4:4" x14ac:dyDescent="0.2">
      <c r="D470" s="50"/>
    </row>
    <row r="471" spans="4:4" x14ac:dyDescent="0.2">
      <c r="D471" s="50"/>
    </row>
    <row r="472" spans="4:4" x14ac:dyDescent="0.2">
      <c r="D472" s="50"/>
    </row>
    <row r="473" spans="4:4" x14ac:dyDescent="0.2">
      <c r="D473" s="50"/>
    </row>
    <row r="474" spans="4:4" x14ac:dyDescent="0.2">
      <c r="D474" s="50"/>
    </row>
    <row r="475" spans="4:4" x14ac:dyDescent="0.2">
      <c r="D475" s="50"/>
    </row>
    <row r="476" spans="4:4" x14ac:dyDescent="0.2">
      <c r="D476" s="50"/>
    </row>
    <row r="477" spans="4:4" x14ac:dyDescent="0.2">
      <c r="D477" s="50"/>
    </row>
    <row r="478" spans="4:4" x14ac:dyDescent="0.2">
      <c r="D478" s="50"/>
    </row>
    <row r="479" spans="4:4" x14ac:dyDescent="0.2">
      <c r="D479" s="50"/>
    </row>
    <row r="480" spans="4:4" x14ac:dyDescent="0.2">
      <c r="D480" s="50"/>
    </row>
    <row r="481" spans="4:4" x14ac:dyDescent="0.2">
      <c r="D481" s="50"/>
    </row>
    <row r="482" spans="4:4" x14ac:dyDescent="0.2">
      <c r="D482" s="50"/>
    </row>
    <row r="483" spans="4:4" x14ac:dyDescent="0.2">
      <c r="D483" s="50"/>
    </row>
    <row r="484" spans="4:4" x14ac:dyDescent="0.2">
      <c r="D484" s="50"/>
    </row>
    <row r="485" spans="4:4" x14ac:dyDescent="0.2">
      <c r="D485" s="50"/>
    </row>
    <row r="486" spans="4:4" x14ac:dyDescent="0.2">
      <c r="D486" s="50"/>
    </row>
    <row r="487" spans="4:4" x14ac:dyDescent="0.2">
      <c r="D487" s="50"/>
    </row>
    <row r="488" spans="4:4" x14ac:dyDescent="0.2">
      <c r="D488" s="50"/>
    </row>
    <row r="489" spans="4:4" x14ac:dyDescent="0.2">
      <c r="D489" s="50"/>
    </row>
    <row r="490" spans="4:4" x14ac:dyDescent="0.2">
      <c r="D490" s="50"/>
    </row>
    <row r="491" spans="4:4" x14ac:dyDescent="0.2">
      <c r="D491" s="50"/>
    </row>
    <row r="492" spans="4:4" x14ac:dyDescent="0.2">
      <c r="D492" s="50"/>
    </row>
    <row r="493" spans="4:4" x14ac:dyDescent="0.2">
      <c r="D493" s="50"/>
    </row>
    <row r="494" spans="4:4" x14ac:dyDescent="0.2">
      <c r="D494" s="50"/>
    </row>
    <row r="495" spans="4:4" x14ac:dyDescent="0.2">
      <c r="D495" s="50"/>
    </row>
    <row r="496" spans="4:4" x14ac:dyDescent="0.2">
      <c r="D496" s="50"/>
    </row>
    <row r="497" spans="4:4" x14ac:dyDescent="0.2">
      <c r="D497" s="50"/>
    </row>
    <row r="498" spans="4:4" x14ac:dyDescent="0.2">
      <c r="D498" s="50"/>
    </row>
    <row r="499" spans="4:4" x14ac:dyDescent="0.2">
      <c r="D499" s="50"/>
    </row>
    <row r="500" spans="4:4" x14ac:dyDescent="0.2">
      <c r="D500" s="50"/>
    </row>
    <row r="501" spans="4:4" x14ac:dyDescent="0.2">
      <c r="D501" s="50"/>
    </row>
    <row r="502" spans="4:4" x14ac:dyDescent="0.2">
      <c r="D502" s="50"/>
    </row>
    <row r="503" spans="4:4" x14ac:dyDescent="0.2">
      <c r="D503" s="50"/>
    </row>
    <row r="504" spans="4:4" x14ac:dyDescent="0.2">
      <c r="D504" s="50"/>
    </row>
    <row r="505" spans="4:4" x14ac:dyDescent="0.2">
      <c r="D505" s="50"/>
    </row>
    <row r="506" spans="4:4" x14ac:dyDescent="0.2">
      <c r="D506" s="50"/>
    </row>
    <row r="507" spans="4:4" x14ac:dyDescent="0.2">
      <c r="D507" s="50"/>
    </row>
    <row r="508" spans="4:4" x14ac:dyDescent="0.2">
      <c r="D508" s="50"/>
    </row>
    <row r="509" spans="4:4" x14ac:dyDescent="0.2">
      <c r="D509" s="50"/>
    </row>
    <row r="510" spans="4:4" x14ac:dyDescent="0.2">
      <c r="D510" s="50"/>
    </row>
    <row r="511" spans="4:4" x14ac:dyDescent="0.2">
      <c r="D511" s="50"/>
    </row>
    <row r="512" spans="4:4" x14ac:dyDescent="0.2">
      <c r="D512" s="50"/>
    </row>
    <row r="513" spans="4:4" x14ac:dyDescent="0.2">
      <c r="D513" s="50"/>
    </row>
    <row r="514" spans="4:4" x14ac:dyDescent="0.2">
      <c r="D514" s="50"/>
    </row>
    <row r="515" spans="4:4" x14ac:dyDescent="0.2">
      <c r="D515" s="50"/>
    </row>
    <row r="516" spans="4:4" x14ac:dyDescent="0.2">
      <c r="D516" s="50"/>
    </row>
    <row r="517" spans="4:4" x14ac:dyDescent="0.2">
      <c r="D517" s="50"/>
    </row>
    <row r="518" spans="4:4" x14ac:dyDescent="0.2">
      <c r="D518" s="50"/>
    </row>
    <row r="519" spans="4:4" x14ac:dyDescent="0.2">
      <c r="D519" s="50"/>
    </row>
    <row r="520" spans="4:4" x14ac:dyDescent="0.2">
      <c r="D520" s="50"/>
    </row>
    <row r="521" spans="4:4" x14ac:dyDescent="0.2">
      <c r="D521" s="50"/>
    </row>
    <row r="522" spans="4:4" x14ac:dyDescent="0.2">
      <c r="D522" s="50"/>
    </row>
    <row r="523" spans="4:4" x14ac:dyDescent="0.2">
      <c r="D523" s="50"/>
    </row>
    <row r="524" spans="4:4" x14ac:dyDescent="0.2">
      <c r="D524" s="50"/>
    </row>
    <row r="525" spans="4:4" x14ac:dyDescent="0.2">
      <c r="D525" s="50"/>
    </row>
    <row r="526" spans="4:4" x14ac:dyDescent="0.2">
      <c r="D526" s="50"/>
    </row>
    <row r="527" spans="4:4" x14ac:dyDescent="0.2">
      <c r="D527" s="50"/>
    </row>
    <row r="528" spans="4:4" x14ac:dyDescent="0.2">
      <c r="D528" s="50"/>
    </row>
    <row r="529" spans="4:4" x14ac:dyDescent="0.2">
      <c r="D529" s="50"/>
    </row>
    <row r="530" spans="4:4" x14ac:dyDescent="0.2">
      <c r="D530" s="50"/>
    </row>
    <row r="531" spans="4:4" x14ac:dyDescent="0.2">
      <c r="D531" s="50"/>
    </row>
    <row r="532" spans="4:4" x14ac:dyDescent="0.2">
      <c r="D532" s="50"/>
    </row>
    <row r="533" spans="4:4" x14ac:dyDescent="0.2">
      <c r="D533" s="50"/>
    </row>
    <row r="534" spans="4:4" x14ac:dyDescent="0.2">
      <c r="D534" s="50"/>
    </row>
    <row r="535" spans="4:4" x14ac:dyDescent="0.2">
      <c r="D535" s="50"/>
    </row>
    <row r="536" spans="4:4" x14ac:dyDescent="0.2">
      <c r="D536" s="50"/>
    </row>
    <row r="537" spans="4:4" x14ac:dyDescent="0.2">
      <c r="D537" s="50"/>
    </row>
    <row r="538" spans="4:4" x14ac:dyDescent="0.2">
      <c r="D538" s="50"/>
    </row>
    <row r="539" spans="4:4" x14ac:dyDescent="0.2">
      <c r="D539" s="50"/>
    </row>
    <row r="540" spans="4:4" x14ac:dyDescent="0.2">
      <c r="D540" s="50"/>
    </row>
    <row r="541" spans="4:4" x14ac:dyDescent="0.2">
      <c r="D541" s="50"/>
    </row>
    <row r="542" spans="4:4" x14ac:dyDescent="0.2">
      <c r="D542" s="50"/>
    </row>
    <row r="543" spans="4:4" x14ac:dyDescent="0.2">
      <c r="D543" s="50"/>
    </row>
    <row r="544" spans="4:4" x14ac:dyDescent="0.2">
      <c r="D544" s="50"/>
    </row>
    <row r="545" spans="4:4" x14ac:dyDescent="0.2">
      <c r="D545" s="50"/>
    </row>
    <row r="546" spans="4:4" x14ac:dyDescent="0.2">
      <c r="D546" s="50"/>
    </row>
    <row r="547" spans="4:4" x14ac:dyDescent="0.2">
      <c r="D547" s="50"/>
    </row>
    <row r="548" spans="4:4" x14ac:dyDescent="0.2">
      <c r="D548" s="50"/>
    </row>
    <row r="549" spans="4:4" x14ac:dyDescent="0.2">
      <c r="D549" s="50"/>
    </row>
    <row r="550" spans="4:4" x14ac:dyDescent="0.2">
      <c r="D550" s="50"/>
    </row>
    <row r="551" spans="4:4" x14ac:dyDescent="0.2">
      <c r="D551" s="50"/>
    </row>
    <row r="552" spans="4:4" x14ac:dyDescent="0.2">
      <c r="D552" s="50"/>
    </row>
    <row r="553" spans="4:4" x14ac:dyDescent="0.2">
      <c r="D553" s="50"/>
    </row>
    <row r="554" spans="4:4" x14ac:dyDescent="0.2">
      <c r="D554" s="50"/>
    </row>
    <row r="555" spans="4:4" x14ac:dyDescent="0.2">
      <c r="D555" s="50"/>
    </row>
    <row r="556" spans="4:4" x14ac:dyDescent="0.2">
      <c r="D556" s="50"/>
    </row>
    <row r="557" spans="4:4" x14ac:dyDescent="0.2">
      <c r="D557" s="50"/>
    </row>
    <row r="558" spans="4:4" x14ac:dyDescent="0.2">
      <c r="D558" s="50"/>
    </row>
    <row r="559" spans="4:4" x14ac:dyDescent="0.2">
      <c r="D559" s="50"/>
    </row>
    <row r="560" spans="4:4" x14ac:dyDescent="0.2">
      <c r="D560" s="50"/>
    </row>
    <row r="561" spans="4:4" x14ac:dyDescent="0.2">
      <c r="D561" s="50"/>
    </row>
    <row r="562" spans="4:4" x14ac:dyDescent="0.2">
      <c r="D562" s="50"/>
    </row>
    <row r="563" spans="4:4" x14ac:dyDescent="0.2">
      <c r="D563" s="50"/>
    </row>
    <row r="564" spans="4:4" x14ac:dyDescent="0.2">
      <c r="D564" s="50"/>
    </row>
    <row r="565" spans="4:4" x14ac:dyDescent="0.2">
      <c r="D565" s="50"/>
    </row>
    <row r="566" spans="4:4" x14ac:dyDescent="0.2">
      <c r="D566" s="50"/>
    </row>
    <row r="567" spans="4:4" x14ac:dyDescent="0.2">
      <c r="D567" s="50"/>
    </row>
    <row r="568" spans="4:4" x14ac:dyDescent="0.2">
      <c r="D568" s="50"/>
    </row>
    <row r="569" spans="4:4" x14ac:dyDescent="0.2">
      <c r="D569" s="50"/>
    </row>
    <row r="570" spans="4:4" x14ac:dyDescent="0.2">
      <c r="D570" s="50"/>
    </row>
    <row r="571" spans="4:4" x14ac:dyDescent="0.2">
      <c r="D571" s="50"/>
    </row>
    <row r="572" spans="4:4" x14ac:dyDescent="0.2">
      <c r="D572" s="50"/>
    </row>
    <row r="573" spans="4:4" x14ac:dyDescent="0.2">
      <c r="D573" s="50"/>
    </row>
    <row r="574" spans="4:4" x14ac:dyDescent="0.2">
      <c r="D574" s="50"/>
    </row>
    <row r="575" spans="4:4" x14ac:dyDescent="0.2">
      <c r="D575" s="50"/>
    </row>
    <row r="576" spans="4:4" x14ac:dyDescent="0.2">
      <c r="D576" s="50"/>
    </row>
    <row r="577" spans="4:4" x14ac:dyDescent="0.2">
      <c r="D577" s="50"/>
    </row>
    <row r="578" spans="4:4" x14ac:dyDescent="0.2">
      <c r="D578" s="50"/>
    </row>
    <row r="579" spans="4:4" x14ac:dyDescent="0.2">
      <c r="D579" s="50"/>
    </row>
    <row r="580" spans="4:4" x14ac:dyDescent="0.2">
      <c r="D580" s="50"/>
    </row>
    <row r="581" spans="4:4" x14ac:dyDescent="0.2">
      <c r="D581" s="50"/>
    </row>
    <row r="582" spans="4:4" x14ac:dyDescent="0.2">
      <c r="D582" s="50"/>
    </row>
    <row r="583" spans="4:4" x14ac:dyDescent="0.2">
      <c r="D583" s="50"/>
    </row>
    <row r="584" spans="4:4" x14ac:dyDescent="0.2">
      <c r="D584" s="50"/>
    </row>
    <row r="585" spans="4:4" x14ac:dyDescent="0.2">
      <c r="D585" s="50"/>
    </row>
    <row r="586" spans="4:4" x14ac:dyDescent="0.2">
      <c r="D586" s="50"/>
    </row>
    <row r="587" spans="4:4" x14ac:dyDescent="0.2">
      <c r="D587" s="50"/>
    </row>
    <row r="588" spans="4:4" x14ac:dyDescent="0.2">
      <c r="D588" s="50"/>
    </row>
    <row r="589" spans="4:4" x14ac:dyDescent="0.2">
      <c r="D589" s="50"/>
    </row>
    <row r="590" spans="4:4" x14ac:dyDescent="0.2">
      <c r="D590" s="50"/>
    </row>
    <row r="591" spans="4:4" x14ac:dyDescent="0.2">
      <c r="D591" s="50"/>
    </row>
    <row r="592" spans="4:4" x14ac:dyDescent="0.2">
      <c r="D592" s="50"/>
    </row>
    <row r="593" spans="4:4" x14ac:dyDescent="0.2">
      <c r="D593" s="50"/>
    </row>
    <row r="594" spans="4:4" x14ac:dyDescent="0.2">
      <c r="D594" s="50"/>
    </row>
    <row r="595" spans="4:4" x14ac:dyDescent="0.2">
      <c r="D595" s="50"/>
    </row>
    <row r="596" spans="4:4" x14ac:dyDescent="0.2">
      <c r="D596" s="50"/>
    </row>
    <row r="597" spans="4:4" x14ac:dyDescent="0.2">
      <c r="D597" s="50"/>
    </row>
    <row r="598" spans="4:4" x14ac:dyDescent="0.2">
      <c r="D598" s="50"/>
    </row>
    <row r="599" spans="4:4" x14ac:dyDescent="0.2">
      <c r="D599" s="50"/>
    </row>
    <row r="600" spans="4:4" x14ac:dyDescent="0.2">
      <c r="D600" s="50"/>
    </row>
    <row r="601" spans="4:4" x14ac:dyDescent="0.2">
      <c r="D601" s="50"/>
    </row>
    <row r="602" spans="4:4" x14ac:dyDescent="0.2">
      <c r="D602" s="50"/>
    </row>
    <row r="603" spans="4:4" x14ac:dyDescent="0.2">
      <c r="D603" s="50"/>
    </row>
    <row r="604" spans="4:4" x14ac:dyDescent="0.2">
      <c r="D604" s="50"/>
    </row>
    <row r="605" spans="4:4" x14ac:dyDescent="0.2">
      <c r="D605" s="50"/>
    </row>
    <row r="606" spans="4:4" x14ac:dyDescent="0.2">
      <c r="D606" s="50"/>
    </row>
    <row r="607" spans="4:4" x14ac:dyDescent="0.2">
      <c r="D607" s="50"/>
    </row>
    <row r="608" spans="4:4" x14ac:dyDescent="0.2">
      <c r="D608" s="50"/>
    </row>
    <row r="609" spans="4:4" x14ac:dyDescent="0.2">
      <c r="D609" s="50"/>
    </row>
    <row r="610" spans="4:4" x14ac:dyDescent="0.2">
      <c r="D610" s="50"/>
    </row>
    <row r="611" spans="4:4" x14ac:dyDescent="0.2">
      <c r="D611" s="50"/>
    </row>
    <row r="612" spans="4:4" x14ac:dyDescent="0.2">
      <c r="D612" s="50"/>
    </row>
    <row r="613" spans="4:4" x14ac:dyDescent="0.2">
      <c r="D613" s="50"/>
    </row>
    <row r="614" spans="4:4" x14ac:dyDescent="0.2">
      <c r="D614" s="50"/>
    </row>
    <row r="615" spans="4:4" x14ac:dyDescent="0.2">
      <c r="D615" s="50"/>
    </row>
    <row r="616" spans="4:4" x14ac:dyDescent="0.2">
      <c r="D616" s="50"/>
    </row>
    <row r="617" spans="4:4" x14ac:dyDescent="0.2">
      <c r="D617" s="50"/>
    </row>
    <row r="618" spans="4:4" x14ac:dyDescent="0.2">
      <c r="D618" s="50"/>
    </row>
    <row r="619" spans="4:4" x14ac:dyDescent="0.2">
      <c r="D619" s="50"/>
    </row>
    <row r="620" spans="4:4" x14ac:dyDescent="0.2">
      <c r="D620" s="50"/>
    </row>
    <row r="621" spans="4:4" x14ac:dyDescent="0.2">
      <c r="D621" s="50"/>
    </row>
    <row r="622" spans="4:4" x14ac:dyDescent="0.2">
      <c r="D622" s="50"/>
    </row>
    <row r="623" spans="4:4" x14ac:dyDescent="0.2">
      <c r="D623" s="50"/>
    </row>
    <row r="624" spans="4:4" x14ac:dyDescent="0.2">
      <c r="D624" s="50"/>
    </row>
    <row r="625" spans="4:4" x14ac:dyDescent="0.2">
      <c r="D625" s="50"/>
    </row>
    <row r="626" spans="4:4" x14ac:dyDescent="0.2">
      <c r="D626" s="50"/>
    </row>
    <row r="627" spans="4:4" x14ac:dyDescent="0.2">
      <c r="D627" s="50"/>
    </row>
    <row r="628" spans="4:4" x14ac:dyDescent="0.2">
      <c r="D628" s="50"/>
    </row>
    <row r="629" spans="4:4" x14ac:dyDescent="0.2">
      <c r="D629" s="50"/>
    </row>
    <row r="630" spans="4:4" x14ac:dyDescent="0.2">
      <c r="D630" s="50"/>
    </row>
    <row r="631" spans="4:4" x14ac:dyDescent="0.2">
      <c r="D631" s="50"/>
    </row>
    <row r="632" spans="4:4" x14ac:dyDescent="0.2">
      <c r="D632" s="50"/>
    </row>
    <row r="633" spans="4:4" x14ac:dyDescent="0.2">
      <c r="D633" s="50"/>
    </row>
    <row r="634" spans="4:4" x14ac:dyDescent="0.2">
      <c r="D634" s="50"/>
    </row>
    <row r="635" spans="4:4" x14ac:dyDescent="0.2">
      <c r="D635" s="50"/>
    </row>
    <row r="636" spans="4:4" x14ac:dyDescent="0.2">
      <c r="D636" s="50"/>
    </row>
    <row r="637" spans="4:4" x14ac:dyDescent="0.2">
      <c r="D637" s="50"/>
    </row>
    <row r="638" spans="4:4" x14ac:dyDescent="0.2">
      <c r="D638" s="50"/>
    </row>
    <row r="639" spans="4:4" x14ac:dyDescent="0.2">
      <c r="D639" s="50"/>
    </row>
    <row r="640" spans="4:4" x14ac:dyDescent="0.2">
      <c r="D640" s="50"/>
    </row>
    <row r="641" spans="4:4" x14ac:dyDescent="0.2">
      <c r="D641" s="50"/>
    </row>
    <row r="642" spans="4:4" x14ac:dyDescent="0.2">
      <c r="D642" s="50"/>
    </row>
    <row r="643" spans="4:4" x14ac:dyDescent="0.2">
      <c r="D643" s="50"/>
    </row>
    <row r="644" spans="4:4" x14ac:dyDescent="0.2">
      <c r="D644" s="50"/>
    </row>
    <row r="645" spans="4:4" x14ac:dyDescent="0.2">
      <c r="D645" s="50"/>
    </row>
    <row r="646" spans="4:4" x14ac:dyDescent="0.2">
      <c r="D646" s="50"/>
    </row>
    <row r="647" spans="4:4" x14ac:dyDescent="0.2">
      <c r="D647" s="50"/>
    </row>
    <row r="648" spans="4:4" x14ac:dyDescent="0.2">
      <c r="D648" s="50"/>
    </row>
    <row r="649" spans="4:4" x14ac:dyDescent="0.2">
      <c r="D649" s="50"/>
    </row>
    <row r="650" spans="4:4" x14ac:dyDescent="0.2">
      <c r="D650" s="50"/>
    </row>
    <row r="651" spans="4:4" x14ac:dyDescent="0.2">
      <c r="D651" s="50"/>
    </row>
    <row r="652" spans="4:4" x14ac:dyDescent="0.2">
      <c r="D652" s="50"/>
    </row>
    <row r="653" spans="4:4" x14ac:dyDescent="0.2">
      <c r="D653" s="50"/>
    </row>
    <row r="654" spans="4:4" x14ac:dyDescent="0.2">
      <c r="D654" s="50"/>
    </row>
    <row r="655" spans="4:4" x14ac:dyDescent="0.2">
      <c r="D655" s="50"/>
    </row>
    <row r="656" spans="4:4" x14ac:dyDescent="0.2">
      <c r="D656" s="50"/>
    </row>
    <row r="657" spans="4:4" x14ac:dyDescent="0.2">
      <c r="D657" s="50"/>
    </row>
    <row r="658" spans="4:4" x14ac:dyDescent="0.2">
      <c r="D658" s="50"/>
    </row>
    <row r="659" spans="4:4" x14ac:dyDescent="0.2">
      <c r="D659" s="50"/>
    </row>
    <row r="660" spans="4:4" x14ac:dyDescent="0.2">
      <c r="D660" s="50"/>
    </row>
    <row r="661" spans="4:4" x14ac:dyDescent="0.2">
      <c r="D661" s="50"/>
    </row>
    <row r="662" spans="4:4" x14ac:dyDescent="0.2">
      <c r="D662" s="50"/>
    </row>
    <row r="663" spans="4:4" x14ac:dyDescent="0.2">
      <c r="D663" s="50"/>
    </row>
    <row r="664" spans="4:4" x14ac:dyDescent="0.2">
      <c r="D664" s="50"/>
    </row>
    <row r="665" spans="4:4" x14ac:dyDescent="0.2">
      <c r="D665" s="50"/>
    </row>
    <row r="666" spans="4:4" x14ac:dyDescent="0.2">
      <c r="D666" s="50"/>
    </row>
    <row r="667" spans="4:4" x14ac:dyDescent="0.2">
      <c r="D667" s="50"/>
    </row>
    <row r="668" spans="4:4" x14ac:dyDescent="0.2">
      <c r="D668" s="50"/>
    </row>
    <row r="669" spans="4:4" x14ac:dyDescent="0.2">
      <c r="D669" s="50"/>
    </row>
    <row r="670" spans="4:4" x14ac:dyDescent="0.2">
      <c r="D670" s="50"/>
    </row>
    <row r="671" spans="4:4" x14ac:dyDescent="0.2">
      <c r="D671" s="50"/>
    </row>
    <row r="672" spans="4:4" x14ac:dyDescent="0.2">
      <c r="D672" s="50"/>
    </row>
    <row r="673" spans="4:4" x14ac:dyDescent="0.2">
      <c r="D673" s="50"/>
    </row>
    <row r="674" spans="4:4" x14ac:dyDescent="0.2">
      <c r="D674" s="50"/>
    </row>
    <row r="675" spans="4:4" x14ac:dyDescent="0.2">
      <c r="D675" s="50"/>
    </row>
    <row r="676" spans="4:4" x14ac:dyDescent="0.2">
      <c r="D676" s="50"/>
    </row>
    <row r="677" spans="4:4" x14ac:dyDescent="0.2">
      <c r="D677" s="50"/>
    </row>
    <row r="678" spans="4:4" x14ac:dyDescent="0.2">
      <c r="D678" s="50"/>
    </row>
    <row r="679" spans="4:4" x14ac:dyDescent="0.2">
      <c r="D679" s="50"/>
    </row>
    <row r="680" spans="4:4" x14ac:dyDescent="0.2">
      <c r="D680" s="50"/>
    </row>
    <row r="681" spans="4:4" x14ac:dyDescent="0.2">
      <c r="D681" s="50"/>
    </row>
    <row r="682" spans="4:4" x14ac:dyDescent="0.2">
      <c r="D682" s="50"/>
    </row>
    <row r="683" spans="4:4" x14ac:dyDescent="0.2">
      <c r="D683" s="50"/>
    </row>
    <row r="684" spans="4:4" x14ac:dyDescent="0.2">
      <c r="D684" s="50"/>
    </row>
    <row r="685" spans="4:4" x14ac:dyDescent="0.2">
      <c r="D685" s="50"/>
    </row>
    <row r="686" spans="4:4" x14ac:dyDescent="0.2">
      <c r="D686" s="50"/>
    </row>
    <row r="687" spans="4:4" x14ac:dyDescent="0.2">
      <c r="D687" s="50"/>
    </row>
    <row r="688" spans="4:4" x14ac:dyDescent="0.2">
      <c r="D688" s="50"/>
    </row>
    <row r="689" spans="4:4" x14ac:dyDescent="0.2">
      <c r="D689" s="50"/>
    </row>
    <row r="690" spans="4:4" x14ac:dyDescent="0.2">
      <c r="D690" s="50"/>
    </row>
    <row r="691" spans="4:4" x14ac:dyDescent="0.2">
      <c r="D691" s="50"/>
    </row>
    <row r="692" spans="4:4" x14ac:dyDescent="0.2">
      <c r="D692" s="50"/>
    </row>
    <row r="693" spans="4:4" x14ac:dyDescent="0.2">
      <c r="D693" s="50"/>
    </row>
    <row r="694" spans="4:4" x14ac:dyDescent="0.2">
      <c r="D694" s="50"/>
    </row>
    <row r="695" spans="4:4" x14ac:dyDescent="0.2">
      <c r="D695" s="50"/>
    </row>
    <row r="696" spans="4:4" x14ac:dyDescent="0.2">
      <c r="D696" s="50"/>
    </row>
    <row r="697" spans="4:4" x14ac:dyDescent="0.2">
      <c r="D697" s="50"/>
    </row>
    <row r="698" spans="4:4" x14ac:dyDescent="0.2">
      <c r="D698" s="50"/>
    </row>
    <row r="699" spans="4:4" x14ac:dyDescent="0.2">
      <c r="D699" s="50"/>
    </row>
    <row r="700" spans="4:4" x14ac:dyDescent="0.2">
      <c r="D700" s="50"/>
    </row>
    <row r="701" spans="4:4" x14ac:dyDescent="0.2">
      <c r="D701" s="50"/>
    </row>
    <row r="702" spans="4:4" x14ac:dyDescent="0.2">
      <c r="D702" s="50"/>
    </row>
    <row r="703" spans="4:4" x14ac:dyDescent="0.2">
      <c r="D703" s="50"/>
    </row>
    <row r="704" spans="4:4" x14ac:dyDescent="0.2">
      <c r="D704" s="50"/>
    </row>
    <row r="705" spans="4:4" x14ac:dyDescent="0.2">
      <c r="D705" s="50"/>
    </row>
    <row r="706" spans="4:4" x14ac:dyDescent="0.2">
      <c r="D706" s="50"/>
    </row>
    <row r="707" spans="4:4" x14ac:dyDescent="0.2">
      <c r="D707" s="50"/>
    </row>
    <row r="708" spans="4:4" x14ac:dyDescent="0.2">
      <c r="D708" s="50"/>
    </row>
    <row r="709" spans="4:4" x14ac:dyDescent="0.2">
      <c r="D709" s="50"/>
    </row>
    <row r="710" spans="4:4" x14ac:dyDescent="0.2">
      <c r="D710" s="50"/>
    </row>
    <row r="711" spans="4:4" x14ac:dyDescent="0.2">
      <c r="D711" s="50"/>
    </row>
    <row r="712" spans="4:4" x14ac:dyDescent="0.2">
      <c r="D712" s="50"/>
    </row>
    <row r="713" spans="4:4" x14ac:dyDescent="0.2">
      <c r="D713" s="50"/>
    </row>
    <row r="714" spans="4:4" x14ac:dyDescent="0.2">
      <c r="D714" s="50"/>
    </row>
    <row r="715" spans="4:4" x14ac:dyDescent="0.2">
      <c r="D715" s="50"/>
    </row>
    <row r="716" spans="4:4" x14ac:dyDescent="0.2">
      <c r="D716" s="50"/>
    </row>
    <row r="717" spans="4:4" x14ac:dyDescent="0.2">
      <c r="D717" s="50"/>
    </row>
    <row r="718" spans="4:4" x14ac:dyDescent="0.2">
      <c r="D718" s="50"/>
    </row>
    <row r="719" spans="4:4" x14ac:dyDescent="0.2">
      <c r="D719" s="50"/>
    </row>
    <row r="720" spans="4:4" x14ac:dyDescent="0.2">
      <c r="D720" s="50"/>
    </row>
    <row r="721" spans="4:4" x14ac:dyDescent="0.2">
      <c r="D721" s="50"/>
    </row>
    <row r="722" spans="4:4" x14ac:dyDescent="0.2">
      <c r="D722" s="50"/>
    </row>
    <row r="723" spans="4:4" x14ac:dyDescent="0.2">
      <c r="D723" s="50"/>
    </row>
    <row r="724" spans="4:4" x14ac:dyDescent="0.2">
      <c r="D724" s="50"/>
    </row>
    <row r="725" spans="4:4" x14ac:dyDescent="0.2">
      <c r="D725" s="51"/>
    </row>
    <row r="726" spans="4:4" x14ac:dyDescent="0.2">
      <c r="D726" s="51"/>
    </row>
    <row r="727" spans="4:4" x14ac:dyDescent="0.2">
      <c r="D727" s="51"/>
    </row>
    <row r="728" spans="4:4" x14ac:dyDescent="0.2">
      <c r="D728" s="51"/>
    </row>
    <row r="729" spans="4:4" x14ac:dyDescent="0.2">
      <c r="D729" s="51"/>
    </row>
    <row r="730" spans="4:4" x14ac:dyDescent="0.2">
      <c r="D730" s="51"/>
    </row>
    <row r="731" spans="4:4" x14ac:dyDescent="0.2">
      <c r="D731" s="51"/>
    </row>
    <row r="732" spans="4:4" x14ac:dyDescent="0.2">
      <c r="D732" s="51"/>
    </row>
    <row r="733" spans="4:4" x14ac:dyDescent="0.2">
      <c r="D733" s="51"/>
    </row>
    <row r="734" spans="4:4" x14ac:dyDescent="0.2">
      <c r="D734" s="51"/>
    </row>
    <row r="735" spans="4:4" x14ac:dyDescent="0.2">
      <c r="D735" s="51"/>
    </row>
    <row r="736" spans="4:4" x14ac:dyDescent="0.2">
      <c r="D736" s="51"/>
    </row>
    <row r="737" spans="4:4" x14ac:dyDescent="0.2">
      <c r="D737" s="51"/>
    </row>
    <row r="738" spans="4:4" x14ac:dyDescent="0.2">
      <c r="D738" s="51"/>
    </row>
    <row r="739" spans="4:4" x14ac:dyDescent="0.2">
      <c r="D739" s="51"/>
    </row>
    <row r="740" spans="4:4" x14ac:dyDescent="0.2">
      <c r="D740" s="51"/>
    </row>
    <row r="741" spans="4:4" x14ac:dyDescent="0.2">
      <c r="D741" s="51"/>
    </row>
    <row r="742" spans="4:4" x14ac:dyDescent="0.2">
      <c r="D742" s="51"/>
    </row>
    <row r="743" spans="4:4" x14ac:dyDescent="0.2">
      <c r="D743" s="51"/>
    </row>
    <row r="744" spans="4:4" x14ac:dyDescent="0.2">
      <c r="D744" s="51"/>
    </row>
    <row r="745" spans="4:4" x14ac:dyDescent="0.2">
      <c r="D745" s="51"/>
    </row>
    <row r="746" spans="4:4" x14ac:dyDescent="0.2">
      <c r="D746" s="51"/>
    </row>
    <row r="747" spans="4:4" x14ac:dyDescent="0.2">
      <c r="D747" s="51"/>
    </row>
    <row r="748" spans="4:4" x14ac:dyDescent="0.2">
      <c r="D748" s="51"/>
    </row>
    <row r="749" spans="4:4" x14ac:dyDescent="0.2">
      <c r="D749" s="51"/>
    </row>
    <row r="750" spans="4:4" x14ac:dyDescent="0.2">
      <c r="D750" s="51"/>
    </row>
    <row r="751" spans="4:4" x14ac:dyDescent="0.2">
      <c r="D751" s="51"/>
    </row>
    <row r="752" spans="4:4" x14ac:dyDescent="0.2">
      <c r="D752" s="51"/>
    </row>
    <row r="753" spans="4:4" x14ac:dyDescent="0.2">
      <c r="D753" s="51"/>
    </row>
    <row r="754" spans="4:4" x14ac:dyDescent="0.2">
      <c r="D754" s="51"/>
    </row>
    <row r="755" spans="4:4" x14ac:dyDescent="0.2">
      <c r="D755" s="51"/>
    </row>
    <row r="756" spans="4:4" x14ac:dyDescent="0.2">
      <c r="D756" s="51"/>
    </row>
    <row r="757" spans="4:4" x14ac:dyDescent="0.2">
      <c r="D757" s="51"/>
    </row>
    <row r="758" spans="4:4" x14ac:dyDescent="0.2">
      <c r="D758" s="51"/>
    </row>
    <row r="759" spans="4:4" x14ac:dyDescent="0.2">
      <c r="D759" s="51"/>
    </row>
    <row r="760" spans="4:4" x14ac:dyDescent="0.2">
      <c r="D760" s="51"/>
    </row>
    <row r="761" spans="4:4" x14ac:dyDescent="0.2">
      <c r="D761" s="51"/>
    </row>
    <row r="762" spans="4:4" x14ac:dyDescent="0.2">
      <c r="D762" s="51"/>
    </row>
    <row r="763" spans="4:4" x14ac:dyDescent="0.2">
      <c r="D763" s="51"/>
    </row>
    <row r="764" spans="4:4" x14ac:dyDescent="0.2">
      <c r="D764" s="51"/>
    </row>
    <row r="765" spans="4:4" x14ac:dyDescent="0.2">
      <c r="D765" s="51"/>
    </row>
    <row r="766" spans="4:4" x14ac:dyDescent="0.2">
      <c r="D766" s="51"/>
    </row>
    <row r="767" spans="4:4" x14ac:dyDescent="0.2">
      <c r="D767" s="51"/>
    </row>
    <row r="768" spans="4:4" x14ac:dyDescent="0.2">
      <c r="D768" s="51"/>
    </row>
    <row r="769" spans="4:4" x14ac:dyDescent="0.2">
      <c r="D769" s="51"/>
    </row>
    <row r="770" spans="4:4" x14ac:dyDescent="0.2">
      <c r="D770" s="51"/>
    </row>
    <row r="771" spans="4:4" x14ac:dyDescent="0.2">
      <c r="D771" s="51"/>
    </row>
    <row r="772" spans="4:4" x14ac:dyDescent="0.2">
      <c r="D772" s="51"/>
    </row>
    <row r="773" spans="4:4" x14ac:dyDescent="0.2">
      <c r="D773" s="51"/>
    </row>
    <row r="774" spans="4:4" x14ac:dyDescent="0.2">
      <c r="D774" s="51"/>
    </row>
    <row r="775" spans="4:4" x14ac:dyDescent="0.2">
      <c r="D775" s="51"/>
    </row>
    <row r="776" spans="4:4" x14ac:dyDescent="0.2">
      <c r="D776" s="51"/>
    </row>
    <row r="777" spans="4:4" x14ac:dyDescent="0.2">
      <c r="D777" s="51"/>
    </row>
    <row r="778" spans="4:4" x14ac:dyDescent="0.2">
      <c r="D778" s="51"/>
    </row>
    <row r="779" spans="4:4" x14ac:dyDescent="0.2">
      <c r="D779" s="51"/>
    </row>
    <row r="780" spans="4:4" x14ac:dyDescent="0.2">
      <c r="D780" s="51"/>
    </row>
    <row r="781" spans="4:4" x14ac:dyDescent="0.2">
      <c r="D781" s="51"/>
    </row>
    <row r="782" spans="4:4" x14ac:dyDescent="0.2">
      <c r="D782" s="51"/>
    </row>
    <row r="783" spans="4:4" x14ac:dyDescent="0.2">
      <c r="D783" s="51"/>
    </row>
    <row r="784" spans="4:4" x14ac:dyDescent="0.2">
      <c r="D784" s="51"/>
    </row>
    <row r="785" spans="4:4" x14ac:dyDescent="0.2">
      <c r="D785" s="51"/>
    </row>
    <row r="786" spans="4:4" x14ac:dyDescent="0.2">
      <c r="D786" s="51"/>
    </row>
    <row r="787" spans="4:4" x14ac:dyDescent="0.2">
      <c r="D787" s="51"/>
    </row>
    <row r="788" spans="4:4" x14ac:dyDescent="0.2">
      <c r="D788" s="51"/>
    </row>
    <row r="789" spans="4:4" x14ac:dyDescent="0.2">
      <c r="D789" s="51"/>
    </row>
    <row r="790" spans="4:4" x14ac:dyDescent="0.2">
      <c r="D790" s="51"/>
    </row>
    <row r="791" spans="4:4" x14ac:dyDescent="0.2">
      <c r="D791" s="51"/>
    </row>
    <row r="792" spans="4:4" x14ac:dyDescent="0.2">
      <c r="D792" s="51"/>
    </row>
    <row r="793" spans="4:4" x14ac:dyDescent="0.2">
      <c r="D793" s="51"/>
    </row>
    <row r="794" spans="4:4" x14ac:dyDescent="0.2">
      <c r="D794" s="51"/>
    </row>
    <row r="795" spans="4:4" x14ac:dyDescent="0.2">
      <c r="D795" s="51"/>
    </row>
    <row r="796" spans="4:4" x14ac:dyDescent="0.2">
      <c r="D796" s="51"/>
    </row>
    <row r="797" spans="4:4" x14ac:dyDescent="0.2">
      <c r="D797" s="51"/>
    </row>
    <row r="798" spans="4:4" x14ac:dyDescent="0.2">
      <c r="D798" s="51"/>
    </row>
    <row r="799" spans="4:4" x14ac:dyDescent="0.2">
      <c r="D799" s="51"/>
    </row>
    <row r="800" spans="4:4" x14ac:dyDescent="0.2">
      <c r="D800" s="51"/>
    </row>
    <row r="801" spans="4:4" x14ac:dyDescent="0.2">
      <c r="D801" s="51"/>
    </row>
    <row r="802" spans="4:4" x14ac:dyDescent="0.2">
      <c r="D802" s="51"/>
    </row>
    <row r="803" spans="4:4" x14ac:dyDescent="0.2">
      <c r="D803" s="51"/>
    </row>
    <row r="804" spans="4:4" x14ac:dyDescent="0.2">
      <c r="D804" s="51"/>
    </row>
    <row r="805" spans="4:4" x14ac:dyDescent="0.2">
      <c r="D805" s="51"/>
    </row>
    <row r="806" spans="4:4" x14ac:dyDescent="0.2">
      <c r="D806" s="51"/>
    </row>
    <row r="807" spans="4:4" x14ac:dyDescent="0.2">
      <c r="D807" s="51"/>
    </row>
    <row r="808" spans="4:4" x14ac:dyDescent="0.2">
      <c r="D808" s="51"/>
    </row>
    <row r="809" spans="4:4" x14ac:dyDescent="0.2">
      <c r="D809" s="51"/>
    </row>
    <row r="810" spans="4:4" x14ac:dyDescent="0.2">
      <c r="D810" s="51"/>
    </row>
    <row r="811" spans="4:4" x14ac:dyDescent="0.2">
      <c r="D811" s="51"/>
    </row>
    <row r="812" spans="4:4" x14ac:dyDescent="0.2">
      <c r="D812" s="51"/>
    </row>
    <row r="813" spans="4:4" x14ac:dyDescent="0.2">
      <c r="D813" s="51"/>
    </row>
    <row r="814" spans="4:4" x14ac:dyDescent="0.2">
      <c r="D814" s="51"/>
    </row>
    <row r="815" spans="4:4" x14ac:dyDescent="0.2">
      <c r="D815" s="51"/>
    </row>
    <row r="816" spans="4:4" x14ac:dyDescent="0.2">
      <c r="D816" s="51"/>
    </row>
    <row r="817" spans="4:4" x14ac:dyDescent="0.2">
      <c r="D817" s="51"/>
    </row>
    <row r="818" spans="4:4" x14ac:dyDescent="0.2">
      <c r="D818" s="51"/>
    </row>
    <row r="819" spans="4:4" x14ac:dyDescent="0.2">
      <c r="D819" s="51"/>
    </row>
    <row r="820" spans="4:4" x14ac:dyDescent="0.2">
      <c r="D820" s="51"/>
    </row>
    <row r="821" spans="4:4" x14ac:dyDescent="0.2">
      <c r="D821" s="51"/>
    </row>
    <row r="822" spans="4:4" x14ac:dyDescent="0.2">
      <c r="D822" s="51"/>
    </row>
    <row r="823" spans="4:4" x14ac:dyDescent="0.2">
      <c r="D823" s="51"/>
    </row>
    <row r="824" spans="4:4" x14ac:dyDescent="0.2">
      <c r="D824" s="51"/>
    </row>
    <row r="825" spans="4:4" x14ac:dyDescent="0.2">
      <c r="D825" s="51"/>
    </row>
    <row r="826" spans="4:4" x14ac:dyDescent="0.2">
      <c r="D826" s="51"/>
    </row>
    <row r="827" spans="4:4" x14ac:dyDescent="0.2">
      <c r="D827" s="51"/>
    </row>
    <row r="828" spans="4:4" x14ac:dyDescent="0.2">
      <c r="D828" s="51"/>
    </row>
    <row r="829" spans="4:4" x14ac:dyDescent="0.2">
      <c r="D829" s="51"/>
    </row>
    <row r="830" spans="4:4" x14ac:dyDescent="0.2">
      <c r="D830" s="51"/>
    </row>
    <row r="831" spans="4:4" x14ac:dyDescent="0.2">
      <c r="D831" s="51"/>
    </row>
    <row r="832" spans="4:4" x14ac:dyDescent="0.2">
      <c r="D832" s="51"/>
    </row>
    <row r="833" spans="4:4" x14ac:dyDescent="0.2">
      <c r="D833" s="51"/>
    </row>
    <row r="834" spans="4:4" x14ac:dyDescent="0.2">
      <c r="D834" s="51"/>
    </row>
    <row r="835" spans="4:4" x14ac:dyDescent="0.2">
      <c r="D835" s="51"/>
    </row>
    <row r="836" spans="4:4" x14ac:dyDescent="0.2">
      <c r="D836" s="51"/>
    </row>
    <row r="837" spans="4:4" x14ac:dyDescent="0.2">
      <c r="D837" s="51"/>
    </row>
    <row r="838" spans="4:4" x14ac:dyDescent="0.2">
      <c r="D838" s="51"/>
    </row>
    <row r="839" spans="4:4" x14ac:dyDescent="0.2">
      <c r="D839" s="51"/>
    </row>
    <row r="840" spans="4:4" x14ac:dyDescent="0.2">
      <c r="D840" s="51"/>
    </row>
    <row r="841" spans="4:4" x14ac:dyDescent="0.2">
      <c r="D841" s="51"/>
    </row>
    <row r="842" spans="4:4" x14ac:dyDescent="0.2">
      <c r="D842" s="51"/>
    </row>
    <row r="843" spans="4:4" x14ac:dyDescent="0.2">
      <c r="D843" s="51"/>
    </row>
    <row r="844" spans="4:4" x14ac:dyDescent="0.2">
      <c r="D844" s="51"/>
    </row>
    <row r="845" spans="4:4" x14ac:dyDescent="0.2">
      <c r="D845" s="51"/>
    </row>
    <row r="846" spans="4:4" x14ac:dyDescent="0.2">
      <c r="D846" s="51"/>
    </row>
    <row r="847" spans="4:4" x14ac:dyDescent="0.2">
      <c r="D847" s="51"/>
    </row>
    <row r="848" spans="4:4" x14ac:dyDescent="0.2">
      <c r="D848" s="51"/>
    </row>
    <row r="849" spans="4:4" x14ac:dyDescent="0.2">
      <c r="D849" s="51"/>
    </row>
    <row r="850" spans="4:4" x14ac:dyDescent="0.2">
      <c r="D850" s="51"/>
    </row>
    <row r="851" spans="4:4" x14ac:dyDescent="0.2">
      <c r="D851" s="51"/>
    </row>
    <row r="852" spans="4:4" x14ac:dyDescent="0.2">
      <c r="D852" s="51"/>
    </row>
    <row r="853" spans="4:4" x14ac:dyDescent="0.2">
      <c r="D853" s="51"/>
    </row>
    <row r="854" spans="4:4" x14ac:dyDescent="0.2">
      <c r="D854" s="51"/>
    </row>
    <row r="855" spans="4:4" x14ac:dyDescent="0.2">
      <c r="D855" s="51"/>
    </row>
    <row r="856" spans="4:4" x14ac:dyDescent="0.2">
      <c r="D856" s="51"/>
    </row>
    <row r="857" spans="4:4" x14ac:dyDescent="0.2">
      <c r="D857" s="51"/>
    </row>
    <row r="858" spans="4:4" x14ac:dyDescent="0.2">
      <c r="D858" s="51"/>
    </row>
    <row r="859" spans="4:4" x14ac:dyDescent="0.2">
      <c r="D859" s="51"/>
    </row>
    <row r="860" spans="4:4" x14ac:dyDescent="0.2">
      <c r="D860" s="51"/>
    </row>
    <row r="861" spans="4:4" x14ac:dyDescent="0.2">
      <c r="D861" s="51"/>
    </row>
    <row r="862" spans="4:4" x14ac:dyDescent="0.2">
      <c r="D862" s="51"/>
    </row>
    <row r="863" spans="4:4" x14ac:dyDescent="0.2">
      <c r="D863" s="51"/>
    </row>
    <row r="864" spans="4:4" x14ac:dyDescent="0.2">
      <c r="D864" s="51"/>
    </row>
    <row r="865" spans="4:4" x14ac:dyDescent="0.2">
      <c r="D865" s="51"/>
    </row>
    <row r="866" spans="4:4" x14ac:dyDescent="0.2">
      <c r="D866" s="51"/>
    </row>
    <row r="867" spans="4:4" x14ac:dyDescent="0.2">
      <c r="D867" s="51"/>
    </row>
    <row r="868" spans="4:4" x14ac:dyDescent="0.2">
      <c r="D868" s="51"/>
    </row>
    <row r="869" spans="4:4" x14ac:dyDescent="0.2">
      <c r="D869" s="51"/>
    </row>
    <row r="870" spans="4:4" x14ac:dyDescent="0.2">
      <c r="D870" s="51"/>
    </row>
    <row r="871" spans="4:4" x14ac:dyDescent="0.2">
      <c r="D871" s="51"/>
    </row>
    <row r="872" spans="4:4" x14ac:dyDescent="0.2">
      <c r="D872" s="51"/>
    </row>
    <row r="873" spans="4:4" x14ac:dyDescent="0.2">
      <c r="D873" s="51"/>
    </row>
    <row r="874" spans="4:4" x14ac:dyDescent="0.2">
      <c r="D874" s="51"/>
    </row>
    <row r="875" spans="4:4" x14ac:dyDescent="0.2">
      <c r="D875" s="51"/>
    </row>
    <row r="876" spans="4:4" x14ac:dyDescent="0.2">
      <c r="D876" s="51"/>
    </row>
    <row r="877" spans="4:4" x14ac:dyDescent="0.2">
      <c r="D877" s="51"/>
    </row>
    <row r="878" spans="4:4" x14ac:dyDescent="0.2">
      <c r="D878" s="51"/>
    </row>
    <row r="879" spans="4:4" x14ac:dyDescent="0.2">
      <c r="D879" s="51"/>
    </row>
    <row r="880" spans="4:4" x14ac:dyDescent="0.2">
      <c r="D880" s="51"/>
    </row>
    <row r="881" spans="4:4" x14ac:dyDescent="0.2">
      <c r="D881" s="51"/>
    </row>
    <row r="882" spans="4:4" x14ac:dyDescent="0.2">
      <c r="D882" s="51"/>
    </row>
    <row r="883" spans="4:4" x14ac:dyDescent="0.2">
      <c r="D883" s="51"/>
    </row>
    <row r="884" spans="4:4" x14ac:dyDescent="0.2">
      <c r="D884" s="51"/>
    </row>
    <row r="885" spans="4:4" x14ac:dyDescent="0.2">
      <c r="D885" s="51"/>
    </row>
    <row r="886" spans="4:4" x14ac:dyDescent="0.2">
      <c r="D886" s="51"/>
    </row>
    <row r="887" spans="4:4" x14ac:dyDescent="0.2">
      <c r="D887" s="51"/>
    </row>
    <row r="888" spans="4:4" x14ac:dyDescent="0.2">
      <c r="D888" s="51"/>
    </row>
    <row r="889" spans="4:4" x14ac:dyDescent="0.2">
      <c r="D889" s="51"/>
    </row>
    <row r="890" spans="4:4" x14ac:dyDescent="0.2">
      <c r="D890" s="51"/>
    </row>
    <row r="891" spans="4:4" x14ac:dyDescent="0.2">
      <c r="D891" s="51"/>
    </row>
    <row r="892" spans="4:4" x14ac:dyDescent="0.2">
      <c r="D892" s="51"/>
    </row>
    <row r="893" spans="4:4" x14ac:dyDescent="0.2">
      <c r="D893" s="51"/>
    </row>
    <row r="894" spans="4:4" x14ac:dyDescent="0.2">
      <c r="D894" s="51"/>
    </row>
    <row r="895" spans="4:4" x14ac:dyDescent="0.2">
      <c r="D895" s="51"/>
    </row>
    <row r="896" spans="4:4" x14ac:dyDescent="0.2">
      <c r="D896" s="51"/>
    </row>
    <row r="897" spans="4:4" x14ac:dyDescent="0.2">
      <c r="D897" s="51"/>
    </row>
    <row r="898" spans="4:4" x14ac:dyDescent="0.2">
      <c r="D898" s="51"/>
    </row>
    <row r="899" spans="4:4" x14ac:dyDescent="0.2">
      <c r="D899" s="51"/>
    </row>
    <row r="900" spans="4:4" x14ac:dyDescent="0.2">
      <c r="D900" s="51"/>
    </row>
    <row r="901" spans="4:4" x14ac:dyDescent="0.2">
      <c r="D901" s="51"/>
    </row>
    <row r="902" spans="4:4" x14ac:dyDescent="0.2">
      <c r="D902" s="51"/>
    </row>
    <row r="903" spans="4:4" x14ac:dyDescent="0.2">
      <c r="D903" s="51"/>
    </row>
    <row r="904" spans="4:4" x14ac:dyDescent="0.2">
      <c r="D904" s="51"/>
    </row>
    <row r="905" spans="4:4" x14ac:dyDescent="0.2">
      <c r="D905" s="51"/>
    </row>
    <row r="906" spans="4:4" x14ac:dyDescent="0.2">
      <c r="D906" s="51"/>
    </row>
    <row r="907" spans="4:4" x14ac:dyDescent="0.2">
      <c r="D907" s="51"/>
    </row>
    <row r="908" spans="4:4" x14ac:dyDescent="0.2">
      <c r="D908" s="51"/>
    </row>
    <row r="909" spans="4:4" x14ac:dyDescent="0.2">
      <c r="D909" s="51"/>
    </row>
    <row r="910" spans="4:4" x14ac:dyDescent="0.2">
      <c r="D910" s="51"/>
    </row>
    <row r="911" spans="4:4" x14ac:dyDescent="0.2">
      <c r="D911" s="51"/>
    </row>
    <row r="912" spans="4:4" x14ac:dyDescent="0.2">
      <c r="D912" s="51"/>
    </row>
    <row r="913" spans="4:4" x14ac:dyDescent="0.2">
      <c r="D913" s="51"/>
    </row>
    <row r="914" spans="4:4" x14ac:dyDescent="0.2">
      <c r="D914" s="51"/>
    </row>
    <row r="915" spans="4:4" x14ac:dyDescent="0.2">
      <c r="D915" s="51"/>
    </row>
    <row r="916" spans="4:4" x14ac:dyDescent="0.2">
      <c r="D916" s="51"/>
    </row>
    <row r="917" spans="4:4" x14ac:dyDescent="0.2">
      <c r="D917" s="51"/>
    </row>
    <row r="918" spans="4:4" x14ac:dyDescent="0.2">
      <c r="D918" s="51"/>
    </row>
    <row r="919" spans="4:4" x14ac:dyDescent="0.2">
      <c r="D919" s="51"/>
    </row>
    <row r="920" spans="4:4" x14ac:dyDescent="0.2">
      <c r="D920" s="51"/>
    </row>
    <row r="921" spans="4:4" x14ac:dyDescent="0.2">
      <c r="D921" s="51"/>
    </row>
    <row r="922" spans="4:4" x14ac:dyDescent="0.2">
      <c r="D922" s="51"/>
    </row>
    <row r="923" spans="4:4" x14ac:dyDescent="0.2">
      <c r="D923" s="51"/>
    </row>
    <row r="924" spans="4:4" x14ac:dyDescent="0.2">
      <c r="D924" s="51"/>
    </row>
    <row r="925" spans="4:4" x14ac:dyDescent="0.2">
      <c r="D925" s="51"/>
    </row>
    <row r="926" spans="4:4" x14ac:dyDescent="0.2">
      <c r="D926" s="51"/>
    </row>
    <row r="927" spans="4:4" x14ac:dyDescent="0.2">
      <c r="D927" s="51"/>
    </row>
    <row r="928" spans="4:4" x14ac:dyDescent="0.2">
      <c r="D928" s="51"/>
    </row>
    <row r="929" spans="4:4" x14ac:dyDescent="0.2">
      <c r="D929" s="51"/>
    </row>
    <row r="930" spans="4:4" x14ac:dyDescent="0.2">
      <c r="D930" s="51"/>
    </row>
    <row r="931" spans="4:4" x14ac:dyDescent="0.2">
      <c r="D931" s="51"/>
    </row>
    <row r="932" spans="4:4" x14ac:dyDescent="0.2">
      <c r="D932" s="51"/>
    </row>
    <row r="933" spans="4:4" x14ac:dyDescent="0.2">
      <c r="D933" s="51"/>
    </row>
    <row r="934" spans="4:4" x14ac:dyDescent="0.2">
      <c r="D934" s="51"/>
    </row>
    <row r="935" spans="4:4" x14ac:dyDescent="0.2">
      <c r="D935" s="51"/>
    </row>
    <row r="936" spans="4:4" x14ac:dyDescent="0.2">
      <c r="D936" s="51"/>
    </row>
    <row r="937" spans="4:4" x14ac:dyDescent="0.2">
      <c r="D937" s="51"/>
    </row>
    <row r="938" spans="4:4" x14ac:dyDescent="0.2">
      <c r="D938" s="51"/>
    </row>
    <row r="939" spans="4:4" x14ac:dyDescent="0.2">
      <c r="D939" s="51"/>
    </row>
    <row r="940" spans="4:4" x14ac:dyDescent="0.2">
      <c r="D940" s="51"/>
    </row>
    <row r="941" spans="4:4" x14ac:dyDescent="0.2">
      <c r="D941" s="51"/>
    </row>
    <row r="942" spans="4:4" x14ac:dyDescent="0.2">
      <c r="D942" s="51"/>
    </row>
    <row r="943" spans="4:4" x14ac:dyDescent="0.2">
      <c r="D943" s="51"/>
    </row>
    <row r="944" spans="4:4" x14ac:dyDescent="0.2">
      <c r="D944" s="51"/>
    </row>
    <row r="945" spans="4:4" x14ac:dyDescent="0.2">
      <c r="D945" s="51"/>
    </row>
    <row r="946" spans="4:4" x14ac:dyDescent="0.2">
      <c r="D946" s="51"/>
    </row>
    <row r="947" spans="4:4" x14ac:dyDescent="0.2">
      <c r="D947" s="51"/>
    </row>
    <row r="948" spans="4:4" x14ac:dyDescent="0.2">
      <c r="D948" s="51"/>
    </row>
    <row r="949" spans="4:4" x14ac:dyDescent="0.2">
      <c r="D949" s="51"/>
    </row>
    <row r="950" spans="4:4" x14ac:dyDescent="0.2">
      <c r="D950" s="51"/>
    </row>
    <row r="951" spans="4:4" x14ac:dyDescent="0.2">
      <c r="D951" s="51"/>
    </row>
    <row r="952" spans="4:4" x14ac:dyDescent="0.2">
      <c r="D952" s="51"/>
    </row>
    <row r="953" spans="4:4" x14ac:dyDescent="0.2">
      <c r="D953" s="51"/>
    </row>
    <row r="954" spans="4:4" x14ac:dyDescent="0.2">
      <c r="D954" s="51"/>
    </row>
    <row r="955" spans="4:4" x14ac:dyDescent="0.2">
      <c r="D955" s="51"/>
    </row>
    <row r="956" spans="4:4" x14ac:dyDescent="0.2">
      <c r="D956" s="51"/>
    </row>
    <row r="957" spans="4:4" x14ac:dyDescent="0.2">
      <c r="D957" s="51"/>
    </row>
    <row r="958" spans="4:4" x14ac:dyDescent="0.2">
      <c r="D958" s="51"/>
    </row>
    <row r="959" spans="4:4" x14ac:dyDescent="0.2">
      <c r="D959" s="51"/>
    </row>
    <row r="960" spans="4:4" x14ac:dyDescent="0.2">
      <c r="D960" s="51"/>
    </row>
    <row r="961" spans="4:4" x14ac:dyDescent="0.2">
      <c r="D961" s="51"/>
    </row>
    <row r="962" spans="4:4" x14ac:dyDescent="0.2">
      <c r="D962" s="51"/>
    </row>
    <row r="963" spans="4:4" x14ac:dyDescent="0.2">
      <c r="D963" s="51"/>
    </row>
    <row r="964" spans="4:4" x14ac:dyDescent="0.2">
      <c r="D964" s="51"/>
    </row>
    <row r="965" spans="4:4" x14ac:dyDescent="0.2">
      <c r="D965" s="51"/>
    </row>
    <row r="966" spans="4:4" x14ac:dyDescent="0.2">
      <c r="D966" s="51"/>
    </row>
    <row r="967" spans="4:4" x14ac:dyDescent="0.2">
      <c r="D967" s="51"/>
    </row>
    <row r="968" spans="4:4" x14ac:dyDescent="0.2">
      <c r="D968" s="51"/>
    </row>
    <row r="969" spans="4:4" x14ac:dyDescent="0.2">
      <c r="D969" s="51"/>
    </row>
    <row r="970" spans="4:4" x14ac:dyDescent="0.2">
      <c r="D970" s="51"/>
    </row>
    <row r="971" spans="4:4" x14ac:dyDescent="0.2">
      <c r="D971" s="51"/>
    </row>
    <row r="972" spans="4:4" x14ac:dyDescent="0.2">
      <c r="D972" s="51"/>
    </row>
    <row r="973" spans="4:4" x14ac:dyDescent="0.2">
      <c r="D973" s="51"/>
    </row>
    <row r="974" spans="4:4" x14ac:dyDescent="0.2">
      <c r="D974" s="51"/>
    </row>
    <row r="975" spans="4:4" x14ac:dyDescent="0.2">
      <c r="D975" s="51"/>
    </row>
    <row r="976" spans="4:4" x14ac:dyDescent="0.2">
      <c r="D976" s="51"/>
    </row>
    <row r="977" spans="4:4" x14ac:dyDescent="0.2">
      <c r="D977" s="51"/>
    </row>
    <row r="978" spans="4:4" x14ac:dyDescent="0.2">
      <c r="D978" s="51"/>
    </row>
    <row r="979" spans="4:4" x14ac:dyDescent="0.2">
      <c r="D979" s="51"/>
    </row>
    <row r="980" spans="4:4" x14ac:dyDescent="0.2">
      <c r="D980" s="51"/>
    </row>
    <row r="981" spans="4:4" x14ac:dyDescent="0.2">
      <c r="D981" s="51"/>
    </row>
    <row r="982" spans="4:4" x14ac:dyDescent="0.2">
      <c r="D982" s="51"/>
    </row>
    <row r="983" spans="4:4" x14ac:dyDescent="0.2">
      <c r="D983" s="51"/>
    </row>
    <row r="984" spans="4:4" x14ac:dyDescent="0.2">
      <c r="D984" s="51"/>
    </row>
    <row r="985" spans="4:4" x14ac:dyDescent="0.2">
      <c r="D985" s="51"/>
    </row>
    <row r="986" spans="4:4" x14ac:dyDescent="0.2">
      <c r="D986" s="51"/>
    </row>
    <row r="987" spans="4:4" x14ac:dyDescent="0.2">
      <c r="D987" s="51"/>
    </row>
    <row r="988" spans="4:4" x14ac:dyDescent="0.2">
      <c r="D988" s="51"/>
    </row>
    <row r="989" spans="4:4" x14ac:dyDescent="0.2">
      <c r="D989" s="51"/>
    </row>
    <row r="990" spans="4:4" x14ac:dyDescent="0.2">
      <c r="D990" s="51"/>
    </row>
    <row r="991" spans="4:4" x14ac:dyDescent="0.2">
      <c r="D991" s="51"/>
    </row>
    <row r="992" spans="4:4" x14ac:dyDescent="0.2">
      <c r="D992" s="51"/>
    </row>
    <row r="993" spans="4:4" x14ac:dyDescent="0.2">
      <c r="D993" s="51"/>
    </row>
    <row r="994" spans="4:4" x14ac:dyDescent="0.2">
      <c r="D994" s="51"/>
    </row>
    <row r="995" spans="4:4" x14ac:dyDescent="0.2">
      <c r="D995" s="51"/>
    </row>
    <row r="996" spans="4:4" x14ac:dyDescent="0.2">
      <c r="D996" s="51"/>
    </row>
    <row r="997" spans="4:4" x14ac:dyDescent="0.2">
      <c r="D997" s="51"/>
    </row>
    <row r="998" spans="4:4" x14ac:dyDescent="0.2">
      <c r="D998" s="51"/>
    </row>
    <row r="999" spans="4:4" x14ac:dyDescent="0.2">
      <c r="D999" s="51"/>
    </row>
    <row r="1000" spans="4:4" x14ac:dyDescent="0.2">
      <c r="D1000" s="51"/>
    </row>
    <row r="1001" spans="4:4" x14ac:dyDescent="0.2">
      <c r="D1001" s="51"/>
    </row>
    <row r="1002" spans="4:4" x14ac:dyDescent="0.2">
      <c r="D1002" s="51"/>
    </row>
    <row r="1003" spans="4:4" x14ac:dyDescent="0.2">
      <c r="D1003" s="51"/>
    </row>
    <row r="1004" spans="4:4" x14ac:dyDescent="0.2">
      <c r="D1004" s="51"/>
    </row>
    <row r="1005" spans="4:4" x14ac:dyDescent="0.2">
      <c r="D1005" s="51"/>
    </row>
    <row r="1006" spans="4:4" x14ac:dyDescent="0.2">
      <c r="D1006" s="51"/>
    </row>
    <row r="1007" spans="4:4" x14ac:dyDescent="0.2">
      <c r="D1007" s="51"/>
    </row>
    <row r="1008" spans="4:4" x14ac:dyDescent="0.2">
      <c r="D1008" s="51"/>
    </row>
    <row r="1009" spans="4:4" x14ac:dyDescent="0.2">
      <c r="D1009" s="51"/>
    </row>
    <row r="1010" spans="4:4" x14ac:dyDescent="0.2">
      <c r="D1010" s="51"/>
    </row>
    <row r="1011" spans="4:4" x14ac:dyDescent="0.2">
      <c r="D1011" s="51"/>
    </row>
    <row r="1012" spans="4:4" x14ac:dyDescent="0.2">
      <c r="D1012" s="51"/>
    </row>
    <row r="1013" spans="4:4" x14ac:dyDescent="0.2">
      <c r="D1013" s="51"/>
    </row>
    <row r="1014" spans="4:4" x14ac:dyDescent="0.2">
      <c r="D1014" s="51"/>
    </row>
    <row r="1015" spans="4:4" x14ac:dyDescent="0.2">
      <c r="D1015" s="51"/>
    </row>
    <row r="1016" spans="4:4" x14ac:dyDescent="0.2">
      <c r="D1016" s="51"/>
    </row>
    <row r="1017" spans="4:4" x14ac:dyDescent="0.2">
      <c r="D1017" s="51"/>
    </row>
    <row r="1018" spans="4:4" x14ac:dyDescent="0.2">
      <c r="D1018" s="51"/>
    </row>
    <row r="1019" spans="4:4" x14ac:dyDescent="0.2">
      <c r="D1019" s="51"/>
    </row>
    <row r="1020" spans="4:4" x14ac:dyDescent="0.2">
      <c r="D1020" s="51"/>
    </row>
    <row r="1021" spans="4:4" x14ac:dyDescent="0.2">
      <c r="D1021" s="51"/>
    </row>
    <row r="1022" spans="4:4" x14ac:dyDescent="0.2">
      <c r="D1022" s="51"/>
    </row>
    <row r="1023" spans="4:4" x14ac:dyDescent="0.2">
      <c r="D1023" s="51"/>
    </row>
    <row r="1024" spans="4:4" x14ac:dyDescent="0.2">
      <c r="D1024" s="51"/>
    </row>
    <row r="1025" spans="4:4" x14ac:dyDescent="0.2">
      <c r="D1025" s="51"/>
    </row>
  </sheetData>
  <phoneticPr fontId="5" type="noConversion"/>
  <conditionalFormatting sqref="M30:M398">
    <cfRule type="cellIs" dxfId="0" priority="1" operator="lessThan">
      <formula>0</formula>
    </cfRule>
  </conditionalFormatting>
  <printOptions gridLines="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8B421-0BC1-48DF-AE74-AA56758AD0FC}">
  <sheetPr>
    <tabColor theme="3"/>
  </sheetPr>
  <dimension ref="A1:M11"/>
  <sheetViews>
    <sheetView showGridLines="0" zoomScaleNormal="100" workbookViewId="0"/>
  </sheetViews>
  <sheetFormatPr defaultColWidth="8.7109375" defaultRowHeight="12.75" x14ac:dyDescent="0.2"/>
  <sheetData>
    <row r="1" spans="1:13" ht="18" customHeight="1" x14ac:dyDescent="0.2">
      <c r="A1" s="183" t="s">
        <v>30</v>
      </c>
      <c r="B1" s="181"/>
      <c r="C1" s="181"/>
      <c r="D1" s="82"/>
      <c r="E1" s="133"/>
      <c r="F1" s="133"/>
      <c r="G1" s="133"/>
      <c r="H1" s="133"/>
      <c r="I1" s="133"/>
      <c r="J1" s="133"/>
      <c r="K1" s="133"/>
      <c r="L1" s="133"/>
      <c r="M1" s="182"/>
    </row>
    <row r="2" spans="1:13" ht="18" customHeight="1" x14ac:dyDescent="0.2">
      <c r="A2" s="133" t="s">
        <v>31</v>
      </c>
      <c r="B2" s="133"/>
      <c r="C2" s="133"/>
      <c r="E2" s="133"/>
      <c r="F2" s="133"/>
      <c r="G2" s="133"/>
      <c r="H2" s="133"/>
      <c r="I2" s="133"/>
      <c r="J2" s="133"/>
      <c r="K2" s="133"/>
      <c r="L2" s="133"/>
      <c r="M2" s="182"/>
    </row>
    <row r="3" spans="1:13" ht="18" customHeight="1" x14ac:dyDescent="0.2">
      <c r="A3" s="184" t="s">
        <v>36</v>
      </c>
      <c r="B3" s="133"/>
      <c r="C3" s="133"/>
      <c r="D3" s="184"/>
      <c r="E3" s="133"/>
      <c r="F3" s="133"/>
      <c r="G3" s="133"/>
      <c r="H3" s="133"/>
      <c r="I3" s="133"/>
      <c r="J3" s="133"/>
      <c r="K3" s="133"/>
      <c r="L3" s="133"/>
      <c r="M3" s="182"/>
    </row>
    <row r="4" spans="1:13" ht="18" customHeight="1" x14ac:dyDescent="0.2">
      <c r="A4" s="184" t="s">
        <v>42</v>
      </c>
      <c r="B4" s="133"/>
      <c r="C4" s="133"/>
      <c r="D4" s="184"/>
      <c r="E4" s="133"/>
      <c r="F4" s="133"/>
      <c r="G4" s="133"/>
      <c r="H4" s="133"/>
      <c r="I4" s="133"/>
      <c r="J4" s="133"/>
      <c r="K4" s="133"/>
      <c r="L4" s="133"/>
      <c r="M4" s="182"/>
    </row>
    <row r="5" spans="1:13" ht="18" customHeight="1" x14ac:dyDescent="0.2">
      <c r="A5" s="184" t="s">
        <v>37</v>
      </c>
      <c r="B5" s="133"/>
      <c r="C5" s="133"/>
      <c r="E5" s="133"/>
      <c r="F5" s="133"/>
      <c r="G5" s="133"/>
      <c r="H5" s="133"/>
      <c r="I5" s="133"/>
      <c r="J5" s="133"/>
      <c r="K5" s="133"/>
      <c r="L5" s="133"/>
      <c r="M5" s="182"/>
    </row>
    <row r="6" spans="1:13" ht="18" customHeight="1" x14ac:dyDescent="0.2">
      <c r="A6" s="184" t="s">
        <v>27</v>
      </c>
      <c r="B6" s="133"/>
      <c r="C6" s="133"/>
      <c r="E6" s="133"/>
      <c r="F6" s="133"/>
      <c r="G6" s="133"/>
      <c r="H6" s="133"/>
      <c r="I6" s="133"/>
      <c r="J6" s="133"/>
      <c r="K6" s="133"/>
      <c r="L6" s="133"/>
      <c r="M6" s="182"/>
    </row>
    <row r="7" spans="1:13" ht="18" customHeight="1" x14ac:dyDescent="0.2">
      <c r="A7" s="184" t="s">
        <v>134</v>
      </c>
      <c r="B7" s="133"/>
      <c r="C7" s="133"/>
      <c r="E7" s="133"/>
      <c r="F7" s="133"/>
      <c r="G7" s="133"/>
      <c r="H7" s="133"/>
      <c r="I7" s="133"/>
      <c r="J7" s="133"/>
      <c r="K7" s="133"/>
      <c r="L7" s="133"/>
      <c r="M7" s="182"/>
    </row>
    <row r="8" spans="1:13" ht="18" customHeight="1" x14ac:dyDescent="0.2">
      <c r="A8" s="133" t="s">
        <v>32</v>
      </c>
      <c r="B8" s="133"/>
      <c r="C8" s="133"/>
      <c r="E8" s="133"/>
      <c r="F8" s="133"/>
      <c r="G8" s="133"/>
      <c r="H8" s="133"/>
      <c r="I8" s="133"/>
      <c r="J8" s="133"/>
      <c r="K8" s="133"/>
      <c r="L8" s="133"/>
      <c r="M8" s="182"/>
    </row>
    <row r="9" spans="1:13" ht="18" customHeight="1" x14ac:dyDescent="0.2">
      <c r="A9" s="184" t="s">
        <v>33</v>
      </c>
      <c r="B9" s="133"/>
      <c r="C9" s="133"/>
      <c r="D9" s="184"/>
      <c r="E9" s="133"/>
      <c r="F9" s="133"/>
      <c r="G9" s="133"/>
      <c r="H9" s="133"/>
      <c r="I9" s="133"/>
      <c r="J9" s="133"/>
      <c r="K9" s="133"/>
      <c r="L9" s="133"/>
      <c r="M9" s="182"/>
    </row>
    <row r="10" spans="1:13" ht="18" customHeight="1" x14ac:dyDescent="0.2">
      <c r="A10" s="133" t="s">
        <v>142</v>
      </c>
      <c r="B10" s="133"/>
      <c r="C10" s="133"/>
      <c r="E10" s="133"/>
      <c r="F10" s="133"/>
      <c r="G10" s="133"/>
      <c r="H10" s="133"/>
      <c r="I10" s="133"/>
      <c r="J10" s="133"/>
      <c r="K10" s="133"/>
      <c r="L10" s="133"/>
      <c r="M10" s="182"/>
    </row>
    <row r="11" spans="1:13" ht="18" customHeight="1" x14ac:dyDescent="0.2">
      <c r="A11" s="184" t="s">
        <v>142</v>
      </c>
    </row>
  </sheetData>
  <hyperlinks>
    <hyperlink ref="A3" location="'4.1.1'!A1" display="Table 4.1.1: Monthly retail prices of petroleum products and a crude oil price index" xr:uid="{D1C45E89-CA9E-441B-A4A0-DF36EA53C682}"/>
    <hyperlink ref="A9" location="Methodology!A1" display="Methodology notes" xr:uid="{2FA31AB1-3518-44CD-9560-7F4A78D03E50}"/>
    <hyperlink ref="A5" location="'4.1.2'!A1" display="Table 4.1.2: Annual retail prices of petroleum products and a crude oil price index" xr:uid="{1AADDE50-4355-4D7A-A713-6DA34FF6ACEC}"/>
    <hyperlink ref="A11" location="Charts!A1" display="Charts" xr:uid="{D25968C0-9135-43AD-882E-A4F897F62228}"/>
    <hyperlink ref="A7" location="'4.1.3'!A1" display="Table 4.1.3: Typical January retail prices of petroleum products and a crude oil price index" xr:uid="{DB8AF8E5-B475-4363-8209-230759633639}"/>
    <hyperlink ref="A4" location="'4.1.1 (Quarterly)'!A1" display="Table 4.1.1 Typical retail prices of petroleum products and a crude oil price index (quarterly)" xr:uid="{4A737C30-57CA-4B11-81C5-C4867CFF9395}"/>
    <hyperlink ref="A6" location="'4.1.2 (excl. VAT)'!A1" display="Typical retail prices of petroleum products excluding VAT and duty" xr:uid="{79FA16A4-3BE9-4315-9DB5-3937EE68E331}"/>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9B07F-0BC3-4574-B9B5-CD9319FE27AB}">
  <sheetPr>
    <tabColor theme="4"/>
  </sheetPr>
  <dimension ref="A1:N424"/>
  <sheetViews>
    <sheetView showGridLines="0" zoomScaleNormal="100" workbookViewId="0">
      <pane ySplit="10" topLeftCell="A11" activePane="bottomLeft" state="frozen"/>
      <selection pane="bottomLeft" activeCell="A11" sqref="A11"/>
    </sheetView>
  </sheetViews>
  <sheetFormatPr defaultColWidth="15" defaultRowHeight="12.75" x14ac:dyDescent="0.2"/>
  <cols>
    <col min="1" max="14" width="15.5703125" customWidth="1"/>
  </cols>
  <sheetData>
    <row r="1" spans="1:14" ht="18" customHeight="1" x14ac:dyDescent="0.2">
      <c r="A1" s="131" t="s">
        <v>41</v>
      </c>
      <c r="B1" s="83"/>
      <c r="C1" s="83"/>
      <c r="D1" s="83"/>
      <c r="E1" s="83"/>
      <c r="F1" s="83"/>
      <c r="G1" s="83"/>
      <c r="H1" s="83"/>
      <c r="I1" s="83"/>
      <c r="J1" s="132"/>
      <c r="K1" s="3"/>
      <c r="L1" s="3"/>
      <c r="M1" s="3"/>
      <c r="N1" s="3"/>
    </row>
    <row r="2" spans="1:14" ht="18" customHeight="1" x14ac:dyDescent="0.2">
      <c r="A2" s="133" t="s">
        <v>96</v>
      </c>
      <c r="B2" s="83"/>
      <c r="C2" s="83"/>
      <c r="D2" s="83"/>
      <c r="E2" s="83"/>
      <c r="F2" s="83"/>
      <c r="G2" s="83"/>
      <c r="H2" s="83"/>
      <c r="I2" s="83"/>
      <c r="J2" s="132"/>
      <c r="K2" s="3"/>
      <c r="L2" s="3"/>
      <c r="M2" s="3"/>
      <c r="N2" s="3"/>
    </row>
    <row r="3" spans="1:14" ht="18" customHeight="1" x14ac:dyDescent="0.2">
      <c r="A3" s="133" t="s">
        <v>151</v>
      </c>
      <c r="B3" s="83"/>
      <c r="C3" s="83"/>
      <c r="D3" s="83"/>
      <c r="E3" s="83"/>
      <c r="F3" s="83"/>
      <c r="G3" s="83"/>
      <c r="H3" s="83"/>
      <c r="I3" s="83"/>
      <c r="J3" s="132"/>
      <c r="K3" s="3"/>
      <c r="L3" s="3"/>
      <c r="M3" s="3"/>
      <c r="N3" s="3"/>
    </row>
    <row r="4" spans="1:14" ht="18" customHeight="1" x14ac:dyDescent="0.2">
      <c r="A4" s="133" t="s">
        <v>97</v>
      </c>
      <c r="B4" s="83"/>
      <c r="C4" s="83"/>
      <c r="D4" s="83"/>
      <c r="E4" s="83"/>
      <c r="F4" s="83"/>
      <c r="G4" s="83"/>
      <c r="H4" s="83"/>
      <c r="I4" s="83"/>
      <c r="J4" s="132"/>
      <c r="K4" s="3"/>
      <c r="L4" s="3"/>
      <c r="M4" s="3"/>
      <c r="N4" s="3"/>
    </row>
    <row r="5" spans="1:14" ht="18" customHeight="1" x14ac:dyDescent="0.2">
      <c r="A5" s="133" t="s">
        <v>98</v>
      </c>
      <c r="B5" s="83"/>
      <c r="C5" s="83"/>
      <c r="D5" s="83"/>
      <c r="E5" s="83"/>
      <c r="F5" s="83"/>
      <c r="G5" s="83"/>
      <c r="H5" s="83"/>
      <c r="I5" s="83"/>
      <c r="J5" s="132"/>
      <c r="K5" s="3"/>
      <c r="L5" s="3"/>
      <c r="M5" s="3"/>
      <c r="N5" s="3"/>
    </row>
    <row r="6" spans="1:14" ht="18" customHeight="1" x14ac:dyDescent="0.2">
      <c r="A6" s="134" t="s">
        <v>99</v>
      </c>
      <c r="B6" s="83"/>
      <c r="C6" s="83"/>
      <c r="D6" s="83"/>
      <c r="E6" s="83"/>
      <c r="F6" s="83"/>
      <c r="G6" s="83"/>
      <c r="H6" s="83"/>
      <c r="I6" s="83"/>
      <c r="J6" s="132"/>
      <c r="K6" s="3"/>
      <c r="L6" s="3"/>
      <c r="M6" s="3"/>
      <c r="N6" s="3"/>
    </row>
    <row r="7" spans="1:14" ht="18" customHeight="1" x14ac:dyDescent="0.25">
      <c r="A7" s="206" t="s">
        <v>146</v>
      </c>
    </row>
    <row r="8" spans="1:14" ht="18" customHeight="1" x14ac:dyDescent="0.2">
      <c r="A8" s="134" t="s">
        <v>117</v>
      </c>
      <c r="B8" s="83"/>
      <c r="C8" s="83"/>
      <c r="D8" s="83"/>
      <c r="E8" s="83"/>
      <c r="F8" s="83"/>
      <c r="G8" s="83"/>
      <c r="H8" s="83"/>
      <c r="I8" s="83"/>
      <c r="J8" s="132"/>
      <c r="K8" s="3"/>
      <c r="L8" s="3"/>
      <c r="M8" s="3"/>
      <c r="N8" s="3"/>
    </row>
    <row r="9" spans="1:14" ht="18" customHeight="1" x14ac:dyDescent="0.2">
      <c r="A9" s="134" t="s">
        <v>209</v>
      </c>
      <c r="B9" s="83"/>
      <c r="C9" s="83"/>
      <c r="D9" s="83"/>
      <c r="E9" s="83"/>
      <c r="F9" s="83"/>
      <c r="G9" s="83"/>
      <c r="H9" s="83"/>
      <c r="I9" s="83"/>
      <c r="J9" s="132"/>
      <c r="K9" s="3"/>
      <c r="L9" s="3"/>
      <c r="M9" s="3"/>
      <c r="N9" s="3"/>
    </row>
    <row r="10" spans="1:14" ht="92.1" customHeight="1" x14ac:dyDescent="0.2">
      <c r="A10" s="156" t="s">
        <v>93</v>
      </c>
      <c r="B10" s="157" t="s">
        <v>94</v>
      </c>
      <c r="C10" s="175" t="s">
        <v>156</v>
      </c>
      <c r="D10" s="175" t="s">
        <v>153</v>
      </c>
      <c r="E10" s="175" t="s">
        <v>154</v>
      </c>
      <c r="F10" s="175" t="s">
        <v>155</v>
      </c>
      <c r="G10" s="175" t="s">
        <v>157</v>
      </c>
      <c r="H10" s="175" t="s">
        <v>158</v>
      </c>
      <c r="I10" s="207" t="s">
        <v>162</v>
      </c>
      <c r="J10" s="215" t="s">
        <v>163</v>
      </c>
      <c r="K10" s="207" t="s">
        <v>161</v>
      </c>
      <c r="L10" s="207" t="s">
        <v>160</v>
      </c>
      <c r="M10" s="207" t="s">
        <v>159</v>
      </c>
      <c r="N10" s="207" t="s">
        <v>150</v>
      </c>
    </row>
    <row r="11" spans="1:14" ht="14.25" customHeight="1" x14ac:dyDescent="0.2">
      <c r="A11" s="135">
        <v>1989</v>
      </c>
      <c r="B11" s="136" t="s">
        <v>50</v>
      </c>
      <c r="C11" s="125">
        <v>37.14</v>
      </c>
      <c r="D11" s="87"/>
      <c r="E11" s="87">
        <v>36.020000000000003</v>
      </c>
      <c r="F11" s="87">
        <v>34.17</v>
      </c>
      <c r="G11" s="87">
        <v>11.41</v>
      </c>
      <c r="H11" s="87">
        <v>11.15</v>
      </c>
      <c r="I11" s="87"/>
      <c r="J11" s="137"/>
      <c r="K11" s="110"/>
      <c r="L11" s="138"/>
      <c r="M11" s="138"/>
      <c r="N11" s="197">
        <f>(Typical_retail_prices_of_petroleum_products_and_a_crude_oil_price_index_monthly[[#This Row],[Month]]&amp;" "&amp;Typical_retail_prices_of_petroleum_products_and_a_crude_oil_price_index_monthly[[#This Row],[Year]])*1</f>
        <v>32509</v>
      </c>
    </row>
    <row r="12" spans="1:14" ht="14.25" customHeight="1" x14ac:dyDescent="0.2">
      <c r="A12" s="135">
        <v>1989</v>
      </c>
      <c r="B12" s="136" t="s">
        <v>51</v>
      </c>
      <c r="C12" s="125">
        <v>38.299999999999997</v>
      </c>
      <c r="D12" s="87"/>
      <c r="E12" s="87">
        <v>36.880000000000003</v>
      </c>
      <c r="F12" s="87">
        <v>35.03</v>
      </c>
      <c r="G12" s="87">
        <v>10.83</v>
      </c>
      <c r="H12" s="87">
        <v>10.49</v>
      </c>
      <c r="I12" s="87"/>
      <c r="J12" s="137"/>
      <c r="K12" s="110"/>
      <c r="L12" s="140"/>
      <c r="M12" s="140"/>
      <c r="N12" s="197">
        <f>(Typical_retail_prices_of_petroleum_products_and_a_crude_oil_price_index_monthly[[#This Row],[Month]]&amp;" "&amp;Typical_retail_prices_of_petroleum_products_and_a_crude_oil_price_index_monthly[[#This Row],[Year]])*1</f>
        <v>32540</v>
      </c>
    </row>
    <row r="13" spans="1:14" ht="14.25" customHeight="1" x14ac:dyDescent="0.2">
      <c r="A13" s="135">
        <v>1989</v>
      </c>
      <c r="B13" s="136" t="s">
        <v>52</v>
      </c>
      <c r="C13" s="125">
        <v>38.85</v>
      </c>
      <c r="D13" s="87"/>
      <c r="E13" s="87">
        <v>37.299999999999997</v>
      </c>
      <c r="F13" s="87">
        <v>35.090000000000003</v>
      </c>
      <c r="G13" s="87">
        <v>11.4</v>
      </c>
      <c r="H13" s="87">
        <v>10.9</v>
      </c>
      <c r="I13" s="87"/>
      <c r="J13" s="137"/>
      <c r="K13" s="110"/>
      <c r="L13" s="125"/>
      <c r="M13" s="125"/>
      <c r="N13" s="197">
        <f>(Typical_retail_prices_of_petroleum_products_and_a_crude_oil_price_index_monthly[[#This Row],[Month]]&amp;" "&amp;Typical_retail_prices_of_petroleum_products_and_a_crude_oil_price_index_monthly[[#This Row],[Year]])*1</f>
        <v>32568</v>
      </c>
    </row>
    <row r="14" spans="1:14" ht="14.25" customHeight="1" x14ac:dyDescent="0.2">
      <c r="A14" s="135">
        <v>1989</v>
      </c>
      <c r="B14" s="136" t="s">
        <v>53</v>
      </c>
      <c r="C14" s="125">
        <v>41.14</v>
      </c>
      <c r="D14" s="87"/>
      <c r="E14" s="87">
        <v>39.090000000000003</v>
      </c>
      <c r="F14" s="87">
        <v>36.08</v>
      </c>
      <c r="G14" s="87">
        <v>11.45</v>
      </c>
      <c r="H14" s="87">
        <v>10.83</v>
      </c>
      <c r="I14" s="87"/>
      <c r="J14" s="137"/>
      <c r="K14" s="110"/>
      <c r="L14" s="125"/>
      <c r="M14" s="125"/>
      <c r="N14" s="197">
        <f>(Typical_retail_prices_of_petroleum_products_and_a_crude_oil_price_index_monthly[[#This Row],[Month]]&amp;" "&amp;Typical_retail_prices_of_petroleum_products_and_a_crude_oil_price_index_monthly[[#This Row],[Year]])*1</f>
        <v>32599</v>
      </c>
    </row>
    <row r="15" spans="1:14" ht="14.25" customHeight="1" x14ac:dyDescent="0.2">
      <c r="A15" s="135">
        <v>1989</v>
      </c>
      <c r="B15" s="136" t="s">
        <v>54</v>
      </c>
      <c r="C15" s="125">
        <v>42.83</v>
      </c>
      <c r="D15" s="87"/>
      <c r="E15" s="87">
        <v>40.81</v>
      </c>
      <c r="F15" s="87">
        <v>36.06</v>
      </c>
      <c r="G15" s="87">
        <v>11.41</v>
      </c>
      <c r="H15" s="87">
        <v>10.81</v>
      </c>
      <c r="I15" s="87"/>
      <c r="J15" s="137"/>
      <c r="K15" s="110"/>
      <c r="L15" s="125"/>
      <c r="M15" s="125"/>
      <c r="N15" s="197">
        <f>(Typical_retail_prices_of_petroleum_products_and_a_crude_oil_price_index_monthly[[#This Row],[Month]]&amp;" "&amp;Typical_retail_prices_of_petroleum_products_and_a_crude_oil_price_index_monthly[[#This Row],[Year]])*1</f>
        <v>32629</v>
      </c>
    </row>
    <row r="16" spans="1:14" ht="14.25" customHeight="1" x14ac:dyDescent="0.2">
      <c r="A16" s="135">
        <v>1989</v>
      </c>
      <c r="B16" s="136" t="s">
        <v>13</v>
      </c>
      <c r="C16" s="125">
        <v>42.7</v>
      </c>
      <c r="D16" s="87"/>
      <c r="E16" s="87">
        <v>40.74</v>
      </c>
      <c r="F16" s="87">
        <v>35.93</v>
      </c>
      <c r="G16" s="87">
        <v>11.48</v>
      </c>
      <c r="H16" s="87">
        <v>11.26</v>
      </c>
      <c r="I16" s="87"/>
      <c r="J16" s="137"/>
      <c r="K16" s="110"/>
      <c r="L16" s="125"/>
      <c r="M16" s="125"/>
      <c r="N16" s="197">
        <f>(Typical_retail_prices_of_petroleum_products_and_a_crude_oil_price_index_monthly[[#This Row],[Month]]&amp;" "&amp;Typical_retail_prices_of_petroleum_products_and_a_crude_oil_price_index_monthly[[#This Row],[Year]])*1</f>
        <v>32660</v>
      </c>
    </row>
    <row r="17" spans="1:14" ht="14.25" customHeight="1" x14ac:dyDescent="0.2">
      <c r="A17" s="135">
        <v>1989</v>
      </c>
      <c r="B17" s="136" t="s">
        <v>55</v>
      </c>
      <c r="C17" s="125">
        <v>41.49</v>
      </c>
      <c r="D17" s="87"/>
      <c r="E17" s="87">
        <v>39.26</v>
      </c>
      <c r="F17" s="87">
        <v>35.869999999999997</v>
      </c>
      <c r="G17" s="87">
        <v>11</v>
      </c>
      <c r="H17" s="87">
        <v>10.91</v>
      </c>
      <c r="I17" s="87"/>
      <c r="J17" s="137"/>
      <c r="K17" s="110"/>
      <c r="L17" s="125"/>
      <c r="M17" s="125"/>
      <c r="N17" s="197">
        <f>(Typical_retail_prices_of_petroleum_products_and_a_crude_oil_price_index_monthly[[#This Row],[Month]]&amp;" "&amp;Typical_retail_prices_of_petroleum_products_and_a_crude_oil_price_index_monthly[[#This Row],[Year]])*1</f>
        <v>32690</v>
      </c>
    </row>
    <row r="18" spans="1:14" ht="14.25" customHeight="1" x14ac:dyDescent="0.2">
      <c r="A18" s="135">
        <v>1989</v>
      </c>
      <c r="B18" s="136" t="s">
        <v>56</v>
      </c>
      <c r="C18" s="125">
        <v>39.92</v>
      </c>
      <c r="D18" s="87"/>
      <c r="E18" s="87">
        <v>37.4</v>
      </c>
      <c r="F18" s="87">
        <v>35.700000000000003</v>
      </c>
      <c r="G18" s="87">
        <v>11.48</v>
      </c>
      <c r="H18" s="87">
        <v>11.19</v>
      </c>
      <c r="I18" s="87"/>
      <c r="J18" s="137"/>
      <c r="K18" s="110"/>
      <c r="L18" s="125"/>
      <c r="M18" s="125"/>
      <c r="N18" s="197">
        <f>(Typical_retail_prices_of_petroleum_products_and_a_crude_oil_price_index_monthly[[#This Row],[Month]]&amp;" "&amp;Typical_retail_prices_of_petroleum_products_and_a_crude_oil_price_index_monthly[[#This Row],[Year]])*1</f>
        <v>32721</v>
      </c>
    </row>
    <row r="19" spans="1:14" ht="14.25" customHeight="1" x14ac:dyDescent="0.2">
      <c r="A19" s="135">
        <v>1989</v>
      </c>
      <c r="B19" s="136" t="s">
        <v>57</v>
      </c>
      <c r="C19" s="125">
        <v>40.79</v>
      </c>
      <c r="D19" s="87"/>
      <c r="E19" s="87">
        <v>38.19</v>
      </c>
      <c r="F19" s="87">
        <v>36</v>
      </c>
      <c r="G19" s="87">
        <v>12.33</v>
      </c>
      <c r="H19" s="87">
        <v>11.89</v>
      </c>
      <c r="I19" s="87"/>
      <c r="J19" s="137"/>
      <c r="K19" s="110"/>
      <c r="L19" s="125"/>
      <c r="M19" s="125"/>
      <c r="N19" s="197">
        <f>(Typical_retail_prices_of_petroleum_products_and_a_crude_oil_price_index_monthly[[#This Row],[Month]]&amp;" "&amp;Typical_retail_prices_of_petroleum_products_and_a_crude_oil_price_index_monthly[[#This Row],[Year]])*1</f>
        <v>32752</v>
      </c>
    </row>
    <row r="20" spans="1:14" ht="14.25" customHeight="1" x14ac:dyDescent="0.2">
      <c r="A20" s="135">
        <v>1989</v>
      </c>
      <c r="B20" s="136" t="s">
        <v>58</v>
      </c>
      <c r="C20" s="125">
        <v>40.89</v>
      </c>
      <c r="D20" s="87"/>
      <c r="E20" s="87">
        <v>38.299999999999997</v>
      </c>
      <c r="F20" s="87">
        <v>37.33</v>
      </c>
      <c r="G20" s="87">
        <v>13.13</v>
      </c>
      <c r="H20" s="87">
        <v>12.5</v>
      </c>
      <c r="I20" s="87"/>
      <c r="J20" s="137"/>
      <c r="K20" s="110"/>
      <c r="L20" s="125"/>
      <c r="M20" s="125"/>
      <c r="N20" s="197">
        <f>(Typical_retail_prices_of_petroleum_products_and_a_crude_oil_price_index_monthly[[#This Row],[Month]]&amp;" "&amp;Typical_retail_prices_of_petroleum_products_and_a_crude_oil_price_index_monthly[[#This Row],[Year]])*1</f>
        <v>32782</v>
      </c>
    </row>
    <row r="21" spans="1:14" ht="14.25" customHeight="1" x14ac:dyDescent="0.2">
      <c r="A21" s="135">
        <v>1989</v>
      </c>
      <c r="B21" s="136" t="s">
        <v>59</v>
      </c>
      <c r="C21" s="125">
        <v>40.68</v>
      </c>
      <c r="D21" s="87"/>
      <c r="E21" s="87">
        <v>38.08</v>
      </c>
      <c r="F21" s="87">
        <v>37.76</v>
      </c>
      <c r="G21" s="87">
        <v>13.79</v>
      </c>
      <c r="H21" s="87">
        <v>13.28</v>
      </c>
      <c r="I21" s="87"/>
      <c r="J21" s="137"/>
      <c r="K21" s="110"/>
      <c r="L21" s="125"/>
      <c r="M21" s="125"/>
      <c r="N21" s="197">
        <f>(Typical_retail_prices_of_petroleum_products_and_a_crude_oil_price_index_monthly[[#This Row],[Month]]&amp;" "&amp;Typical_retail_prices_of_petroleum_products_and_a_crude_oil_price_index_monthly[[#This Row],[Year]])*1</f>
        <v>32813</v>
      </c>
    </row>
    <row r="22" spans="1:14" ht="14.25" customHeight="1" x14ac:dyDescent="0.2">
      <c r="A22" s="135">
        <v>1989</v>
      </c>
      <c r="B22" s="136" t="s">
        <v>60</v>
      </c>
      <c r="C22" s="125">
        <v>39.97</v>
      </c>
      <c r="D22" s="87"/>
      <c r="E22" s="87">
        <v>37.380000000000003</v>
      </c>
      <c r="F22" s="87">
        <v>39.159999999999997</v>
      </c>
      <c r="G22" s="87">
        <v>14.71</v>
      </c>
      <c r="H22" s="87">
        <v>14.44</v>
      </c>
      <c r="I22" s="87"/>
      <c r="J22" s="137"/>
      <c r="K22" s="110"/>
      <c r="L22" s="125"/>
      <c r="M22" s="125"/>
      <c r="N22" s="197">
        <f>(Typical_retail_prices_of_petroleum_products_and_a_crude_oil_price_index_monthly[[#This Row],[Month]]&amp;" "&amp;Typical_retail_prices_of_petroleum_products_and_a_crude_oil_price_index_monthly[[#This Row],[Year]])*1</f>
        <v>32843</v>
      </c>
    </row>
    <row r="23" spans="1:14" ht="14.25" customHeight="1" x14ac:dyDescent="0.2">
      <c r="A23" s="135">
        <v>1990</v>
      </c>
      <c r="B23" s="136" t="s">
        <v>50</v>
      </c>
      <c r="C23" s="125">
        <v>40.92</v>
      </c>
      <c r="D23" s="87"/>
      <c r="E23" s="87">
        <v>38.369999999999997</v>
      </c>
      <c r="F23" s="87">
        <v>39.21</v>
      </c>
      <c r="G23" s="87">
        <v>15.45</v>
      </c>
      <c r="H23" s="87">
        <v>15.46</v>
      </c>
      <c r="I23" s="87"/>
      <c r="J23" s="137"/>
      <c r="K23" s="110"/>
      <c r="L23" s="125"/>
      <c r="M23" s="125"/>
      <c r="N23" s="197">
        <f>(Typical_retail_prices_of_petroleum_products_and_a_crude_oil_price_index_monthly[[#This Row],[Month]]&amp;" "&amp;Typical_retail_prices_of_petroleum_products_and_a_crude_oil_price_index_monthly[[#This Row],[Year]])*1</f>
        <v>32874</v>
      </c>
    </row>
    <row r="24" spans="1:14" ht="14.25" customHeight="1" x14ac:dyDescent="0.2">
      <c r="A24" s="135">
        <v>1990</v>
      </c>
      <c r="B24" s="136" t="s">
        <v>51</v>
      </c>
      <c r="C24" s="125">
        <v>40.85</v>
      </c>
      <c r="D24" s="87"/>
      <c r="E24" s="87">
        <v>38.26</v>
      </c>
      <c r="F24" s="87">
        <v>37.619999999999997</v>
      </c>
      <c r="G24" s="87">
        <v>13.64</v>
      </c>
      <c r="H24" s="87">
        <v>12.96</v>
      </c>
      <c r="I24" s="87"/>
      <c r="J24" s="137"/>
      <c r="K24" s="110"/>
      <c r="L24" s="125"/>
      <c r="M24" s="125"/>
      <c r="N24" s="197">
        <f>(Typical_retail_prices_of_petroleum_products_and_a_crude_oil_price_index_monthly[[#This Row],[Month]]&amp;" "&amp;Typical_retail_prices_of_petroleum_products_and_a_crude_oil_price_index_monthly[[#This Row],[Year]])*1</f>
        <v>32905</v>
      </c>
    </row>
    <row r="25" spans="1:14" ht="14.25" customHeight="1" x14ac:dyDescent="0.2">
      <c r="A25" s="135">
        <v>1990</v>
      </c>
      <c r="B25" s="136" t="s">
        <v>52</v>
      </c>
      <c r="C25" s="125">
        <v>40.9</v>
      </c>
      <c r="D25" s="87"/>
      <c r="E25" s="87">
        <v>38.28</v>
      </c>
      <c r="F25" s="87">
        <v>37.369999999999997</v>
      </c>
      <c r="G25" s="87">
        <v>13.04</v>
      </c>
      <c r="H25" s="87">
        <v>12.56</v>
      </c>
      <c r="I25" s="87"/>
      <c r="J25" s="137"/>
      <c r="K25" s="110"/>
      <c r="L25" s="125"/>
      <c r="M25" s="125"/>
      <c r="N25" s="197">
        <f>(Typical_retail_prices_of_petroleum_products_and_a_crude_oil_price_index_monthly[[#This Row],[Month]]&amp;" "&amp;Typical_retail_prices_of_petroleum_products_and_a_crude_oil_price_index_monthly[[#This Row],[Year]])*1</f>
        <v>32933</v>
      </c>
    </row>
    <row r="26" spans="1:14" ht="14.25" customHeight="1" x14ac:dyDescent="0.2">
      <c r="A26" s="135">
        <v>1990</v>
      </c>
      <c r="B26" s="136" t="s">
        <v>53</v>
      </c>
      <c r="C26" s="125">
        <v>44.27</v>
      </c>
      <c r="D26" s="87"/>
      <c r="E26" s="87">
        <v>41.37</v>
      </c>
      <c r="F26" s="87">
        <v>39.19</v>
      </c>
      <c r="G26" s="87">
        <v>12.47</v>
      </c>
      <c r="H26" s="87">
        <v>12.37</v>
      </c>
      <c r="I26" s="87"/>
      <c r="J26" s="137"/>
      <c r="K26" s="110"/>
      <c r="L26" s="125"/>
      <c r="M26" s="125"/>
      <c r="N26" s="197">
        <f>(Typical_retail_prices_of_petroleum_products_and_a_crude_oil_price_index_monthly[[#This Row],[Month]]&amp;" "&amp;Typical_retail_prices_of_petroleum_products_and_a_crude_oil_price_index_monthly[[#This Row],[Year]])*1</f>
        <v>32964</v>
      </c>
    </row>
    <row r="27" spans="1:14" ht="14.25" customHeight="1" x14ac:dyDescent="0.2">
      <c r="A27" s="135">
        <v>1990</v>
      </c>
      <c r="B27" s="136" t="s">
        <v>54</v>
      </c>
      <c r="C27" s="125">
        <v>43.84</v>
      </c>
      <c r="D27" s="87"/>
      <c r="E27" s="87">
        <v>40.98</v>
      </c>
      <c r="F27" s="87">
        <v>39.68</v>
      </c>
      <c r="G27" s="87">
        <v>12.19</v>
      </c>
      <c r="H27" s="87">
        <v>11.92</v>
      </c>
      <c r="I27" s="87"/>
      <c r="J27" s="137"/>
      <c r="K27" s="110"/>
      <c r="L27" s="125"/>
      <c r="M27" s="125"/>
      <c r="N27" s="197">
        <f>(Typical_retail_prices_of_petroleum_products_and_a_crude_oil_price_index_monthly[[#This Row],[Month]]&amp;" "&amp;Typical_retail_prices_of_petroleum_products_and_a_crude_oil_price_index_monthly[[#This Row],[Year]])*1</f>
        <v>32994</v>
      </c>
    </row>
    <row r="28" spans="1:14" ht="14.25" customHeight="1" x14ac:dyDescent="0.2">
      <c r="A28" s="135">
        <v>1990</v>
      </c>
      <c r="B28" s="136" t="s">
        <v>13</v>
      </c>
      <c r="C28" s="125">
        <v>43.73</v>
      </c>
      <c r="D28" s="87"/>
      <c r="E28" s="87">
        <v>40.83</v>
      </c>
      <c r="F28" s="87">
        <v>38.130000000000003</v>
      </c>
      <c r="G28" s="87">
        <v>11.84</v>
      </c>
      <c r="H28" s="87">
        <v>11.51</v>
      </c>
      <c r="I28" s="87"/>
      <c r="J28" s="137"/>
      <c r="K28" s="110"/>
      <c r="L28" s="125"/>
      <c r="M28" s="125"/>
      <c r="N28" s="197">
        <f>(Typical_retail_prices_of_petroleum_products_and_a_crude_oil_price_index_monthly[[#This Row],[Month]]&amp;" "&amp;Typical_retail_prices_of_petroleum_products_and_a_crude_oil_price_index_monthly[[#This Row],[Year]])*1</f>
        <v>33025</v>
      </c>
    </row>
    <row r="29" spans="1:14" ht="14.25" customHeight="1" x14ac:dyDescent="0.2">
      <c r="A29" s="135">
        <v>1990</v>
      </c>
      <c r="B29" s="136" t="s">
        <v>55</v>
      </c>
      <c r="C29" s="125">
        <v>43.26</v>
      </c>
      <c r="D29" s="87"/>
      <c r="E29" s="87">
        <v>40.33</v>
      </c>
      <c r="F29" s="87">
        <v>37.58</v>
      </c>
      <c r="G29" s="87">
        <v>12.17</v>
      </c>
      <c r="H29" s="87">
        <v>11.9</v>
      </c>
      <c r="I29" s="87"/>
      <c r="J29" s="137"/>
      <c r="K29" s="110"/>
      <c r="L29" s="125"/>
      <c r="M29" s="125"/>
      <c r="N29" s="197">
        <f>(Typical_retail_prices_of_petroleum_products_and_a_crude_oil_price_index_monthly[[#This Row],[Month]]&amp;" "&amp;Typical_retail_prices_of_petroleum_products_and_a_crude_oil_price_index_monthly[[#This Row],[Year]])*1</f>
        <v>33055</v>
      </c>
    </row>
    <row r="30" spans="1:14" ht="14.25" customHeight="1" x14ac:dyDescent="0.2">
      <c r="A30" s="135">
        <v>1990</v>
      </c>
      <c r="B30" s="136" t="s">
        <v>56</v>
      </c>
      <c r="C30" s="125">
        <v>46.82</v>
      </c>
      <c r="D30" s="87"/>
      <c r="E30" s="87">
        <v>43.89</v>
      </c>
      <c r="F30" s="87">
        <v>40.26</v>
      </c>
      <c r="G30" s="87">
        <v>15.39</v>
      </c>
      <c r="H30" s="87">
        <v>14.93</v>
      </c>
      <c r="I30" s="87"/>
      <c r="J30" s="137"/>
      <c r="K30" s="110"/>
      <c r="L30" s="125"/>
      <c r="M30" s="125"/>
      <c r="N30" s="197">
        <f>(Typical_retail_prices_of_petroleum_products_and_a_crude_oil_price_index_monthly[[#This Row],[Month]]&amp;" "&amp;Typical_retail_prices_of_petroleum_products_and_a_crude_oil_price_index_monthly[[#This Row],[Year]])*1</f>
        <v>33086</v>
      </c>
    </row>
    <row r="31" spans="1:14" ht="14.25" customHeight="1" x14ac:dyDescent="0.2">
      <c r="A31" s="135">
        <v>1990</v>
      </c>
      <c r="B31" s="136" t="s">
        <v>57</v>
      </c>
      <c r="C31" s="125">
        <v>50.64</v>
      </c>
      <c r="D31" s="87"/>
      <c r="E31" s="87">
        <v>47.71</v>
      </c>
      <c r="F31" s="87">
        <v>42.67</v>
      </c>
      <c r="G31" s="87">
        <v>18.309999999999999</v>
      </c>
      <c r="H31" s="87">
        <v>16.940000000000001</v>
      </c>
      <c r="I31" s="87"/>
      <c r="J31" s="137"/>
      <c r="K31" s="110"/>
      <c r="L31" s="125"/>
      <c r="M31" s="125"/>
      <c r="N31" s="197">
        <f>(Typical_retail_prices_of_petroleum_products_and_a_crude_oil_price_index_monthly[[#This Row],[Month]]&amp;" "&amp;Typical_retail_prices_of_petroleum_products_and_a_crude_oil_price_index_monthly[[#This Row],[Year]])*1</f>
        <v>33117</v>
      </c>
    </row>
    <row r="32" spans="1:14" ht="14.25" customHeight="1" x14ac:dyDescent="0.2">
      <c r="A32" s="135">
        <v>1990</v>
      </c>
      <c r="B32" s="136" t="s">
        <v>58</v>
      </c>
      <c r="C32" s="125">
        <v>51.45</v>
      </c>
      <c r="D32" s="87"/>
      <c r="E32" s="87">
        <v>48.52</v>
      </c>
      <c r="F32" s="87">
        <v>45.85</v>
      </c>
      <c r="G32" s="87">
        <v>23.91</v>
      </c>
      <c r="H32" s="87">
        <v>19.66</v>
      </c>
      <c r="I32" s="87"/>
      <c r="J32" s="137"/>
      <c r="K32" s="110"/>
      <c r="L32" s="125"/>
      <c r="M32" s="125"/>
      <c r="N32" s="197">
        <f>(Typical_retail_prices_of_petroleum_products_and_a_crude_oil_price_index_monthly[[#This Row],[Month]]&amp;" "&amp;Typical_retail_prices_of_petroleum_products_and_a_crude_oil_price_index_monthly[[#This Row],[Year]])*1</f>
        <v>33147</v>
      </c>
    </row>
    <row r="33" spans="1:14" ht="14.25" customHeight="1" x14ac:dyDescent="0.2">
      <c r="A33" s="135">
        <v>1990</v>
      </c>
      <c r="B33" s="136" t="s">
        <v>59</v>
      </c>
      <c r="C33" s="125">
        <v>47.53</v>
      </c>
      <c r="D33" s="87"/>
      <c r="E33" s="87">
        <v>44.55</v>
      </c>
      <c r="F33" s="87">
        <v>44.52</v>
      </c>
      <c r="G33" s="87">
        <v>20.64</v>
      </c>
      <c r="H33" s="87">
        <v>18.11</v>
      </c>
      <c r="I33" s="87"/>
      <c r="J33" s="137"/>
      <c r="K33" s="110"/>
      <c r="L33" s="125"/>
      <c r="M33" s="125"/>
      <c r="N33" s="197">
        <f>(Typical_retail_prices_of_petroleum_products_and_a_crude_oil_price_index_monthly[[#This Row],[Month]]&amp;" "&amp;Typical_retail_prices_of_petroleum_products_and_a_crude_oil_price_index_monthly[[#This Row],[Year]])*1</f>
        <v>33178</v>
      </c>
    </row>
    <row r="34" spans="1:14" ht="14.25" customHeight="1" x14ac:dyDescent="0.2">
      <c r="A34" s="135">
        <v>1990</v>
      </c>
      <c r="B34" s="136" t="s">
        <v>60</v>
      </c>
      <c r="C34" s="125">
        <v>44.28</v>
      </c>
      <c r="D34" s="87"/>
      <c r="E34" s="87">
        <v>41.29</v>
      </c>
      <c r="F34" s="87">
        <v>43.7</v>
      </c>
      <c r="G34" s="87">
        <v>17.670000000000002</v>
      </c>
      <c r="H34" s="87">
        <v>17.350000000000001</v>
      </c>
      <c r="I34" s="87"/>
      <c r="J34" s="137"/>
      <c r="K34" s="110"/>
      <c r="L34" s="125"/>
      <c r="M34" s="125"/>
      <c r="N34" s="197">
        <f>(Typical_retail_prices_of_petroleum_products_and_a_crude_oil_price_index_monthly[[#This Row],[Month]]&amp;" "&amp;Typical_retail_prices_of_petroleum_products_and_a_crude_oil_price_index_monthly[[#This Row],[Year]])*1</f>
        <v>33208</v>
      </c>
    </row>
    <row r="35" spans="1:14" ht="14.25" customHeight="1" x14ac:dyDescent="0.2">
      <c r="A35" s="135">
        <v>1991</v>
      </c>
      <c r="B35" s="136" t="s">
        <v>50</v>
      </c>
      <c r="C35" s="125">
        <v>45.13</v>
      </c>
      <c r="D35" s="87">
        <v>44.38</v>
      </c>
      <c r="E35" s="87">
        <v>42.14</v>
      </c>
      <c r="F35" s="87">
        <v>43.31</v>
      </c>
      <c r="G35" s="87">
        <v>17.52</v>
      </c>
      <c r="H35" s="87">
        <v>17.13</v>
      </c>
      <c r="I35" s="87"/>
      <c r="J35" s="137">
        <f t="shared" ref="J35:J98" si="0">F35-E35</f>
        <v>1.1700000000000017</v>
      </c>
      <c r="K35" s="137">
        <v>44.816254336100911</v>
      </c>
      <c r="L35" s="137">
        <v>70.279371113480352</v>
      </c>
      <c r="M35" s="137">
        <v>121.4</v>
      </c>
      <c r="N35" s="197">
        <f>(Typical_retail_prices_of_petroleum_products_and_a_crude_oil_price_index_monthly[[#This Row],[Month]]&amp;" "&amp;Typical_retail_prices_of_petroleum_products_and_a_crude_oil_price_index_monthly[[#This Row],[Year]])*1</f>
        <v>33239</v>
      </c>
    </row>
    <row r="36" spans="1:14" ht="14.25" customHeight="1" x14ac:dyDescent="0.2">
      <c r="A36" s="135">
        <v>1991</v>
      </c>
      <c r="B36" s="136" t="s">
        <v>51</v>
      </c>
      <c r="C36" s="125">
        <v>43.62</v>
      </c>
      <c r="D36" s="87">
        <v>42.91</v>
      </c>
      <c r="E36" s="87">
        <v>40.61</v>
      </c>
      <c r="F36" s="87">
        <v>43.19</v>
      </c>
      <c r="G36" s="87">
        <v>16.68</v>
      </c>
      <c r="H36" s="87">
        <v>15.39</v>
      </c>
      <c r="I36" s="87"/>
      <c r="J36" s="137">
        <f t="shared" si="0"/>
        <v>2.5799999999999983</v>
      </c>
      <c r="K36" s="137">
        <v>35.712721947894579</v>
      </c>
      <c r="L36" s="137">
        <v>56.003512038863995</v>
      </c>
      <c r="M36" s="137">
        <v>96.74</v>
      </c>
      <c r="N36" s="197">
        <f>(Typical_retail_prices_of_petroleum_products_and_a_crude_oil_price_index_monthly[[#This Row],[Month]]&amp;" "&amp;Typical_retail_prices_of_petroleum_products_and_a_crude_oil_price_index_monthly[[#This Row],[Year]])*1</f>
        <v>33270</v>
      </c>
    </row>
    <row r="37" spans="1:14" ht="14.25" customHeight="1" x14ac:dyDescent="0.2">
      <c r="A37" s="135">
        <v>1991</v>
      </c>
      <c r="B37" s="136" t="s">
        <v>52</v>
      </c>
      <c r="C37" s="125">
        <v>44.74</v>
      </c>
      <c r="D37" s="87">
        <v>43.8</v>
      </c>
      <c r="E37" s="87">
        <v>41.66</v>
      </c>
      <c r="F37" s="87">
        <v>40.31</v>
      </c>
      <c r="G37" s="87">
        <v>13.54</v>
      </c>
      <c r="H37" s="87">
        <v>13.4</v>
      </c>
      <c r="I37" s="87"/>
      <c r="J37" s="137">
        <f t="shared" si="0"/>
        <v>-1.3499999999999943</v>
      </c>
      <c r="K37" s="137">
        <v>35.465383476682163</v>
      </c>
      <c r="L37" s="137">
        <v>55.615644010478235</v>
      </c>
      <c r="M37" s="137">
        <v>96.07</v>
      </c>
      <c r="N37" s="197">
        <f>(Typical_retail_prices_of_petroleum_products_and_a_crude_oil_price_index_monthly[[#This Row],[Month]]&amp;" "&amp;Typical_retail_prices_of_petroleum_products_and_a_crude_oil_price_index_monthly[[#This Row],[Year]])*1</f>
        <v>33298</v>
      </c>
    </row>
    <row r="38" spans="1:14" ht="14.25" customHeight="1" x14ac:dyDescent="0.2">
      <c r="A38" s="135">
        <v>1991</v>
      </c>
      <c r="B38" s="136" t="s">
        <v>53</v>
      </c>
      <c r="C38" s="125">
        <v>49.03</v>
      </c>
      <c r="D38" s="87">
        <v>47.52</v>
      </c>
      <c r="E38" s="87">
        <v>45.41</v>
      </c>
      <c r="F38" s="87">
        <v>43.41</v>
      </c>
      <c r="G38" s="87">
        <v>12.49</v>
      </c>
      <c r="H38" s="87">
        <v>12.16</v>
      </c>
      <c r="I38" s="87"/>
      <c r="J38" s="137">
        <f t="shared" si="0"/>
        <v>-2</v>
      </c>
      <c r="K38" s="137">
        <v>36.993713731636504</v>
      </c>
      <c r="L38" s="137">
        <v>58.012321081399229</v>
      </c>
      <c r="M38" s="137">
        <v>100.21</v>
      </c>
      <c r="N38" s="197">
        <f>(Typical_retail_prices_of_petroleum_products_and_a_crude_oil_price_index_monthly[[#This Row],[Month]]&amp;" "&amp;Typical_retail_prices_of_petroleum_products_and_a_crude_oil_price_index_monthly[[#This Row],[Year]])*1</f>
        <v>33329</v>
      </c>
    </row>
    <row r="39" spans="1:14" ht="14.25" customHeight="1" x14ac:dyDescent="0.2">
      <c r="A39" s="135">
        <v>1991</v>
      </c>
      <c r="B39" s="136" t="s">
        <v>54</v>
      </c>
      <c r="C39" s="125">
        <v>50.16</v>
      </c>
      <c r="D39" s="87">
        <v>48.94</v>
      </c>
      <c r="E39" s="87">
        <v>46.64</v>
      </c>
      <c r="F39" s="87">
        <v>43.64</v>
      </c>
      <c r="G39" s="87">
        <v>13.15</v>
      </c>
      <c r="H39" s="87">
        <v>12.91</v>
      </c>
      <c r="I39" s="87"/>
      <c r="J39" s="137">
        <f t="shared" si="0"/>
        <v>-3</v>
      </c>
      <c r="K39" s="137">
        <v>37.444091246381504</v>
      </c>
      <c r="L39" s="137">
        <v>58.718588237564347</v>
      </c>
      <c r="M39" s="137">
        <v>101.43</v>
      </c>
      <c r="N39" s="197">
        <f>(Typical_retail_prices_of_petroleum_products_and_a_crude_oil_price_index_monthly[[#This Row],[Month]]&amp;" "&amp;Typical_retail_prices_of_petroleum_products_and_a_crude_oil_price_index_monthly[[#This Row],[Year]])*1</f>
        <v>33359</v>
      </c>
    </row>
    <row r="40" spans="1:14" ht="14.25" customHeight="1" x14ac:dyDescent="0.2">
      <c r="A40" s="135">
        <v>1991</v>
      </c>
      <c r="B40" s="136" t="s">
        <v>13</v>
      </c>
      <c r="C40" s="125">
        <v>50.04</v>
      </c>
      <c r="D40" s="87">
        <v>48.76</v>
      </c>
      <c r="E40" s="87">
        <v>46.53</v>
      </c>
      <c r="F40" s="87">
        <v>43.64</v>
      </c>
      <c r="G40" s="87">
        <v>13.38</v>
      </c>
      <c r="H40" s="87">
        <v>13.05</v>
      </c>
      <c r="I40" s="87"/>
      <c r="J40" s="137">
        <f t="shared" si="0"/>
        <v>-2.8900000000000006</v>
      </c>
      <c r="K40" s="137">
        <v>37.421941532541595</v>
      </c>
      <c r="L40" s="137">
        <v>58.68385378726115</v>
      </c>
      <c r="M40" s="137">
        <v>101.37</v>
      </c>
      <c r="N40" s="197">
        <f>(Typical_retail_prices_of_petroleum_products_and_a_crude_oil_price_index_monthly[[#This Row],[Month]]&amp;" "&amp;Typical_retail_prices_of_petroleum_products_and_a_crude_oil_price_index_monthly[[#This Row],[Year]])*1</f>
        <v>33390</v>
      </c>
    </row>
    <row r="41" spans="1:14" ht="14.25" customHeight="1" x14ac:dyDescent="0.2">
      <c r="A41" s="135">
        <v>1991</v>
      </c>
      <c r="B41" s="136" t="s">
        <v>55</v>
      </c>
      <c r="C41" s="125">
        <v>50.65</v>
      </c>
      <c r="D41" s="87">
        <v>49.35</v>
      </c>
      <c r="E41" s="87">
        <v>47.08</v>
      </c>
      <c r="F41" s="87">
        <v>44.26</v>
      </c>
      <c r="G41" s="87">
        <v>13.67</v>
      </c>
      <c r="H41" s="87">
        <v>12.97</v>
      </c>
      <c r="I41" s="87"/>
      <c r="J41" s="137">
        <f t="shared" si="0"/>
        <v>-2.8200000000000003</v>
      </c>
      <c r="K41" s="137">
        <v>38.776765695749909</v>
      </c>
      <c r="L41" s="137">
        <v>60.808444330807049</v>
      </c>
      <c r="M41" s="137">
        <v>105.04</v>
      </c>
      <c r="N41" s="197">
        <f>(Typical_retail_prices_of_petroleum_products_and_a_crude_oil_price_index_monthly[[#This Row],[Month]]&amp;" "&amp;Typical_retail_prices_of_petroleum_products_and_a_crude_oil_price_index_monthly[[#This Row],[Year]])*1</f>
        <v>33420</v>
      </c>
    </row>
    <row r="42" spans="1:14" ht="14.25" customHeight="1" x14ac:dyDescent="0.2">
      <c r="A42" s="135">
        <v>1991</v>
      </c>
      <c r="B42" s="136" t="s">
        <v>56</v>
      </c>
      <c r="C42" s="125">
        <v>50.23</v>
      </c>
      <c r="D42" s="87">
        <v>48.9</v>
      </c>
      <c r="E42" s="87">
        <v>46.71</v>
      </c>
      <c r="F42" s="87">
        <v>44.17</v>
      </c>
      <c r="G42" s="87">
        <v>13.33</v>
      </c>
      <c r="H42" s="87">
        <v>12.71</v>
      </c>
      <c r="I42" s="87"/>
      <c r="J42" s="137">
        <f t="shared" si="0"/>
        <v>-2.5399999999999991</v>
      </c>
      <c r="K42" s="137">
        <v>39.415415778134218</v>
      </c>
      <c r="L42" s="137">
        <v>61.809954314549401</v>
      </c>
      <c r="M42" s="137">
        <v>106.77</v>
      </c>
      <c r="N42" s="197">
        <f>(Typical_retail_prices_of_petroleum_products_and_a_crude_oil_price_index_monthly[[#This Row],[Month]]&amp;" "&amp;Typical_retail_prices_of_petroleum_products_and_a_crude_oil_price_index_monthly[[#This Row],[Year]])*1</f>
        <v>33451</v>
      </c>
    </row>
    <row r="43" spans="1:14" ht="14.25" customHeight="1" x14ac:dyDescent="0.2">
      <c r="A43" s="135">
        <v>1991</v>
      </c>
      <c r="B43" s="136" t="s">
        <v>57</v>
      </c>
      <c r="C43" s="125">
        <v>50.11</v>
      </c>
      <c r="D43" s="87">
        <v>48.85</v>
      </c>
      <c r="E43" s="87">
        <v>46.58</v>
      </c>
      <c r="F43" s="87">
        <v>44.24</v>
      </c>
      <c r="G43" s="87">
        <v>13.64</v>
      </c>
      <c r="H43" s="87">
        <v>13.01</v>
      </c>
      <c r="I43" s="87"/>
      <c r="J43" s="137">
        <f t="shared" si="0"/>
        <v>-2.3399999999999963</v>
      </c>
      <c r="K43" s="137">
        <v>40.039299384625245</v>
      </c>
      <c r="L43" s="137">
        <v>62.788307998089614</v>
      </c>
      <c r="M43" s="137">
        <v>108.46</v>
      </c>
      <c r="N43" s="197">
        <f>(Typical_retail_prices_of_petroleum_products_and_a_crude_oil_price_index_monthly[[#This Row],[Month]]&amp;" "&amp;Typical_retail_prices_of_petroleum_products_and_a_crude_oil_price_index_monthly[[#This Row],[Year]])*1</f>
        <v>33482</v>
      </c>
    </row>
    <row r="44" spans="1:14" ht="14.25" customHeight="1" x14ac:dyDescent="0.2">
      <c r="A44" s="135">
        <v>1991</v>
      </c>
      <c r="B44" s="136" t="s">
        <v>58</v>
      </c>
      <c r="C44" s="125">
        <v>49.99</v>
      </c>
      <c r="D44" s="87">
        <v>48.7</v>
      </c>
      <c r="E44" s="87">
        <v>46.48</v>
      </c>
      <c r="F44" s="87">
        <v>45.1</v>
      </c>
      <c r="G44" s="87">
        <v>14.18</v>
      </c>
      <c r="H44" s="87">
        <v>13.66</v>
      </c>
      <c r="I44" s="87"/>
      <c r="J44" s="137">
        <f t="shared" si="0"/>
        <v>-1.3799999999999955</v>
      </c>
      <c r="K44" s="137">
        <v>42.029082011244547</v>
      </c>
      <c r="L44" s="137">
        <v>65.908619450327336</v>
      </c>
      <c r="M44" s="137">
        <v>113.85</v>
      </c>
      <c r="N44" s="197">
        <f>(Typical_retail_prices_of_petroleum_products_and_a_crude_oil_price_index_monthly[[#This Row],[Month]]&amp;" "&amp;Typical_retail_prices_of_petroleum_products_and_a_crude_oil_price_index_monthly[[#This Row],[Year]])*1</f>
        <v>33512</v>
      </c>
    </row>
    <row r="45" spans="1:14" ht="14.25" customHeight="1" x14ac:dyDescent="0.2">
      <c r="A45" s="135">
        <v>1991</v>
      </c>
      <c r="B45" s="136" t="s">
        <v>59</v>
      </c>
      <c r="C45" s="125">
        <v>49.69</v>
      </c>
      <c r="D45" s="87">
        <v>48.44</v>
      </c>
      <c r="E45" s="87">
        <v>46.18</v>
      </c>
      <c r="F45" s="87">
        <v>46.05</v>
      </c>
      <c r="G45" s="87">
        <v>14.33</v>
      </c>
      <c r="H45" s="87">
        <v>14.25</v>
      </c>
      <c r="I45" s="87"/>
      <c r="J45" s="137">
        <f t="shared" si="0"/>
        <v>-0.13000000000000256</v>
      </c>
      <c r="K45" s="137">
        <v>42.44254333625635</v>
      </c>
      <c r="L45" s="137">
        <v>66.556995855987111</v>
      </c>
      <c r="M45" s="137">
        <v>114.97</v>
      </c>
      <c r="N45" s="197">
        <f>(Typical_retail_prices_of_petroleum_products_and_a_crude_oil_price_index_monthly[[#This Row],[Month]]&amp;" "&amp;Typical_retail_prices_of_petroleum_products_and_a_crude_oil_price_index_monthly[[#This Row],[Year]])*1</f>
        <v>33543</v>
      </c>
    </row>
    <row r="46" spans="1:14" ht="14.25" customHeight="1" x14ac:dyDescent="0.2">
      <c r="A46" s="135">
        <v>1991</v>
      </c>
      <c r="B46" s="136" t="s">
        <v>60</v>
      </c>
      <c r="C46" s="125">
        <v>48.39</v>
      </c>
      <c r="D46" s="87">
        <v>47.12</v>
      </c>
      <c r="E46" s="87">
        <v>44.86</v>
      </c>
      <c r="F46" s="87">
        <v>44.5</v>
      </c>
      <c r="G46" s="87">
        <v>13.43</v>
      </c>
      <c r="H46" s="87">
        <v>13.16</v>
      </c>
      <c r="I46" s="87"/>
      <c r="J46" s="137">
        <f t="shared" si="0"/>
        <v>-0.35999999999999943</v>
      </c>
      <c r="K46" s="137">
        <v>36.517494884078268</v>
      </c>
      <c r="L46" s="137">
        <v>57.265530399880362</v>
      </c>
      <c r="M46" s="137">
        <v>98.92</v>
      </c>
      <c r="N46" s="197">
        <f>(Typical_retail_prices_of_petroleum_products_and_a_crude_oil_price_index_monthly[[#This Row],[Month]]&amp;" "&amp;Typical_retail_prices_of_petroleum_products_and_a_crude_oil_price_index_monthly[[#This Row],[Year]])*1</f>
        <v>33573</v>
      </c>
    </row>
    <row r="47" spans="1:14" ht="14.25" customHeight="1" x14ac:dyDescent="0.2">
      <c r="A47" s="135">
        <v>1992</v>
      </c>
      <c r="B47" s="136" t="s">
        <v>50</v>
      </c>
      <c r="C47" s="125">
        <v>46.93</v>
      </c>
      <c r="D47" s="87">
        <v>45.57</v>
      </c>
      <c r="E47" s="87">
        <v>43.43</v>
      </c>
      <c r="F47" s="87">
        <v>43.19</v>
      </c>
      <c r="G47" s="87">
        <v>12.47</v>
      </c>
      <c r="H47" s="87">
        <v>12.02</v>
      </c>
      <c r="I47" s="87"/>
      <c r="J47" s="137">
        <f t="shared" si="0"/>
        <v>-0.24000000000000199</v>
      </c>
      <c r="K47" s="137">
        <v>33.763547129981788</v>
      </c>
      <c r="L47" s="137">
        <v>52.946880412182146</v>
      </c>
      <c r="M47" s="137">
        <v>91.46</v>
      </c>
      <c r="N47" s="197">
        <f>(Typical_retail_prices_of_petroleum_products_and_a_crude_oil_price_index_monthly[[#This Row],[Month]]&amp;" "&amp;Typical_retail_prices_of_petroleum_products_and_a_crude_oil_price_index_monthly[[#This Row],[Year]])*1</f>
        <v>33604</v>
      </c>
    </row>
    <row r="48" spans="1:14" ht="14.25" customHeight="1" x14ac:dyDescent="0.2">
      <c r="A48" s="135">
        <v>1992</v>
      </c>
      <c r="B48" s="136" t="s">
        <v>51</v>
      </c>
      <c r="C48" s="125">
        <v>47.76</v>
      </c>
      <c r="D48" s="87">
        <v>46.42</v>
      </c>
      <c r="E48" s="87">
        <v>44.23</v>
      </c>
      <c r="F48" s="87">
        <v>43.69</v>
      </c>
      <c r="G48" s="87">
        <v>12.88</v>
      </c>
      <c r="H48" s="87">
        <v>12.31</v>
      </c>
      <c r="I48" s="87"/>
      <c r="J48" s="137">
        <f t="shared" si="0"/>
        <v>-0.53999999999999915</v>
      </c>
      <c r="K48" s="137">
        <v>33.973969411461006</v>
      </c>
      <c r="L48" s="137">
        <v>53.276857690062577</v>
      </c>
      <c r="M48" s="137">
        <v>92.03</v>
      </c>
      <c r="N48" s="197">
        <f>(Typical_retail_prices_of_petroleum_products_and_a_crude_oil_price_index_monthly[[#This Row],[Month]]&amp;" "&amp;Typical_retail_prices_of_petroleum_products_and_a_crude_oil_price_index_monthly[[#This Row],[Year]])*1</f>
        <v>33635</v>
      </c>
    </row>
    <row r="49" spans="1:14" ht="14.25" customHeight="1" x14ac:dyDescent="0.2">
      <c r="A49" s="135">
        <v>1992</v>
      </c>
      <c r="B49" s="136" t="s">
        <v>52</v>
      </c>
      <c r="C49" s="125">
        <v>50.37</v>
      </c>
      <c r="D49" s="87">
        <v>48.29</v>
      </c>
      <c r="E49" s="87">
        <v>46.02</v>
      </c>
      <c r="F49" s="87">
        <v>44.38</v>
      </c>
      <c r="G49" s="87">
        <v>14.4</v>
      </c>
      <c r="H49" s="87">
        <v>11.98</v>
      </c>
      <c r="I49" s="87"/>
      <c r="J49" s="137">
        <f t="shared" si="0"/>
        <v>-1.6400000000000006</v>
      </c>
      <c r="K49" s="137">
        <v>33.449759517249618</v>
      </c>
      <c r="L49" s="137">
        <v>52.454809032886779</v>
      </c>
      <c r="M49" s="137">
        <v>90.61</v>
      </c>
      <c r="N49" s="197">
        <f>(Typical_retail_prices_of_petroleum_products_and_a_crude_oil_price_index_monthly[[#This Row],[Month]]&amp;" "&amp;Typical_retail_prices_of_petroleum_products_and_a_crude_oil_price_index_monthly[[#This Row],[Year]])*1</f>
        <v>33664</v>
      </c>
    </row>
    <row r="50" spans="1:14" ht="14.25" customHeight="1" x14ac:dyDescent="0.2">
      <c r="A50" s="135">
        <v>1992</v>
      </c>
      <c r="B50" s="136" t="s">
        <v>53</v>
      </c>
      <c r="C50" s="125">
        <v>50.61</v>
      </c>
      <c r="D50" s="87">
        <v>48.41</v>
      </c>
      <c r="E50" s="87">
        <v>46.07</v>
      </c>
      <c r="F50" s="87">
        <v>44.59</v>
      </c>
      <c r="G50" s="87">
        <v>12.64</v>
      </c>
      <c r="H50" s="87">
        <v>12.16</v>
      </c>
      <c r="I50" s="87"/>
      <c r="J50" s="137">
        <f t="shared" si="0"/>
        <v>-1.4799999999999969</v>
      </c>
      <c r="K50" s="137">
        <v>36.355063649252202</v>
      </c>
      <c r="L50" s="137">
        <v>57.010811097656877</v>
      </c>
      <c r="M50" s="137">
        <v>98.48</v>
      </c>
      <c r="N50" s="197">
        <f>(Typical_retail_prices_of_petroleum_products_and_a_crude_oil_price_index_monthly[[#This Row],[Month]]&amp;" "&amp;Typical_retail_prices_of_petroleum_products_and_a_crude_oil_price_index_monthly[[#This Row],[Year]])*1</f>
        <v>33695</v>
      </c>
    </row>
    <row r="51" spans="1:14" ht="14.25" customHeight="1" x14ac:dyDescent="0.2">
      <c r="A51" s="135">
        <v>1992</v>
      </c>
      <c r="B51" s="136" t="s">
        <v>54</v>
      </c>
      <c r="C51" s="125">
        <v>51.36</v>
      </c>
      <c r="D51" s="87">
        <v>49.24</v>
      </c>
      <c r="E51" s="87">
        <v>47.05</v>
      </c>
      <c r="F51" s="87">
        <v>45.37</v>
      </c>
      <c r="G51" s="87">
        <v>12.62</v>
      </c>
      <c r="H51" s="87">
        <v>12.34</v>
      </c>
      <c r="I51" s="87"/>
      <c r="J51" s="137">
        <f t="shared" si="0"/>
        <v>-1.6799999999999997</v>
      </c>
      <c r="K51" s="137">
        <v>37.436708008434863</v>
      </c>
      <c r="L51" s="137">
        <v>58.707010087463281</v>
      </c>
      <c r="M51" s="137">
        <v>101.41</v>
      </c>
      <c r="N51" s="197">
        <f>(Typical_retail_prices_of_petroleum_products_and_a_crude_oil_price_index_monthly[[#This Row],[Month]]&amp;" "&amp;Typical_retail_prices_of_petroleum_products_and_a_crude_oil_price_index_monthly[[#This Row],[Year]])*1</f>
        <v>33725</v>
      </c>
    </row>
    <row r="52" spans="1:14" ht="14.25" customHeight="1" x14ac:dyDescent="0.2">
      <c r="A52" s="135">
        <v>1992</v>
      </c>
      <c r="B52" s="136" t="s">
        <v>13</v>
      </c>
      <c r="C52" s="125">
        <v>52.09</v>
      </c>
      <c r="D52" s="87">
        <v>50.03</v>
      </c>
      <c r="E52" s="87">
        <v>47.48</v>
      </c>
      <c r="F52" s="87">
        <v>45.25</v>
      </c>
      <c r="G52" s="87">
        <v>12.66</v>
      </c>
      <c r="H52" s="87">
        <v>12.33</v>
      </c>
      <c r="I52" s="87"/>
      <c r="J52" s="137">
        <f t="shared" si="0"/>
        <v>-2.2299999999999969</v>
      </c>
      <c r="K52" s="137">
        <v>38.6992416973102</v>
      </c>
      <c r="L52" s="137">
        <v>60.686873754745839</v>
      </c>
      <c r="M52" s="137">
        <v>104.83</v>
      </c>
      <c r="N52" s="197">
        <f>(Typical_retail_prices_of_petroleum_products_and_a_crude_oil_price_index_monthly[[#This Row],[Month]]&amp;" "&amp;Typical_retail_prices_of_petroleum_products_and_a_crude_oil_price_index_monthly[[#This Row],[Year]])*1</f>
        <v>33756</v>
      </c>
    </row>
    <row r="53" spans="1:14" ht="14.25" customHeight="1" x14ac:dyDescent="0.2">
      <c r="A53" s="135">
        <v>1992</v>
      </c>
      <c r="B53" s="136" t="s">
        <v>55</v>
      </c>
      <c r="C53" s="125">
        <v>50.66</v>
      </c>
      <c r="D53" s="87">
        <v>48.55</v>
      </c>
      <c r="E53" s="87">
        <v>46.36</v>
      </c>
      <c r="F53" s="87">
        <v>44.95</v>
      </c>
      <c r="G53" s="87">
        <v>12.41</v>
      </c>
      <c r="H53" s="87">
        <v>11.98</v>
      </c>
      <c r="I53" s="87"/>
      <c r="J53" s="137">
        <f t="shared" si="0"/>
        <v>-1.4099999999999966</v>
      </c>
      <c r="K53" s="137">
        <v>38.536810462484134</v>
      </c>
      <c r="L53" s="137">
        <v>60.432154452522354</v>
      </c>
      <c r="M53" s="137">
        <v>104.39</v>
      </c>
      <c r="N53" s="197">
        <f>(Typical_retail_prices_of_petroleum_products_and_a_crude_oil_price_index_monthly[[#This Row],[Month]]&amp;" "&amp;Typical_retail_prices_of_petroleum_products_and_a_crude_oil_price_index_monthly[[#This Row],[Year]])*1</f>
        <v>33786</v>
      </c>
    </row>
    <row r="54" spans="1:14" ht="14.25" customHeight="1" x14ac:dyDescent="0.2">
      <c r="A54" s="135">
        <v>1992</v>
      </c>
      <c r="B54" s="136" t="s">
        <v>56</v>
      </c>
      <c r="C54" s="125">
        <v>49.74</v>
      </c>
      <c r="D54" s="87">
        <v>47.62</v>
      </c>
      <c r="E54" s="87">
        <v>45.44</v>
      </c>
      <c r="F54" s="87">
        <v>44.5</v>
      </c>
      <c r="G54" s="87">
        <v>12.04</v>
      </c>
      <c r="H54" s="87">
        <v>11.6</v>
      </c>
      <c r="I54" s="87"/>
      <c r="J54" s="137">
        <f t="shared" si="0"/>
        <v>-0.93999999999999773</v>
      </c>
      <c r="K54" s="137">
        <v>35.376784621322486</v>
      </c>
      <c r="L54" s="137">
        <v>55.476706209265423</v>
      </c>
      <c r="M54" s="137">
        <v>95.83</v>
      </c>
      <c r="N54" s="197">
        <f>(Typical_retail_prices_of_petroleum_products_and_a_crude_oil_price_index_monthly[[#This Row],[Month]]&amp;" "&amp;Typical_retail_prices_of_petroleum_products_and_a_crude_oil_price_index_monthly[[#This Row],[Year]])*1</f>
        <v>33817</v>
      </c>
    </row>
    <row r="55" spans="1:14" ht="14.25" customHeight="1" x14ac:dyDescent="0.2">
      <c r="A55" s="135">
        <v>1992</v>
      </c>
      <c r="B55" s="136" t="s">
        <v>57</v>
      </c>
      <c r="C55" s="125">
        <v>49.53</v>
      </c>
      <c r="D55" s="87">
        <v>47.42</v>
      </c>
      <c r="E55" s="87">
        <v>45.15</v>
      </c>
      <c r="F55" s="87">
        <v>44.27</v>
      </c>
      <c r="G55" s="87">
        <v>12.44</v>
      </c>
      <c r="H55" s="87">
        <v>12.23</v>
      </c>
      <c r="I55" s="87"/>
      <c r="J55" s="137">
        <f t="shared" si="0"/>
        <v>-0.87999999999999545</v>
      </c>
      <c r="K55" s="137">
        <v>35.49491642846872</v>
      </c>
      <c r="L55" s="137">
        <v>55.661956610882505</v>
      </c>
      <c r="M55" s="137">
        <v>96.15</v>
      </c>
      <c r="N55" s="197">
        <f>(Typical_retail_prices_of_petroleum_products_and_a_crude_oil_price_index_monthly[[#This Row],[Month]]&amp;" "&amp;Typical_retail_prices_of_petroleum_products_and_a_crude_oil_price_index_monthly[[#This Row],[Year]])*1</f>
        <v>33848</v>
      </c>
    </row>
    <row r="56" spans="1:14" ht="14.25" customHeight="1" x14ac:dyDescent="0.2">
      <c r="A56" s="135">
        <v>1992</v>
      </c>
      <c r="B56" s="136" t="s">
        <v>58</v>
      </c>
      <c r="C56" s="125">
        <v>51.35</v>
      </c>
      <c r="D56" s="87">
        <v>49.44</v>
      </c>
      <c r="E56" s="87">
        <v>47.04</v>
      </c>
      <c r="F56" s="87">
        <v>46.26</v>
      </c>
      <c r="G56" s="87">
        <v>13.75</v>
      </c>
      <c r="H56" s="87">
        <v>13.35</v>
      </c>
      <c r="I56" s="87"/>
      <c r="J56" s="137">
        <f t="shared" si="0"/>
        <v>-0.78000000000000114</v>
      </c>
      <c r="K56" s="137">
        <v>36.875581924490284</v>
      </c>
      <c r="L56" s="137">
        <v>57.827070679782146</v>
      </c>
      <c r="M56" s="137">
        <v>99.89</v>
      </c>
      <c r="N56" s="197">
        <f>(Typical_retail_prices_of_petroleum_products_and_a_crude_oil_price_index_monthly[[#This Row],[Month]]&amp;" "&amp;Typical_retail_prices_of_petroleum_products_and_a_crude_oil_price_index_monthly[[#This Row],[Year]])*1</f>
        <v>33878</v>
      </c>
    </row>
    <row r="57" spans="1:14" ht="14.25" customHeight="1" x14ac:dyDescent="0.2">
      <c r="A57" s="135">
        <v>1992</v>
      </c>
      <c r="B57" s="136" t="s">
        <v>59</v>
      </c>
      <c r="C57" s="125">
        <v>51.71</v>
      </c>
      <c r="D57" s="87">
        <v>49.97</v>
      </c>
      <c r="E57" s="87">
        <v>47.63</v>
      </c>
      <c r="F57" s="87">
        <v>47.21</v>
      </c>
      <c r="G57" s="87">
        <v>14.46</v>
      </c>
      <c r="H57" s="87">
        <v>14.09</v>
      </c>
      <c r="I57" s="87"/>
      <c r="J57" s="137">
        <f t="shared" si="0"/>
        <v>-0.42000000000000171</v>
      </c>
      <c r="K57" s="137">
        <v>39.814110627252738</v>
      </c>
      <c r="L57" s="137">
        <v>62.435174420007051</v>
      </c>
      <c r="M57" s="137">
        <v>107.85</v>
      </c>
      <c r="N57" s="197">
        <f>(Typical_retail_prices_of_petroleum_products_and_a_crude_oil_price_index_monthly[[#This Row],[Month]]&amp;" "&amp;Typical_retail_prices_of_petroleum_products_and_a_crude_oil_price_index_monthly[[#This Row],[Year]])*1</f>
        <v>33909</v>
      </c>
    </row>
    <row r="58" spans="1:14" ht="14.25" customHeight="1" x14ac:dyDescent="0.2">
      <c r="A58" s="135">
        <v>1992</v>
      </c>
      <c r="B58" s="136" t="s">
        <v>60</v>
      </c>
      <c r="C58" s="125">
        <v>51.25</v>
      </c>
      <c r="D58" s="87">
        <v>49.55</v>
      </c>
      <c r="E58" s="87">
        <v>46.95</v>
      </c>
      <c r="F58" s="87">
        <v>46.47</v>
      </c>
      <c r="G58" s="87">
        <v>13.89</v>
      </c>
      <c r="H58" s="87">
        <v>13.52</v>
      </c>
      <c r="I58" s="87"/>
      <c r="J58" s="137">
        <f t="shared" si="0"/>
        <v>-0.48000000000000398</v>
      </c>
      <c r="K58" s="137">
        <v>41.06556945920812</v>
      </c>
      <c r="L58" s="137">
        <v>64.397670862138014</v>
      </c>
      <c r="M58" s="137">
        <v>111.24</v>
      </c>
      <c r="N58" s="197">
        <f>(Typical_retail_prices_of_petroleum_products_and_a_crude_oil_price_index_monthly[[#This Row],[Month]]&amp;" "&amp;Typical_retail_prices_of_petroleum_products_and_a_crude_oil_price_index_monthly[[#This Row],[Year]])*1</f>
        <v>33939</v>
      </c>
    </row>
    <row r="59" spans="1:14" ht="14.25" customHeight="1" x14ac:dyDescent="0.2">
      <c r="A59" s="135">
        <v>1993</v>
      </c>
      <c r="B59" s="136" t="s">
        <v>50</v>
      </c>
      <c r="C59" s="125">
        <v>51.27</v>
      </c>
      <c r="D59" s="87">
        <v>49.76</v>
      </c>
      <c r="E59" s="87">
        <v>47.13</v>
      </c>
      <c r="F59" s="87">
        <v>47.05</v>
      </c>
      <c r="G59" s="87">
        <v>14.1</v>
      </c>
      <c r="H59" s="87">
        <v>13.52</v>
      </c>
      <c r="I59" s="87"/>
      <c r="J59" s="137">
        <f t="shared" si="0"/>
        <v>-8.00000000000054E-2</v>
      </c>
      <c r="K59" s="137">
        <v>38.728774649096756</v>
      </c>
      <c r="L59" s="137">
        <v>60.73318635515011</v>
      </c>
      <c r="M59" s="137">
        <v>104.91</v>
      </c>
      <c r="N59" s="197">
        <f>(Typical_retail_prices_of_petroleum_products_and_a_crude_oil_price_index_monthly[[#This Row],[Month]]&amp;" "&amp;Typical_retail_prices_of_petroleum_products_and_a_crude_oil_price_index_monthly[[#This Row],[Year]])*1</f>
        <v>33970</v>
      </c>
    </row>
    <row r="60" spans="1:14" ht="14.25" customHeight="1" x14ac:dyDescent="0.2">
      <c r="A60" s="135">
        <v>1993</v>
      </c>
      <c r="B60" s="136" t="s">
        <v>51</v>
      </c>
      <c r="C60" s="125">
        <v>51.96</v>
      </c>
      <c r="D60" s="87">
        <v>50.58</v>
      </c>
      <c r="E60" s="87">
        <v>47.67</v>
      </c>
      <c r="F60" s="87">
        <v>47.81</v>
      </c>
      <c r="G60" s="87">
        <v>14.41</v>
      </c>
      <c r="H60" s="87">
        <v>13.81</v>
      </c>
      <c r="I60" s="87"/>
      <c r="J60" s="137">
        <f t="shared" si="0"/>
        <v>0.14000000000000057</v>
      </c>
      <c r="K60" s="137">
        <v>40.375236711197331</v>
      </c>
      <c r="L60" s="137">
        <v>63.315113827688187</v>
      </c>
      <c r="M60" s="137">
        <v>109.37</v>
      </c>
      <c r="N60" s="197">
        <f>(Typical_retail_prices_of_petroleum_products_and_a_crude_oil_price_index_monthly[[#This Row],[Month]]&amp;" "&amp;Typical_retail_prices_of_petroleum_products_and_a_crude_oil_price_index_monthly[[#This Row],[Year]])*1</f>
        <v>34001</v>
      </c>
    </row>
    <row r="61" spans="1:14" ht="14.25" customHeight="1" x14ac:dyDescent="0.2">
      <c r="A61" s="135">
        <v>1993</v>
      </c>
      <c r="B61" s="136" t="s">
        <v>52</v>
      </c>
      <c r="C61" s="125">
        <v>52.72</v>
      </c>
      <c r="D61" s="87">
        <v>51.54</v>
      </c>
      <c r="E61" s="87">
        <v>48.44</v>
      </c>
      <c r="F61" s="87">
        <v>48.36</v>
      </c>
      <c r="G61" s="87">
        <v>14.53</v>
      </c>
      <c r="H61" s="87">
        <v>14.04</v>
      </c>
      <c r="I61" s="87"/>
      <c r="J61" s="137">
        <f t="shared" si="0"/>
        <v>-7.9999999999998295E-2</v>
      </c>
      <c r="K61" s="137">
        <v>44.184987491663243</v>
      </c>
      <c r="L61" s="137">
        <v>69.289439279839073</v>
      </c>
      <c r="M61" s="137">
        <v>119.69</v>
      </c>
      <c r="N61" s="197">
        <f>(Typical_retail_prices_of_petroleum_products_and_a_crude_oil_price_index_monthly[[#This Row],[Month]]&amp;" "&amp;Typical_retail_prices_of_petroleum_products_and_a_crude_oil_price_index_monthly[[#This Row],[Year]])*1</f>
        <v>34029</v>
      </c>
    </row>
    <row r="62" spans="1:14" ht="14.25" customHeight="1" x14ac:dyDescent="0.2">
      <c r="A62" s="135">
        <v>1993</v>
      </c>
      <c r="B62" s="136" t="s">
        <v>53</v>
      </c>
      <c r="C62" s="125">
        <v>54.84</v>
      </c>
      <c r="D62" s="87">
        <v>53.52</v>
      </c>
      <c r="E62" s="87">
        <v>50.06</v>
      </c>
      <c r="F62" s="87">
        <v>49.28</v>
      </c>
      <c r="G62" s="87">
        <v>14.07</v>
      </c>
      <c r="H62" s="87">
        <v>14.34</v>
      </c>
      <c r="I62" s="87"/>
      <c r="J62" s="137">
        <f t="shared" si="0"/>
        <v>-0.78000000000000114</v>
      </c>
      <c r="K62" s="137">
        <v>42.627124284922338</v>
      </c>
      <c r="L62" s="137">
        <v>66.846449608513808</v>
      </c>
      <c r="M62" s="137">
        <v>115.47</v>
      </c>
      <c r="N62" s="197">
        <f>(Typical_retail_prices_of_petroleum_products_and_a_crude_oil_price_index_monthly[[#This Row],[Month]]&amp;" "&amp;Typical_retail_prices_of_petroleum_products_and_a_crude_oil_price_index_monthly[[#This Row],[Year]])*1</f>
        <v>34060</v>
      </c>
    </row>
    <row r="63" spans="1:14" ht="14.25" customHeight="1" x14ac:dyDescent="0.2">
      <c r="A63" s="135">
        <v>1993</v>
      </c>
      <c r="B63" s="136" t="s">
        <v>54</v>
      </c>
      <c r="C63" s="125">
        <v>55.04</v>
      </c>
      <c r="D63" s="87">
        <v>53.76</v>
      </c>
      <c r="E63" s="87">
        <v>50.23</v>
      </c>
      <c r="F63" s="87">
        <v>49.38</v>
      </c>
      <c r="G63" s="87">
        <v>13.73</v>
      </c>
      <c r="H63" s="87">
        <v>13.73</v>
      </c>
      <c r="I63" s="87"/>
      <c r="J63" s="137">
        <f t="shared" si="0"/>
        <v>-0.84999999999999432</v>
      </c>
      <c r="K63" s="137">
        <v>39.958083767212209</v>
      </c>
      <c r="L63" s="137">
        <v>62.660948346977868</v>
      </c>
      <c r="M63" s="137">
        <v>108.24</v>
      </c>
      <c r="N63" s="197">
        <f>(Typical_retail_prices_of_petroleum_products_and_a_crude_oil_price_index_monthly[[#This Row],[Month]]&amp;" "&amp;Typical_retail_prices_of_petroleum_products_and_a_crude_oil_price_index_monthly[[#This Row],[Year]])*1</f>
        <v>34090</v>
      </c>
    </row>
    <row r="64" spans="1:14" ht="14.25" customHeight="1" x14ac:dyDescent="0.2">
      <c r="A64" s="135">
        <v>1993</v>
      </c>
      <c r="B64" s="136" t="s">
        <v>13</v>
      </c>
      <c r="C64" s="125">
        <v>55.64</v>
      </c>
      <c r="D64" s="87">
        <v>54.29</v>
      </c>
      <c r="E64" s="87">
        <v>50.66</v>
      </c>
      <c r="F64" s="87">
        <v>49.69</v>
      </c>
      <c r="G64" s="87">
        <v>13.33</v>
      </c>
      <c r="H64" s="87">
        <v>13.26</v>
      </c>
      <c r="I64" s="87"/>
      <c r="J64" s="137">
        <f t="shared" si="0"/>
        <v>-0.96999999999999886</v>
      </c>
      <c r="K64" s="137">
        <v>37.595447624287615</v>
      </c>
      <c r="L64" s="137">
        <v>58.955940314636237</v>
      </c>
      <c r="M64" s="137">
        <v>101.84</v>
      </c>
      <c r="N64" s="197">
        <f>(Typical_retail_prices_of_petroleum_products_and_a_crude_oil_price_index_monthly[[#This Row],[Month]]&amp;" "&amp;Typical_retail_prices_of_petroleum_products_and_a_crude_oil_price_index_monthly[[#This Row],[Year]])*1</f>
        <v>34121</v>
      </c>
    </row>
    <row r="65" spans="1:14" ht="14.25" customHeight="1" x14ac:dyDescent="0.2">
      <c r="A65" s="135">
        <v>1993</v>
      </c>
      <c r="B65" s="136" t="s">
        <v>55</v>
      </c>
      <c r="C65" s="125">
        <v>54.86</v>
      </c>
      <c r="D65" s="87">
        <v>53.69</v>
      </c>
      <c r="E65" s="87">
        <v>50.03</v>
      </c>
      <c r="F65" s="87">
        <v>49.43</v>
      </c>
      <c r="G65" s="87">
        <v>13.1</v>
      </c>
      <c r="H65" s="87">
        <v>12.88</v>
      </c>
      <c r="I65" s="87"/>
      <c r="J65" s="137">
        <f t="shared" si="0"/>
        <v>-0.60000000000000142</v>
      </c>
      <c r="K65" s="137">
        <v>36.875581924490284</v>
      </c>
      <c r="L65" s="137">
        <v>57.827070679782146</v>
      </c>
      <c r="M65" s="137">
        <v>99.89</v>
      </c>
      <c r="N65" s="197">
        <f>(Typical_retail_prices_of_petroleum_products_and_a_crude_oil_price_index_monthly[[#This Row],[Month]]&amp;" "&amp;Typical_retail_prices_of_petroleum_products_and_a_crude_oil_price_index_monthly[[#This Row],[Year]])*1</f>
        <v>34151</v>
      </c>
    </row>
    <row r="66" spans="1:14" ht="14.25" customHeight="1" x14ac:dyDescent="0.2">
      <c r="A66" s="135">
        <v>1993</v>
      </c>
      <c r="B66" s="136" t="s">
        <v>56</v>
      </c>
      <c r="C66" s="125">
        <v>54.46</v>
      </c>
      <c r="D66" s="87">
        <v>53.31</v>
      </c>
      <c r="E66" s="87">
        <v>49.66</v>
      </c>
      <c r="F66" s="87">
        <v>49.08</v>
      </c>
      <c r="G66" s="87">
        <v>12.87</v>
      </c>
      <c r="H66" s="87">
        <v>12.66</v>
      </c>
      <c r="I66" s="87"/>
      <c r="J66" s="137">
        <f t="shared" si="0"/>
        <v>-0.57999999999999829</v>
      </c>
      <c r="K66" s="137">
        <v>37.152453347489249</v>
      </c>
      <c r="L66" s="137">
        <v>58.261251308572177</v>
      </c>
      <c r="M66" s="137">
        <v>100.64</v>
      </c>
      <c r="N66" s="197">
        <f>(Typical_retail_prices_of_petroleum_products_and_a_crude_oil_price_index_monthly[[#This Row],[Month]]&amp;" "&amp;Typical_retail_prices_of_petroleum_products_and_a_crude_oil_price_index_monthly[[#This Row],[Year]])*1</f>
        <v>34182</v>
      </c>
    </row>
    <row r="67" spans="1:14" ht="14.25" customHeight="1" x14ac:dyDescent="0.2">
      <c r="A67" s="135">
        <v>1993</v>
      </c>
      <c r="B67" s="136" t="s">
        <v>57</v>
      </c>
      <c r="C67" s="125">
        <v>54.64</v>
      </c>
      <c r="D67" s="87">
        <v>53.54</v>
      </c>
      <c r="E67" s="87">
        <v>49.98</v>
      </c>
      <c r="F67" s="87">
        <v>49.38</v>
      </c>
      <c r="G67" s="87">
        <v>12.84</v>
      </c>
      <c r="H67" s="87">
        <v>12.72</v>
      </c>
      <c r="I67" s="87"/>
      <c r="J67" s="137">
        <f t="shared" si="0"/>
        <v>-0.59999999999999432</v>
      </c>
      <c r="K67" s="137">
        <v>35.225428243416381</v>
      </c>
      <c r="L67" s="137">
        <v>55.239354132193533</v>
      </c>
      <c r="M67" s="137">
        <v>95.42</v>
      </c>
      <c r="N67" s="197">
        <f>(Typical_retail_prices_of_petroleum_products_and_a_crude_oil_price_index_monthly[[#This Row],[Month]]&amp;" "&amp;Typical_retail_prices_of_petroleum_products_and_a_crude_oil_price_index_monthly[[#This Row],[Year]])*1</f>
        <v>34213</v>
      </c>
    </row>
    <row r="68" spans="1:14" ht="14.25" customHeight="1" x14ac:dyDescent="0.2">
      <c r="A68" s="135">
        <v>1993</v>
      </c>
      <c r="B68" s="136" t="s">
        <v>58</v>
      </c>
      <c r="C68" s="125">
        <v>54.09</v>
      </c>
      <c r="D68" s="87">
        <v>53.01</v>
      </c>
      <c r="E68" s="87">
        <v>49.29</v>
      </c>
      <c r="F68" s="87">
        <v>49.26</v>
      </c>
      <c r="G68" s="87">
        <v>13.64</v>
      </c>
      <c r="H68" s="87">
        <v>13.51</v>
      </c>
      <c r="I68" s="87"/>
      <c r="J68" s="137">
        <f t="shared" si="0"/>
        <v>-3.0000000000001137E-2</v>
      </c>
      <c r="K68" s="137">
        <v>36.362446887198843</v>
      </c>
      <c r="L68" s="137">
        <v>57.022389247757943</v>
      </c>
      <c r="M68" s="137">
        <v>98.5</v>
      </c>
      <c r="N68" s="197">
        <f>(Typical_retail_prices_of_petroleum_products_and_a_crude_oil_price_index_monthly[[#This Row],[Month]]&amp;" "&amp;Typical_retail_prices_of_petroleum_products_and_a_crude_oil_price_index_monthly[[#This Row],[Year]])*1</f>
        <v>34243</v>
      </c>
    </row>
    <row r="69" spans="1:14" ht="14.25" customHeight="1" x14ac:dyDescent="0.2">
      <c r="A69" s="135">
        <v>1993</v>
      </c>
      <c r="B69" s="136" t="s">
        <v>59</v>
      </c>
      <c r="C69" s="125">
        <v>54.15</v>
      </c>
      <c r="D69" s="87">
        <v>53.11</v>
      </c>
      <c r="E69" s="87">
        <v>49.38</v>
      </c>
      <c r="F69" s="87">
        <v>50.01</v>
      </c>
      <c r="G69" s="87">
        <v>13.68</v>
      </c>
      <c r="H69" s="87">
        <v>13.42</v>
      </c>
      <c r="I69" s="87"/>
      <c r="J69" s="137">
        <f t="shared" si="0"/>
        <v>0.62999999999999545</v>
      </c>
      <c r="K69" s="137">
        <v>34.620002731791949</v>
      </c>
      <c r="L69" s="137">
        <v>54.289945823905988</v>
      </c>
      <c r="M69" s="137">
        <v>93.78</v>
      </c>
      <c r="N69" s="197">
        <f>(Typical_retail_prices_of_petroleum_products_and_a_crude_oil_price_index_monthly[[#This Row],[Month]]&amp;" "&amp;Typical_retail_prices_of_petroleum_products_and_a_crude_oil_price_index_monthly[[#This Row],[Year]])*1</f>
        <v>34274</v>
      </c>
    </row>
    <row r="70" spans="1:14" ht="14.25" customHeight="1" x14ac:dyDescent="0.2">
      <c r="A70" s="135">
        <v>1993</v>
      </c>
      <c r="B70" s="136" t="s">
        <v>60</v>
      </c>
      <c r="C70" s="125">
        <v>55.78</v>
      </c>
      <c r="D70" s="87">
        <v>54.76</v>
      </c>
      <c r="E70" s="87">
        <v>50.79</v>
      </c>
      <c r="F70" s="87">
        <v>51.61</v>
      </c>
      <c r="G70" s="87">
        <v>13.35</v>
      </c>
      <c r="H70" s="87">
        <v>13.14</v>
      </c>
      <c r="I70" s="87"/>
      <c r="J70" s="137">
        <f t="shared" si="0"/>
        <v>0.82000000000000028</v>
      </c>
      <c r="K70" s="137">
        <v>35.369401383375845</v>
      </c>
      <c r="L70" s="137">
        <v>55.46512805916435</v>
      </c>
      <c r="M70" s="137">
        <v>95.81</v>
      </c>
      <c r="N70" s="197">
        <f>(Typical_retail_prices_of_petroleum_products_and_a_crude_oil_price_index_monthly[[#This Row],[Month]]&amp;" "&amp;Typical_retail_prices_of_petroleum_products_and_a_crude_oil_price_index_monthly[[#This Row],[Year]])*1</f>
        <v>34304</v>
      </c>
    </row>
    <row r="71" spans="1:14" ht="14.25" customHeight="1" x14ac:dyDescent="0.2">
      <c r="A71" s="135">
        <v>1994</v>
      </c>
      <c r="B71" s="136" t="s">
        <v>50</v>
      </c>
      <c r="C71" s="125">
        <v>55.5</v>
      </c>
      <c r="D71" s="87">
        <v>54.48</v>
      </c>
      <c r="E71" s="87">
        <v>50.83</v>
      </c>
      <c r="F71" s="87">
        <v>51.72</v>
      </c>
      <c r="G71" s="87">
        <v>12.94</v>
      </c>
      <c r="H71" s="87">
        <v>12.72</v>
      </c>
      <c r="I71" s="87"/>
      <c r="J71" s="137">
        <f t="shared" si="0"/>
        <v>0.89000000000000057</v>
      </c>
      <c r="K71" s="137">
        <v>31.910354405375308</v>
      </c>
      <c r="L71" s="137">
        <v>50.040764736814182</v>
      </c>
      <c r="M71" s="137">
        <v>86.44</v>
      </c>
      <c r="N71" s="197">
        <f>(Typical_retail_prices_of_petroleum_products_and_a_crude_oil_price_index_monthly[[#This Row],[Month]]&amp;" "&amp;Typical_retail_prices_of_petroleum_products_and_a_crude_oil_price_index_monthly[[#This Row],[Year]])*1</f>
        <v>34335</v>
      </c>
    </row>
    <row r="72" spans="1:14" ht="14.25" customHeight="1" x14ac:dyDescent="0.2">
      <c r="A72" s="135">
        <v>1994</v>
      </c>
      <c r="B72" s="136" t="s">
        <v>51</v>
      </c>
      <c r="C72" s="125">
        <v>55.91</v>
      </c>
      <c r="D72" s="87">
        <v>54.6</v>
      </c>
      <c r="E72" s="87">
        <v>50.52</v>
      </c>
      <c r="F72" s="87">
        <v>51.03</v>
      </c>
      <c r="G72" s="87">
        <v>12.87</v>
      </c>
      <c r="H72" s="87">
        <v>12.65</v>
      </c>
      <c r="I72" s="87"/>
      <c r="J72" s="137">
        <f t="shared" si="0"/>
        <v>0.50999999999999801</v>
      </c>
      <c r="K72" s="137">
        <v>36.129874891879702</v>
      </c>
      <c r="L72" s="137">
        <v>56.657677519574314</v>
      </c>
      <c r="M72" s="137">
        <v>97.87</v>
      </c>
      <c r="N72" s="197">
        <f>(Typical_retail_prices_of_petroleum_products_and_a_crude_oil_price_index_monthly[[#This Row],[Month]]&amp;" "&amp;Typical_retail_prices_of_petroleum_products_and_a_crude_oil_price_index_monthly[[#This Row],[Year]])*1</f>
        <v>34366</v>
      </c>
    </row>
    <row r="73" spans="1:14" ht="14.25" customHeight="1" x14ac:dyDescent="0.2">
      <c r="A73" s="135">
        <v>1994</v>
      </c>
      <c r="B73" s="136" t="s">
        <v>52</v>
      </c>
      <c r="C73" s="125">
        <v>55.73</v>
      </c>
      <c r="D73" s="87">
        <v>54.33</v>
      </c>
      <c r="E73" s="87">
        <v>50.35</v>
      </c>
      <c r="F73" s="87">
        <v>50.62</v>
      </c>
      <c r="G73" s="87">
        <v>12.63</v>
      </c>
      <c r="H73" s="87">
        <v>12.37</v>
      </c>
      <c r="I73" s="87"/>
      <c r="J73" s="137">
        <f t="shared" si="0"/>
        <v>0.26999999999999602</v>
      </c>
      <c r="K73" s="137">
        <v>31.293854036830922</v>
      </c>
      <c r="L73" s="137">
        <v>49.073989203375035</v>
      </c>
      <c r="M73" s="137">
        <v>84.77</v>
      </c>
      <c r="N73" s="197">
        <f>(Typical_retail_prices_of_petroleum_products_and_a_crude_oil_price_index_monthly[[#This Row],[Month]]&amp;" "&amp;Typical_retail_prices_of_petroleum_products_and_a_crude_oil_price_index_monthly[[#This Row],[Year]])*1</f>
        <v>34394</v>
      </c>
    </row>
    <row r="74" spans="1:14" ht="14.25" customHeight="1" x14ac:dyDescent="0.2">
      <c r="A74" s="135">
        <v>1994</v>
      </c>
      <c r="B74" s="136" t="s">
        <v>53</v>
      </c>
      <c r="C74" s="125">
        <v>56.4</v>
      </c>
      <c r="D74" s="87">
        <v>55.18</v>
      </c>
      <c r="E74" s="87">
        <v>51.21</v>
      </c>
      <c r="F74" s="87">
        <v>51.38</v>
      </c>
      <c r="G74" s="87">
        <v>13.64</v>
      </c>
      <c r="H74" s="87">
        <v>13.63</v>
      </c>
      <c r="I74" s="87"/>
      <c r="J74" s="137">
        <f t="shared" si="0"/>
        <v>0.17000000000000171</v>
      </c>
      <c r="K74" s="137">
        <v>33.542049991582608</v>
      </c>
      <c r="L74" s="137">
        <v>52.59953590915012</v>
      </c>
      <c r="M74" s="137">
        <v>90.86</v>
      </c>
      <c r="N74" s="197">
        <f>(Typical_retail_prices_of_petroleum_products_and_a_crude_oil_price_index_monthly[[#This Row],[Month]]&amp;" "&amp;Typical_retail_prices_of_petroleum_products_and_a_crude_oil_price_index_monthly[[#This Row],[Year]])*1</f>
        <v>34425</v>
      </c>
    </row>
    <row r="75" spans="1:14" ht="14.25" customHeight="1" x14ac:dyDescent="0.2">
      <c r="A75" s="135">
        <v>1994</v>
      </c>
      <c r="B75" s="136" t="s">
        <v>54</v>
      </c>
      <c r="C75" s="125">
        <v>56.72</v>
      </c>
      <c r="D75" s="87">
        <v>55.69</v>
      </c>
      <c r="E75" s="87">
        <v>51.32</v>
      </c>
      <c r="F75" s="87">
        <v>51.51</v>
      </c>
      <c r="G75" s="87">
        <v>13.62</v>
      </c>
      <c r="H75" s="87">
        <v>13.72</v>
      </c>
      <c r="I75" s="87"/>
      <c r="J75" s="137">
        <f t="shared" si="0"/>
        <v>0.18999999999999773</v>
      </c>
      <c r="K75" s="137">
        <v>35.561365569988475</v>
      </c>
      <c r="L75" s="137">
        <v>55.766159961792113</v>
      </c>
      <c r="M75" s="137">
        <v>96.33</v>
      </c>
      <c r="N75" s="197">
        <f>(Typical_retail_prices_of_petroleum_products_and_a_crude_oil_price_index_monthly[[#This Row],[Month]]&amp;" "&amp;Typical_retail_prices_of_petroleum_products_and_a_crude_oil_price_index_monthly[[#This Row],[Year]])*1</f>
        <v>34455</v>
      </c>
    </row>
    <row r="76" spans="1:14" ht="14.25" customHeight="1" x14ac:dyDescent="0.2">
      <c r="A76" s="135">
        <v>1994</v>
      </c>
      <c r="B76" s="136" t="s">
        <v>13</v>
      </c>
      <c r="C76" s="125">
        <v>57.18</v>
      </c>
      <c r="D76" s="87">
        <v>56.26</v>
      </c>
      <c r="E76" s="87">
        <v>51.84</v>
      </c>
      <c r="F76" s="87">
        <v>51.54</v>
      </c>
      <c r="G76" s="87">
        <v>13.19</v>
      </c>
      <c r="H76" s="87">
        <v>13.3</v>
      </c>
      <c r="I76" s="87"/>
      <c r="J76" s="137">
        <f t="shared" si="0"/>
        <v>-0.30000000000000426</v>
      </c>
      <c r="K76" s="137">
        <v>36.377213363092118</v>
      </c>
      <c r="L76" s="137">
        <v>57.045545547960081</v>
      </c>
      <c r="M76" s="137">
        <v>98.54</v>
      </c>
      <c r="N76" s="197">
        <f>(Typical_retail_prices_of_petroleum_products_and_a_crude_oil_price_index_monthly[[#This Row],[Month]]&amp;" "&amp;Typical_retail_prices_of_petroleum_products_and_a_crude_oil_price_index_monthly[[#This Row],[Year]])*1</f>
        <v>34486</v>
      </c>
    </row>
    <row r="77" spans="1:14" ht="14.25" customHeight="1" x14ac:dyDescent="0.2">
      <c r="A77" s="135">
        <v>1994</v>
      </c>
      <c r="B77" s="136" t="s">
        <v>55</v>
      </c>
      <c r="C77" s="125">
        <v>56.94</v>
      </c>
      <c r="D77" s="87">
        <v>56.2</v>
      </c>
      <c r="E77" s="87">
        <v>51.42</v>
      </c>
      <c r="F77" s="87">
        <v>51.38</v>
      </c>
      <c r="G77" s="87">
        <v>13.41</v>
      </c>
      <c r="H77" s="87">
        <v>13.25</v>
      </c>
      <c r="I77" s="87"/>
      <c r="J77" s="137">
        <f t="shared" si="0"/>
        <v>-3.9999999999999147E-2</v>
      </c>
      <c r="K77" s="137">
        <v>38.045825139032615</v>
      </c>
      <c r="L77" s="137">
        <v>59.662207470801356</v>
      </c>
      <c r="M77" s="137">
        <v>103.06</v>
      </c>
      <c r="N77" s="197">
        <f>(Typical_retail_prices_of_petroleum_products_and_a_crude_oil_price_index_monthly[[#This Row],[Month]]&amp;" "&amp;Typical_retail_prices_of_petroleum_products_and_a_crude_oil_price_index_monthly[[#This Row],[Year]])*1</f>
        <v>34516</v>
      </c>
    </row>
    <row r="78" spans="1:14" ht="14.25" customHeight="1" x14ac:dyDescent="0.2">
      <c r="A78" s="135">
        <v>1994</v>
      </c>
      <c r="B78" s="136" t="s">
        <v>56</v>
      </c>
      <c r="C78" s="125">
        <v>58.35</v>
      </c>
      <c r="D78" s="87">
        <v>57.65</v>
      </c>
      <c r="E78" s="87">
        <v>52.95</v>
      </c>
      <c r="F78" s="87">
        <v>52.1</v>
      </c>
      <c r="G78" s="87">
        <v>13.51</v>
      </c>
      <c r="H78" s="87">
        <v>13.32</v>
      </c>
      <c r="I78" s="87"/>
      <c r="J78" s="137">
        <f t="shared" si="0"/>
        <v>-0.85000000000000142</v>
      </c>
      <c r="K78" s="137">
        <v>36.912498114223474</v>
      </c>
      <c r="L78" s="137">
        <v>57.884961430287483</v>
      </c>
      <c r="M78" s="137">
        <v>99.99</v>
      </c>
      <c r="N78" s="197">
        <f>(Typical_retail_prices_of_petroleum_products_and_a_crude_oil_price_index_monthly[[#This Row],[Month]]&amp;" "&amp;Typical_retail_prices_of_petroleum_products_and_a_crude_oil_price_index_monthly[[#This Row],[Year]])*1</f>
        <v>34547</v>
      </c>
    </row>
    <row r="79" spans="1:14" ht="14.25" customHeight="1" x14ac:dyDescent="0.2">
      <c r="A79" s="135">
        <v>1994</v>
      </c>
      <c r="B79" s="136" t="s">
        <v>57</v>
      </c>
      <c r="C79" s="125">
        <v>57.68</v>
      </c>
      <c r="D79" s="87">
        <v>57.31</v>
      </c>
      <c r="E79" s="87">
        <v>52.67</v>
      </c>
      <c r="F79" s="87">
        <v>51.88</v>
      </c>
      <c r="G79" s="87">
        <v>13.53</v>
      </c>
      <c r="H79" s="87">
        <v>13.14</v>
      </c>
      <c r="I79" s="87"/>
      <c r="J79" s="137">
        <f t="shared" si="0"/>
        <v>-0.78999999999999915</v>
      </c>
      <c r="K79" s="137">
        <v>34.67906863536507</v>
      </c>
      <c r="L79" s="137">
        <v>54.38257102471453</v>
      </c>
      <c r="M79" s="137">
        <v>93.94</v>
      </c>
      <c r="N79" s="197">
        <f>(Typical_retail_prices_of_petroleum_products_and_a_crude_oil_price_index_monthly[[#This Row],[Month]]&amp;" "&amp;Typical_retail_prices_of_petroleum_products_and_a_crude_oil_price_index_monthly[[#This Row],[Year]])*1</f>
        <v>34578</v>
      </c>
    </row>
    <row r="80" spans="1:14" ht="14.25" customHeight="1" x14ac:dyDescent="0.2">
      <c r="A80" s="135">
        <v>1994</v>
      </c>
      <c r="B80" s="136" t="s">
        <v>58</v>
      </c>
      <c r="C80" s="125">
        <v>57.35</v>
      </c>
      <c r="D80" s="87">
        <v>56.7</v>
      </c>
      <c r="E80" s="87">
        <v>51.92</v>
      </c>
      <c r="F80" s="87">
        <v>51.33</v>
      </c>
      <c r="G80" s="87">
        <v>13.63</v>
      </c>
      <c r="H80" s="87">
        <v>13.27</v>
      </c>
      <c r="I80" s="87"/>
      <c r="J80" s="137">
        <f t="shared" si="0"/>
        <v>-0.59000000000000341</v>
      </c>
      <c r="K80" s="137">
        <v>34.686451873311711</v>
      </c>
      <c r="L80" s="137">
        <v>54.394149174815603</v>
      </c>
      <c r="M80" s="137">
        <v>93.96</v>
      </c>
      <c r="N80" s="197">
        <f>(Typical_retail_prices_of_petroleum_products_and_a_crude_oil_price_index_monthly[[#This Row],[Month]]&amp;" "&amp;Typical_retail_prices_of_petroleum_products_and_a_crude_oil_price_index_monthly[[#This Row],[Year]])*1</f>
        <v>34608</v>
      </c>
    </row>
    <row r="81" spans="1:14" ht="14.25" customHeight="1" x14ac:dyDescent="0.2">
      <c r="A81" s="135">
        <v>1994</v>
      </c>
      <c r="B81" s="136" t="s">
        <v>59</v>
      </c>
      <c r="C81" s="125">
        <v>56.41</v>
      </c>
      <c r="D81" s="87">
        <v>55.78</v>
      </c>
      <c r="E81" s="87">
        <v>51.11</v>
      </c>
      <c r="F81" s="87">
        <v>50.84</v>
      </c>
      <c r="G81" s="87">
        <v>13.73</v>
      </c>
      <c r="H81" s="87">
        <v>13.71</v>
      </c>
      <c r="I81" s="87"/>
      <c r="J81" s="137">
        <f t="shared" si="0"/>
        <v>-0.26999999999999602</v>
      </c>
      <c r="K81" s="137">
        <v>37.004788588556465</v>
      </c>
      <c r="L81" s="137">
        <v>58.029688306550824</v>
      </c>
      <c r="M81" s="137">
        <v>100.24</v>
      </c>
      <c r="N81" s="197">
        <f>(Typical_retail_prices_of_petroleum_products_and_a_crude_oil_price_index_monthly[[#This Row],[Month]]&amp;" "&amp;Typical_retail_prices_of_petroleum_products_and_a_crude_oil_price_index_monthly[[#This Row],[Year]])*1</f>
        <v>34639</v>
      </c>
    </row>
    <row r="82" spans="1:14" ht="14.25" customHeight="1" x14ac:dyDescent="0.2">
      <c r="A82" s="135">
        <v>1994</v>
      </c>
      <c r="B82" s="136" t="s">
        <v>60</v>
      </c>
      <c r="C82" s="125">
        <v>58.32</v>
      </c>
      <c r="D82" s="87">
        <v>57.57</v>
      </c>
      <c r="E82" s="87">
        <v>52.79</v>
      </c>
      <c r="F82" s="87">
        <v>53.04</v>
      </c>
      <c r="G82" s="87">
        <v>13.68</v>
      </c>
      <c r="H82" s="87">
        <v>14.1</v>
      </c>
      <c r="I82" s="87"/>
      <c r="J82" s="137">
        <f t="shared" si="0"/>
        <v>0.25</v>
      </c>
      <c r="K82" s="137">
        <v>35.114679674216795</v>
      </c>
      <c r="L82" s="137">
        <v>55.065681880677523</v>
      </c>
      <c r="M82" s="137">
        <v>95.12</v>
      </c>
      <c r="N82" s="197">
        <f>(Typical_retail_prices_of_petroleum_products_and_a_crude_oil_price_index_monthly[[#This Row],[Month]]&amp;" "&amp;Typical_retail_prices_of_petroleum_products_and_a_crude_oil_price_index_monthly[[#This Row],[Year]])*1</f>
        <v>34669</v>
      </c>
    </row>
    <row r="83" spans="1:14" ht="14.25" customHeight="1" x14ac:dyDescent="0.2">
      <c r="A83" s="135">
        <v>1995</v>
      </c>
      <c r="B83" s="136" t="s">
        <v>50</v>
      </c>
      <c r="C83" s="125">
        <v>59.11</v>
      </c>
      <c r="D83" s="87">
        <v>58</v>
      </c>
      <c r="E83" s="87">
        <v>53.44</v>
      </c>
      <c r="F83" s="87">
        <v>54.13</v>
      </c>
      <c r="G83" s="87">
        <v>13.32</v>
      </c>
      <c r="H83" s="87">
        <v>13.93</v>
      </c>
      <c r="I83" s="87"/>
      <c r="J83" s="137">
        <f t="shared" si="0"/>
        <v>0.69000000000000483</v>
      </c>
      <c r="K83" s="137">
        <v>35.642581187401504</v>
      </c>
      <c r="L83" s="137">
        <v>55.893519612903852</v>
      </c>
      <c r="M83" s="137">
        <v>96.55</v>
      </c>
      <c r="N83" s="197">
        <f>(Typical_retail_prices_of_petroleum_products_and_a_crude_oil_price_index_monthly[[#This Row],[Month]]&amp;" "&amp;Typical_retail_prices_of_petroleum_products_and_a_crude_oil_price_index_monthly[[#This Row],[Year]])*1</f>
        <v>34700</v>
      </c>
    </row>
    <row r="84" spans="1:14" ht="14.25" customHeight="1" x14ac:dyDescent="0.2">
      <c r="A84" s="135">
        <v>1995</v>
      </c>
      <c r="B84" s="136" t="s">
        <v>51</v>
      </c>
      <c r="C84" s="125">
        <v>58.6</v>
      </c>
      <c r="D84" s="87">
        <v>57.44</v>
      </c>
      <c r="E84" s="87">
        <v>52.82</v>
      </c>
      <c r="F84" s="87">
        <v>53.54</v>
      </c>
      <c r="G84" s="87">
        <v>13.6</v>
      </c>
      <c r="H84" s="87">
        <v>13.8</v>
      </c>
      <c r="I84" s="87"/>
      <c r="J84" s="137">
        <f t="shared" si="0"/>
        <v>0.71999999999999886</v>
      </c>
      <c r="K84" s="137">
        <v>36.90142325730352</v>
      </c>
      <c r="L84" s="137">
        <v>57.86759420513588</v>
      </c>
      <c r="M84" s="137">
        <v>99.96</v>
      </c>
      <c r="N84" s="197">
        <f>(Typical_retail_prices_of_petroleum_products_and_a_crude_oil_price_index_monthly[[#This Row],[Month]]&amp;" "&amp;Typical_retail_prices_of_petroleum_products_and_a_crude_oil_price_index_monthly[[#This Row],[Year]])*1</f>
        <v>34731</v>
      </c>
    </row>
    <row r="85" spans="1:14" ht="14.25" customHeight="1" x14ac:dyDescent="0.2">
      <c r="A85" s="135">
        <v>1995</v>
      </c>
      <c r="B85" s="136" t="s">
        <v>52</v>
      </c>
      <c r="C85" s="125">
        <v>58.98</v>
      </c>
      <c r="D85" s="87">
        <v>57.84</v>
      </c>
      <c r="E85" s="87">
        <v>53.2</v>
      </c>
      <c r="F85" s="87">
        <v>53.87</v>
      </c>
      <c r="G85" s="87">
        <v>13.7</v>
      </c>
      <c r="H85" s="87">
        <v>13.77</v>
      </c>
      <c r="I85" s="87"/>
      <c r="J85" s="137">
        <f t="shared" si="0"/>
        <v>0.6699999999999946</v>
      </c>
      <c r="K85" s="137">
        <v>36.458428980505154</v>
      </c>
      <c r="L85" s="137">
        <v>57.172905199071828</v>
      </c>
      <c r="M85" s="137">
        <v>98.76</v>
      </c>
      <c r="N85" s="197">
        <f>(Typical_retail_prices_of_petroleum_products_and_a_crude_oil_price_index_monthly[[#This Row],[Month]]&amp;" "&amp;Typical_retail_prices_of_petroleum_products_and_a_crude_oil_price_index_monthly[[#This Row],[Year]])*1</f>
        <v>34759</v>
      </c>
    </row>
    <row r="86" spans="1:14" ht="14.25" customHeight="1" x14ac:dyDescent="0.2">
      <c r="A86" s="135">
        <v>1995</v>
      </c>
      <c r="B86" s="136" t="s">
        <v>53</v>
      </c>
      <c r="C86" s="125">
        <v>60.09</v>
      </c>
      <c r="D86" s="87">
        <v>58.84</v>
      </c>
      <c r="E86" s="87">
        <v>54.08</v>
      </c>
      <c r="F86" s="87">
        <v>54.73</v>
      </c>
      <c r="G86" s="87">
        <v>13.89</v>
      </c>
      <c r="H86" s="87">
        <v>14.14</v>
      </c>
      <c r="I86" s="87"/>
      <c r="J86" s="137">
        <f t="shared" si="0"/>
        <v>0.64999999999999858</v>
      </c>
      <c r="K86" s="137">
        <v>38.592184747083927</v>
      </c>
      <c r="L86" s="137">
        <v>60.518990578280359</v>
      </c>
      <c r="M86" s="137">
        <v>104.54</v>
      </c>
      <c r="N86" s="197">
        <f>(Typical_retail_prices_of_petroleum_products_and_a_crude_oil_price_index_monthly[[#This Row],[Month]]&amp;" "&amp;Typical_retail_prices_of_petroleum_products_and_a_crude_oil_price_index_monthly[[#This Row],[Year]])*1</f>
        <v>34790</v>
      </c>
    </row>
    <row r="87" spans="1:14" ht="14.25" customHeight="1" x14ac:dyDescent="0.2">
      <c r="A87" s="135">
        <v>1995</v>
      </c>
      <c r="B87" s="136" t="s">
        <v>54</v>
      </c>
      <c r="C87" s="125">
        <v>60.42</v>
      </c>
      <c r="D87" s="87">
        <v>59.18</v>
      </c>
      <c r="E87" s="87">
        <v>54.61</v>
      </c>
      <c r="F87" s="87">
        <v>54.9</v>
      </c>
      <c r="G87" s="87">
        <v>13.78</v>
      </c>
      <c r="H87" s="87">
        <v>13.92</v>
      </c>
      <c r="I87" s="87"/>
      <c r="J87" s="137">
        <f t="shared" si="0"/>
        <v>0.28999999999999915</v>
      </c>
      <c r="K87" s="137">
        <v>39.478173300680652</v>
      </c>
      <c r="L87" s="137">
        <v>61.908368590408472</v>
      </c>
      <c r="M87" s="137">
        <v>106.94</v>
      </c>
      <c r="N87" s="197">
        <f>(Typical_retail_prices_of_petroleum_products_and_a_crude_oil_price_index_monthly[[#This Row],[Month]]&amp;" "&amp;Typical_retail_prices_of_petroleum_products_and_a_crude_oil_price_index_monthly[[#This Row],[Year]])*1</f>
        <v>34820</v>
      </c>
    </row>
    <row r="88" spans="1:14" ht="14.25" customHeight="1" x14ac:dyDescent="0.2">
      <c r="A88" s="135">
        <v>1995</v>
      </c>
      <c r="B88" s="136" t="s">
        <v>13</v>
      </c>
      <c r="C88" s="125">
        <v>60.37</v>
      </c>
      <c r="D88" s="87">
        <v>59.23</v>
      </c>
      <c r="E88" s="87">
        <v>54.56</v>
      </c>
      <c r="F88" s="87">
        <v>54.7</v>
      </c>
      <c r="G88" s="87">
        <v>13.3</v>
      </c>
      <c r="H88" s="87">
        <v>13.64</v>
      </c>
      <c r="I88" s="87"/>
      <c r="J88" s="137">
        <f t="shared" si="0"/>
        <v>0.14000000000000057</v>
      </c>
      <c r="K88" s="137">
        <v>38.049516758005936</v>
      </c>
      <c r="L88" s="137">
        <v>59.667996545851892</v>
      </c>
      <c r="M88" s="137">
        <v>103.07</v>
      </c>
      <c r="N88" s="197">
        <f>(Typical_retail_prices_of_petroleum_products_and_a_crude_oil_price_index_monthly[[#This Row],[Month]]&amp;" "&amp;Typical_retail_prices_of_petroleum_products_and_a_crude_oil_price_index_monthly[[#This Row],[Year]])*1</f>
        <v>34851</v>
      </c>
    </row>
    <row r="89" spans="1:14" ht="14.25" customHeight="1" x14ac:dyDescent="0.2">
      <c r="A89" s="135">
        <v>1995</v>
      </c>
      <c r="B89" s="136" t="s">
        <v>55</v>
      </c>
      <c r="C89" s="125">
        <v>60.51</v>
      </c>
      <c r="D89" s="87">
        <v>59.43</v>
      </c>
      <c r="E89" s="87">
        <v>54.5</v>
      </c>
      <c r="F89" s="87">
        <v>54.77</v>
      </c>
      <c r="G89" s="87">
        <v>13.54</v>
      </c>
      <c r="H89" s="87">
        <v>13.22</v>
      </c>
      <c r="I89" s="87"/>
      <c r="J89" s="137">
        <f t="shared" si="0"/>
        <v>0.27000000000000313</v>
      </c>
      <c r="K89" s="137">
        <v>34.738134538938183</v>
      </c>
      <c r="L89" s="137">
        <v>54.475196225523071</v>
      </c>
      <c r="M89" s="137">
        <v>94.1</v>
      </c>
      <c r="N89" s="197">
        <f>(Typical_retail_prices_of_petroleum_products_and_a_crude_oil_price_index_monthly[[#This Row],[Month]]&amp;" "&amp;Typical_retail_prices_of_petroleum_products_and_a_crude_oil_price_index_monthly[[#This Row],[Year]])*1</f>
        <v>34881</v>
      </c>
    </row>
    <row r="90" spans="1:14" ht="14.25" customHeight="1" x14ac:dyDescent="0.2">
      <c r="A90" s="135">
        <v>1995</v>
      </c>
      <c r="B90" s="136" t="s">
        <v>56</v>
      </c>
      <c r="C90" s="125">
        <v>60.14</v>
      </c>
      <c r="D90" s="87">
        <v>59.09</v>
      </c>
      <c r="E90" s="87">
        <v>54.19</v>
      </c>
      <c r="F90" s="87">
        <v>54.32</v>
      </c>
      <c r="G90" s="87">
        <v>13.82</v>
      </c>
      <c r="H90" s="87">
        <v>13.66</v>
      </c>
      <c r="I90" s="87"/>
      <c r="J90" s="137">
        <f t="shared" si="0"/>
        <v>0.13000000000000256</v>
      </c>
      <c r="K90" s="137">
        <v>34.963323296310683</v>
      </c>
      <c r="L90" s="137">
        <v>54.828329803605634</v>
      </c>
      <c r="M90" s="137">
        <v>94.71</v>
      </c>
      <c r="N90" s="197">
        <f>(Typical_retail_prices_of_petroleum_products_and_a_crude_oil_price_index_monthly[[#This Row],[Month]]&amp;" "&amp;Typical_retail_prices_of_petroleum_products_and_a_crude_oil_price_index_monthly[[#This Row],[Year]])*1</f>
        <v>34912</v>
      </c>
    </row>
    <row r="91" spans="1:14" ht="14.25" customHeight="1" x14ac:dyDescent="0.2">
      <c r="A91" s="135">
        <v>1995</v>
      </c>
      <c r="B91" s="136" t="s">
        <v>57</v>
      </c>
      <c r="C91" s="125">
        <v>59.3</v>
      </c>
      <c r="D91" s="87">
        <v>58.12</v>
      </c>
      <c r="E91" s="87">
        <v>53.38</v>
      </c>
      <c r="F91" s="87">
        <v>53.5</v>
      </c>
      <c r="G91" s="87">
        <v>14.12</v>
      </c>
      <c r="H91" s="87">
        <v>13.92</v>
      </c>
      <c r="I91" s="87"/>
      <c r="J91" s="137">
        <f t="shared" si="0"/>
        <v>0.11999999999999744</v>
      </c>
      <c r="K91" s="137">
        <v>36.451045742558513</v>
      </c>
      <c r="L91" s="137">
        <v>57.161327048970755</v>
      </c>
      <c r="M91" s="137">
        <v>98.74</v>
      </c>
      <c r="N91" s="197">
        <f>(Typical_retail_prices_of_petroleum_products_and_a_crude_oil_price_index_monthly[[#This Row],[Month]]&amp;" "&amp;Typical_retail_prices_of_petroleum_products_and_a_crude_oil_price_index_monthly[[#This Row],[Year]])*1</f>
        <v>34943</v>
      </c>
    </row>
    <row r="92" spans="1:14" ht="14.25" customHeight="1" x14ac:dyDescent="0.2">
      <c r="A92" s="135">
        <v>1995</v>
      </c>
      <c r="B92" s="136" t="s">
        <v>58</v>
      </c>
      <c r="C92" s="125">
        <v>58.81</v>
      </c>
      <c r="D92" s="87">
        <v>57.64</v>
      </c>
      <c r="E92" s="87">
        <v>52.78</v>
      </c>
      <c r="F92" s="87">
        <v>53.1</v>
      </c>
      <c r="G92" s="87">
        <v>13.91</v>
      </c>
      <c r="H92" s="87">
        <v>13.67</v>
      </c>
      <c r="I92" s="87"/>
      <c r="J92" s="137">
        <f t="shared" si="0"/>
        <v>0.32000000000000028</v>
      </c>
      <c r="K92" s="137">
        <v>35.550290713068513</v>
      </c>
      <c r="L92" s="137">
        <v>55.74879273664051</v>
      </c>
      <c r="M92" s="137">
        <v>96.3</v>
      </c>
      <c r="N92" s="197">
        <f>(Typical_retail_prices_of_petroleum_products_and_a_crude_oil_price_index_monthly[[#This Row],[Month]]&amp;" "&amp;Typical_retail_prices_of_petroleum_products_and_a_crude_oil_price_index_monthly[[#This Row],[Year]])*1</f>
        <v>34973</v>
      </c>
    </row>
    <row r="93" spans="1:14" ht="14.25" customHeight="1" x14ac:dyDescent="0.2">
      <c r="A93" s="135">
        <v>1995</v>
      </c>
      <c r="B93" s="136" t="s">
        <v>59</v>
      </c>
      <c r="C93" s="125">
        <v>58.22</v>
      </c>
      <c r="D93" s="87">
        <v>57.08</v>
      </c>
      <c r="E93" s="87">
        <v>51.97</v>
      </c>
      <c r="F93" s="87">
        <v>52.53</v>
      </c>
      <c r="G93" s="87">
        <v>13.93</v>
      </c>
      <c r="H93" s="87">
        <v>13.86</v>
      </c>
      <c r="I93" s="87"/>
      <c r="J93" s="137">
        <f t="shared" si="0"/>
        <v>0.56000000000000227</v>
      </c>
      <c r="K93" s="137">
        <v>36.70576745171757</v>
      </c>
      <c r="L93" s="137">
        <v>57.560773227457588</v>
      </c>
      <c r="M93" s="137">
        <v>99.43</v>
      </c>
      <c r="N93" s="197">
        <f>(Typical_retail_prices_of_petroleum_products_and_a_crude_oil_price_index_monthly[[#This Row],[Month]]&amp;" "&amp;Typical_retail_prices_of_petroleum_products_and_a_crude_oil_price_index_monthly[[#This Row],[Year]])*1</f>
        <v>35004</v>
      </c>
    </row>
    <row r="94" spans="1:14" ht="14.25" customHeight="1" x14ac:dyDescent="0.2">
      <c r="A94" s="135">
        <v>1995</v>
      </c>
      <c r="B94" s="136" t="s">
        <v>60</v>
      </c>
      <c r="C94" s="125">
        <v>61.83</v>
      </c>
      <c r="D94" s="87">
        <v>60.74</v>
      </c>
      <c r="E94" s="87">
        <v>55.7</v>
      </c>
      <c r="F94" s="87">
        <v>56.8</v>
      </c>
      <c r="G94" s="87">
        <v>14.69</v>
      </c>
      <c r="H94" s="87">
        <v>14.92</v>
      </c>
      <c r="I94" s="87"/>
      <c r="J94" s="137">
        <f t="shared" si="0"/>
        <v>1.0999999999999943</v>
      </c>
      <c r="K94" s="137">
        <v>39.46340682478737</v>
      </c>
      <c r="L94" s="137">
        <v>61.88521229020634</v>
      </c>
      <c r="M94" s="137">
        <v>106.9</v>
      </c>
      <c r="N94" s="197">
        <f>(Typical_retail_prices_of_petroleum_products_and_a_crude_oil_price_index_monthly[[#This Row],[Month]]&amp;" "&amp;Typical_retail_prices_of_petroleum_products_and_a_crude_oil_price_index_monthly[[#This Row],[Year]])*1</f>
        <v>35034</v>
      </c>
    </row>
    <row r="95" spans="1:14" ht="14.25" customHeight="1" x14ac:dyDescent="0.2">
      <c r="A95" s="135">
        <v>1996</v>
      </c>
      <c r="B95" s="136" t="s">
        <v>50</v>
      </c>
      <c r="C95" s="125">
        <v>61.97</v>
      </c>
      <c r="D95" s="87">
        <v>61.26</v>
      </c>
      <c r="E95" s="87">
        <v>55.93</v>
      </c>
      <c r="F95" s="87">
        <v>57.43</v>
      </c>
      <c r="G95" s="87">
        <v>15.38</v>
      </c>
      <c r="H95" s="87">
        <v>15.86</v>
      </c>
      <c r="I95" s="87">
        <v>23.342422537246492</v>
      </c>
      <c r="J95" s="137">
        <f t="shared" si="0"/>
        <v>1.5</v>
      </c>
      <c r="K95" s="137">
        <v>40.9042029893562</v>
      </c>
      <c r="L95" s="137">
        <v>64.144621289209752</v>
      </c>
      <c r="M95" s="137">
        <v>110.9</v>
      </c>
      <c r="N95" s="197">
        <f>(Typical_retail_prices_of_petroleum_products_and_a_crude_oil_price_index_monthly[[#This Row],[Month]]&amp;" "&amp;Typical_retail_prices_of_petroleum_products_and_a_crude_oil_price_index_monthly[[#This Row],[Year]])*1</f>
        <v>35065</v>
      </c>
    </row>
    <row r="96" spans="1:14" ht="14.25" customHeight="1" x14ac:dyDescent="0.2">
      <c r="A96" s="135">
        <v>1996</v>
      </c>
      <c r="B96" s="136" t="s">
        <v>51</v>
      </c>
      <c r="C96" s="125">
        <v>59.72</v>
      </c>
      <c r="D96" s="87">
        <v>59.22</v>
      </c>
      <c r="E96" s="87">
        <v>54.45</v>
      </c>
      <c r="F96" s="87">
        <v>55.65</v>
      </c>
      <c r="G96" s="87">
        <v>15.08</v>
      </c>
      <c r="H96" s="87">
        <v>15.61</v>
      </c>
      <c r="I96" s="87">
        <v>22.889426026294153</v>
      </c>
      <c r="J96" s="137">
        <f t="shared" si="0"/>
        <v>1.1999999999999957</v>
      </c>
      <c r="K96" s="137">
        <v>40.074772850462153</v>
      </c>
      <c r="L96" s="137">
        <v>62.843936316590685</v>
      </c>
      <c r="M96" s="137">
        <v>108.54</v>
      </c>
      <c r="N96" s="197">
        <f>(Typical_retail_prices_of_petroleum_products_and_a_crude_oil_price_index_monthly[[#This Row],[Month]]&amp;" "&amp;Typical_retail_prices_of_petroleum_products_and_a_crude_oil_price_index_monthly[[#This Row],[Year]])*1</f>
        <v>35096</v>
      </c>
    </row>
    <row r="97" spans="1:14" ht="14.25" customHeight="1" x14ac:dyDescent="0.2">
      <c r="A97" s="135">
        <v>1996</v>
      </c>
      <c r="B97" s="136" t="s">
        <v>52</v>
      </c>
      <c r="C97" s="125">
        <v>59.28</v>
      </c>
      <c r="D97" s="87">
        <v>59.12</v>
      </c>
      <c r="E97" s="87">
        <v>54.2</v>
      </c>
      <c r="F97" s="87">
        <v>55.4</v>
      </c>
      <c r="G97" s="87">
        <v>16.03</v>
      </c>
      <c r="H97" s="87">
        <v>16.329999999999998</v>
      </c>
      <c r="I97" s="87">
        <v>25.607715013641123</v>
      </c>
      <c r="J97" s="137">
        <f t="shared" si="0"/>
        <v>1.1999999999999957</v>
      </c>
      <c r="K97" s="137">
        <v>44.652326254004777</v>
      </c>
      <c r="L97" s="137">
        <v>70.022304504763909</v>
      </c>
      <c r="M97" s="137">
        <v>120.58</v>
      </c>
      <c r="N97" s="197">
        <f>(Typical_retail_prices_of_petroleum_products_and_a_crude_oil_price_index_monthly[[#This Row],[Month]]&amp;" "&amp;Typical_retail_prices_of_petroleum_products_and_a_crude_oil_price_index_monthly[[#This Row],[Year]])*1</f>
        <v>35125</v>
      </c>
    </row>
    <row r="98" spans="1:14" ht="14.25" customHeight="1" x14ac:dyDescent="0.2">
      <c r="A98" s="135">
        <v>1996</v>
      </c>
      <c r="B98" s="136" t="s">
        <v>53</v>
      </c>
      <c r="C98" s="125">
        <v>60.35</v>
      </c>
      <c r="D98" s="87">
        <v>60.19</v>
      </c>
      <c r="E98" s="87">
        <v>55.24</v>
      </c>
      <c r="F98" s="87">
        <v>56.42</v>
      </c>
      <c r="G98" s="87">
        <v>16.57</v>
      </c>
      <c r="H98" s="87">
        <v>17.05</v>
      </c>
      <c r="I98" s="87">
        <v>27.415084152505099</v>
      </c>
      <c r="J98" s="137">
        <f t="shared" si="0"/>
        <v>1.1799999999999997</v>
      </c>
      <c r="K98" s="137">
        <v>47.90513539197029</v>
      </c>
      <c r="L98" s="137">
        <v>75.123252452219873</v>
      </c>
      <c r="M98" s="137">
        <v>129.58000000000001</v>
      </c>
      <c r="N98" s="197">
        <f>(Typical_retail_prices_of_petroleum_products_and_a_crude_oil_price_index_monthly[[#This Row],[Month]]&amp;" "&amp;Typical_retail_prices_of_petroleum_products_and_a_crude_oil_price_index_monthly[[#This Row],[Year]])*1</f>
        <v>35156</v>
      </c>
    </row>
    <row r="99" spans="1:14" ht="14.25" customHeight="1" x14ac:dyDescent="0.2">
      <c r="A99" s="135">
        <v>1996</v>
      </c>
      <c r="B99" s="136" t="s">
        <v>54</v>
      </c>
      <c r="C99" s="125">
        <v>60.28</v>
      </c>
      <c r="D99" s="87">
        <v>62.92</v>
      </c>
      <c r="E99" s="87">
        <v>55.13</v>
      </c>
      <c r="F99" s="87">
        <v>56.23</v>
      </c>
      <c r="G99" s="87">
        <v>15.26</v>
      </c>
      <c r="H99" s="87">
        <v>15.78</v>
      </c>
      <c r="I99" s="87">
        <v>25.160351712748728</v>
      </c>
      <c r="J99" s="137">
        <f t="shared" ref="J99:J162" si="1">F99-E99</f>
        <v>1.0999999999999943</v>
      </c>
      <c r="K99" s="137">
        <v>44.164004269056953</v>
      </c>
      <c r="L99" s="137">
        <v>69.256534082594229</v>
      </c>
      <c r="M99" s="137">
        <v>119.69</v>
      </c>
      <c r="N99" s="197">
        <f>(Typical_retail_prices_of_petroleum_products_and_a_crude_oil_price_index_monthly[[#This Row],[Month]]&amp;" "&amp;Typical_retail_prices_of_petroleum_products_and_a_crude_oil_price_index_monthly[[#This Row],[Year]])*1</f>
        <v>35186</v>
      </c>
    </row>
    <row r="100" spans="1:14" ht="14.25" customHeight="1" x14ac:dyDescent="0.2">
      <c r="A100" s="135">
        <v>1996</v>
      </c>
      <c r="B100" s="136" t="s">
        <v>13</v>
      </c>
      <c r="C100" s="125">
        <v>59.64</v>
      </c>
      <c r="D100" s="87">
        <v>62.89</v>
      </c>
      <c r="E100" s="87">
        <v>54.67</v>
      </c>
      <c r="F100" s="87">
        <v>55.6</v>
      </c>
      <c r="G100" s="87">
        <v>14.45</v>
      </c>
      <c r="H100" s="87">
        <v>15.05</v>
      </c>
      <c r="I100" s="87">
        <v>23.6594025754647</v>
      </c>
      <c r="J100" s="137">
        <f t="shared" si="1"/>
        <v>0.92999999999999972</v>
      </c>
      <c r="K100" s="137">
        <v>41.461883889141056</v>
      </c>
      <c r="L100" s="137">
        <v>65.019158072782659</v>
      </c>
      <c r="M100" s="137">
        <v>112.37</v>
      </c>
      <c r="N100" s="197">
        <f>(Typical_retail_prices_of_petroleum_products_and_a_crude_oil_price_index_monthly[[#This Row],[Month]]&amp;" "&amp;Typical_retail_prices_of_petroleum_products_and_a_crude_oil_price_index_monthly[[#This Row],[Year]])*1</f>
        <v>35217</v>
      </c>
    </row>
    <row r="101" spans="1:14" ht="14.25" customHeight="1" x14ac:dyDescent="0.2">
      <c r="A101" s="135">
        <v>1996</v>
      </c>
      <c r="B101" s="136" t="s">
        <v>55</v>
      </c>
      <c r="C101" s="125">
        <v>59.49</v>
      </c>
      <c r="D101" s="87">
        <v>62.89</v>
      </c>
      <c r="E101" s="87">
        <v>54.34</v>
      </c>
      <c r="F101" s="87">
        <v>55.22</v>
      </c>
      <c r="G101" s="87">
        <v>14.63</v>
      </c>
      <c r="H101" s="87">
        <v>15.43</v>
      </c>
      <c r="I101" s="87">
        <v>24.776133052172028</v>
      </c>
      <c r="J101" s="137">
        <f t="shared" si="1"/>
        <v>0.87999999999999545</v>
      </c>
      <c r="K101" s="137">
        <v>43.221876051396691</v>
      </c>
      <c r="L101" s="137">
        <v>67.779119701890593</v>
      </c>
      <c r="M101" s="137">
        <v>116.81</v>
      </c>
      <c r="N101" s="197">
        <f>(Typical_retail_prices_of_petroleum_products_and_a_crude_oil_price_index_monthly[[#This Row],[Month]]&amp;" "&amp;Typical_retail_prices_of_petroleum_products_and_a_crude_oil_price_index_monthly[[#This Row],[Year]])*1</f>
        <v>35247</v>
      </c>
    </row>
    <row r="102" spans="1:14" ht="14.25" customHeight="1" x14ac:dyDescent="0.2">
      <c r="A102" s="135">
        <v>1996</v>
      </c>
      <c r="B102" s="136" t="s">
        <v>56</v>
      </c>
      <c r="C102" s="125">
        <v>61.51</v>
      </c>
      <c r="D102" s="87">
        <v>65.260000000000005</v>
      </c>
      <c r="E102" s="87">
        <v>56.77</v>
      </c>
      <c r="F102" s="87">
        <v>57.62</v>
      </c>
      <c r="G102" s="87">
        <v>14.93</v>
      </c>
      <c r="H102" s="87">
        <v>15.52</v>
      </c>
      <c r="I102" s="87">
        <v>25.756687504739428</v>
      </c>
      <c r="J102" s="137">
        <f t="shared" si="1"/>
        <v>0.84999999999999432</v>
      </c>
      <c r="K102" s="137">
        <v>45.056648908881627</v>
      </c>
      <c r="L102" s="137">
        <v>70.656349949494171</v>
      </c>
      <c r="M102" s="137">
        <v>121.96</v>
      </c>
      <c r="N102" s="197">
        <f>(Typical_retail_prices_of_petroleum_products_and_a_crude_oil_price_index_monthly[[#This Row],[Month]]&amp;" "&amp;Typical_retail_prices_of_petroleum_products_and_a_crude_oil_price_index_monthly[[#This Row],[Year]])*1</f>
        <v>35278</v>
      </c>
    </row>
    <row r="103" spans="1:14" ht="14.25" customHeight="1" x14ac:dyDescent="0.2">
      <c r="A103" s="135">
        <v>1996</v>
      </c>
      <c r="B103" s="136" t="s">
        <v>57</v>
      </c>
      <c r="C103" s="125">
        <v>63.04</v>
      </c>
      <c r="D103" s="87">
        <v>66.64</v>
      </c>
      <c r="E103" s="87">
        <v>58.24</v>
      </c>
      <c r="F103" s="87">
        <v>58.79</v>
      </c>
      <c r="G103" s="87">
        <v>17.05</v>
      </c>
      <c r="H103" s="87">
        <v>17.510000000000002</v>
      </c>
      <c r="I103" s="87">
        <v>27.738946314563222</v>
      </c>
      <c r="J103" s="137">
        <f t="shared" si="1"/>
        <v>0.54999999999999716</v>
      </c>
      <c r="K103" s="137">
        <v>48.486941841799378</v>
      </c>
      <c r="L103" s="137">
        <v>76.035622127229004</v>
      </c>
      <c r="M103" s="137">
        <v>131.07</v>
      </c>
      <c r="N103" s="197">
        <f>(Typical_retail_prices_of_petroleum_products_and_a_crude_oil_price_index_monthly[[#This Row],[Month]]&amp;" "&amp;Typical_retail_prices_of_petroleum_products_and_a_crude_oil_price_index_monthly[[#This Row],[Year]])*1</f>
        <v>35309</v>
      </c>
    </row>
    <row r="104" spans="1:14" ht="14.25" customHeight="1" x14ac:dyDescent="0.2">
      <c r="A104" s="135">
        <v>1996</v>
      </c>
      <c r="B104" s="136" t="s">
        <v>58</v>
      </c>
      <c r="C104" s="125">
        <v>63.71</v>
      </c>
      <c r="D104" s="87">
        <v>66.78</v>
      </c>
      <c r="E104" s="87">
        <v>58.78</v>
      </c>
      <c r="F104" s="87">
        <v>60.67</v>
      </c>
      <c r="G104" s="87">
        <v>17.989999999999998</v>
      </c>
      <c r="H104" s="87">
        <v>18.71</v>
      </c>
      <c r="I104" s="87">
        <v>29.481854092901514</v>
      </c>
      <c r="J104" s="137">
        <f t="shared" si="1"/>
        <v>1.8900000000000006</v>
      </c>
      <c r="K104" s="137">
        <v>51.454780968580714</v>
      </c>
      <c r="L104" s="137">
        <v>80.689689507156316</v>
      </c>
      <c r="M104" s="137">
        <v>138.84</v>
      </c>
      <c r="N104" s="197">
        <f>(Typical_retail_prices_of_petroleum_products_and_a_crude_oil_price_index_monthly[[#This Row],[Month]]&amp;" "&amp;Typical_retail_prices_of_petroleum_products_and_a_crude_oil_price_index_monthly[[#This Row],[Year]])*1</f>
        <v>35339</v>
      </c>
    </row>
    <row r="105" spans="1:14" ht="14.25" customHeight="1" x14ac:dyDescent="0.2">
      <c r="A105" s="135">
        <v>1996</v>
      </c>
      <c r="B105" s="136" t="s">
        <v>59</v>
      </c>
      <c r="C105" s="125">
        <v>64.260000000000005</v>
      </c>
      <c r="D105" s="87">
        <v>67.34</v>
      </c>
      <c r="E105" s="87">
        <v>59.25</v>
      </c>
      <c r="F105" s="87">
        <v>60.85</v>
      </c>
      <c r="G105" s="87">
        <v>16.79</v>
      </c>
      <c r="H105" s="87">
        <v>17.62</v>
      </c>
      <c r="I105" s="87">
        <v>26.722949556488853</v>
      </c>
      <c r="J105" s="137">
        <f t="shared" si="1"/>
        <v>1.6000000000000014</v>
      </c>
      <c r="K105" s="137">
        <v>46.818254681298335</v>
      </c>
      <c r="L105" s="137">
        <v>73.418841988807571</v>
      </c>
      <c r="M105" s="137">
        <v>126.89</v>
      </c>
      <c r="N105" s="197">
        <f>(Typical_retail_prices_of_petroleum_products_and_a_crude_oil_price_index_monthly[[#This Row],[Month]]&amp;" "&amp;Typical_retail_prices_of_petroleum_products_and_a_crude_oil_price_index_monthly[[#This Row],[Year]])*1</f>
        <v>35370</v>
      </c>
    </row>
    <row r="106" spans="1:14" ht="14.25" customHeight="1" x14ac:dyDescent="0.2">
      <c r="A106" s="135">
        <v>1996</v>
      </c>
      <c r="B106" s="136" t="s">
        <v>60</v>
      </c>
      <c r="C106" s="125">
        <v>66.33</v>
      </c>
      <c r="D106" s="87">
        <v>69.58</v>
      </c>
      <c r="E106" s="87">
        <v>61.25</v>
      </c>
      <c r="F106" s="87">
        <v>62.59</v>
      </c>
      <c r="G106" s="87">
        <v>17.02</v>
      </c>
      <c r="H106" s="87">
        <v>17.88</v>
      </c>
      <c r="I106" s="87">
        <v>27.984003426768943</v>
      </c>
      <c r="J106" s="137">
        <f t="shared" si="1"/>
        <v>1.3400000000000034</v>
      </c>
      <c r="K106" s="137">
        <v>48.903144186946356</v>
      </c>
      <c r="L106" s="137">
        <v>76.688296910211108</v>
      </c>
      <c r="M106" s="137">
        <v>132.26</v>
      </c>
      <c r="N106" s="197">
        <f>(Typical_retail_prices_of_petroleum_products_and_a_crude_oil_price_index_monthly[[#This Row],[Month]]&amp;" "&amp;Typical_retail_prices_of_petroleum_products_and_a_crude_oil_price_index_monthly[[#This Row],[Year]])*1</f>
        <v>35400</v>
      </c>
    </row>
    <row r="107" spans="1:14" ht="14.25" customHeight="1" x14ac:dyDescent="0.2">
      <c r="A107" s="135">
        <v>1997</v>
      </c>
      <c r="B107" s="136" t="s">
        <v>50</v>
      </c>
      <c r="C107" s="125">
        <v>65.459999999999994</v>
      </c>
      <c r="D107" s="87">
        <v>69.239999999999995</v>
      </c>
      <c r="E107" s="87">
        <v>61.09</v>
      </c>
      <c r="F107" s="87">
        <v>62.02</v>
      </c>
      <c r="G107" s="87">
        <v>17.13</v>
      </c>
      <c r="H107" s="87">
        <v>18.14</v>
      </c>
      <c r="I107" s="87">
        <v>27.61384774072318</v>
      </c>
      <c r="J107" s="137">
        <f t="shared" si="1"/>
        <v>0.92999999999999972</v>
      </c>
      <c r="K107" s="137">
        <v>48.397105294008298</v>
      </c>
      <c r="L107" s="137">
        <v>75.894743417589112</v>
      </c>
      <c r="M107" s="137">
        <v>131.34</v>
      </c>
      <c r="N107" s="197">
        <f>(Typical_retail_prices_of_petroleum_products_and_a_crude_oil_price_index_monthly[[#This Row],[Month]]&amp;" "&amp;Typical_retail_prices_of_petroleum_products_and_a_crude_oil_price_index_monthly[[#This Row],[Year]])*1</f>
        <v>35431</v>
      </c>
    </row>
    <row r="108" spans="1:14" ht="14.25" customHeight="1" x14ac:dyDescent="0.2">
      <c r="A108" s="135">
        <v>1997</v>
      </c>
      <c r="B108" s="136" t="s">
        <v>51</v>
      </c>
      <c r="C108" s="125">
        <v>65.44</v>
      </c>
      <c r="D108" s="87">
        <v>68.95</v>
      </c>
      <c r="E108" s="87">
        <v>60.16</v>
      </c>
      <c r="F108" s="87">
        <v>61.38</v>
      </c>
      <c r="G108" s="87">
        <v>15.96</v>
      </c>
      <c r="H108" s="87">
        <v>17.010000000000002</v>
      </c>
      <c r="I108" s="87">
        <v>25.60369526596056</v>
      </c>
      <c r="J108" s="137">
        <f t="shared" si="1"/>
        <v>1.220000000000006</v>
      </c>
      <c r="K108" s="137">
        <v>44.973681920876523</v>
      </c>
      <c r="L108" s="137">
        <v>70.526243856815171</v>
      </c>
      <c r="M108" s="137">
        <v>122.15</v>
      </c>
      <c r="N108" s="197">
        <f>(Typical_retail_prices_of_petroleum_products_and_a_crude_oil_price_index_monthly[[#This Row],[Month]]&amp;" "&amp;Typical_retail_prices_of_petroleum_products_and_a_crude_oil_price_index_monthly[[#This Row],[Year]])*1</f>
        <v>35462</v>
      </c>
    </row>
    <row r="109" spans="1:14" ht="14.25" customHeight="1" x14ac:dyDescent="0.2">
      <c r="A109" s="135">
        <v>1997</v>
      </c>
      <c r="B109" s="136" t="s">
        <v>52</v>
      </c>
      <c r="C109" s="125">
        <v>64.239999999999995</v>
      </c>
      <c r="D109" s="87">
        <v>68.17</v>
      </c>
      <c r="E109" s="87">
        <v>58.97</v>
      </c>
      <c r="F109" s="87">
        <v>60.33</v>
      </c>
      <c r="G109" s="87">
        <v>14.62</v>
      </c>
      <c r="H109" s="87">
        <v>15.4</v>
      </c>
      <c r="I109" s="87">
        <v>23.275549423690318</v>
      </c>
      <c r="J109" s="137">
        <f t="shared" si="1"/>
        <v>1.3599999999999994</v>
      </c>
      <c r="K109" s="137">
        <v>40.911123452647544</v>
      </c>
      <c r="L109" s="137">
        <v>64.155473731367934</v>
      </c>
      <c r="M109" s="137">
        <v>111.17</v>
      </c>
      <c r="N109" s="197">
        <f>(Typical_retail_prices_of_petroleum_products_and_a_crude_oil_price_index_monthly[[#This Row],[Month]]&amp;" "&amp;Typical_retail_prices_of_petroleum_products_and_a_crude_oil_price_index_monthly[[#This Row],[Year]])*1</f>
        <v>35490</v>
      </c>
    </row>
    <row r="110" spans="1:14" ht="14.25" customHeight="1" x14ac:dyDescent="0.2">
      <c r="A110" s="135">
        <v>1997</v>
      </c>
      <c r="B110" s="136" t="s">
        <v>53</v>
      </c>
      <c r="C110" s="125">
        <v>64.59</v>
      </c>
      <c r="D110" s="87">
        <v>68.650000000000006</v>
      </c>
      <c r="E110" s="87">
        <v>59.24</v>
      </c>
      <c r="F110" s="87">
        <v>60.22</v>
      </c>
      <c r="G110" s="87">
        <v>14.21</v>
      </c>
      <c r="H110" s="87">
        <v>15.18</v>
      </c>
      <c r="I110" s="87">
        <v>20.918540430591051</v>
      </c>
      <c r="J110" s="137">
        <f t="shared" si="1"/>
        <v>0.97999999999999687</v>
      </c>
      <c r="K110" s="137">
        <v>36.637665869372412</v>
      </c>
      <c r="L110" s="137">
        <v>57.453978573376126</v>
      </c>
      <c r="M110" s="137">
        <v>99.27</v>
      </c>
      <c r="N110" s="197">
        <f>(Typical_retail_prices_of_petroleum_products_and_a_crude_oil_price_index_monthly[[#This Row],[Month]]&amp;" "&amp;Typical_retail_prices_of_petroleum_products_and_a_crude_oil_price_index_monthly[[#This Row],[Year]])*1</f>
        <v>35521</v>
      </c>
    </row>
    <row r="111" spans="1:14" ht="14.25" customHeight="1" x14ac:dyDescent="0.2">
      <c r="A111" s="135">
        <v>1997</v>
      </c>
      <c r="B111" s="136" t="s">
        <v>54</v>
      </c>
      <c r="C111" s="125">
        <v>64.91</v>
      </c>
      <c r="D111" s="87">
        <v>68.98</v>
      </c>
      <c r="E111" s="87">
        <v>59.41</v>
      </c>
      <c r="F111" s="87">
        <v>60.3</v>
      </c>
      <c r="G111" s="87">
        <v>13.94</v>
      </c>
      <c r="H111" s="87">
        <v>15.44</v>
      </c>
      <c r="I111" s="87">
        <v>22.246186413924274</v>
      </c>
      <c r="J111" s="137">
        <f t="shared" si="1"/>
        <v>0.89000000000000057</v>
      </c>
      <c r="K111" s="137">
        <v>38.747493521253809</v>
      </c>
      <c r="L111" s="137">
        <v>60.762540672744024</v>
      </c>
      <c r="M111" s="137">
        <v>104.81</v>
      </c>
      <c r="N111" s="197">
        <f>(Typical_retail_prices_of_petroleum_products_and_a_crude_oil_price_index_monthly[[#This Row],[Month]]&amp;" "&amp;Typical_retail_prices_of_petroleum_products_and_a_crude_oil_price_index_monthly[[#This Row],[Year]])*1</f>
        <v>35551</v>
      </c>
    </row>
    <row r="112" spans="1:14" ht="14.25" customHeight="1" x14ac:dyDescent="0.2">
      <c r="A112" s="135">
        <v>1997</v>
      </c>
      <c r="B112" s="136" t="s">
        <v>13</v>
      </c>
      <c r="C112" s="125">
        <v>65.39</v>
      </c>
      <c r="D112" s="87">
        <v>69.37</v>
      </c>
      <c r="E112" s="87">
        <v>59.86</v>
      </c>
      <c r="F112" s="87">
        <v>60.6</v>
      </c>
      <c r="G112" s="87">
        <v>13.77</v>
      </c>
      <c r="H112" s="87">
        <v>14.88</v>
      </c>
      <c r="I112" s="87">
        <v>21.151001415479058</v>
      </c>
      <c r="J112" s="137">
        <f t="shared" si="1"/>
        <v>0.74000000000000199</v>
      </c>
      <c r="K112" s="137">
        <v>37.100603518352997</v>
      </c>
      <c r="L112" s="137">
        <v>58.179942117565062</v>
      </c>
      <c r="M112" s="137">
        <v>100.34</v>
      </c>
      <c r="N112" s="197">
        <f>(Typical_retail_prices_of_petroleum_products_and_a_crude_oil_price_index_monthly[[#This Row],[Month]]&amp;" "&amp;Typical_retail_prices_of_petroleum_products_and_a_crude_oil_price_index_monthly[[#This Row],[Year]])*1</f>
        <v>35582</v>
      </c>
    </row>
    <row r="113" spans="1:14" ht="14.25" customHeight="1" x14ac:dyDescent="0.2">
      <c r="A113" s="135">
        <v>1997</v>
      </c>
      <c r="B113" s="136" t="s">
        <v>55</v>
      </c>
      <c r="C113" s="125">
        <v>68.2</v>
      </c>
      <c r="D113" s="87">
        <v>72.680000000000007</v>
      </c>
      <c r="E113" s="87">
        <v>62.69</v>
      </c>
      <c r="F113" s="87">
        <v>63.44</v>
      </c>
      <c r="G113" s="87">
        <v>13.25</v>
      </c>
      <c r="H113" s="87">
        <v>14.61</v>
      </c>
      <c r="I113" s="87">
        <v>21.346592702234027</v>
      </c>
      <c r="J113" s="137">
        <f t="shared" si="1"/>
        <v>0.75</v>
      </c>
      <c r="K113" s="137">
        <v>37.294334549140615</v>
      </c>
      <c r="L113" s="137">
        <v>58.483744726922183</v>
      </c>
      <c r="M113" s="137">
        <v>100.95</v>
      </c>
      <c r="N113" s="197">
        <f>(Typical_retail_prices_of_petroleum_products_and_a_crude_oil_price_index_monthly[[#This Row],[Month]]&amp;" "&amp;Typical_retail_prices_of_petroleum_products_and_a_crude_oil_price_index_monthly[[#This Row],[Year]])*1</f>
        <v>35612</v>
      </c>
    </row>
    <row r="114" spans="1:14" ht="14.25" customHeight="1" x14ac:dyDescent="0.2">
      <c r="A114" s="135">
        <v>1997</v>
      </c>
      <c r="B114" s="136" t="s">
        <v>56</v>
      </c>
      <c r="C114" s="125">
        <v>69.510000000000005</v>
      </c>
      <c r="D114" s="87">
        <v>73.58</v>
      </c>
      <c r="E114" s="87">
        <v>64.069999999999993</v>
      </c>
      <c r="F114" s="87">
        <v>64.48</v>
      </c>
      <c r="G114" s="87">
        <v>13.86</v>
      </c>
      <c r="H114" s="87">
        <v>15.2</v>
      </c>
      <c r="I114" s="87">
        <v>22.44754952074236</v>
      </c>
      <c r="J114" s="137">
        <f t="shared" si="1"/>
        <v>0.4100000000000108</v>
      </c>
      <c r="K114" s="137">
        <v>39.300652733077634</v>
      </c>
      <c r="L114" s="137">
        <v>61.629986694472151</v>
      </c>
      <c r="M114" s="137">
        <v>106.45</v>
      </c>
      <c r="N114" s="197">
        <f>(Typical_retail_prices_of_petroleum_products_and_a_crude_oil_price_index_monthly[[#This Row],[Month]]&amp;" "&amp;Typical_retail_prices_of_petroleum_products_and_a_crude_oil_price_index_monthly[[#This Row],[Year]])*1</f>
        <v>35643</v>
      </c>
    </row>
    <row r="115" spans="1:14" ht="14.25" customHeight="1" x14ac:dyDescent="0.2">
      <c r="A115" s="135">
        <v>1997</v>
      </c>
      <c r="B115" s="136" t="s">
        <v>57</v>
      </c>
      <c r="C115" s="125">
        <v>70.28</v>
      </c>
      <c r="D115" s="87">
        <v>74.23</v>
      </c>
      <c r="E115" s="87">
        <v>64.72</v>
      </c>
      <c r="F115" s="87">
        <v>64.760000000000005</v>
      </c>
      <c r="G115" s="87">
        <v>13.48</v>
      </c>
      <c r="H115" s="87">
        <v>14.69</v>
      </c>
      <c r="I115" s="87">
        <v>22.390855980283391</v>
      </c>
      <c r="J115" s="137">
        <f t="shared" si="1"/>
        <v>4.0000000000006253E-2</v>
      </c>
      <c r="K115" s="137">
        <v>39.140398102994148</v>
      </c>
      <c r="L115" s="137">
        <v>61.378680671978017</v>
      </c>
      <c r="M115" s="137">
        <v>105.92</v>
      </c>
      <c r="N115" s="197">
        <f>(Typical_retail_prices_of_petroleum_products_and_a_crude_oil_price_index_monthly[[#This Row],[Month]]&amp;" "&amp;Typical_retail_prices_of_petroleum_products_and_a_crude_oil_price_index_monthly[[#This Row],[Year]])*1</f>
        <v>35674</v>
      </c>
    </row>
    <row r="116" spans="1:14" ht="14.25" customHeight="1" x14ac:dyDescent="0.2">
      <c r="A116" s="135">
        <v>1997</v>
      </c>
      <c r="B116" s="136" t="s">
        <v>58</v>
      </c>
      <c r="C116" s="125">
        <v>69.75</v>
      </c>
      <c r="D116" s="87">
        <v>73.709999999999994</v>
      </c>
      <c r="E116" s="87">
        <v>64.209999999999994</v>
      </c>
      <c r="F116" s="87">
        <v>64.31</v>
      </c>
      <c r="G116" s="87">
        <v>14.27</v>
      </c>
      <c r="H116" s="87">
        <v>15.1</v>
      </c>
      <c r="I116" s="87">
        <v>23.336271810522899</v>
      </c>
      <c r="J116" s="137">
        <f t="shared" si="1"/>
        <v>0.10000000000000853</v>
      </c>
      <c r="K116" s="137">
        <v>40.863768370184999</v>
      </c>
      <c r="L116" s="137">
        <v>64.081213053767897</v>
      </c>
      <c r="M116" s="137">
        <v>110.7</v>
      </c>
      <c r="N116" s="197">
        <f>(Typical_retail_prices_of_petroleum_products_and_a_crude_oil_price_index_monthly[[#This Row],[Month]]&amp;" "&amp;Typical_retail_prices_of_petroleum_products_and_a_crude_oil_price_index_monthly[[#This Row],[Year]])*1</f>
        <v>35704</v>
      </c>
    </row>
    <row r="117" spans="1:14" ht="14.25" customHeight="1" x14ac:dyDescent="0.2">
      <c r="A117" s="135">
        <v>1997</v>
      </c>
      <c r="B117" s="136" t="s">
        <v>59</v>
      </c>
      <c r="C117" s="125">
        <v>69.55</v>
      </c>
      <c r="D117" s="87">
        <v>74.02</v>
      </c>
      <c r="E117" s="87">
        <v>63.89</v>
      </c>
      <c r="F117" s="87">
        <v>64.06</v>
      </c>
      <c r="G117" s="87">
        <v>14.18</v>
      </c>
      <c r="H117" s="87">
        <v>15.28</v>
      </c>
      <c r="I117" s="87">
        <v>22.018993265405001</v>
      </c>
      <c r="J117" s="137">
        <f t="shared" si="1"/>
        <v>0.17000000000000171</v>
      </c>
      <c r="K117" s="137">
        <v>38.599105085335083</v>
      </c>
      <c r="L117" s="137">
        <v>60.52984282435466</v>
      </c>
      <c r="M117" s="137">
        <v>104.66</v>
      </c>
      <c r="N117" s="197">
        <f>(Typical_retail_prices_of_petroleum_products_and_a_crude_oil_price_index_monthly[[#This Row],[Month]]&amp;" "&amp;Typical_retail_prices_of_petroleum_products_and_a_crude_oil_price_index_monthly[[#This Row],[Year]])*1</f>
        <v>35735</v>
      </c>
    </row>
    <row r="118" spans="1:14" ht="14.25" customHeight="1" x14ac:dyDescent="0.2">
      <c r="A118" s="135">
        <v>1997</v>
      </c>
      <c r="B118" s="136" t="s">
        <v>60</v>
      </c>
      <c r="C118" s="125">
        <v>69.290000000000006</v>
      </c>
      <c r="D118" s="87">
        <v>74.099999999999994</v>
      </c>
      <c r="E118" s="87">
        <v>63.53</v>
      </c>
      <c r="F118" s="87">
        <v>63.76</v>
      </c>
      <c r="G118" s="87">
        <v>13.6</v>
      </c>
      <c r="H118" s="87">
        <v>14.48</v>
      </c>
      <c r="I118" s="87">
        <v>20.324699508818345</v>
      </c>
      <c r="J118" s="137">
        <f t="shared" si="1"/>
        <v>0.22999999999999687</v>
      </c>
      <c r="K118" s="137">
        <v>35.623756929875469</v>
      </c>
      <c r="L118" s="137">
        <v>55.864000033452015</v>
      </c>
      <c r="M118" s="137">
        <v>96.59</v>
      </c>
      <c r="N118" s="197">
        <f>(Typical_retail_prices_of_petroleum_products_and_a_crude_oil_price_index_monthly[[#This Row],[Month]]&amp;" "&amp;Typical_retail_prices_of_petroleum_products_and_a_crude_oil_price_index_monthly[[#This Row],[Year]])*1</f>
        <v>35765</v>
      </c>
    </row>
    <row r="119" spans="1:14" ht="14.25" customHeight="1" x14ac:dyDescent="0.2">
      <c r="A119" s="135">
        <v>1998</v>
      </c>
      <c r="B119" s="136" t="s">
        <v>50</v>
      </c>
      <c r="C119" s="125">
        <v>69.03</v>
      </c>
      <c r="D119" s="87">
        <v>73.959999999999994</v>
      </c>
      <c r="E119" s="87">
        <v>63.13</v>
      </c>
      <c r="F119" s="87">
        <v>63.34</v>
      </c>
      <c r="G119" s="87">
        <v>12.92</v>
      </c>
      <c r="H119" s="87">
        <v>13.67</v>
      </c>
      <c r="I119" s="87">
        <v>18.055256497947724</v>
      </c>
      <c r="J119" s="137">
        <f t="shared" si="1"/>
        <v>0.21000000000000085</v>
      </c>
      <c r="K119" s="137">
        <v>31.703436807818552</v>
      </c>
      <c r="L119" s="137">
        <v>49.716283388606399</v>
      </c>
      <c r="M119" s="137">
        <v>86.15</v>
      </c>
      <c r="N119" s="197">
        <f>(Typical_retail_prices_of_petroleum_products_and_a_crude_oil_price_index_monthly[[#This Row],[Month]]&amp;" "&amp;Typical_retail_prices_of_petroleum_products_and_a_crude_oil_price_index_monthly[[#This Row],[Year]])*1</f>
        <v>35796</v>
      </c>
    </row>
    <row r="120" spans="1:14" ht="14.25" customHeight="1" x14ac:dyDescent="0.2">
      <c r="A120" s="135">
        <v>1998</v>
      </c>
      <c r="B120" s="136" t="s">
        <v>51</v>
      </c>
      <c r="C120" s="125">
        <v>68.64</v>
      </c>
      <c r="D120" s="87">
        <v>73.790000000000006</v>
      </c>
      <c r="E120" s="87">
        <v>62.63</v>
      </c>
      <c r="F120" s="87">
        <v>62.84</v>
      </c>
      <c r="G120" s="87">
        <v>12.53</v>
      </c>
      <c r="H120" s="87">
        <v>13.68</v>
      </c>
      <c r="I120" s="87">
        <v>16.705168096932347</v>
      </c>
      <c r="J120" s="137">
        <f t="shared" si="1"/>
        <v>0.21000000000000085</v>
      </c>
      <c r="K120" s="137">
        <v>29.316930134296925</v>
      </c>
      <c r="L120" s="137">
        <v>45.97384237791001</v>
      </c>
      <c r="M120" s="137">
        <v>79.66</v>
      </c>
      <c r="N120" s="197">
        <f>(Typical_retail_prices_of_petroleum_products_and_a_crude_oil_price_index_monthly[[#This Row],[Month]]&amp;" "&amp;Typical_retail_prices_of_petroleum_products_and_a_crude_oil_price_index_monthly[[#This Row],[Year]])*1</f>
        <v>35827</v>
      </c>
    </row>
    <row r="121" spans="1:14" ht="14.25" customHeight="1" x14ac:dyDescent="0.2">
      <c r="A121" s="135">
        <v>1998</v>
      </c>
      <c r="B121" s="136" t="s">
        <v>52</v>
      </c>
      <c r="C121" s="125">
        <v>68.2</v>
      </c>
      <c r="D121" s="87">
        <v>73.77</v>
      </c>
      <c r="E121" s="87">
        <v>62.09</v>
      </c>
      <c r="F121" s="87">
        <v>62.3</v>
      </c>
      <c r="G121" s="87">
        <v>11.61</v>
      </c>
      <c r="H121" s="87">
        <v>12.72</v>
      </c>
      <c r="I121" s="87">
        <v>15.327661257427327</v>
      </c>
      <c r="J121" s="137">
        <f t="shared" si="1"/>
        <v>0.20999999999999375</v>
      </c>
      <c r="K121" s="137">
        <v>26.846560600248942</v>
      </c>
      <c r="L121" s="137">
        <v>42.099890396810579</v>
      </c>
      <c r="M121" s="137">
        <v>72.73</v>
      </c>
      <c r="N121" s="197">
        <f>(Typical_retail_prices_of_petroleum_products_and_a_crude_oil_price_index_monthly[[#This Row],[Month]]&amp;" "&amp;Typical_retail_prices_of_petroleum_products_and_a_crude_oil_price_index_monthly[[#This Row],[Year]])*1</f>
        <v>35855</v>
      </c>
    </row>
    <row r="122" spans="1:14" ht="14.25" customHeight="1" x14ac:dyDescent="0.2">
      <c r="A122" s="135">
        <v>1998</v>
      </c>
      <c r="B122" s="136" t="s">
        <v>53</v>
      </c>
      <c r="C122" s="125">
        <v>72.38</v>
      </c>
      <c r="D122" s="87">
        <v>78.739999999999995</v>
      </c>
      <c r="E122" s="87">
        <v>65.77</v>
      </c>
      <c r="F122" s="87">
        <v>66.81</v>
      </c>
      <c r="G122" s="87">
        <v>11.67</v>
      </c>
      <c r="H122" s="87">
        <v>12.94</v>
      </c>
      <c r="I122" s="87">
        <v>15.463466985861789</v>
      </c>
      <c r="J122" s="137">
        <f t="shared" si="1"/>
        <v>1.0400000000000063</v>
      </c>
      <c r="K122" s="137">
        <v>27.086810822935263</v>
      </c>
      <c r="L122" s="137">
        <v>42.476642867769925</v>
      </c>
      <c r="M122" s="137">
        <v>73.400000000000006</v>
      </c>
      <c r="N122" s="197">
        <f>(Typical_retail_prices_of_petroleum_products_and_a_crude_oil_price_index_monthly[[#This Row],[Month]]&amp;" "&amp;Typical_retail_prices_of_petroleum_products_and_a_crude_oil_price_index_monthly[[#This Row],[Year]])*1</f>
        <v>35886</v>
      </c>
    </row>
    <row r="123" spans="1:14" ht="14.25" customHeight="1" x14ac:dyDescent="0.2">
      <c r="A123" s="135">
        <v>1998</v>
      </c>
      <c r="B123" s="136" t="s">
        <v>54</v>
      </c>
      <c r="C123" s="125">
        <v>72.41</v>
      </c>
      <c r="D123" s="87">
        <v>79.06</v>
      </c>
      <c r="E123" s="87">
        <v>65.72</v>
      </c>
      <c r="F123" s="87">
        <v>66.709999999999994</v>
      </c>
      <c r="G123" s="87">
        <v>11.64</v>
      </c>
      <c r="H123" s="87">
        <v>12.95</v>
      </c>
      <c r="I123" s="87">
        <v>16.500504423746158</v>
      </c>
      <c r="J123" s="137">
        <f t="shared" si="1"/>
        <v>0.98999999999999488</v>
      </c>
      <c r="K123" s="137">
        <v>28.913922143258759</v>
      </c>
      <c r="L123" s="137">
        <v>45.341858545627652</v>
      </c>
      <c r="M123" s="137">
        <v>78.36</v>
      </c>
      <c r="N123" s="197">
        <f>(Typical_retail_prices_of_petroleum_products_and_a_crude_oil_price_index_monthly[[#This Row],[Month]]&amp;" "&amp;Typical_retail_prices_of_petroleum_products_and_a_crude_oil_price_index_monthly[[#This Row],[Year]])*1</f>
        <v>35916</v>
      </c>
    </row>
    <row r="124" spans="1:14" ht="14.25" customHeight="1" x14ac:dyDescent="0.2">
      <c r="A124" s="135">
        <v>1998</v>
      </c>
      <c r="B124" s="136" t="s">
        <v>13</v>
      </c>
      <c r="C124" s="125">
        <v>72.209999999999994</v>
      </c>
      <c r="D124" s="87">
        <v>78.8</v>
      </c>
      <c r="E124" s="87">
        <v>65.62</v>
      </c>
      <c r="F124" s="87">
        <v>66.59</v>
      </c>
      <c r="G124" s="87">
        <v>11.15</v>
      </c>
      <c r="H124" s="87">
        <v>12.34</v>
      </c>
      <c r="I124" s="87">
        <v>14.231645123154506</v>
      </c>
      <c r="J124" s="137">
        <f t="shared" si="1"/>
        <v>0.96999999999999886</v>
      </c>
      <c r="K124" s="137">
        <v>25.018159607306483</v>
      </c>
      <c r="L124" s="137">
        <v>39.232652296910985</v>
      </c>
      <c r="M124" s="137">
        <v>67.819999999999993</v>
      </c>
      <c r="N124" s="197">
        <f>(Typical_retail_prices_of_petroleum_products_and_a_crude_oil_price_index_monthly[[#This Row],[Month]]&amp;" "&amp;Typical_retail_prices_of_petroleum_products_and_a_crude_oil_price_index_monthly[[#This Row],[Year]])*1</f>
        <v>35947</v>
      </c>
    </row>
    <row r="125" spans="1:14" ht="14.25" customHeight="1" x14ac:dyDescent="0.2">
      <c r="A125" s="135">
        <v>1998</v>
      </c>
      <c r="B125" s="136" t="s">
        <v>55</v>
      </c>
      <c r="C125" s="125">
        <v>72.37</v>
      </c>
      <c r="D125" s="87">
        <v>79.34</v>
      </c>
      <c r="E125" s="87">
        <v>66.040000000000006</v>
      </c>
      <c r="F125" s="87">
        <v>66.94</v>
      </c>
      <c r="G125" s="87">
        <v>10.7</v>
      </c>
      <c r="H125" s="87">
        <v>11.99</v>
      </c>
      <c r="I125" s="87">
        <v>13.512062884191648</v>
      </c>
      <c r="J125" s="137">
        <f t="shared" si="1"/>
        <v>0.89999999999999147</v>
      </c>
      <c r="K125" s="137">
        <v>23.741300562050782</v>
      </c>
      <c r="L125" s="137">
        <v>37.230324078489488</v>
      </c>
      <c r="M125" s="137">
        <v>64.34</v>
      </c>
      <c r="N125" s="197">
        <f>(Typical_retail_prices_of_petroleum_products_and_a_crude_oil_price_index_monthly[[#This Row],[Month]]&amp;" "&amp;Typical_retail_prices_of_petroleum_products_and_a_crude_oil_price_index_monthly[[#This Row],[Year]])*1</f>
        <v>35977</v>
      </c>
    </row>
    <row r="126" spans="1:14" ht="14.25" customHeight="1" x14ac:dyDescent="0.2">
      <c r="A126" s="135">
        <v>1998</v>
      </c>
      <c r="B126" s="136" t="s">
        <v>56</v>
      </c>
      <c r="C126" s="125">
        <v>72.48</v>
      </c>
      <c r="D126" s="87">
        <v>79.39</v>
      </c>
      <c r="E126" s="87">
        <v>66.14</v>
      </c>
      <c r="F126" s="87">
        <v>66.900000000000006</v>
      </c>
      <c r="G126" s="87">
        <v>10.29</v>
      </c>
      <c r="H126" s="87">
        <v>11.72</v>
      </c>
      <c r="I126" s="87">
        <v>14.099125704037604</v>
      </c>
      <c r="J126" s="137">
        <f t="shared" si="1"/>
        <v>0.76000000000000512</v>
      </c>
      <c r="K126" s="137">
        <v>24.787260860485141</v>
      </c>
      <c r="L126" s="137">
        <v>38.870564501804402</v>
      </c>
      <c r="M126" s="137">
        <v>67.540000000000006</v>
      </c>
      <c r="N126" s="197">
        <f>(Typical_retail_prices_of_petroleum_products_and_a_crude_oil_price_index_monthly[[#This Row],[Month]]&amp;" "&amp;Typical_retail_prices_of_petroleum_products_and_a_crude_oil_price_index_monthly[[#This Row],[Year]])*1</f>
        <v>36008</v>
      </c>
    </row>
    <row r="127" spans="1:14" ht="14.25" customHeight="1" x14ac:dyDescent="0.2">
      <c r="A127" s="135">
        <v>1998</v>
      </c>
      <c r="B127" s="136" t="s">
        <v>57</v>
      </c>
      <c r="C127" s="125">
        <v>72</v>
      </c>
      <c r="D127" s="87">
        <v>79.34</v>
      </c>
      <c r="E127" s="87">
        <v>65.8</v>
      </c>
      <c r="F127" s="87">
        <v>66.48</v>
      </c>
      <c r="G127" s="87">
        <v>10.62</v>
      </c>
      <c r="H127" s="87">
        <v>12.1</v>
      </c>
      <c r="I127" s="87">
        <v>15.22153973277819</v>
      </c>
      <c r="J127" s="137">
        <f t="shared" si="1"/>
        <v>0.68000000000000682</v>
      </c>
      <c r="K127" s="137">
        <v>26.554403936047105</v>
      </c>
      <c r="L127" s="137">
        <v>41.641739957179183</v>
      </c>
      <c r="M127" s="137">
        <v>71.5</v>
      </c>
      <c r="N127" s="197">
        <f>(Typical_retail_prices_of_petroleum_products_and_a_crude_oil_price_index_monthly[[#This Row],[Month]]&amp;" "&amp;Typical_retail_prices_of_petroleum_products_and_a_crude_oil_price_index_monthly[[#This Row],[Year]])*1</f>
        <v>36039</v>
      </c>
    </row>
    <row r="128" spans="1:14" ht="14.25" customHeight="1" x14ac:dyDescent="0.2">
      <c r="A128" s="135">
        <v>1998</v>
      </c>
      <c r="B128" s="136" t="s">
        <v>58</v>
      </c>
      <c r="C128" s="125">
        <v>71.78</v>
      </c>
      <c r="D128" s="87">
        <v>79.09</v>
      </c>
      <c r="E128" s="87">
        <v>65.75</v>
      </c>
      <c r="F128" s="87">
        <v>66.59</v>
      </c>
      <c r="G128" s="87">
        <v>10.88</v>
      </c>
      <c r="H128" s="87">
        <v>12.31</v>
      </c>
      <c r="I128" s="87">
        <v>14.308558421659033</v>
      </c>
      <c r="J128" s="137">
        <f t="shared" si="1"/>
        <v>0.84000000000000341</v>
      </c>
      <c r="K128" s="137">
        <v>25.193320230520534</v>
      </c>
      <c r="L128" s="137">
        <v>39.507333405934688</v>
      </c>
      <c r="M128" s="137">
        <v>68.73</v>
      </c>
      <c r="N128" s="197">
        <f>(Typical_retail_prices_of_petroleum_products_and_a_crude_oil_price_index_monthly[[#This Row],[Month]]&amp;" "&amp;Typical_retail_prices_of_petroleum_products_and_a_crude_oil_price_index_monthly[[#This Row],[Year]])*1</f>
        <v>36069</v>
      </c>
    </row>
    <row r="129" spans="1:14" ht="14.25" customHeight="1" x14ac:dyDescent="0.2">
      <c r="A129" s="135">
        <v>1998</v>
      </c>
      <c r="B129" s="136" t="s">
        <v>59</v>
      </c>
      <c r="C129" s="125">
        <v>71.33</v>
      </c>
      <c r="D129" s="87">
        <v>79.150000000000006</v>
      </c>
      <c r="E129" s="87">
        <v>65.02</v>
      </c>
      <c r="F129" s="87">
        <v>65.77</v>
      </c>
      <c r="G129" s="87">
        <v>10.61</v>
      </c>
      <c r="H129" s="87">
        <v>11.71</v>
      </c>
      <c r="I129" s="87">
        <v>12.618598986615556</v>
      </c>
      <c r="J129" s="137">
        <f t="shared" si="1"/>
        <v>0.75</v>
      </c>
      <c r="K129" s="137">
        <v>22.206196239025168</v>
      </c>
      <c r="L129" s="137">
        <v>34.82302413756338</v>
      </c>
      <c r="M129" s="137">
        <v>60.54</v>
      </c>
      <c r="N129" s="197">
        <f>(Typical_retail_prices_of_petroleum_products_and_a_crude_oil_price_index_monthly[[#This Row],[Month]]&amp;" "&amp;Typical_retail_prices_of_petroleum_products_and_a_crude_oil_price_index_monthly[[#This Row],[Year]])*1</f>
        <v>36100</v>
      </c>
    </row>
    <row r="130" spans="1:14" ht="14.25" customHeight="1" x14ac:dyDescent="0.2">
      <c r="A130" s="135">
        <v>1998</v>
      </c>
      <c r="B130" s="136" t="s">
        <v>60</v>
      </c>
      <c r="C130" s="125">
        <v>70.45</v>
      </c>
      <c r="D130" s="87">
        <v>79.13</v>
      </c>
      <c r="E130" s="87">
        <v>63.84</v>
      </c>
      <c r="F130" s="87">
        <v>64.77</v>
      </c>
      <c r="G130" s="87">
        <v>10.35</v>
      </c>
      <c r="H130" s="87">
        <v>11.49</v>
      </c>
      <c r="I130" s="87">
        <v>11.530909749026172</v>
      </c>
      <c r="J130" s="137">
        <f t="shared" si="1"/>
        <v>0.92999999999999261</v>
      </c>
      <c r="K130" s="137">
        <v>20.234815660638205</v>
      </c>
      <c r="L130" s="137">
        <v>31.731570170096031</v>
      </c>
      <c r="M130" s="137">
        <v>55.03</v>
      </c>
      <c r="N130" s="197">
        <f>(Typical_retail_prices_of_petroleum_products_and_a_crude_oil_price_index_monthly[[#This Row],[Month]]&amp;" "&amp;Typical_retail_prices_of_petroleum_products_and_a_crude_oil_price_index_monthly[[#This Row],[Year]])*1</f>
        <v>36130</v>
      </c>
    </row>
    <row r="131" spans="1:14" ht="14.25" customHeight="1" x14ac:dyDescent="0.2">
      <c r="A131" s="135">
        <v>1999</v>
      </c>
      <c r="B131" s="136" t="s">
        <v>50</v>
      </c>
      <c r="C131" s="125">
        <v>69.61</v>
      </c>
      <c r="D131" s="87">
        <v>79.23</v>
      </c>
      <c r="E131" s="87">
        <v>62.87</v>
      </c>
      <c r="F131" s="87">
        <v>63.95</v>
      </c>
      <c r="G131" s="87">
        <v>9.89</v>
      </c>
      <c r="H131" s="87">
        <v>11.36</v>
      </c>
      <c r="I131" s="87">
        <v>13.241548736240798</v>
      </c>
      <c r="J131" s="137">
        <f t="shared" si="1"/>
        <v>1.0800000000000054</v>
      </c>
      <c r="K131" s="137">
        <v>23.101339651602594</v>
      </c>
      <c r="L131" s="137">
        <v>36.22675849743468</v>
      </c>
      <c r="M131" s="137">
        <v>62.16</v>
      </c>
      <c r="N131" s="197">
        <f>(Typical_retail_prices_of_petroleum_products_and_a_crude_oil_price_index_monthly[[#This Row],[Month]]&amp;" "&amp;Typical_retail_prices_of_petroleum_products_and_a_crude_oil_price_index_monthly[[#This Row],[Year]])*1</f>
        <v>36161</v>
      </c>
    </row>
    <row r="132" spans="1:14" ht="14.25" customHeight="1" x14ac:dyDescent="0.2">
      <c r="A132" s="135">
        <v>1999</v>
      </c>
      <c r="B132" s="136" t="s">
        <v>51</v>
      </c>
      <c r="C132" s="125">
        <v>69.78</v>
      </c>
      <c r="D132" s="87">
        <v>78.260000000000005</v>
      </c>
      <c r="E132" s="87">
        <v>63.02</v>
      </c>
      <c r="F132" s="87">
        <v>64.17</v>
      </c>
      <c r="G132" s="87">
        <v>10.220000000000001</v>
      </c>
      <c r="H132" s="87">
        <v>11.33</v>
      </c>
      <c r="I132" s="87">
        <v>12.479589348558008</v>
      </c>
      <c r="J132" s="137">
        <f t="shared" si="1"/>
        <v>1.1499999999999986</v>
      </c>
      <c r="K132" s="137">
        <v>21.793022349078424</v>
      </c>
      <c r="L132" s="137">
        <v>34.175098478087264</v>
      </c>
      <c r="M132" s="137">
        <v>58.8</v>
      </c>
      <c r="N132" s="197">
        <f>(Typical_retail_prices_of_petroleum_products_and_a_crude_oil_price_index_monthly[[#This Row],[Month]]&amp;" "&amp;Typical_retail_prices_of_petroleum_products_and_a_crude_oil_price_index_monthly[[#This Row],[Year]])*1</f>
        <v>36192</v>
      </c>
    </row>
    <row r="133" spans="1:14" ht="14.25" customHeight="1" x14ac:dyDescent="0.2">
      <c r="A133" s="135">
        <v>1999</v>
      </c>
      <c r="B133" s="136" t="s">
        <v>52</v>
      </c>
      <c r="C133" s="125">
        <v>73.849999999999994</v>
      </c>
      <c r="D133" s="87">
        <v>82.24</v>
      </c>
      <c r="E133" s="87">
        <v>66.510000000000005</v>
      </c>
      <c r="F133" s="87">
        <v>69.94</v>
      </c>
      <c r="G133" s="87">
        <v>10.52</v>
      </c>
      <c r="H133" s="87">
        <v>12.06</v>
      </c>
      <c r="I133" s="87">
        <v>14.74218918531319</v>
      </c>
      <c r="J133" s="137">
        <f t="shared" si="1"/>
        <v>3.4299999999999926</v>
      </c>
      <c r="K133" s="137">
        <v>25.74380181958248</v>
      </c>
      <c r="L133" s="137">
        <v>40.370580468009194</v>
      </c>
      <c r="M133" s="137">
        <v>69.459999999999994</v>
      </c>
      <c r="N133" s="197">
        <f>(Typical_retail_prices_of_petroleum_products_and_a_crude_oil_price_index_monthly[[#This Row],[Month]]&amp;" "&amp;Typical_retail_prices_of_petroleum_products_and_a_crude_oil_price_index_monthly[[#This Row],[Year]])*1</f>
        <v>36220</v>
      </c>
    </row>
    <row r="134" spans="1:14" ht="14.25" customHeight="1" x14ac:dyDescent="0.2">
      <c r="A134" s="135">
        <v>1999</v>
      </c>
      <c r="B134" s="136" t="s">
        <v>53</v>
      </c>
      <c r="C134" s="125">
        <v>77.83</v>
      </c>
      <c r="D134" s="87">
        <v>83.39</v>
      </c>
      <c r="E134" s="87">
        <v>70.2</v>
      </c>
      <c r="F134" s="87">
        <v>73.23</v>
      </c>
      <c r="G134" s="87">
        <v>12</v>
      </c>
      <c r="H134" s="87">
        <v>12.64</v>
      </c>
      <c r="I134" s="87">
        <v>18.353038802227786</v>
      </c>
      <c r="J134" s="137">
        <f t="shared" si="1"/>
        <v>3.0300000000000011</v>
      </c>
      <c r="K134" s="137">
        <v>32.016152515181304</v>
      </c>
      <c r="L134" s="137">
        <v>50.206673841274323</v>
      </c>
      <c r="M134" s="137">
        <v>86.26</v>
      </c>
      <c r="N134" s="197">
        <f>(Typical_retail_prices_of_petroleum_products_and_a_crude_oil_price_index_monthly[[#This Row],[Month]]&amp;" "&amp;Typical_retail_prices_of_petroleum_products_and_a_crude_oil_price_index_monthly[[#This Row],[Year]])*1</f>
        <v>36251</v>
      </c>
    </row>
    <row r="135" spans="1:14" ht="14.25" customHeight="1" x14ac:dyDescent="0.2">
      <c r="A135" s="135">
        <v>1999</v>
      </c>
      <c r="B135" s="136" t="s">
        <v>54</v>
      </c>
      <c r="C135" s="125">
        <v>77.61</v>
      </c>
      <c r="D135" s="87">
        <v>83.82</v>
      </c>
      <c r="E135" s="87">
        <v>70.040000000000006</v>
      </c>
      <c r="F135" s="87">
        <v>73.09</v>
      </c>
      <c r="G135" s="87">
        <v>11.89</v>
      </c>
      <c r="H135" s="87">
        <v>12.9</v>
      </c>
      <c r="I135" s="87">
        <v>18.080446940981489</v>
      </c>
      <c r="J135" s="137">
        <f t="shared" si="1"/>
        <v>3.0499999999999972</v>
      </c>
      <c r="K135" s="137">
        <v>31.638407116326452</v>
      </c>
      <c r="L135" s="137">
        <v>49.614305972388301</v>
      </c>
      <c r="M135" s="137">
        <v>85.66</v>
      </c>
      <c r="N135" s="197">
        <f>(Typical_retail_prices_of_petroleum_products_and_a_crude_oil_price_index_monthly[[#This Row],[Month]]&amp;" "&amp;Typical_retail_prices_of_petroleum_products_and_a_crude_oil_price_index_monthly[[#This Row],[Year]])*1</f>
        <v>36281</v>
      </c>
    </row>
    <row r="136" spans="1:14" ht="14.25" customHeight="1" x14ac:dyDescent="0.2">
      <c r="A136" s="135">
        <v>1999</v>
      </c>
      <c r="B136" s="136" t="s">
        <v>13</v>
      </c>
      <c r="C136" s="125">
        <v>77.319999999999993</v>
      </c>
      <c r="D136" s="87">
        <v>83.74</v>
      </c>
      <c r="E136" s="87">
        <v>69.8</v>
      </c>
      <c r="F136" s="87">
        <v>72.78</v>
      </c>
      <c r="G136" s="87">
        <v>11.54</v>
      </c>
      <c r="H136" s="87">
        <v>12.79</v>
      </c>
      <c r="I136" s="87">
        <v>18.982875484756654</v>
      </c>
      <c r="J136" s="137">
        <f t="shared" si="1"/>
        <v>2.980000000000004</v>
      </c>
      <c r="K136" s="137">
        <v>33.217701594913088</v>
      </c>
      <c r="L136" s="137">
        <v>52.09090345699007</v>
      </c>
      <c r="M136" s="137">
        <v>89.91</v>
      </c>
      <c r="N136" s="197">
        <f>(Typical_retail_prices_of_petroleum_products_and_a_crude_oil_price_index_monthly[[#This Row],[Month]]&amp;" "&amp;Typical_retail_prices_of_petroleum_products_and_a_crude_oil_price_index_monthly[[#This Row],[Year]])*1</f>
        <v>36312</v>
      </c>
    </row>
    <row r="137" spans="1:14" ht="14.25" customHeight="1" x14ac:dyDescent="0.2">
      <c r="A137" s="135">
        <v>1999</v>
      </c>
      <c r="B137" s="136" t="s">
        <v>55</v>
      </c>
      <c r="C137" s="125">
        <v>78.260000000000005</v>
      </c>
      <c r="D137" s="87">
        <v>83.87</v>
      </c>
      <c r="E137" s="87">
        <v>70.98</v>
      </c>
      <c r="F137" s="87">
        <v>73.81</v>
      </c>
      <c r="G137" s="87">
        <v>12.74</v>
      </c>
      <c r="H137" s="87">
        <v>13.96</v>
      </c>
      <c r="I137" s="87">
        <v>23.068769874493206</v>
      </c>
      <c r="J137" s="137">
        <f t="shared" si="1"/>
        <v>2.8299999999999983</v>
      </c>
      <c r="K137" s="137">
        <v>40.386549146259604</v>
      </c>
      <c r="L137" s="137">
        <v>63.332853615042481</v>
      </c>
      <c r="M137" s="137">
        <v>109.38</v>
      </c>
      <c r="N137" s="197">
        <f>(Typical_retail_prices_of_petroleum_products_and_a_crude_oil_price_index_monthly[[#This Row],[Month]]&amp;" "&amp;Typical_retail_prices_of_petroleum_products_and_a_crude_oil_price_index_monthly[[#This Row],[Year]])*1</f>
        <v>36342</v>
      </c>
    </row>
    <row r="138" spans="1:14" ht="14.25" customHeight="1" x14ac:dyDescent="0.2">
      <c r="A138" s="135">
        <v>1999</v>
      </c>
      <c r="B138" s="136" t="s">
        <v>56</v>
      </c>
      <c r="C138" s="125">
        <v>79.760000000000005</v>
      </c>
      <c r="D138" s="87">
        <v>84.57</v>
      </c>
      <c r="E138" s="87">
        <v>72.87</v>
      </c>
      <c r="F138" s="87">
        <v>75.209999999999994</v>
      </c>
      <c r="G138" s="87">
        <v>13.31</v>
      </c>
      <c r="H138" s="87">
        <v>14.48</v>
      </c>
      <c r="I138" s="87">
        <v>24.405361888024366</v>
      </c>
      <c r="J138" s="137">
        <f t="shared" si="1"/>
        <v>2.3399999999999892</v>
      </c>
      <c r="K138" s="137">
        <v>42.726422960994107</v>
      </c>
      <c r="L138" s="137">
        <v>67.002166515473249</v>
      </c>
      <c r="M138" s="137">
        <v>115.71</v>
      </c>
      <c r="N138" s="197">
        <f>(Typical_retail_prices_of_petroleum_products_and_a_crude_oil_price_index_monthly[[#This Row],[Month]]&amp;" "&amp;Typical_retail_prices_of_petroleum_products_and_a_crude_oil_price_index_monthly[[#This Row],[Year]])*1</f>
        <v>36373</v>
      </c>
    </row>
    <row r="139" spans="1:14" ht="14.25" customHeight="1" x14ac:dyDescent="0.2">
      <c r="A139" s="135">
        <v>1999</v>
      </c>
      <c r="B139" s="136" t="s">
        <v>57</v>
      </c>
      <c r="C139" s="125">
        <v>80.05</v>
      </c>
      <c r="D139" s="87">
        <v>85.11</v>
      </c>
      <c r="E139" s="87">
        <v>73.02</v>
      </c>
      <c r="F139" s="87">
        <v>74.959999999999994</v>
      </c>
      <c r="G139" s="87">
        <v>14.31</v>
      </c>
      <c r="H139" s="87">
        <v>15.45</v>
      </c>
      <c r="I139" s="87">
        <v>26.014710929041563</v>
      </c>
      <c r="J139" s="137">
        <f t="shared" si="1"/>
        <v>1.9399999999999977</v>
      </c>
      <c r="K139" s="137">
        <v>45.633394742179455</v>
      </c>
      <c r="L139" s="137">
        <v>71.560783732659331</v>
      </c>
      <c r="M139" s="137">
        <v>123.78</v>
      </c>
      <c r="N139" s="197">
        <f>(Typical_retail_prices_of_petroleum_products_and_a_crude_oil_price_index_monthly[[#This Row],[Month]]&amp;" "&amp;Typical_retail_prices_of_petroleum_products_and_a_crude_oil_price_index_monthly[[#This Row],[Year]])*1</f>
        <v>36404</v>
      </c>
    </row>
    <row r="140" spans="1:14" ht="14.25" customHeight="1" x14ac:dyDescent="0.2">
      <c r="A140" s="135">
        <v>1999</v>
      </c>
      <c r="B140" s="136" t="s">
        <v>58</v>
      </c>
      <c r="C140" s="125">
        <v>80.989999999999995</v>
      </c>
      <c r="D140" s="87">
        <v>83.9</v>
      </c>
      <c r="E140" s="87">
        <v>73.849999999999994</v>
      </c>
      <c r="F140" s="87">
        <v>75.81</v>
      </c>
      <c r="G140" s="87">
        <v>14.27</v>
      </c>
      <c r="H140" s="87">
        <v>15.74</v>
      </c>
      <c r="I140" s="87">
        <v>25.973987565028523</v>
      </c>
      <c r="J140" s="137">
        <f t="shared" si="1"/>
        <v>1.960000000000008</v>
      </c>
      <c r="K140" s="137">
        <v>45.383392395575541</v>
      </c>
      <c r="L140" s="137">
        <v>71.168738302792505</v>
      </c>
      <c r="M140" s="137">
        <v>122.56</v>
      </c>
      <c r="N140" s="197">
        <f>(Typical_retail_prices_of_petroleum_products_and_a_crude_oil_price_index_monthly[[#This Row],[Month]]&amp;" "&amp;Typical_retail_prices_of_petroleum_products_and_a_crude_oil_price_index_monthly[[#This Row],[Year]])*1</f>
        <v>36434</v>
      </c>
    </row>
    <row r="141" spans="1:14" ht="14.25" customHeight="1" x14ac:dyDescent="0.2">
      <c r="A141" s="135">
        <v>1999</v>
      </c>
      <c r="B141" s="136" t="s">
        <v>59</v>
      </c>
      <c r="C141" s="125">
        <v>80.349999999999994</v>
      </c>
      <c r="D141" s="87">
        <v>83.4</v>
      </c>
      <c r="E141" s="87">
        <v>73.36</v>
      </c>
      <c r="F141" s="87">
        <v>75.23</v>
      </c>
      <c r="G141" s="87">
        <v>14.95</v>
      </c>
      <c r="H141" s="87">
        <v>16.27</v>
      </c>
      <c r="I141" s="87">
        <v>29.304145825861966</v>
      </c>
      <c r="J141" s="137">
        <f t="shared" si="1"/>
        <v>1.8700000000000045</v>
      </c>
      <c r="K141" s="137">
        <v>51.326547303646308</v>
      </c>
      <c r="L141" s="137">
        <v>80.488597705517122</v>
      </c>
      <c r="M141" s="137">
        <v>139.07</v>
      </c>
      <c r="N141" s="197">
        <f>(Typical_retail_prices_of_petroleum_products_and_a_crude_oil_price_index_monthly[[#This Row],[Month]]&amp;" "&amp;Typical_retail_prices_of_petroleum_products_and_a_crude_oil_price_index_monthly[[#This Row],[Year]])*1</f>
        <v>36465</v>
      </c>
    </row>
    <row r="142" spans="1:14" ht="14.25" customHeight="1" x14ac:dyDescent="0.2">
      <c r="A142" s="135">
        <v>1999</v>
      </c>
      <c r="B142" s="136" t="s">
        <v>60</v>
      </c>
      <c r="C142" s="125">
        <v>81.02</v>
      </c>
      <c r="D142" s="87">
        <v>83.54</v>
      </c>
      <c r="E142" s="87">
        <v>75.42</v>
      </c>
      <c r="F142" s="87">
        <v>77.650000000000006</v>
      </c>
      <c r="G142" s="87">
        <v>17.11</v>
      </c>
      <c r="H142" s="87">
        <v>17.73</v>
      </c>
      <c r="I142" s="87">
        <v>31.032308619691385</v>
      </c>
      <c r="J142" s="137">
        <f t="shared" si="1"/>
        <v>2.230000000000004</v>
      </c>
      <c r="K142" s="137">
        <v>54.226502914267513</v>
      </c>
      <c r="L142" s="137">
        <v>85.036212395558152</v>
      </c>
      <c r="M142" s="137">
        <v>146.54</v>
      </c>
      <c r="N142" s="197">
        <f>(Typical_retail_prices_of_petroleum_products_and_a_crude_oil_price_index_monthly[[#This Row],[Month]]&amp;" "&amp;Typical_retail_prices_of_petroleum_products_and_a_crude_oil_price_index_monthly[[#This Row],[Year]])*1</f>
        <v>36495</v>
      </c>
    </row>
    <row r="143" spans="1:14" ht="14.25" customHeight="1" x14ac:dyDescent="0.2">
      <c r="A143" s="135">
        <v>2000</v>
      </c>
      <c r="B143" s="136" t="s">
        <v>50</v>
      </c>
      <c r="C143" s="125">
        <v>80.84</v>
      </c>
      <c r="D143" s="87">
        <v>84.15</v>
      </c>
      <c r="E143" s="87">
        <v>75.38</v>
      </c>
      <c r="F143" s="87">
        <v>77.75</v>
      </c>
      <c r="G143" s="87">
        <v>17.84</v>
      </c>
      <c r="H143" s="87">
        <v>18.149999999999999</v>
      </c>
      <c r="I143" s="87">
        <v>30.42123234214349</v>
      </c>
      <c r="J143" s="137">
        <f t="shared" si="1"/>
        <v>2.3700000000000045</v>
      </c>
      <c r="K143" s="137">
        <v>53.248920374752061</v>
      </c>
      <c r="L143" s="137">
        <v>83.503199717313819</v>
      </c>
      <c r="M143" s="137">
        <v>144.22999999999999</v>
      </c>
      <c r="N143" s="197">
        <f>(Typical_retail_prices_of_petroleum_products_and_a_crude_oil_price_index_monthly[[#This Row],[Month]]&amp;" "&amp;Typical_retail_prices_of_petroleum_products_and_a_crude_oil_price_index_monthly[[#This Row],[Year]])*1</f>
        <v>36526</v>
      </c>
    </row>
    <row r="144" spans="1:14" ht="14.25" customHeight="1" x14ac:dyDescent="0.2">
      <c r="A144" s="135">
        <v>2000</v>
      </c>
      <c r="B144" s="136" t="s">
        <v>51</v>
      </c>
      <c r="C144" s="125">
        <v>80.75</v>
      </c>
      <c r="D144" s="87">
        <v>83.42</v>
      </c>
      <c r="E144" s="87">
        <v>75.14</v>
      </c>
      <c r="F144" s="87">
        <v>77.680000000000007</v>
      </c>
      <c r="G144" s="87">
        <v>17.920000000000002</v>
      </c>
      <c r="H144" s="87">
        <v>18.5</v>
      </c>
      <c r="I144" s="87">
        <v>33.867543001626728</v>
      </c>
      <c r="J144" s="137">
        <f t="shared" si="1"/>
        <v>2.5400000000000063</v>
      </c>
      <c r="K144" s="137">
        <v>59.257314298853089</v>
      </c>
      <c r="L144" s="137">
        <v>92.925364792089553</v>
      </c>
      <c r="M144" s="137">
        <v>160.44</v>
      </c>
      <c r="N144" s="197">
        <f>(Typical_retail_prices_of_petroleum_products_and_a_crude_oil_price_index_monthly[[#This Row],[Month]]&amp;" "&amp;Typical_retail_prices_of_petroleum_products_and_a_crude_oil_price_index_monthly[[#This Row],[Year]])*1</f>
        <v>36557</v>
      </c>
    </row>
    <row r="145" spans="1:14" ht="14.25" customHeight="1" x14ac:dyDescent="0.2">
      <c r="A145" s="135">
        <v>2000</v>
      </c>
      <c r="B145" s="136" t="s">
        <v>52</v>
      </c>
      <c r="C145" s="125">
        <v>82.99</v>
      </c>
      <c r="D145" s="87">
        <v>85.24</v>
      </c>
      <c r="E145" s="87">
        <v>78.319999999999993</v>
      </c>
      <c r="F145" s="87">
        <v>79.819999999999993</v>
      </c>
      <c r="G145" s="87">
        <v>18.63</v>
      </c>
      <c r="H145" s="87">
        <v>19.059999999999999</v>
      </c>
      <c r="I145" s="87">
        <v>33.629820296782512</v>
      </c>
      <c r="J145" s="137">
        <f t="shared" si="1"/>
        <v>1.5</v>
      </c>
      <c r="K145" s="137">
        <v>58.858002455929757</v>
      </c>
      <c r="L145" s="137">
        <v>92.299177137307993</v>
      </c>
      <c r="M145" s="137">
        <v>159.38999999999999</v>
      </c>
      <c r="N145" s="197">
        <f>(Typical_retail_prices_of_petroleum_products_and_a_crude_oil_price_index_monthly[[#This Row],[Month]]&amp;" "&amp;Typical_retail_prices_of_petroleum_products_and_a_crude_oil_price_index_monthly[[#This Row],[Year]])*1</f>
        <v>36586</v>
      </c>
    </row>
    <row r="146" spans="1:14" ht="14.25" customHeight="1" x14ac:dyDescent="0.2">
      <c r="A146" s="135">
        <v>2000</v>
      </c>
      <c r="B146" s="136" t="s">
        <v>53</v>
      </c>
      <c r="C146" s="125">
        <v>84.45</v>
      </c>
      <c r="D146" s="87">
        <v>87.18</v>
      </c>
      <c r="E146" s="87">
        <v>79.959999999999994</v>
      </c>
      <c r="F146" s="87">
        <v>81.069999999999993</v>
      </c>
      <c r="G146" s="87">
        <v>18.329999999999998</v>
      </c>
      <c r="H146" s="87">
        <v>18.61</v>
      </c>
      <c r="I146" s="87">
        <v>28.377269424405405</v>
      </c>
      <c r="J146" s="137">
        <f t="shared" si="1"/>
        <v>1.1099999999999994</v>
      </c>
      <c r="K146" s="137">
        <v>49.67101339256488</v>
      </c>
      <c r="L146" s="137">
        <v>77.892444058778281</v>
      </c>
      <c r="M146" s="137">
        <v>134.56</v>
      </c>
      <c r="N146" s="197">
        <f>(Typical_retail_prices_of_petroleum_products_and_a_crude_oil_price_index_monthly[[#This Row],[Month]]&amp;" "&amp;Typical_retail_prices_of_petroleum_products_and_a_crude_oil_price_index_monthly[[#This Row],[Year]])*1</f>
        <v>36617</v>
      </c>
    </row>
    <row r="147" spans="1:14" ht="14.25" customHeight="1" x14ac:dyDescent="0.2">
      <c r="A147" s="135">
        <v>2000</v>
      </c>
      <c r="B147" s="136" t="s">
        <v>54</v>
      </c>
      <c r="C147" s="125">
        <v>84.04</v>
      </c>
      <c r="D147" s="87">
        <v>86.93</v>
      </c>
      <c r="E147" s="87">
        <v>79.540000000000006</v>
      </c>
      <c r="F147" s="87">
        <v>80.56</v>
      </c>
      <c r="G147" s="87">
        <v>17.8</v>
      </c>
      <c r="H147" s="87">
        <v>19.170000000000002</v>
      </c>
      <c r="I147" s="87">
        <v>35.23870046613623</v>
      </c>
      <c r="J147" s="137">
        <f t="shared" si="1"/>
        <v>1.019999999999996</v>
      </c>
      <c r="K147" s="137">
        <v>61.538553538885267</v>
      </c>
      <c r="L147" s="137">
        <v>96.502728887413085</v>
      </c>
      <c r="M147" s="137">
        <v>166.83</v>
      </c>
      <c r="N147" s="197">
        <f>(Typical_retail_prices_of_petroleum_products_and_a_crude_oil_price_index_monthly[[#This Row],[Month]]&amp;" "&amp;Typical_retail_prices_of_petroleum_products_and_a_crude_oil_price_index_monthly[[#This Row],[Year]])*1</f>
        <v>36647</v>
      </c>
    </row>
    <row r="148" spans="1:14" ht="14.25" customHeight="1" x14ac:dyDescent="0.2">
      <c r="A148" s="135">
        <v>2000</v>
      </c>
      <c r="B148" s="136" t="s">
        <v>13</v>
      </c>
      <c r="C148" s="125">
        <v>88.34</v>
      </c>
      <c r="D148" s="87">
        <v>89.86</v>
      </c>
      <c r="E148" s="87">
        <v>84.28</v>
      </c>
      <c r="F148" s="87">
        <v>82.92</v>
      </c>
      <c r="G148" s="87">
        <v>18.96</v>
      </c>
      <c r="H148" s="87">
        <v>19.989999999999998</v>
      </c>
      <c r="I148" s="87">
        <v>38.408884313605853</v>
      </c>
      <c r="J148" s="137">
        <f t="shared" si="1"/>
        <v>-1.3599999999999994</v>
      </c>
      <c r="K148" s="137">
        <v>67.200173820491671</v>
      </c>
      <c r="L148" s="137">
        <v>105.38109497955895</v>
      </c>
      <c r="M148" s="137">
        <v>181.95</v>
      </c>
      <c r="N148" s="197">
        <f>(Typical_retail_prices_of_petroleum_products_and_a_crude_oil_price_index_monthly[[#This Row],[Month]]&amp;" "&amp;Typical_retail_prices_of_petroleum_products_and_a_crude_oil_price_index_monthly[[#This Row],[Year]])*1</f>
        <v>36678</v>
      </c>
    </row>
    <row r="149" spans="1:14" ht="14.25" customHeight="1" x14ac:dyDescent="0.2">
      <c r="A149" s="135">
        <v>2000</v>
      </c>
      <c r="B149" s="136" t="s">
        <v>55</v>
      </c>
      <c r="C149" s="125">
        <v>88.76</v>
      </c>
      <c r="D149" s="87">
        <v>89.94</v>
      </c>
      <c r="E149" s="87">
        <v>84.65</v>
      </c>
      <c r="F149" s="87">
        <v>83.18</v>
      </c>
      <c r="G149" s="87">
        <v>19.86</v>
      </c>
      <c r="H149" s="87">
        <v>20.81</v>
      </c>
      <c r="I149" s="87">
        <v>36.387450495189704</v>
      </c>
      <c r="J149" s="137">
        <f t="shared" si="1"/>
        <v>-1.4699999999999989</v>
      </c>
      <c r="K149" s="137">
        <v>63.559414237098302</v>
      </c>
      <c r="L149" s="137">
        <v>99.671775945947729</v>
      </c>
      <c r="M149" s="137">
        <v>172.28</v>
      </c>
      <c r="N149" s="197">
        <f>(Typical_retail_prices_of_petroleum_products_and_a_crude_oil_price_index_monthly[[#This Row],[Month]]&amp;" "&amp;Typical_retail_prices_of_petroleum_products_and_a_crude_oil_price_index_monthly[[#This Row],[Year]])*1</f>
        <v>36708</v>
      </c>
    </row>
    <row r="150" spans="1:14" ht="14.25" customHeight="1" x14ac:dyDescent="0.2">
      <c r="A150" s="135">
        <v>2000</v>
      </c>
      <c r="B150" s="136" t="s">
        <v>56</v>
      </c>
      <c r="C150" s="125">
        <v>85.86</v>
      </c>
      <c r="D150" s="87">
        <v>87.87</v>
      </c>
      <c r="E150" s="87">
        <v>80.34</v>
      </c>
      <c r="F150" s="87">
        <v>80.7</v>
      </c>
      <c r="G150" s="87">
        <v>20.83</v>
      </c>
      <c r="H150" s="87">
        <v>21.77</v>
      </c>
      <c r="I150" s="87">
        <v>38.42241562922267</v>
      </c>
      <c r="J150" s="137">
        <f t="shared" si="1"/>
        <v>0.35999999999999943</v>
      </c>
      <c r="K150" s="137">
        <v>67.148222594859902</v>
      </c>
      <c r="L150" s="137">
        <v>105.29962678191367</v>
      </c>
      <c r="M150" s="137">
        <v>181.83</v>
      </c>
      <c r="N150" s="197">
        <f>(Typical_retail_prices_of_petroleum_products_and_a_crude_oil_price_index_monthly[[#This Row],[Month]]&amp;" "&amp;Typical_retail_prices_of_petroleum_products_and_a_crude_oil_price_index_monthly[[#This Row],[Year]])*1</f>
        <v>36739</v>
      </c>
    </row>
    <row r="151" spans="1:14" ht="14.25" customHeight="1" x14ac:dyDescent="0.2">
      <c r="A151" s="135">
        <v>2000</v>
      </c>
      <c r="B151" s="136" t="s">
        <v>57</v>
      </c>
      <c r="C151" s="125">
        <v>85.7</v>
      </c>
      <c r="D151" s="87">
        <v>88.39</v>
      </c>
      <c r="E151" s="87">
        <v>80.17</v>
      </c>
      <c r="F151" s="87">
        <v>82.31</v>
      </c>
      <c r="G151" s="87">
        <v>24.77</v>
      </c>
      <c r="H151" s="87">
        <v>26.4</v>
      </c>
      <c r="I151" s="87">
        <v>42.99146521561898</v>
      </c>
      <c r="J151" s="137">
        <f t="shared" si="1"/>
        <v>2.1400000000000006</v>
      </c>
      <c r="K151" s="137">
        <v>75.260327753436172</v>
      </c>
      <c r="L151" s="137">
        <v>118.02076239212273</v>
      </c>
      <c r="M151" s="137">
        <v>203.84</v>
      </c>
      <c r="N151" s="197">
        <f>(Typical_retail_prices_of_petroleum_products_and_a_crude_oil_price_index_monthly[[#This Row],[Month]]&amp;" "&amp;Typical_retail_prices_of_petroleum_products_and_a_crude_oil_price_index_monthly[[#This Row],[Year]])*1</f>
        <v>36770</v>
      </c>
    </row>
    <row r="152" spans="1:14" ht="14.25" customHeight="1" x14ac:dyDescent="0.2">
      <c r="A152" s="135">
        <v>2000</v>
      </c>
      <c r="B152" s="136" t="s">
        <v>58</v>
      </c>
      <c r="C152" s="125">
        <v>85.07</v>
      </c>
      <c r="D152" s="87">
        <v>87.82</v>
      </c>
      <c r="E152" s="87">
        <v>79.459999999999994</v>
      </c>
      <c r="F152" s="87">
        <v>81.349999999999994</v>
      </c>
      <c r="G152" s="87">
        <v>24.99</v>
      </c>
      <c r="H152" s="87">
        <v>26.13</v>
      </c>
      <c r="I152" s="87">
        <v>41.181236102410324</v>
      </c>
      <c r="J152" s="137">
        <f t="shared" si="1"/>
        <v>1.8900000000000006</v>
      </c>
      <c r="K152" s="137">
        <v>72.13849677790175</v>
      </c>
      <c r="L152" s="137">
        <v>113.12521007671185</v>
      </c>
      <c r="M152" s="137">
        <v>195.44</v>
      </c>
      <c r="N152" s="197">
        <f>(Typical_retail_prices_of_petroleum_products_and_a_crude_oil_price_index_monthly[[#This Row],[Month]]&amp;" "&amp;Typical_retail_prices_of_petroleum_products_and_a_crude_oil_price_index_monthly[[#This Row],[Year]])*1</f>
        <v>36800</v>
      </c>
    </row>
    <row r="153" spans="1:14" ht="14.25" customHeight="1" x14ac:dyDescent="0.2">
      <c r="A153" s="135">
        <v>2000</v>
      </c>
      <c r="B153" s="136" t="s">
        <v>59</v>
      </c>
      <c r="C153" s="125">
        <v>86.92</v>
      </c>
      <c r="D153" s="87">
        <v>88.83</v>
      </c>
      <c r="E153" s="87">
        <v>82.05</v>
      </c>
      <c r="F153" s="87">
        <v>84.22</v>
      </c>
      <c r="G153" s="87">
        <v>24.54</v>
      </c>
      <c r="H153" s="87">
        <v>25.73</v>
      </c>
      <c r="I153" s="87">
        <v>43.964480839424091</v>
      </c>
      <c r="J153" s="137">
        <f t="shared" si="1"/>
        <v>2.1700000000000017</v>
      </c>
      <c r="K153" s="137">
        <v>76.936334625148987</v>
      </c>
      <c r="L153" s="137">
        <v>120.64902106011601</v>
      </c>
      <c r="M153" s="137">
        <v>208.4</v>
      </c>
      <c r="N153" s="197">
        <f>(Typical_retail_prices_of_petroleum_products_and_a_crude_oil_price_index_monthly[[#This Row],[Month]]&amp;" "&amp;Typical_retail_prices_of_petroleum_products_and_a_crude_oil_price_index_monthly[[#This Row],[Year]])*1</f>
        <v>36831</v>
      </c>
    </row>
    <row r="154" spans="1:14" ht="14.25" customHeight="1" x14ac:dyDescent="0.2">
      <c r="A154" s="135">
        <v>2000</v>
      </c>
      <c r="B154" s="136" t="s">
        <v>60</v>
      </c>
      <c r="C154" s="125">
        <v>84.99</v>
      </c>
      <c r="D154" s="87">
        <v>88.16</v>
      </c>
      <c r="E154" s="87">
        <v>79.83</v>
      </c>
      <c r="F154" s="87">
        <v>84.56</v>
      </c>
      <c r="G154" s="87">
        <v>22.4</v>
      </c>
      <c r="H154" s="87">
        <v>23.81</v>
      </c>
      <c r="I154" s="87">
        <v>34.552873859255179</v>
      </c>
      <c r="J154" s="137">
        <f t="shared" si="1"/>
        <v>4.730000000000004</v>
      </c>
      <c r="K154" s="137">
        <v>60.392499197888384</v>
      </c>
      <c r="L154" s="137">
        <v>94.705524289655031</v>
      </c>
      <c r="M154" s="137">
        <v>163.68</v>
      </c>
      <c r="N154" s="197">
        <f>(Typical_retail_prices_of_petroleum_products_and_a_crude_oil_price_index_monthly[[#This Row],[Month]]&amp;" "&amp;Typical_retail_prices_of_petroleum_products_and_a_crude_oil_price_index_monthly[[#This Row],[Year]])*1</f>
        <v>36861</v>
      </c>
    </row>
    <row r="155" spans="1:14" ht="14.25" customHeight="1" x14ac:dyDescent="0.2">
      <c r="A155" s="135">
        <v>2001</v>
      </c>
      <c r="B155" s="136" t="s">
        <v>50</v>
      </c>
      <c r="C155" s="125">
        <v>82.19</v>
      </c>
      <c r="D155" s="87">
        <v>85.06</v>
      </c>
      <c r="E155" s="87">
        <v>76.849999999999994</v>
      </c>
      <c r="F155" s="87">
        <v>81.63</v>
      </c>
      <c r="G155" s="87">
        <v>19.86</v>
      </c>
      <c r="H155" s="87">
        <v>20.46</v>
      </c>
      <c r="I155" s="87">
        <v>33.559549891732104</v>
      </c>
      <c r="J155" s="137">
        <f t="shared" si="1"/>
        <v>4.7800000000000011</v>
      </c>
      <c r="K155" s="137">
        <v>58.672174325840146</v>
      </c>
      <c r="L155" s="137">
        <v>92.007767596029765</v>
      </c>
      <c r="M155" s="137">
        <v>159.02000000000001</v>
      </c>
      <c r="N155" s="197">
        <f>(Typical_retail_prices_of_petroleum_products_and_a_crude_oil_price_index_monthly[[#This Row],[Month]]&amp;" "&amp;Typical_retail_prices_of_petroleum_products_and_a_crude_oil_price_index_monthly[[#This Row],[Year]])*1</f>
        <v>36892</v>
      </c>
    </row>
    <row r="156" spans="1:14" ht="14.25" customHeight="1" x14ac:dyDescent="0.2">
      <c r="A156" s="135">
        <v>2001</v>
      </c>
      <c r="B156" s="136" t="s">
        <v>51</v>
      </c>
      <c r="C156" s="125">
        <v>81.97</v>
      </c>
      <c r="D156" s="87">
        <v>85.1</v>
      </c>
      <c r="E156" s="87">
        <v>77.17</v>
      </c>
      <c r="F156" s="87">
        <v>81.150000000000006</v>
      </c>
      <c r="G156" s="87">
        <v>19.87</v>
      </c>
      <c r="H156" s="87">
        <v>20.73</v>
      </c>
      <c r="I156" s="87">
        <v>36.353300330816907</v>
      </c>
      <c r="J156" s="137">
        <f t="shared" si="1"/>
        <v>3.980000000000004</v>
      </c>
      <c r="K156" s="137">
        <v>63.709423642525906</v>
      </c>
      <c r="L156" s="137">
        <v>99.907015745228932</v>
      </c>
      <c r="M156" s="137">
        <v>172.4</v>
      </c>
      <c r="N156" s="197">
        <f>(Typical_retail_prices_of_petroleum_products_and_a_crude_oil_price_index_monthly[[#This Row],[Month]]&amp;" "&amp;Typical_retail_prices_of_petroleum_products_and_a_crude_oil_price_index_monthly[[#This Row],[Year]])*1</f>
        <v>36923</v>
      </c>
    </row>
    <row r="157" spans="1:14" ht="14.25" customHeight="1" x14ac:dyDescent="0.2">
      <c r="A157" s="135">
        <v>2001</v>
      </c>
      <c r="B157" s="136" t="s">
        <v>52</v>
      </c>
      <c r="C157" s="125">
        <v>77.8</v>
      </c>
      <c r="D157" s="87">
        <v>81.239999999999995</v>
      </c>
      <c r="E157" s="87">
        <v>74.87</v>
      </c>
      <c r="F157" s="87">
        <v>77.73</v>
      </c>
      <c r="G157" s="87">
        <v>19.54</v>
      </c>
      <c r="H157" s="87">
        <v>20.02</v>
      </c>
      <c r="I157" s="87">
        <v>32.431889192033672</v>
      </c>
      <c r="J157" s="137">
        <f t="shared" si="1"/>
        <v>2.8599999999999994</v>
      </c>
      <c r="K157" s="137">
        <v>56.934483607720409</v>
      </c>
      <c r="L157" s="137">
        <v>89.282778355668086</v>
      </c>
      <c r="M157" s="137">
        <v>154.19999999999999</v>
      </c>
      <c r="N157" s="197">
        <f>(Typical_retail_prices_of_petroleum_products_and_a_crude_oil_price_index_monthly[[#This Row],[Month]]&amp;" "&amp;Typical_retail_prices_of_petroleum_products_and_a_crude_oil_price_index_monthly[[#This Row],[Year]])*1</f>
        <v>36951</v>
      </c>
    </row>
    <row r="158" spans="1:14" ht="14.25" customHeight="1" x14ac:dyDescent="0.2">
      <c r="A158" s="135">
        <v>2001</v>
      </c>
      <c r="B158" s="136" t="s">
        <v>53</v>
      </c>
      <c r="C158" s="125">
        <v>78.23</v>
      </c>
      <c r="D158" s="87">
        <v>82.27</v>
      </c>
      <c r="E158" s="87">
        <v>75.88</v>
      </c>
      <c r="F158" s="87">
        <v>77.31</v>
      </c>
      <c r="G158" s="87">
        <v>19.46</v>
      </c>
      <c r="H158" s="87">
        <v>20.29</v>
      </c>
      <c r="I158" s="87">
        <v>34.056697914772137</v>
      </c>
      <c r="J158" s="137">
        <f t="shared" si="1"/>
        <v>1.4300000000000068</v>
      </c>
      <c r="K158" s="137">
        <v>59.514791654888342</v>
      </c>
      <c r="L158" s="137">
        <v>93.329132285071282</v>
      </c>
      <c r="M158" s="137">
        <v>161.4</v>
      </c>
      <c r="N158" s="197">
        <f>(Typical_retail_prices_of_petroleum_products_and_a_crude_oil_price_index_monthly[[#This Row],[Month]]&amp;" "&amp;Typical_retail_prices_of_petroleum_products_and_a_crude_oil_price_index_monthly[[#This Row],[Year]])*1</f>
        <v>36982</v>
      </c>
    </row>
    <row r="159" spans="1:14" ht="14.25" customHeight="1" x14ac:dyDescent="0.2">
      <c r="A159" s="135">
        <v>2001</v>
      </c>
      <c r="B159" s="136" t="s">
        <v>54</v>
      </c>
      <c r="C159" s="125">
        <v>80.09</v>
      </c>
      <c r="D159" s="87">
        <v>83.31</v>
      </c>
      <c r="E159" s="87">
        <v>78.180000000000007</v>
      </c>
      <c r="F159" s="87">
        <v>77.760000000000005</v>
      </c>
      <c r="G159" s="87">
        <v>19.079999999999998</v>
      </c>
      <c r="H159" s="87">
        <v>19.68</v>
      </c>
      <c r="I159" s="87">
        <v>38.313200548734571</v>
      </c>
      <c r="J159" s="137">
        <f t="shared" si="1"/>
        <v>-0.42000000000000171</v>
      </c>
      <c r="K159" s="137">
        <v>67.076668954332291</v>
      </c>
      <c r="L159" s="137">
        <v>105.1874187241084</v>
      </c>
      <c r="M159" s="137">
        <v>181.7</v>
      </c>
      <c r="N159" s="197">
        <f>(Typical_retail_prices_of_petroleum_products_and_a_crude_oil_price_index_monthly[[#This Row],[Month]]&amp;" "&amp;Typical_retail_prices_of_petroleum_products_and_a_crude_oil_price_index_monthly[[#This Row],[Year]])*1</f>
        <v>37012</v>
      </c>
    </row>
    <row r="160" spans="1:14" ht="14.25" customHeight="1" x14ac:dyDescent="0.2">
      <c r="A160" s="135">
        <v>2001</v>
      </c>
      <c r="B160" s="136" t="s">
        <v>13</v>
      </c>
      <c r="C160" s="141">
        <v>82.34</v>
      </c>
      <c r="D160" s="87">
        <v>84.54</v>
      </c>
      <c r="E160" s="87">
        <v>78.92</v>
      </c>
      <c r="F160" s="87">
        <v>78.22</v>
      </c>
      <c r="G160" s="87">
        <v>19.420000000000002</v>
      </c>
      <c r="H160" s="87">
        <v>20.23</v>
      </c>
      <c r="I160" s="87">
        <v>38.634354339700963</v>
      </c>
      <c r="J160" s="137">
        <f t="shared" si="1"/>
        <v>-0.70000000000000284</v>
      </c>
      <c r="K160" s="137">
        <v>67.589689142293324</v>
      </c>
      <c r="L160" s="137">
        <v>105.99192005320268</v>
      </c>
      <c r="M160" s="137">
        <v>183.2</v>
      </c>
      <c r="N160" s="197">
        <f>(Typical_retail_prices_of_petroleum_products_and_a_crude_oil_price_index_monthly[[#This Row],[Month]]&amp;" "&amp;Typical_retail_prices_of_petroleum_products_and_a_crude_oil_price_index_monthly[[#This Row],[Year]])*1</f>
        <v>37043</v>
      </c>
    </row>
    <row r="161" spans="1:14" ht="14.25" customHeight="1" x14ac:dyDescent="0.2">
      <c r="A161" s="135">
        <v>2001</v>
      </c>
      <c r="B161" s="136" t="s">
        <v>55</v>
      </c>
      <c r="C161" s="141">
        <v>81.44</v>
      </c>
      <c r="D161" s="87">
        <v>83.99</v>
      </c>
      <c r="E161" s="87">
        <v>77.8</v>
      </c>
      <c r="F161" s="87">
        <v>77.88</v>
      </c>
      <c r="G161" s="87">
        <v>18.5</v>
      </c>
      <c r="H161" s="87">
        <v>19.579999999999998</v>
      </c>
      <c r="I161" s="87">
        <v>33.458402929896501</v>
      </c>
      <c r="J161" s="137">
        <f t="shared" si="1"/>
        <v>7.9999999999998295E-2</v>
      </c>
      <c r="K161" s="137">
        <v>58.454136989766937</v>
      </c>
      <c r="L161" s="137">
        <v>91.665848640831854</v>
      </c>
      <c r="M161" s="137">
        <v>158.6</v>
      </c>
      <c r="N161" s="197">
        <f>(Typical_retail_prices_of_petroleum_products_and_a_crude_oil_price_index_monthly[[#This Row],[Month]]&amp;" "&amp;Typical_retail_prices_of_petroleum_products_and_a_crude_oil_price_index_monthly[[#This Row],[Year]])*1</f>
        <v>37073</v>
      </c>
    </row>
    <row r="162" spans="1:14" ht="14.25" customHeight="1" x14ac:dyDescent="0.2">
      <c r="A162" s="135">
        <v>2001</v>
      </c>
      <c r="B162" s="136" t="s">
        <v>56</v>
      </c>
      <c r="C162" s="125">
        <v>80.349999999999994</v>
      </c>
      <c r="D162" s="87">
        <v>84.24</v>
      </c>
      <c r="E162" s="87">
        <v>76.819999999999993</v>
      </c>
      <c r="F162" s="87">
        <v>77.540000000000006</v>
      </c>
      <c r="G162" s="87">
        <v>17.88</v>
      </c>
      <c r="H162" s="87">
        <v>19.489999999999998</v>
      </c>
      <c r="I162" s="87">
        <v>34.326308331043677</v>
      </c>
      <c r="J162" s="137">
        <f t="shared" si="1"/>
        <v>0.72000000000001307</v>
      </c>
      <c r="K162" s="137">
        <v>59.95086135169818</v>
      </c>
      <c r="L162" s="137">
        <v>94.012962393308484</v>
      </c>
      <c r="M162" s="137">
        <v>162.69999999999999</v>
      </c>
      <c r="N162" s="197">
        <f>(Typical_retail_prices_of_petroleum_products_and_a_crude_oil_price_index_monthly[[#This Row],[Month]]&amp;" "&amp;Typical_retail_prices_of_petroleum_products_and_a_crude_oil_price_index_monthly[[#This Row],[Year]])*1</f>
        <v>37104</v>
      </c>
    </row>
    <row r="163" spans="1:14" ht="14.25" customHeight="1" x14ac:dyDescent="0.2">
      <c r="A163" s="135">
        <v>2001</v>
      </c>
      <c r="B163" s="136" t="s">
        <v>57</v>
      </c>
      <c r="C163" s="125">
        <v>79.989999999999995</v>
      </c>
      <c r="D163" s="87">
        <v>83.04</v>
      </c>
      <c r="E163" s="87">
        <v>76.42</v>
      </c>
      <c r="F163" s="87">
        <v>77.2</v>
      </c>
      <c r="G163" s="87">
        <v>18.88</v>
      </c>
      <c r="H163" s="87">
        <v>19.920000000000002</v>
      </c>
      <c r="I163" s="87">
        <v>33.879082261208829</v>
      </c>
      <c r="J163" s="137">
        <f t="shared" ref="J163:J226" si="2">F163-E163</f>
        <v>0.78000000000000114</v>
      </c>
      <c r="K163" s="137">
        <v>59.168526673945962</v>
      </c>
      <c r="L163" s="137">
        <v>92.786130968701826</v>
      </c>
      <c r="M163" s="137">
        <v>160.4</v>
      </c>
      <c r="N163" s="197">
        <f>(Typical_retail_prices_of_petroleum_products_and_a_crude_oil_price_index_monthly[[#This Row],[Month]]&amp;" "&amp;Typical_retail_prices_of_petroleum_products_and_a_crude_oil_price_index_monthly[[#This Row],[Year]])*1</f>
        <v>37135</v>
      </c>
    </row>
    <row r="164" spans="1:14" ht="14.25" customHeight="1" x14ac:dyDescent="0.2">
      <c r="A164" s="135">
        <v>2001</v>
      </c>
      <c r="B164" s="136" t="s">
        <v>58</v>
      </c>
      <c r="C164" s="125">
        <v>79.23</v>
      </c>
      <c r="D164" s="87">
        <v>82.25</v>
      </c>
      <c r="E164" s="87">
        <v>75.11</v>
      </c>
      <c r="F164" s="87">
        <v>76.86</v>
      </c>
      <c r="G164" s="87">
        <v>15.77</v>
      </c>
      <c r="H164" s="87">
        <v>17.46</v>
      </c>
      <c r="I164" s="87">
        <v>27.274442400473959</v>
      </c>
      <c r="J164" s="137">
        <f t="shared" si="2"/>
        <v>1.75</v>
      </c>
      <c r="K164" s="137">
        <v>47.687564199796803</v>
      </c>
      <c r="L164" s="137">
        <v>74.782064488502755</v>
      </c>
      <c r="M164" s="137">
        <v>129.30000000000001</v>
      </c>
      <c r="N164" s="197">
        <f>(Typical_retail_prices_of_petroleum_products_and_a_crude_oil_price_index_monthly[[#This Row],[Month]]&amp;" "&amp;Typical_retail_prices_of_petroleum_products_and_a_crude_oil_price_index_monthly[[#This Row],[Year]])*1</f>
        <v>37165</v>
      </c>
    </row>
    <row r="165" spans="1:14" ht="14.25" customHeight="1" x14ac:dyDescent="0.2">
      <c r="A165" s="135">
        <v>2001</v>
      </c>
      <c r="B165" s="136" t="s">
        <v>59</v>
      </c>
      <c r="C165" s="142">
        <v>77.099999999999994</v>
      </c>
      <c r="D165" s="87">
        <v>79.5</v>
      </c>
      <c r="E165" s="143">
        <v>70.42</v>
      </c>
      <c r="F165" s="143">
        <v>75.98</v>
      </c>
      <c r="G165" s="87">
        <v>14.83</v>
      </c>
      <c r="H165" s="87">
        <v>16.21</v>
      </c>
      <c r="I165" s="87">
        <v>25.97079948636086</v>
      </c>
      <c r="J165" s="137">
        <f t="shared" si="2"/>
        <v>5.5600000000000023</v>
      </c>
      <c r="K165" s="137">
        <v>45.376712630916479</v>
      </c>
      <c r="L165" s="137">
        <v>71.158263316286394</v>
      </c>
      <c r="M165" s="137">
        <v>123.1</v>
      </c>
      <c r="N165" s="197">
        <f>(Typical_retail_prices_of_petroleum_products_and_a_crude_oil_price_index_monthly[[#This Row],[Month]]&amp;" "&amp;Typical_retail_prices_of_petroleum_products_and_a_crude_oil_price_index_monthly[[#This Row],[Year]])*1</f>
        <v>37196</v>
      </c>
    </row>
    <row r="166" spans="1:14" ht="14.25" customHeight="1" x14ac:dyDescent="0.2">
      <c r="A166" s="135">
        <v>2001</v>
      </c>
      <c r="B166" s="136" t="s">
        <v>60</v>
      </c>
      <c r="C166" s="125">
        <v>75.84</v>
      </c>
      <c r="D166" s="87">
        <v>78.36</v>
      </c>
      <c r="E166" s="87">
        <v>70.16</v>
      </c>
      <c r="F166" s="87">
        <v>74.77</v>
      </c>
      <c r="G166" s="87">
        <v>14.44</v>
      </c>
      <c r="H166" s="87">
        <v>15.31</v>
      </c>
      <c r="I166" s="87">
        <v>25.244201967902669</v>
      </c>
      <c r="J166" s="137">
        <f t="shared" si="2"/>
        <v>4.6099999999999994</v>
      </c>
      <c r="K166" s="137">
        <v>44.09756826382479</v>
      </c>
      <c r="L166" s="137">
        <v>69.152351331577336</v>
      </c>
      <c r="M166" s="137">
        <v>119.4</v>
      </c>
      <c r="N166" s="197">
        <f>(Typical_retail_prices_of_petroleum_products_and_a_crude_oil_price_index_monthly[[#This Row],[Month]]&amp;" "&amp;Typical_retail_prices_of_petroleum_products_and_a_crude_oil_price_index_monthly[[#This Row],[Year]])*1</f>
        <v>37226</v>
      </c>
    </row>
    <row r="167" spans="1:14" ht="14.25" customHeight="1" x14ac:dyDescent="0.2">
      <c r="A167" s="135">
        <v>2002</v>
      </c>
      <c r="B167" s="136" t="s">
        <v>50</v>
      </c>
      <c r="C167" s="142">
        <v>75.94</v>
      </c>
      <c r="D167" s="87">
        <v>78.48</v>
      </c>
      <c r="E167" s="143">
        <v>69.900000000000006</v>
      </c>
      <c r="F167" s="143">
        <v>74.650000000000006</v>
      </c>
      <c r="G167" s="87">
        <v>14.61</v>
      </c>
      <c r="H167" s="87">
        <v>14.71</v>
      </c>
      <c r="I167" s="87">
        <v>26.111463696776518</v>
      </c>
      <c r="J167" s="137">
        <f t="shared" si="2"/>
        <v>4.75</v>
      </c>
      <c r="K167" s="137">
        <v>45.673351656162957</v>
      </c>
      <c r="L167" s="137">
        <v>71.623442846590095</v>
      </c>
      <c r="M167" s="137">
        <v>123.7</v>
      </c>
      <c r="N167" s="197">
        <f>(Typical_retail_prices_of_petroleum_products_and_a_crude_oil_price_index_monthly[[#This Row],[Month]]&amp;" "&amp;Typical_retail_prices_of_petroleum_products_and_a_crude_oil_price_index_monthly[[#This Row],[Year]])*1</f>
        <v>37257</v>
      </c>
    </row>
    <row r="168" spans="1:14" ht="14.25" customHeight="1" x14ac:dyDescent="0.2">
      <c r="A168" s="135">
        <v>2002</v>
      </c>
      <c r="B168" s="136" t="s">
        <v>51</v>
      </c>
      <c r="C168" s="125">
        <v>75.680000000000007</v>
      </c>
      <c r="D168" s="87">
        <v>78.52</v>
      </c>
      <c r="E168" s="87">
        <v>70</v>
      </c>
      <c r="F168" s="87">
        <v>74.400000000000006</v>
      </c>
      <c r="G168" s="87">
        <v>14.22</v>
      </c>
      <c r="H168" s="87">
        <v>14.45</v>
      </c>
      <c r="I168" s="87">
        <v>26.992758937580493</v>
      </c>
      <c r="J168" s="137">
        <f t="shared" si="2"/>
        <v>4.4000000000000057</v>
      </c>
      <c r="K168" s="137">
        <v>47.217115799417954</v>
      </c>
      <c r="L168" s="137">
        <v>74.044322831825852</v>
      </c>
      <c r="M168" s="137">
        <v>128</v>
      </c>
      <c r="N168" s="197">
        <f>(Typical_retail_prices_of_petroleum_products_and_a_crude_oil_price_index_monthly[[#This Row],[Month]]&amp;" "&amp;Typical_retail_prices_of_petroleum_products_and_a_crude_oil_price_index_monthly[[#This Row],[Year]])*1</f>
        <v>37288</v>
      </c>
    </row>
    <row r="169" spans="1:14" ht="14.25" customHeight="1" x14ac:dyDescent="0.2">
      <c r="A169" s="135">
        <v>2002</v>
      </c>
      <c r="B169" s="136" t="s">
        <v>52</v>
      </c>
      <c r="C169" s="125">
        <v>76.150000000000006</v>
      </c>
      <c r="D169" s="87">
        <v>79.17</v>
      </c>
      <c r="E169" s="87">
        <v>71.5</v>
      </c>
      <c r="F169" s="87">
        <v>74.83</v>
      </c>
      <c r="G169" s="87">
        <v>15.02</v>
      </c>
      <c r="H169" s="87">
        <v>14.96</v>
      </c>
      <c r="I169" s="87">
        <v>30.316244543367624</v>
      </c>
      <c r="J169" s="137">
        <f t="shared" si="2"/>
        <v>3.3299999999999983</v>
      </c>
      <c r="K169" s="137">
        <v>53.301487733390537</v>
      </c>
      <c r="L169" s="137">
        <v>83.585634114407839</v>
      </c>
      <c r="M169" s="137">
        <v>143.69999999999999</v>
      </c>
      <c r="N169" s="197">
        <f>(Typical_retail_prices_of_petroleum_products_and_a_crude_oil_price_index_monthly[[#This Row],[Month]]&amp;" "&amp;Typical_retail_prices_of_petroleum_products_and_a_crude_oil_price_index_monthly[[#This Row],[Year]])*1</f>
        <v>37316</v>
      </c>
    </row>
    <row r="170" spans="1:14" ht="14.25" customHeight="1" x14ac:dyDescent="0.2">
      <c r="A170" s="135">
        <v>2002</v>
      </c>
      <c r="B170" s="136" t="s">
        <v>53</v>
      </c>
      <c r="C170" s="125">
        <v>77.84</v>
      </c>
      <c r="D170" s="87">
        <v>80.61</v>
      </c>
      <c r="E170" s="87">
        <v>74.95</v>
      </c>
      <c r="F170" s="87">
        <v>76.88</v>
      </c>
      <c r="G170" s="87">
        <v>16.079999999999998</v>
      </c>
      <c r="H170" s="87">
        <v>16.07</v>
      </c>
      <c r="I170" s="87">
        <v>33.441751099387567</v>
      </c>
      <c r="J170" s="137">
        <f t="shared" si="2"/>
        <v>1.9299999999999926</v>
      </c>
      <c r="K170" s="137">
        <v>58.557445786451467</v>
      </c>
      <c r="L170" s="137">
        <v>91.82785408660223</v>
      </c>
      <c r="M170" s="137">
        <v>158.6</v>
      </c>
      <c r="N170" s="197">
        <f>(Typical_retail_prices_of_petroleum_products_and_a_crude_oil_price_index_monthly[[#This Row],[Month]]&amp;" "&amp;Typical_retail_prices_of_petroleum_products_and_a_crude_oil_price_index_monthly[[#This Row],[Year]])*1</f>
        <v>37347</v>
      </c>
    </row>
    <row r="171" spans="1:14" ht="14.25" customHeight="1" x14ac:dyDescent="0.2">
      <c r="A171" s="135">
        <v>2002</v>
      </c>
      <c r="B171" s="136" t="s">
        <v>54</v>
      </c>
      <c r="C171" s="125">
        <v>77.78</v>
      </c>
      <c r="D171" s="87">
        <v>80.41</v>
      </c>
      <c r="E171" s="87">
        <v>74.739999999999995</v>
      </c>
      <c r="F171" s="87">
        <v>76.37</v>
      </c>
      <c r="G171" s="87">
        <v>16.13</v>
      </c>
      <c r="H171" s="87">
        <v>16</v>
      </c>
      <c r="I171" s="87">
        <v>32.571355860104269</v>
      </c>
      <c r="J171" s="137">
        <f t="shared" si="2"/>
        <v>1.6300000000000097</v>
      </c>
      <c r="K171" s="137">
        <v>57.051728420243975</v>
      </c>
      <c r="L171" s="137">
        <v>89.466637801588732</v>
      </c>
      <c r="M171" s="137">
        <v>154.6</v>
      </c>
      <c r="N171" s="197">
        <f>(Typical_retail_prices_of_petroleum_products_and_a_crude_oil_price_index_monthly[[#This Row],[Month]]&amp;" "&amp;Typical_retail_prices_of_petroleum_products_and_a_crude_oil_price_index_monthly[[#This Row],[Year]])*1</f>
        <v>37377</v>
      </c>
    </row>
    <row r="172" spans="1:14" ht="14.25" customHeight="1" x14ac:dyDescent="0.2">
      <c r="A172" s="135">
        <v>2002</v>
      </c>
      <c r="B172" s="136" t="s">
        <v>13</v>
      </c>
      <c r="C172" s="141">
        <v>77.31</v>
      </c>
      <c r="D172" s="87">
        <v>80.319999999999993</v>
      </c>
      <c r="E172" s="87">
        <v>74.010000000000005</v>
      </c>
      <c r="F172" s="87">
        <v>75.64</v>
      </c>
      <c r="G172" s="87">
        <v>15.37</v>
      </c>
      <c r="H172" s="87">
        <v>15.42</v>
      </c>
      <c r="I172" s="87">
        <v>31.274601300555606</v>
      </c>
      <c r="J172" s="137">
        <f t="shared" si="2"/>
        <v>1.6299999999999955</v>
      </c>
      <c r="K172" s="137">
        <v>54.731789466031557</v>
      </c>
      <c r="L172" s="137">
        <v>85.828586091578302</v>
      </c>
      <c r="M172" s="144">
        <v>148.30000000000001</v>
      </c>
      <c r="N172" s="197">
        <f>(Typical_retail_prices_of_petroleum_products_and_a_crude_oil_price_index_monthly[[#This Row],[Month]]&amp;" "&amp;Typical_retail_prices_of_petroleum_products_and_a_crude_oil_price_index_monthly[[#This Row],[Year]])*1</f>
        <v>37408</v>
      </c>
    </row>
    <row r="173" spans="1:14" ht="14.25" customHeight="1" x14ac:dyDescent="0.2">
      <c r="A173" s="135">
        <v>2002</v>
      </c>
      <c r="B173" s="136" t="s">
        <v>55</v>
      </c>
      <c r="C173" s="141">
        <v>76.95</v>
      </c>
      <c r="D173" s="87">
        <v>80.08</v>
      </c>
      <c r="E173" s="87">
        <v>73.62</v>
      </c>
      <c r="F173" s="87">
        <v>75.290000000000006</v>
      </c>
      <c r="G173" s="87">
        <v>15.19</v>
      </c>
      <c r="H173" s="87">
        <v>15.61</v>
      </c>
      <c r="I173" s="87">
        <v>31.858378397629536</v>
      </c>
      <c r="J173" s="137">
        <f t="shared" si="2"/>
        <v>1.6700000000000017</v>
      </c>
      <c r="K173" s="137">
        <v>55.782913467416563</v>
      </c>
      <c r="L173" s="137">
        <v>87.476924063458227</v>
      </c>
      <c r="M173" s="144">
        <v>151.1</v>
      </c>
      <c r="N173" s="197">
        <f>(Typical_retail_prices_of_petroleum_products_and_a_crude_oil_price_index_monthly[[#This Row],[Month]]&amp;" "&amp;Typical_retail_prices_of_petroleum_products_and_a_crude_oil_price_index_monthly[[#This Row],[Year]])*1</f>
        <v>37438</v>
      </c>
    </row>
    <row r="174" spans="1:14" ht="14.25" customHeight="1" x14ac:dyDescent="0.2">
      <c r="A174" s="135">
        <v>2002</v>
      </c>
      <c r="B174" s="136" t="s">
        <v>56</v>
      </c>
      <c r="C174" s="145">
        <v>77.09</v>
      </c>
      <c r="D174" s="87">
        <v>80</v>
      </c>
      <c r="E174" s="143">
        <v>73.69</v>
      </c>
      <c r="F174" s="143">
        <v>75.290000000000006</v>
      </c>
      <c r="G174" s="87">
        <v>15.59</v>
      </c>
      <c r="H174" s="87">
        <v>16.23</v>
      </c>
      <c r="I174" s="87">
        <v>33.581937483585456</v>
      </c>
      <c r="J174" s="137">
        <f t="shared" si="2"/>
        <v>1.6000000000000085</v>
      </c>
      <c r="K174" s="137">
        <v>58.795681332689654</v>
      </c>
      <c r="L174" s="137">
        <v>92.20144720843993</v>
      </c>
      <c r="M174" s="144">
        <v>159.30000000000001</v>
      </c>
      <c r="N174" s="197">
        <f>(Typical_retail_prices_of_petroleum_products_and_a_crude_oil_price_index_monthly[[#This Row],[Month]]&amp;" "&amp;Typical_retail_prices_of_petroleum_products_and_a_crude_oil_price_index_monthly[[#This Row],[Year]])*1</f>
        <v>37469</v>
      </c>
    </row>
    <row r="175" spans="1:14" ht="14.25" customHeight="1" x14ac:dyDescent="0.2">
      <c r="A175" s="135">
        <v>2002</v>
      </c>
      <c r="B175" s="136" t="s">
        <v>57</v>
      </c>
      <c r="C175" s="145">
        <v>77.39</v>
      </c>
      <c r="D175" s="87">
        <v>80.02</v>
      </c>
      <c r="E175" s="143">
        <v>74.23</v>
      </c>
      <c r="F175" s="143">
        <v>75.650000000000006</v>
      </c>
      <c r="G175" s="87">
        <v>16.940000000000001</v>
      </c>
      <c r="H175" s="87">
        <v>17.059999999999999</v>
      </c>
      <c r="I175" s="87">
        <v>34.97487518124948</v>
      </c>
      <c r="J175" s="137">
        <f t="shared" si="2"/>
        <v>1.4200000000000017</v>
      </c>
      <c r="K175" s="137">
        <v>61.205342166034008</v>
      </c>
      <c r="L175" s="137">
        <v>95.980197808483041</v>
      </c>
      <c r="M175" s="144">
        <v>165.8</v>
      </c>
      <c r="N175" s="197">
        <f>(Typical_retail_prices_of_petroleum_products_and_a_crude_oil_price_index_monthly[[#This Row],[Month]]&amp;" "&amp;Typical_retail_prices_of_petroleum_products_and_a_crude_oil_price_index_monthly[[#This Row],[Year]])*1</f>
        <v>37500</v>
      </c>
    </row>
    <row r="176" spans="1:14" ht="14.25" customHeight="1" x14ac:dyDescent="0.2">
      <c r="A176" s="135">
        <v>2002</v>
      </c>
      <c r="B176" s="136" t="s">
        <v>58</v>
      </c>
      <c r="C176" s="145">
        <v>77.55</v>
      </c>
      <c r="D176" s="87">
        <v>80.05</v>
      </c>
      <c r="E176" s="143">
        <v>74.44</v>
      </c>
      <c r="F176" s="143">
        <v>75.81</v>
      </c>
      <c r="G176" s="87">
        <v>17.420000000000002</v>
      </c>
      <c r="H176" s="87">
        <v>17.63</v>
      </c>
      <c r="I176" s="87">
        <v>33.983529669707252</v>
      </c>
      <c r="J176" s="137">
        <f t="shared" si="2"/>
        <v>1.3700000000000045</v>
      </c>
      <c r="K176" s="137">
        <v>59.48680120862754</v>
      </c>
      <c r="L176" s="137">
        <v>93.285238590929822</v>
      </c>
      <c r="M176" s="144">
        <v>161.1</v>
      </c>
      <c r="N176" s="197">
        <f>(Typical_retail_prices_of_petroleum_products_and_a_crude_oil_price_index_monthly[[#This Row],[Month]]&amp;" "&amp;Typical_retail_prices_of_petroleum_products_and_a_crude_oil_price_index_monthly[[#This Row],[Year]])*1</f>
        <v>37530</v>
      </c>
    </row>
    <row r="177" spans="1:14" ht="14.25" customHeight="1" x14ac:dyDescent="0.2">
      <c r="A177" s="135">
        <v>2002</v>
      </c>
      <c r="B177" s="136" t="s">
        <v>59</v>
      </c>
      <c r="C177" s="145">
        <v>77.39</v>
      </c>
      <c r="D177" s="87">
        <v>79.95</v>
      </c>
      <c r="E177" s="143">
        <v>74.099999999999994</v>
      </c>
      <c r="F177" s="143">
        <v>75.55</v>
      </c>
      <c r="G177" s="87">
        <v>15.1</v>
      </c>
      <c r="H177" s="87">
        <v>15.82</v>
      </c>
      <c r="I177" s="87">
        <v>29.695273682558309</v>
      </c>
      <c r="J177" s="137">
        <f t="shared" si="2"/>
        <v>1.4500000000000028</v>
      </c>
      <c r="K177" s="137">
        <v>51.974052057970134</v>
      </c>
      <c r="L177" s="137">
        <v>81.503993293590852</v>
      </c>
      <c r="M177" s="144">
        <v>140.80000000000001</v>
      </c>
      <c r="N177" s="197">
        <f>(Typical_retail_prices_of_petroleum_products_and_a_crude_oil_price_index_monthly[[#This Row],[Month]]&amp;" "&amp;Typical_retail_prices_of_petroleum_products_and_a_crude_oil_price_index_monthly[[#This Row],[Year]])*1</f>
        <v>37561</v>
      </c>
    </row>
    <row r="178" spans="1:14" ht="14.25" customHeight="1" x14ac:dyDescent="0.2">
      <c r="A178" s="135">
        <v>2002</v>
      </c>
      <c r="B178" s="136" t="s">
        <v>60</v>
      </c>
      <c r="C178" s="145">
        <v>77.34</v>
      </c>
      <c r="D178" s="87">
        <v>79.849999999999994</v>
      </c>
      <c r="E178" s="143">
        <v>73.66</v>
      </c>
      <c r="F178" s="143">
        <v>75.150000000000006</v>
      </c>
      <c r="G178" s="87">
        <v>16.21</v>
      </c>
      <c r="H178" s="87">
        <v>17.21</v>
      </c>
      <c r="I178" s="87">
        <v>34.565765017857856</v>
      </c>
      <c r="J178" s="137">
        <f t="shared" si="2"/>
        <v>1.4900000000000091</v>
      </c>
      <c r="K178" s="137">
        <v>60.447094158045559</v>
      </c>
      <c r="L178" s="137">
        <v>94.791138304539828</v>
      </c>
      <c r="M178" s="144">
        <v>163.69999999999999</v>
      </c>
      <c r="N178" s="197">
        <f>(Typical_retail_prices_of_petroleum_products_and_a_crude_oil_price_index_monthly[[#This Row],[Month]]&amp;" "&amp;Typical_retail_prices_of_petroleum_products_and_a_crude_oil_price_index_monthly[[#This Row],[Year]])*1</f>
        <v>37591</v>
      </c>
    </row>
    <row r="179" spans="1:14" ht="14.25" customHeight="1" x14ac:dyDescent="0.2">
      <c r="A179" s="135">
        <v>2003</v>
      </c>
      <c r="B179" s="136" t="s">
        <v>50</v>
      </c>
      <c r="C179" s="145">
        <v>78.150000000000006</v>
      </c>
      <c r="D179" s="87">
        <v>80.47</v>
      </c>
      <c r="E179" s="143">
        <v>74.95</v>
      </c>
      <c r="F179" s="143">
        <v>76.38</v>
      </c>
      <c r="G179" s="87">
        <v>17.829999999999998</v>
      </c>
      <c r="H179" s="87">
        <v>18.63</v>
      </c>
      <c r="I179" s="87">
        <v>38.194510058182232</v>
      </c>
      <c r="J179" s="137">
        <f t="shared" si="2"/>
        <v>1.4299999999999926</v>
      </c>
      <c r="K179" s="137">
        <v>66.822497150298602</v>
      </c>
      <c r="L179" s="137">
        <v>104.70284025779881</v>
      </c>
      <c r="M179" s="144">
        <v>180.9</v>
      </c>
      <c r="N179" s="197">
        <f>(Typical_retail_prices_of_petroleum_products_and_a_crude_oil_price_index_monthly[[#This Row],[Month]]&amp;" "&amp;Typical_retail_prices_of_petroleum_products_and_a_crude_oil_price_index_monthly[[#This Row],[Year]])*1</f>
        <v>37622</v>
      </c>
    </row>
    <row r="180" spans="1:14" ht="14.25" customHeight="1" x14ac:dyDescent="0.2">
      <c r="A180" s="135">
        <v>2003</v>
      </c>
      <c r="B180" s="136" t="s">
        <v>51</v>
      </c>
      <c r="C180" s="87">
        <v>79.31</v>
      </c>
      <c r="D180" s="87">
        <v>81.31</v>
      </c>
      <c r="E180" s="87">
        <v>76.66</v>
      </c>
      <c r="F180" s="87">
        <v>78.010000000000005</v>
      </c>
      <c r="G180" s="87">
        <v>20.239999999999998</v>
      </c>
      <c r="H180" s="87">
        <v>20.5</v>
      </c>
      <c r="I180" s="87">
        <v>39.713512155774367</v>
      </c>
      <c r="J180" s="137">
        <f t="shared" si="2"/>
        <v>1.3500000000000085</v>
      </c>
      <c r="K180" s="137">
        <v>69.494282055871395</v>
      </c>
      <c r="L180" s="137">
        <v>108.96431273326988</v>
      </c>
      <c r="M180" s="144">
        <v>188.3</v>
      </c>
      <c r="N180" s="197">
        <f>(Typical_retail_prices_of_petroleum_products_and_a_crude_oil_price_index_monthly[[#This Row],[Month]]&amp;" "&amp;Typical_retail_prices_of_petroleum_products_and_a_crude_oil_price_index_monthly[[#This Row],[Year]])*1</f>
        <v>37653</v>
      </c>
    </row>
    <row r="181" spans="1:14" ht="14.25" customHeight="1" x14ac:dyDescent="0.2">
      <c r="A181" s="135">
        <v>2003</v>
      </c>
      <c r="B181" s="136" t="s">
        <v>52</v>
      </c>
      <c r="C181" s="145">
        <v>81.36</v>
      </c>
      <c r="D181" s="87">
        <v>82.92</v>
      </c>
      <c r="E181" s="143">
        <v>78.55</v>
      </c>
      <c r="F181" s="143">
        <v>81.099999999999994</v>
      </c>
      <c r="G181" s="87">
        <v>22.49</v>
      </c>
      <c r="H181" s="87">
        <v>22.87</v>
      </c>
      <c r="I181" s="87">
        <v>38.077279268683718</v>
      </c>
      <c r="J181" s="137">
        <f t="shared" si="2"/>
        <v>2.5499999999999972</v>
      </c>
      <c r="K181" s="137">
        <v>66.577231410429235</v>
      </c>
      <c r="L181" s="137">
        <v>104.10673066430282</v>
      </c>
      <c r="M181" s="144">
        <v>180.6</v>
      </c>
      <c r="N181" s="197">
        <f>(Typical_retail_prices_of_petroleum_products_and_a_crude_oil_price_index_monthly[[#This Row],[Month]]&amp;" "&amp;Typical_retail_prices_of_petroleum_products_and_a_crude_oil_price_index_monthly[[#This Row],[Year]])*1</f>
        <v>37681</v>
      </c>
    </row>
    <row r="182" spans="1:14" ht="14.25" customHeight="1" x14ac:dyDescent="0.2">
      <c r="A182" s="135">
        <v>2003</v>
      </c>
      <c r="B182" s="136" t="s">
        <v>53</v>
      </c>
      <c r="C182" s="141">
        <v>81.42</v>
      </c>
      <c r="D182" s="87">
        <v>83.1</v>
      </c>
      <c r="E182" s="87">
        <v>78.2</v>
      </c>
      <c r="F182" s="87">
        <v>80.849999999999994</v>
      </c>
      <c r="G182" s="87">
        <v>16.170000000000002</v>
      </c>
      <c r="H182" s="87">
        <v>17.5</v>
      </c>
      <c r="I182" s="87">
        <v>31.185668976610135</v>
      </c>
      <c r="J182" s="137">
        <f t="shared" si="2"/>
        <v>2.6499999999999915</v>
      </c>
      <c r="K182" s="137">
        <v>54.601295993253942</v>
      </c>
      <c r="L182" s="137">
        <v>85.769815468116349</v>
      </c>
      <c r="M182" s="144">
        <v>148.19999999999999</v>
      </c>
      <c r="N182" s="197">
        <f>(Typical_retail_prices_of_petroleum_products_and_a_crude_oil_price_index_monthly[[#This Row],[Month]]&amp;" "&amp;Typical_retail_prices_of_petroleum_products_and_a_crude_oil_price_index_monthly[[#This Row],[Year]])*1</f>
        <v>37712</v>
      </c>
    </row>
    <row r="183" spans="1:14" ht="14.25" customHeight="1" x14ac:dyDescent="0.2">
      <c r="A183" s="135">
        <v>2003</v>
      </c>
      <c r="B183" s="136" t="s">
        <v>54</v>
      </c>
      <c r="C183" s="141">
        <v>80.040000000000006</v>
      </c>
      <c r="D183" s="87">
        <v>81.209999999999994</v>
      </c>
      <c r="E183" s="87">
        <v>75.84</v>
      </c>
      <c r="F183" s="87">
        <v>78.2</v>
      </c>
      <c r="G183" s="87">
        <v>15.71</v>
      </c>
      <c r="H183" s="87">
        <v>16.88</v>
      </c>
      <c r="I183" s="87">
        <v>30.16141612726091</v>
      </c>
      <c r="J183" s="137">
        <f t="shared" si="2"/>
        <v>2.3599999999999994</v>
      </c>
      <c r="K183" s="137">
        <v>52.804207119208996</v>
      </c>
      <c r="L183" s="137">
        <v>82.926960751813056</v>
      </c>
      <c r="M183" s="144">
        <v>143.19999999999999</v>
      </c>
      <c r="N183" s="197">
        <f>(Typical_retail_prices_of_petroleum_products_and_a_crude_oil_price_index_monthly[[#This Row],[Month]]&amp;" "&amp;Typical_retail_prices_of_petroleum_products_and_a_crude_oil_price_index_monthly[[#This Row],[Year]])*1</f>
        <v>37742</v>
      </c>
    </row>
    <row r="184" spans="1:14" ht="14.25" customHeight="1" x14ac:dyDescent="0.2">
      <c r="A184" s="135">
        <v>2003</v>
      </c>
      <c r="B184" s="136" t="s">
        <v>13</v>
      </c>
      <c r="C184" s="141">
        <v>79.36</v>
      </c>
      <c r="D184" s="87">
        <v>80.39</v>
      </c>
      <c r="E184" s="87">
        <v>74.39</v>
      </c>
      <c r="F184" s="87">
        <v>76.66</v>
      </c>
      <c r="G184" s="87">
        <v>15.16</v>
      </c>
      <c r="H184" s="87">
        <v>16.77</v>
      </c>
      <c r="I184" s="87">
        <v>32.055301599412061</v>
      </c>
      <c r="J184" s="137">
        <f t="shared" si="2"/>
        <v>2.269999999999996</v>
      </c>
      <c r="K184" s="137">
        <v>56.105084929640896</v>
      </c>
      <c r="L184" s="137">
        <v>88.032943960683141</v>
      </c>
      <c r="M184" s="144">
        <v>152</v>
      </c>
      <c r="N184" s="197">
        <f>(Typical_retail_prices_of_petroleum_products_and_a_crude_oil_price_index_monthly[[#This Row],[Month]]&amp;" "&amp;Typical_retail_prices_of_petroleum_products_and_a_crude_oil_price_index_monthly[[#This Row],[Year]])*1</f>
        <v>37773</v>
      </c>
    </row>
    <row r="185" spans="1:14" ht="14.25" customHeight="1" x14ac:dyDescent="0.2">
      <c r="A185" s="135">
        <v>2003</v>
      </c>
      <c r="B185" s="136" t="s">
        <v>55</v>
      </c>
      <c r="C185" s="141">
        <v>79.59</v>
      </c>
      <c r="D185" s="87">
        <v>80.510000000000005</v>
      </c>
      <c r="E185" s="87">
        <v>74.47</v>
      </c>
      <c r="F185" s="87">
        <v>76.569999999999993</v>
      </c>
      <c r="G185" s="87">
        <v>16.3</v>
      </c>
      <c r="H185" s="87">
        <v>17.57</v>
      </c>
      <c r="I185" s="87">
        <v>33.700338323330215</v>
      </c>
      <c r="J185" s="137">
        <f t="shared" si="2"/>
        <v>2.0999999999999943</v>
      </c>
      <c r="K185" s="137">
        <v>58.984472821843809</v>
      </c>
      <c r="L185" s="137">
        <v>92.551688715212705</v>
      </c>
      <c r="M185" s="144">
        <v>159.5</v>
      </c>
      <c r="N185" s="197">
        <f>(Typical_retail_prices_of_petroleum_products_and_a_crude_oil_price_index_monthly[[#This Row],[Month]]&amp;" "&amp;Typical_retail_prices_of_petroleum_products_and_a_crude_oil_price_index_monthly[[#This Row],[Year]])*1</f>
        <v>37803</v>
      </c>
    </row>
    <row r="186" spans="1:14" ht="14.25" customHeight="1" x14ac:dyDescent="0.2">
      <c r="A186" s="135">
        <v>2003</v>
      </c>
      <c r="B186" s="136" t="s">
        <v>56</v>
      </c>
      <c r="C186" s="141">
        <v>79.77</v>
      </c>
      <c r="D186" s="87">
        <v>81.260000000000005</v>
      </c>
      <c r="E186" s="87">
        <v>75.73</v>
      </c>
      <c r="F186" s="87">
        <v>77.319999999999993</v>
      </c>
      <c r="G186" s="87">
        <v>17.32</v>
      </c>
      <c r="H186" s="87">
        <v>18.510000000000002</v>
      </c>
      <c r="I186" s="87">
        <v>35.757177289812489</v>
      </c>
      <c r="J186" s="137">
        <f t="shared" si="2"/>
        <v>1.5899999999999892</v>
      </c>
      <c r="K186" s="137">
        <v>62.576832108137943</v>
      </c>
      <c r="L186" s="137">
        <v>98.148080043477421</v>
      </c>
      <c r="M186" s="144">
        <v>170.3</v>
      </c>
      <c r="N186" s="197">
        <f>(Typical_retail_prices_of_petroleum_products_and_a_crude_oil_price_index_monthly[[#This Row],[Month]]&amp;" "&amp;Typical_retail_prices_of_petroleum_products_and_a_crude_oil_price_index_monthly[[#This Row],[Year]])*1</f>
        <v>37834</v>
      </c>
    </row>
    <row r="187" spans="1:14" ht="14.25" customHeight="1" x14ac:dyDescent="0.2">
      <c r="A187" s="135">
        <v>2003</v>
      </c>
      <c r="B187" s="136" t="s">
        <v>57</v>
      </c>
      <c r="C187" s="141">
        <v>79.81</v>
      </c>
      <c r="D187" s="87">
        <v>81.17</v>
      </c>
      <c r="E187" s="87">
        <v>76.099999999999994</v>
      </c>
      <c r="F187" s="87">
        <v>77.55</v>
      </c>
      <c r="G187" s="87">
        <v>16.809999999999999</v>
      </c>
      <c r="H187" s="87">
        <v>17.940000000000001</v>
      </c>
      <c r="I187" s="87">
        <v>32.181094762251192</v>
      </c>
      <c r="J187" s="137">
        <f t="shared" si="2"/>
        <v>1.4500000000000028</v>
      </c>
      <c r="K187" s="137">
        <v>56.280487380397588</v>
      </c>
      <c r="L187" s="137">
        <v>88.072189569807136</v>
      </c>
      <c r="M187" s="141" t="s">
        <v>16</v>
      </c>
      <c r="N187" s="197">
        <f>(Typical_retail_prices_of_petroleum_products_and_a_crude_oil_price_index_monthly[[#This Row],[Month]]&amp;" "&amp;Typical_retail_prices_of_petroleum_products_and_a_crude_oil_price_index_monthly[[#This Row],[Year]])*1</f>
        <v>37865</v>
      </c>
    </row>
    <row r="188" spans="1:14" ht="14.25" customHeight="1" x14ac:dyDescent="0.2">
      <c r="A188" s="135">
        <v>2003</v>
      </c>
      <c r="B188" s="136" t="s">
        <v>58</v>
      </c>
      <c r="C188" s="141">
        <v>80.05</v>
      </c>
      <c r="D188" s="87">
        <v>81.31</v>
      </c>
      <c r="E188" s="87">
        <v>75.84</v>
      </c>
      <c r="F188" s="87">
        <v>77.38</v>
      </c>
      <c r="G188" s="87">
        <v>17.07</v>
      </c>
      <c r="H188" s="87">
        <v>18.600000000000001</v>
      </c>
      <c r="I188" s="87">
        <v>33.971065889613335</v>
      </c>
      <c r="J188" s="137">
        <f t="shared" si="2"/>
        <v>1.539999999999992</v>
      </c>
      <c r="K188" s="137">
        <v>59.465650670943205</v>
      </c>
      <c r="L188" s="137">
        <v>93.345351584420712</v>
      </c>
      <c r="M188" s="125"/>
      <c r="N188" s="197">
        <f>(Typical_retail_prices_of_petroleum_products_and_a_crude_oil_price_index_monthly[[#This Row],[Month]]&amp;" "&amp;Typical_retail_prices_of_petroleum_products_and_a_crude_oil_price_index_monthly[[#This Row],[Year]])*1</f>
        <v>37895</v>
      </c>
    </row>
    <row r="189" spans="1:14" ht="14.25" customHeight="1" x14ac:dyDescent="0.2">
      <c r="A189" s="135">
        <v>2003</v>
      </c>
      <c r="B189" s="136" t="s">
        <v>59</v>
      </c>
      <c r="C189" s="141">
        <v>80.19</v>
      </c>
      <c r="D189" s="87">
        <v>81.400000000000006</v>
      </c>
      <c r="E189" s="87">
        <v>75.86</v>
      </c>
      <c r="F189" s="87">
        <v>77.45</v>
      </c>
      <c r="G189" s="87">
        <v>17.55</v>
      </c>
      <c r="H189" s="87">
        <v>18.739999999999998</v>
      </c>
      <c r="I189" s="87">
        <v>33.036261045806739</v>
      </c>
      <c r="J189" s="137">
        <f t="shared" si="2"/>
        <v>1.5900000000000034</v>
      </c>
      <c r="K189" s="137">
        <v>57.808322160618204</v>
      </c>
      <c r="L189" s="137">
        <v>90.633254765134694</v>
      </c>
      <c r="M189" s="125"/>
      <c r="N189" s="197">
        <f>(Typical_retail_prices_of_petroleum_products_and_a_crude_oil_price_index_monthly[[#This Row],[Month]]&amp;" "&amp;Typical_retail_prices_of_petroleum_products_and_a_crude_oil_price_index_monthly[[#This Row],[Year]])*1</f>
        <v>37926</v>
      </c>
    </row>
    <row r="190" spans="1:14" ht="14.25" customHeight="1" x14ac:dyDescent="0.2">
      <c r="A190" s="135">
        <v>2003</v>
      </c>
      <c r="B190" s="136" t="s">
        <v>60</v>
      </c>
      <c r="C190" s="141">
        <v>80.25</v>
      </c>
      <c r="D190" s="87">
        <v>81.319999999999993</v>
      </c>
      <c r="E190" s="87">
        <v>75.88</v>
      </c>
      <c r="F190" s="87">
        <v>77.56</v>
      </c>
      <c r="G190" s="87">
        <v>18.2</v>
      </c>
      <c r="H190" s="87">
        <v>18.47</v>
      </c>
      <c r="I190" s="87">
        <v>33.104106477284972</v>
      </c>
      <c r="J190" s="137">
        <f t="shared" si="2"/>
        <v>1.6800000000000068</v>
      </c>
      <c r="K190" s="137">
        <v>57.940185128364448</v>
      </c>
      <c r="L190" s="137">
        <v>90.909291255596372</v>
      </c>
      <c r="M190" s="125"/>
      <c r="N190" s="197">
        <f>(Typical_retail_prices_of_petroleum_products_and_a_crude_oil_price_index_monthly[[#This Row],[Month]]&amp;" "&amp;Typical_retail_prices_of_petroleum_products_and_a_crude_oil_price_index_monthly[[#This Row],[Year]])*1</f>
        <v>37956</v>
      </c>
    </row>
    <row r="191" spans="1:14" ht="14.25" customHeight="1" x14ac:dyDescent="0.2">
      <c r="A191" s="135">
        <v>2004</v>
      </c>
      <c r="B191" s="136" t="s">
        <v>50</v>
      </c>
      <c r="C191" s="125">
        <v>80.040000000000006</v>
      </c>
      <c r="D191" s="87">
        <v>81.489999999999995</v>
      </c>
      <c r="E191" s="87">
        <v>76.2</v>
      </c>
      <c r="F191" s="87">
        <v>77.92</v>
      </c>
      <c r="G191" s="87">
        <v>18.329999999999998</v>
      </c>
      <c r="H191" s="87">
        <v>18.95</v>
      </c>
      <c r="I191" s="87">
        <v>32.255456934479426</v>
      </c>
      <c r="J191" s="137">
        <f t="shared" si="2"/>
        <v>1.7199999999999989</v>
      </c>
      <c r="K191" s="137">
        <v>56.391294493045322</v>
      </c>
      <c r="L191" s="137">
        <v>88.3</v>
      </c>
      <c r="M191" s="125"/>
      <c r="N191" s="197">
        <f>(Typical_retail_prices_of_petroleum_products_and_a_crude_oil_price_index_monthly[[#This Row],[Month]]&amp;" "&amp;Typical_retail_prices_of_petroleum_products_and_a_crude_oil_price_index_monthly[[#This Row],[Year]])*1</f>
        <v>37987</v>
      </c>
    </row>
    <row r="192" spans="1:14" ht="14.25" customHeight="1" x14ac:dyDescent="0.2">
      <c r="A192" s="135">
        <v>2004</v>
      </c>
      <c r="B192" s="136" t="s">
        <v>51</v>
      </c>
      <c r="C192" s="125">
        <v>79.89</v>
      </c>
      <c r="D192" s="87">
        <v>81.42</v>
      </c>
      <c r="E192" s="87">
        <v>76.36</v>
      </c>
      <c r="F192" s="87">
        <v>77.930000000000007</v>
      </c>
      <c r="G192" s="87">
        <v>17.73</v>
      </c>
      <c r="H192" s="87">
        <v>17.579999999999998</v>
      </c>
      <c r="I192" s="87">
        <v>31.821074428850473</v>
      </c>
      <c r="J192" s="137">
        <f t="shared" si="2"/>
        <v>1.5700000000000074</v>
      </c>
      <c r="K192" s="137">
        <v>55.699719666374378</v>
      </c>
      <c r="L192" s="137">
        <v>87.4</v>
      </c>
      <c r="M192" s="125"/>
      <c r="N192" s="197">
        <f>(Typical_retail_prices_of_petroleum_products_and_a_crude_oil_price_index_monthly[[#This Row],[Month]]&amp;" "&amp;Typical_retail_prices_of_petroleum_products_and_a_crude_oil_price_index_monthly[[#This Row],[Year]])*1</f>
        <v>38018</v>
      </c>
    </row>
    <row r="193" spans="1:14" ht="14.25" customHeight="1" x14ac:dyDescent="0.2">
      <c r="A193" s="135">
        <v>2004</v>
      </c>
      <c r="B193" s="136" t="s">
        <v>52</v>
      </c>
      <c r="C193" s="125">
        <v>80.959999999999994</v>
      </c>
      <c r="D193" s="87">
        <v>82.36</v>
      </c>
      <c r="E193" s="87">
        <v>77.150000000000006</v>
      </c>
      <c r="F193" s="87">
        <v>78.599999999999994</v>
      </c>
      <c r="G193" s="87">
        <v>17.97</v>
      </c>
      <c r="H193" s="87">
        <v>18.71</v>
      </c>
      <c r="I193" s="87">
        <v>35.284163949263295</v>
      </c>
      <c r="J193" s="137">
        <f t="shared" si="2"/>
        <v>1.4499999999999886</v>
      </c>
      <c r="K193" s="137">
        <v>61.740841118308829</v>
      </c>
      <c r="L193" s="137">
        <v>96.9</v>
      </c>
      <c r="M193" s="125"/>
      <c r="N193" s="197">
        <f>(Typical_retail_prices_of_petroleum_products_and_a_crude_oil_price_index_monthly[[#This Row],[Month]]&amp;" "&amp;Typical_retail_prices_of_petroleum_products_and_a_crude_oil_price_index_monthly[[#This Row],[Year]])*1</f>
        <v>38047</v>
      </c>
    </row>
    <row r="194" spans="1:14" ht="14.25" customHeight="1" x14ac:dyDescent="0.2">
      <c r="A194" s="135">
        <v>2004</v>
      </c>
      <c r="B194" s="136" t="s">
        <v>53</v>
      </c>
      <c r="C194" s="125">
        <v>81.25</v>
      </c>
      <c r="D194" s="87">
        <v>82.53</v>
      </c>
      <c r="E194" s="87">
        <v>77.81</v>
      </c>
      <c r="F194" s="87">
        <v>79.209999999999994</v>
      </c>
      <c r="G194" s="87">
        <v>18.309999999999999</v>
      </c>
      <c r="H194" s="87">
        <v>19.5</v>
      </c>
      <c r="I194" s="87">
        <v>35.204451189829761</v>
      </c>
      <c r="J194" s="137">
        <f t="shared" si="2"/>
        <v>1.3999999999999915</v>
      </c>
      <c r="K194" s="137">
        <v>61.600769333749028</v>
      </c>
      <c r="L194" s="137">
        <v>96.7</v>
      </c>
      <c r="M194" s="125"/>
      <c r="N194" s="197">
        <f>(Typical_retail_prices_of_petroleum_products_and_a_crude_oil_price_index_monthly[[#This Row],[Month]]&amp;" "&amp;Typical_retail_prices_of_petroleum_products_and_a_crude_oil_price_index_monthly[[#This Row],[Year]])*1</f>
        <v>38078</v>
      </c>
    </row>
    <row r="195" spans="1:14" ht="14.25" customHeight="1" x14ac:dyDescent="0.2">
      <c r="A195" s="135">
        <v>2004</v>
      </c>
      <c r="B195" s="136" t="s">
        <v>54</v>
      </c>
      <c r="C195" s="125">
        <v>84.32</v>
      </c>
      <c r="D195" s="87">
        <v>86.24</v>
      </c>
      <c r="E195" s="87">
        <v>81.02</v>
      </c>
      <c r="F195" s="87">
        <v>82.32</v>
      </c>
      <c r="G195" s="87">
        <v>21.12</v>
      </c>
      <c r="H195" s="87">
        <v>20.89</v>
      </c>
      <c r="I195" s="87">
        <v>40.21192851099083</v>
      </c>
      <c r="J195" s="137">
        <f t="shared" si="2"/>
        <v>1.2999999999999972</v>
      </c>
      <c r="K195" s="137">
        <v>70.442490310326519</v>
      </c>
      <c r="L195" s="137">
        <v>110.5</v>
      </c>
      <c r="M195" s="125"/>
      <c r="N195" s="197">
        <f>(Typical_retail_prices_of_petroleum_products_and_a_crude_oil_price_index_monthly[[#This Row],[Month]]&amp;" "&amp;Typical_retail_prices_of_petroleum_products_and_a_crude_oil_price_index_monthly[[#This Row],[Year]])*1</f>
        <v>38108</v>
      </c>
    </row>
    <row r="196" spans="1:14" ht="14.25" customHeight="1" x14ac:dyDescent="0.2">
      <c r="A196" s="135">
        <v>2004</v>
      </c>
      <c r="B196" s="136" t="s">
        <v>13</v>
      </c>
      <c r="C196" s="125">
        <v>85.01</v>
      </c>
      <c r="D196" s="87">
        <v>87.06</v>
      </c>
      <c r="E196" s="87">
        <v>81.7</v>
      </c>
      <c r="F196" s="87">
        <v>82.86</v>
      </c>
      <c r="G196" s="87">
        <v>19.77</v>
      </c>
      <c r="H196" s="87">
        <v>20.56</v>
      </c>
      <c r="I196" s="87">
        <v>37.077416083352283</v>
      </c>
      <c r="J196" s="137">
        <f t="shared" si="2"/>
        <v>1.1599999999999966</v>
      </c>
      <c r="K196" s="137">
        <v>64.905667280348155</v>
      </c>
      <c r="L196" s="137">
        <v>101.7</v>
      </c>
      <c r="M196" s="125"/>
      <c r="N196" s="197">
        <f>(Typical_retail_prices_of_petroleum_products_and_a_crude_oil_price_index_monthly[[#This Row],[Month]]&amp;" "&amp;Typical_retail_prices_of_petroleum_products_and_a_crude_oil_price_index_monthly[[#This Row],[Year]])*1</f>
        <v>38139</v>
      </c>
    </row>
    <row r="197" spans="1:14" ht="14.25" customHeight="1" x14ac:dyDescent="0.2">
      <c r="A197" s="135">
        <v>2004</v>
      </c>
      <c r="B197" s="136" t="s">
        <v>55</v>
      </c>
      <c r="C197" s="125">
        <v>84.77</v>
      </c>
      <c r="D197" s="87">
        <v>86.23</v>
      </c>
      <c r="E197" s="87">
        <v>80.349999999999994</v>
      </c>
      <c r="F197" s="87">
        <v>81.17</v>
      </c>
      <c r="G197" s="87">
        <v>20.69</v>
      </c>
      <c r="H197" s="87">
        <v>21.42</v>
      </c>
      <c r="I197" s="87">
        <v>38.9600013491062</v>
      </c>
      <c r="J197" s="137">
        <f t="shared" si="2"/>
        <v>0.82000000000000739</v>
      </c>
      <c r="K197" s="137">
        <v>68.252813597679463</v>
      </c>
      <c r="L197" s="137">
        <v>106.9</v>
      </c>
      <c r="M197" s="125"/>
      <c r="N197" s="197">
        <f>(Typical_retail_prices_of_petroleum_products_and_a_crude_oil_price_index_monthly[[#This Row],[Month]]&amp;" "&amp;Typical_retail_prices_of_petroleum_products_and_a_crude_oil_price_index_monthly[[#This Row],[Year]])*1</f>
        <v>38169</v>
      </c>
    </row>
    <row r="198" spans="1:14" ht="14.25" customHeight="1" x14ac:dyDescent="0.2">
      <c r="A198" s="135">
        <v>2004</v>
      </c>
      <c r="B198" s="136" t="s">
        <v>56</v>
      </c>
      <c r="C198" s="125">
        <v>85.29</v>
      </c>
      <c r="D198" s="87">
        <v>86.64</v>
      </c>
      <c r="E198" s="87">
        <v>81.14</v>
      </c>
      <c r="F198" s="87">
        <v>82.28</v>
      </c>
      <c r="G198" s="87">
        <v>22.84</v>
      </c>
      <c r="H198" s="87">
        <v>23.58</v>
      </c>
      <c r="I198" s="87">
        <v>45.504234558831527</v>
      </c>
      <c r="J198" s="137">
        <f t="shared" si="2"/>
        <v>1.1400000000000006</v>
      </c>
      <c r="K198" s="137">
        <v>79.614643741234971</v>
      </c>
      <c r="L198" s="137">
        <v>124.9</v>
      </c>
      <c r="M198" s="125"/>
      <c r="N198" s="197">
        <f>(Typical_retail_prices_of_petroleum_products_and_a_crude_oil_price_index_monthly[[#This Row],[Month]]&amp;" "&amp;Typical_retail_prices_of_petroleum_products_and_a_crude_oil_price_index_monthly[[#This Row],[Year]])*1</f>
        <v>38200</v>
      </c>
    </row>
    <row r="199" spans="1:14" ht="14.25" customHeight="1" x14ac:dyDescent="0.2">
      <c r="A199" s="135">
        <v>2004</v>
      </c>
      <c r="B199" s="136" t="s">
        <v>57</v>
      </c>
      <c r="C199" s="125">
        <v>86.15</v>
      </c>
      <c r="D199" s="87">
        <v>86.74</v>
      </c>
      <c r="E199" s="87">
        <v>81.25</v>
      </c>
      <c r="F199" s="87">
        <v>82.94</v>
      </c>
      <c r="G199" s="87">
        <v>23.58</v>
      </c>
      <c r="H199" s="87">
        <v>23.96</v>
      </c>
      <c r="I199" s="87">
        <v>46.313230070401104</v>
      </c>
      <c r="J199" s="137">
        <f t="shared" si="2"/>
        <v>1.6899999999999977</v>
      </c>
      <c r="K199" s="137">
        <v>81.078529397131859</v>
      </c>
      <c r="L199" s="137">
        <v>127.2</v>
      </c>
      <c r="M199" s="125"/>
      <c r="N199" s="197">
        <f>(Typical_retail_prices_of_petroleum_products_and_a_crude_oil_price_index_monthly[[#This Row],[Month]]&amp;" "&amp;Typical_retail_prices_of_petroleum_products_and_a_crude_oil_price_index_monthly[[#This Row],[Year]])*1</f>
        <v>38231</v>
      </c>
    </row>
    <row r="200" spans="1:14" ht="14.25" customHeight="1" x14ac:dyDescent="0.2">
      <c r="A200" s="135">
        <v>2004</v>
      </c>
      <c r="B200" s="136" t="s">
        <v>58</v>
      </c>
      <c r="C200" s="125">
        <v>87.7</v>
      </c>
      <c r="D200" s="87">
        <v>89.12</v>
      </c>
      <c r="E200" s="87">
        <v>83.13</v>
      </c>
      <c r="F200" s="87">
        <v>85.37</v>
      </c>
      <c r="G200" s="87">
        <v>27.1</v>
      </c>
      <c r="H200" s="87">
        <v>28.27</v>
      </c>
      <c r="I200" s="87">
        <v>51.498185255525129</v>
      </c>
      <c r="J200" s="137">
        <f t="shared" si="2"/>
        <v>2.2400000000000091</v>
      </c>
      <c r="K200" s="137">
        <v>90.209357182735715</v>
      </c>
      <c r="L200" s="137">
        <v>141.5</v>
      </c>
      <c r="M200" s="125"/>
      <c r="N200" s="197">
        <f>(Typical_retail_prices_of_petroleum_products_and_a_crude_oil_price_index_monthly[[#This Row],[Month]]&amp;" "&amp;Typical_retail_prices_of_petroleum_products_and_a_crude_oil_price_index_monthly[[#This Row],[Year]])*1</f>
        <v>38261</v>
      </c>
    </row>
    <row r="201" spans="1:14" ht="14.25" customHeight="1" x14ac:dyDescent="0.2">
      <c r="A201" s="135">
        <v>2004</v>
      </c>
      <c r="B201" s="136" t="s">
        <v>59</v>
      </c>
      <c r="C201" s="125">
        <v>89.06</v>
      </c>
      <c r="D201" s="87">
        <v>89.76</v>
      </c>
      <c r="E201" s="87">
        <v>84.17</v>
      </c>
      <c r="F201" s="87">
        <v>86.42</v>
      </c>
      <c r="G201" s="87">
        <v>25.37</v>
      </c>
      <c r="H201" s="87">
        <v>26.1</v>
      </c>
      <c r="I201" s="87">
        <v>43.980972345440918</v>
      </c>
      <c r="J201" s="137">
        <f t="shared" si="2"/>
        <v>2.25</v>
      </c>
      <c r="K201" s="137">
        <v>77.085140636120258</v>
      </c>
      <c r="L201" s="137">
        <v>120.7</v>
      </c>
      <c r="M201" s="125"/>
      <c r="N201" s="197">
        <f>(Typical_retail_prices_of_petroleum_products_and_a_crude_oil_price_index_monthly[[#This Row],[Month]]&amp;" "&amp;Typical_retail_prices_of_petroleum_products_and_a_crude_oil_price_index_monthly[[#This Row],[Year]])*1</f>
        <v>38292</v>
      </c>
    </row>
    <row r="202" spans="1:14" ht="14.25" customHeight="1" x14ac:dyDescent="0.2">
      <c r="A202" s="135">
        <v>2004</v>
      </c>
      <c r="B202" s="136" t="s">
        <v>60</v>
      </c>
      <c r="C202" s="125">
        <v>88.58</v>
      </c>
      <c r="D202" s="87">
        <v>89.41</v>
      </c>
      <c r="E202" s="87">
        <v>82.41</v>
      </c>
      <c r="F202" s="87">
        <v>85.93</v>
      </c>
      <c r="G202" s="87">
        <v>22.36</v>
      </c>
      <c r="H202" s="87">
        <v>24</v>
      </c>
      <c r="I202" s="87">
        <v>38.732240589714642</v>
      </c>
      <c r="J202" s="137">
        <f t="shared" si="2"/>
        <v>3.5200000000000102</v>
      </c>
      <c r="K202" s="137">
        <v>67.843965082349371</v>
      </c>
      <c r="L202" s="137">
        <v>106.5</v>
      </c>
      <c r="M202" s="125"/>
      <c r="N202" s="197">
        <f>(Typical_retail_prices_of_petroleum_products_and_a_crude_oil_price_index_monthly[[#This Row],[Month]]&amp;" "&amp;Typical_retail_prices_of_petroleum_products_and_a_crude_oil_price_index_monthly[[#This Row],[Year]])*1</f>
        <v>38322</v>
      </c>
    </row>
    <row r="203" spans="1:14" ht="14.25" customHeight="1" x14ac:dyDescent="0.2">
      <c r="A203" s="135">
        <v>2005</v>
      </c>
      <c r="B203" s="136" t="s">
        <v>50</v>
      </c>
      <c r="C203" s="125">
        <v>87.16</v>
      </c>
      <c r="D203" s="87">
        <v>87.43</v>
      </c>
      <c r="E203" s="87">
        <v>78.989999999999995</v>
      </c>
      <c r="F203" s="87">
        <v>84.15</v>
      </c>
      <c r="G203" s="87">
        <v>22.16</v>
      </c>
      <c r="H203" s="87">
        <v>23.99</v>
      </c>
      <c r="I203" s="87">
        <v>44.330892854057694</v>
      </c>
      <c r="J203" s="137">
        <f t="shared" si="2"/>
        <v>5.1600000000000108</v>
      </c>
      <c r="K203" s="137">
        <v>77.637745629510789</v>
      </c>
      <c r="L203" s="137">
        <v>121.8</v>
      </c>
      <c r="M203" s="125"/>
      <c r="N203" s="197">
        <f>(Typical_retail_prices_of_petroleum_products_and_a_crude_oil_price_index_monthly[[#This Row],[Month]]&amp;" "&amp;Typical_retail_prices_of_petroleum_products_and_a_crude_oil_price_index_monthly[[#This Row],[Year]])*1</f>
        <v>38353</v>
      </c>
    </row>
    <row r="204" spans="1:14" ht="14.25" customHeight="1" x14ac:dyDescent="0.2">
      <c r="A204" s="135">
        <v>2005</v>
      </c>
      <c r="B204" s="136" t="s">
        <v>51</v>
      </c>
      <c r="C204" s="125">
        <v>87.19</v>
      </c>
      <c r="D204" s="87">
        <v>87.44</v>
      </c>
      <c r="E204" s="87">
        <v>79.959999999999994</v>
      </c>
      <c r="F204" s="87">
        <v>84.33</v>
      </c>
      <c r="G204" s="87">
        <v>22.79</v>
      </c>
      <c r="H204" s="87">
        <v>24.38</v>
      </c>
      <c r="I204" s="87">
        <v>45.884516332193584</v>
      </c>
      <c r="J204" s="137">
        <f t="shared" si="2"/>
        <v>4.3700000000000045</v>
      </c>
      <c r="K204" s="137">
        <v>80.366294570648819</v>
      </c>
      <c r="L204" s="137">
        <v>126</v>
      </c>
      <c r="M204" s="125"/>
      <c r="N204" s="197">
        <f>(Typical_retail_prices_of_petroleum_products_and_a_crude_oil_price_index_monthly[[#This Row],[Month]]&amp;" "&amp;Typical_retail_prices_of_petroleum_products_and_a_crude_oil_price_index_monthly[[#This Row],[Year]])*1</f>
        <v>38384</v>
      </c>
    </row>
    <row r="205" spans="1:14" ht="14.25" customHeight="1" x14ac:dyDescent="0.2">
      <c r="A205" s="135">
        <v>2005</v>
      </c>
      <c r="B205" s="136" t="s">
        <v>52</v>
      </c>
      <c r="C205" s="125">
        <v>88.31</v>
      </c>
      <c r="D205" s="87">
        <v>87.98</v>
      </c>
      <c r="E205" s="87">
        <v>81.430000000000007</v>
      </c>
      <c r="F205" s="87">
        <v>86.04</v>
      </c>
      <c r="G205" s="87">
        <v>25.52</v>
      </c>
      <c r="H205" s="87">
        <v>27.13</v>
      </c>
      <c r="I205" s="87">
        <v>52.198390602599972</v>
      </c>
      <c r="J205" s="137">
        <f t="shared" si="2"/>
        <v>4.6099999999999994</v>
      </c>
      <c r="K205" s="137">
        <v>91.378611624817268</v>
      </c>
      <c r="L205" s="137">
        <v>143.4</v>
      </c>
      <c r="M205" s="125"/>
      <c r="N205" s="197">
        <f>(Typical_retail_prices_of_petroleum_products_and_a_crude_oil_price_index_monthly[[#This Row],[Month]]&amp;" "&amp;Typical_retail_prices_of_petroleum_products_and_a_crude_oil_price_index_monthly[[#This Row],[Year]])*1</f>
        <v>38412</v>
      </c>
    </row>
    <row r="206" spans="1:14" ht="14.25" customHeight="1" x14ac:dyDescent="0.2">
      <c r="A206" s="135">
        <v>2005</v>
      </c>
      <c r="B206" s="136" t="s">
        <v>53</v>
      </c>
      <c r="C206" s="125">
        <v>88.48</v>
      </c>
      <c r="D206" s="87">
        <v>91.11</v>
      </c>
      <c r="E206" s="87">
        <v>85.35</v>
      </c>
      <c r="F206" s="87">
        <v>89.6</v>
      </c>
      <c r="G206" s="87">
        <v>28.85</v>
      </c>
      <c r="H206" s="87">
        <v>28.94</v>
      </c>
      <c r="I206" s="87">
        <v>51.041896229456171</v>
      </c>
      <c r="J206" s="137">
        <f t="shared" si="2"/>
        <v>4.25</v>
      </c>
      <c r="K206" s="137">
        <v>89.426447286675426</v>
      </c>
      <c r="L206" s="137">
        <v>140.1</v>
      </c>
      <c r="M206" s="125"/>
      <c r="N206" s="197">
        <f>(Typical_retail_prices_of_petroleum_products_and_a_crude_oil_price_index_monthly[[#This Row],[Month]]&amp;" "&amp;Typical_retail_prices_of_petroleum_products_and_a_crude_oil_price_index_monthly[[#This Row],[Year]])*1</f>
        <v>38443</v>
      </c>
    </row>
    <row r="207" spans="1:14" ht="14.25" customHeight="1" x14ac:dyDescent="0.2">
      <c r="A207" s="135">
        <v>2005</v>
      </c>
      <c r="B207" s="136" t="s">
        <v>54</v>
      </c>
      <c r="C207" s="125">
        <v>88.96</v>
      </c>
      <c r="D207" s="87">
        <v>91.6</v>
      </c>
      <c r="E207" s="87">
        <v>85.16</v>
      </c>
      <c r="F207" s="87">
        <v>89.42</v>
      </c>
      <c r="G207" s="87">
        <v>26.65</v>
      </c>
      <c r="H207" s="87">
        <v>27.13</v>
      </c>
      <c r="I207" s="87">
        <v>49.48972645799391</v>
      </c>
      <c r="J207" s="137">
        <f t="shared" si="2"/>
        <v>4.2600000000000051</v>
      </c>
      <c r="K207" s="137">
        <v>86.650675718035615</v>
      </c>
      <c r="L207" s="137">
        <v>135.80000000000001</v>
      </c>
      <c r="M207" s="125"/>
      <c r="N207" s="197">
        <f>(Typical_retail_prices_of_petroleum_products_and_a_crude_oil_price_index_monthly[[#This Row],[Month]]&amp;" "&amp;Typical_retail_prices_of_petroleum_products_and_a_crude_oil_price_index_monthly[[#This Row],[Year]])*1</f>
        <v>38473</v>
      </c>
    </row>
    <row r="208" spans="1:14" ht="14.25" customHeight="1" x14ac:dyDescent="0.2">
      <c r="A208" s="135">
        <v>2005</v>
      </c>
      <c r="B208" s="136" t="s">
        <v>13</v>
      </c>
      <c r="C208" s="141">
        <v>87.78</v>
      </c>
      <c r="D208" s="87">
        <v>91.67</v>
      </c>
      <c r="E208" s="87">
        <v>84.87</v>
      </c>
      <c r="F208" s="87">
        <v>89.04</v>
      </c>
      <c r="G208" s="87">
        <v>28.59</v>
      </c>
      <c r="H208" s="87">
        <v>30.1</v>
      </c>
      <c r="I208" s="87">
        <v>56.306758581373799</v>
      </c>
      <c r="J208" s="137">
        <f t="shared" si="2"/>
        <v>4.1700000000000017</v>
      </c>
      <c r="K208" s="137">
        <v>98.623076162530609</v>
      </c>
      <c r="L208" s="137">
        <v>154.5</v>
      </c>
      <c r="M208" s="125"/>
      <c r="N208" s="197">
        <f>(Typical_retail_prices_of_petroleum_products_and_a_crude_oil_price_index_monthly[[#This Row],[Month]]&amp;" "&amp;Typical_retail_prices_of_petroleum_products_and_a_crude_oil_price_index_monthly[[#This Row],[Year]])*1</f>
        <v>38504</v>
      </c>
    </row>
    <row r="209" spans="1:14" ht="14.25" customHeight="1" x14ac:dyDescent="0.2">
      <c r="A209" s="135">
        <v>2005</v>
      </c>
      <c r="B209" s="136" t="s">
        <v>55</v>
      </c>
      <c r="C209" s="125">
        <v>90.49</v>
      </c>
      <c r="D209" s="87">
        <v>94.81</v>
      </c>
      <c r="E209" s="87">
        <v>88.26</v>
      </c>
      <c r="F209" s="87">
        <v>92.43</v>
      </c>
      <c r="G209" s="87">
        <v>31.56</v>
      </c>
      <c r="H209" s="87">
        <v>32.94</v>
      </c>
      <c r="I209" s="87">
        <v>63.165801466551471</v>
      </c>
      <c r="J209" s="137">
        <f t="shared" si="2"/>
        <v>4.1700000000000017</v>
      </c>
      <c r="K209" s="137">
        <v>110.56588861186674</v>
      </c>
      <c r="L209" s="137">
        <v>173.4</v>
      </c>
      <c r="M209" s="125"/>
      <c r="N209" s="197">
        <f>(Typical_retail_prices_of_petroleum_products_and_a_crude_oil_price_index_monthly[[#This Row],[Month]]&amp;" "&amp;Typical_retail_prices_of_petroleum_products_and_a_crude_oil_price_index_monthly[[#This Row],[Year]])*1</f>
        <v>38534</v>
      </c>
    </row>
    <row r="210" spans="1:14" ht="14.25" customHeight="1" x14ac:dyDescent="0.2">
      <c r="A210" s="135">
        <v>2005</v>
      </c>
      <c r="B210" s="136" t="s">
        <v>56</v>
      </c>
      <c r="C210" s="125">
        <v>91.99</v>
      </c>
      <c r="D210" s="87">
        <v>96.59</v>
      </c>
      <c r="E210" s="87">
        <v>90.4</v>
      </c>
      <c r="F210" s="87">
        <v>94.33</v>
      </c>
      <c r="G210" s="87">
        <v>32.11</v>
      </c>
      <c r="H210" s="87">
        <v>33.47</v>
      </c>
      <c r="I210" s="87">
        <v>68.213590513645443</v>
      </c>
      <c r="J210" s="137">
        <f t="shared" si="2"/>
        <v>3.9299999999999926</v>
      </c>
      <c r="K210" s="137">
        <v>119.39025242010956</v>
      </c>
      <c r="L210" s="137">
        <v>187.3</v>
      </c>
      <c r="M210" s="125"/>
      <c r="N210" s="197">
        <f>(Typical_retail_prices_of_petroleum_products_and_a_crude_oil_price_index_monthly[[#This Row],[Month]]&amp;" "&amp;Typical_retail_prices_of_petroleum_products_and_a_crude_oil_price_index_monthly[[#This Row],[Year]])*1</f>
        <v>38565</v>
      </c>
    </row>
    <row r="211" spans="1:14" ht="14.25" customHeight="1" x14ac:dyDescent="0.2">
      <c r="A211" s="135">
        <v>2005</v>
      </c>
      <c r="B211" s="136" t="s">
        <v>57</v>
      </c>
      <c r="C211" s="87"/>
      <c r="D211" s="87">
        <v>99.48</v>
      </c>
      <c r="E211" s="87">
        <v>94.77</v>
      </c>
      <c r="F211" s="87">
        <v>97.58</v>
      </c>
      <c r="G211" s="87">
        <v>33.57</v>
      </c>
      <c r="H211" s="87">
        <v>35.54</v>
      </c>
      <c r="I211" s="87">
        <v>66.235999995151289</v>
      </c>
      <c r="J211" s="137">
        <f t="shared" si="2"/>
        <v>2.8100000000000023</v>
      </c>
      <c r="K211" s="137">
        <v>115.99746560385388</v>
      </c>
      <c r="L211" s="137">
        <v>182</v>
      </c>
      <c r="M211" s="125"/>
      <c r="N211" s="197">
        <f>(Typical_retail_prices_of_petroleum_products_and_a_crude_oil_price_index_monthly[[#This Row],[Month]]&amp;" "&amp;Typical_retail_prices_of_petroleum_products_and_a_crude_oil_price_index_monthly[[#This Row],[Year]])*1</f>
        <v>38596</v>
      </c>
    </row>
    <row r="212" spans="1:14" ht="14.25" customHeight="1" x14ac:dyDescent="0.2">
      <c r="A212" s="135">
        <v>2005</v>
      </c>
      <c r="B212" s="136" t="s">
        <v>58</v>
      </c>
      <c r="C212" s="87"/>
      <c r="D212" s="87">
        <v>100.3</v>
      </c>
      <c r="E212" s="87">
        <v>94</v>
      </c>
      <c r="F212" s="87">
        <v>96.94</v>
      </c>
      <c r="G212" s="87">
        <v>34.950000000000003</v>
      </c>
      <c r="H212" s="87">
        <v>36.340000000000003</v>
      </c>
      <c r="I212" s="87">
        <v>63.669632993524054</v>
      </c>
      <c r="J212" s="137">
        <f t="shared" si="2"/>
        <v>2.9399999999999977</v>
      </c>
      <c r="K212" s="137">
        <v>111.43425724686512</v>
      </c>
      <c r="L212" s="137">
        <v>174.8</v>
      </c>
      <c r="M212" s="125"/>
      <c r="N212" s="197">
        <f>(Typical_retail_prices_of_petroleum_products_and_a_crude_oil_price_index_monthly[[#This Row],[Month]]&amp;" "&amp;Typical_retail_prices_of_petroleum_products_and_a_crude_oil_price_index_monthly[[#This Row],[Year]])*1</f>
        <v>38626</v>
      </c>
    </row>
    <row r="213" spans="1:14" ht="14.25" customHeight="1" x14ac:dyDescent="0.2">
      <c r="A213" s="135">
        <v>2005</v>
      </c>
      <c r="B213" s="136" t="s">
        <v>59</v>
      </c>
      <c r="C213" s="87"/>
      <c r="D213" s="87">
        <v>97.11</v>
      </c>
      <c r="E213" s="87">
        <v>90.3</v>
      </c>
      <c r="F213" s="87">
        <v>94.74</v>
      </c>
      <c r="G213" s="87">
        <v>31.1</v>
      </c>
      <c r="H213" s="87">
        <v>33.090000000000003</v>
      </c>
      <c r="I213" s="87">
        <v>62.189705544628502</v>
      </c>
      <c r="J213" s="137">
        <f t="shared" si="2"/>
        <v>4.4399999999999977</v>
      </c>
      <c r="K213" s="137">
        <v>108.80906838148144</v>
      </c>
      <c r="L213" s="137">
        <v>170.6</v>
      </c>
      <c r="M213" s="125"/>
      <c r="N213" s="197">
        <f>(Typical_retail_prices_of_petroleum_products_and_a_crude_oil_price_index_monthly[[#This Row],[Month]]&amp;" "&amp;Typical_retail_prices_of_petroleum_products_and_a_crude_oil_price_index_monthly[[#This Row],[Year]])*1</f>
        <v>38657</v>
      </c>
    </row>
    <row r="214" spans="1:14" ht="14.25" customHeight="1" x14ac:dyDescent="0.2">
      <c r="A214" s="135">
        <v>2005</v>
      </c>
      <c r="B214" s="136" t="s">
        <v>60</v>
      </c>
      <c r="C214" s="87"/>
      <c r="D214" s="87">
        <v>95.33</v>
      </c>
      <c r="E214" s="87">
        <v>87.45</v>
      </c>
      <c r="F214" s="87">
        <v>91.72</v>
      </c>
      <c r="G214" s="87">
        <v>30.53</v>
      </c>
      <c r="H214" s="87">
        <v>33.299999999999997</v>
      </c>
      <c r="I214" s="87">
        <v>62.685426306092687</v>
      </c>
      <c r="J214" s="137">
        <f t="shared" si="2"/>
        <v>4.269999999999996</v>
      </c>
      <c r="K214" s="137">
        <v>109.72106402661451</v>
      </c>
      <c r="L214" s="137">
        <v>172.1</v>
      </c>
      <c r="M214" s="125"/>
      <c r="N214" s="197">
        <f>(Typical_retail_prices_of_petroleum_products_and_a_crude_oil_price_index_monthly[[#This Row],[Month]]&amp;" "&amp;Typical_retail_prices_of_petroleum_products_and_a_crude_oil_price_index_monthly[[#This Row],[Year]])*1</f>
        <v>38687</v>
      </c>
    </row>
    <row r="215" spans="1:14" ht="14.25" customHeight="1" x14ac:dyDescent="0.2">
      <c r="A215" s="135">
        <v>2006</v>
      </c>
      <c r="B215" s="136" t="s">
        <v>50</v>
      </c>
      <c r="C215" s="87"/>
      <c r="D215" s="87">
        <v>94.73</v>
      </c>
      <c r="E215" s="87">
        <v>88.84</v>
      </c>
      <c r="F215" s="87">
        <v>93.07</v>
      </c>
      <c r="G215" s="87">
        <v>31.58</v>
      </c>
      <c r="H215" s="87">
        <v>33.6</v>
      </c>
      <c r="I215" s="87">
        <v>67.806059542849439</v>
      </c>
      <c r="J215" s="137">
        <f t="shared" si="2"/>
        <v>4.2299999999999898</v>
      </c>
      <c r="K215" s="137">
        <v>118.69920366678014</v>
      </c>
      <c r="L215" s="137">
        <v>186.2</v>
      </c>
      <c r="M215" s="125"/>
      <c r="N215" s="197">
        <f>(Typical_retail_prices_of_petroleum_products_and_a_crude_oil_price_index_monthly[[#This Row],[Month]]&amp;" "&amp;Typical_retail_prices_of_petroleum_products_and_a_crude_oil_price_index_monthly[[#This Row],[Year]])*1</f>
        <v>38718</v>
      </c>
    </row>
    <row r="216" spans="1:14" ht="14.25" customHeight="1" x14ac:dyDescent="0.2">
      <c r="A216" s="135">
        <v>2006</v>
      </c>
      <c r="B216" s="136" t="s">
        <v>51</v>
      </c>
      <c r="C216" s="87"/>
      <c r="D216" s="87">
        <v>96.8</v>
      </c>
      <c r="E216" s="87">
        <v>89.46</v>
      </c>
      <c r="F216" s="87">
        <v>93.66</v>
      </c>
      <c r="G216" s="87">
        <v>32.159999999999997</v>
      </c>
      <c r="H216" s="87">
        <v>33.79</v>
      </c>
      <c r="I216" s="87">
        <v>66.566955007056151</v>
      </c>
      <c r="J216" s="137">
        <f t="shared" si="2"/>
        <v>4.2000000000000028</v>
      </c>
      <c r="K216" s="137">
        <v>116.49436245678049</v>
      </c>
      <c r="L216" s="137">
        <v>182.7</v>
      </c>
      <c r="M216" s="125"/>
      <c r="N216" s="197">
        <f>(Typical_retail_prices_of_petroleum_products_and_a_crude_oil_price_index_monthly[[#This Row],[Month]]&amp;" "&amp;Typical_retail_prices_of_petroleum_products_and_a_crude_oil_price_index_monthly[[#This Row],[Year]])*1</f>
        <v>38749</v>
      </c>
    </row>
    <row r="217" spans="1:14" ht="14.25" customHeight="1" x14ac:dyDescent="0.2">
      <c r="A217" s="135">
        <v>2006</v>
      </c>
      <c r="B217" s="136" t="s">
        <v>52</v>
      </c>
      <c r="C217" s="87"/>
      <c r="D217" s="87">
        <v>96.61</v>
      </c>
      <c r="E217" s="87">
        <v>89.43</v>
      </c>
      <c r="F217" s="87">
        <v>93.75</v>
      </c>
      <c r="G217" s="87">
        <v>32.119999999999997</v>
      </c>
      <c r="H217" s="87">
        <v>34.08</v>
      </c>
      <c r="I217" s="87">
        <v>67.481055938898066</v>
      </c>
      <c r="J217" s="137">
        <f t="shared" si="2"/>
        <v>4.3199999999999932</v>
      </c>
      <c r="K217" s="137">
        <v>118.14867516520994</v>
      </c>
      <c r="L217" s="137">
        <v>185.1</v>
      </c>
      <c r="M217" s="125"/>
      <c r="N217" s="197">
        <f>(Typical_retail_prices_of_petroleum_products_and_a_crude_oil_price_index_monthly[[#This Row],[Month]]&amp;" "&amp;Typical_retail_prices_of_petroleum_products_and_a_crude_oil_price_index_monthly[[#This Row],[Year]])*1</f>
        <v>38777</v>
      </c>
    </row>
    <row r="218" spans="1:14" ht="14.25" customHeight="1" x14ac:dyDescent="0.2">
      <c r="A218" s="135">
        <v>2006</v>
      </c>
      <c r="B218" s="136" t="s">
        <v>53</v>
      </c>
      <c r="C218" s="87"/>
      <c r="D218" s="87">
        <v>99.42</v>
      </c>
      <c r="E218" s="87">
        <v>94.14</v>
      </c>
      <c r="F218" s="87">
        <v>97.59</v>
      </c>
      <c r="G218" s="87">
        <v>33.159999999999997</v>
      </c>
      <c r="H218" s="87">
        <v>35.31</v>
      </c>
      <c r="I218" s="87">
        <v>75.312329012663952</v>
      </c>
      <c r="J218" s="137">
        <f t="shared" si="2"/>
        <v>3.4500000000000028</v>
      </c>
      <c r="K218" s="137">
        <v>131.72816709890756</v>
      </c>
      <c r="L218" s="137">
        <v>206.7</v>
      </c>
      <c r="M218" s="125"/>
      <c r="N218" s="197">
        <f>(Typical_retail_prices_of_petroleum_products_and_a_crude_oil_price_index_monthly[[#This Row],[Month]]&amp;" "&amp;Typical_retail_prices_of_petroleum_products_and_a_crude_oil_price_index_monthly[[#This Row],[Year]])*1</f>
        <v>38808</v>
      </c>
    </row>
    <row r="219" spans="1:14" ht="14.25" customHeight="1" x14ac:dyDescent="0.2">
      <c r="A219" s="135">
        <v>2006</v>
      </c>
      <c r="B219" s="136" t="s">
        <v>54</v>
      </c>
      <c r="C219" s="87"/>
      <c r="D219" s="87">
        <v>102.35</v>
      </c>
      <c r="E219" s="87">
        <v>96.12</v>
      </c>
      <c r="F219" s="87">
        <v>98.47</v>
      </c>
      <c r="G219" s="87">
        <v>34.07</v>
      </c>
      <c r="H219" s="87">
        <v>36.119999999999997</v>
      </c>
      <c r="I219" s="87">
        <v>71.391944914758994</v>
      </c>
      <c r="J219" s="137">
        <f t="shared" si="2"/>
        <v>2.3499999999999943</v>
      </c>
      <c r="K219" s="137">
        <v>124.98568725864969</v>
      </c>
      <c r="L219" s="137">
        <v>195.8</v>
      </c>
      <c r="M219" s="125"/>
      <c r="N219" s="197">
        <f>(Typical_retail_prices_of_petroleum_products_and_a_crude_oil_price_index_monthly[[#This Row],[Month]]&amp;" "&amp;Typical_retail_prices_of_petroleum_products_and_a_crude_oil_price_index_monthly[[#This Row],[Year]])*1</f>
        <v>38838</v>
      </c>
    </row>
    <row r="220" spans="1:14" ht="14.25" customHeight="1" x14ac:dyDescent="0.2">
      <c r="A220" s="135">
        <v>2006</v>
      </c>
      <c r="B220" s="136" t="s">
        <v>13</v>
      </c>
      <c r="C220" s="87"/>
      <c r="D220" s="87">
        <v>101.37</v>
      </c>
      <c r="E220" s="87">
        <v>95.3</v>
      </c>
      <c r="F220" s="87">
        <v>97.66</v>
      </c>
      <c r="G220" s="87">
        <v>33.75</v>
      </c>
      <c r="H220" s="87">
        <v>36.17</v>
      </c>
      <c r="I220" s="87">
        <v>70.772206154550105</v>
      </c>
      <c r="J220" s="137">
        <f t="shared" si="2"/>
        <v>2.3599999999999994</v>
      </c>
      <c r="K220" s="137">
        <v>123.86410765430935</v>
      </c>
      <c r="L220" s="137">
        <v>194.3</v>
      </c>
      <c r="M220" s="125"/>
      <c r="N220" s="197">
        <f>(Typical_retail_prices_of_petroleum_products_and_a_crude_oil_price_index_monthly[[#This Row],[Month]]&amp;" "&amp;Typical_retail_prices_of_petroleum_products_and_a_crude_oil_price_index_monthly[[#This Row],[Year]])*1</f>
        <v>38869</v>
      </c>
    </row>
    <row r="221" spans="1:14" ht="14.25" customHeight="1" x14ac:dyDescent="0.2">
      <c r="A221" s="135">
        <v>2006</v>
      </c>
      <c r="B221" s="136" t="s">
        <v>55</v>
      </c>
      <c r="C221" s="87"/>
      <c r="D221" s="87">
        <v>102.53</v>
      </c>
      <c r="E221" s="87">
        <v>96.78</v>
      </c>
      <c r="F221" s="87">
        <v>98.68</v>
      </c>
      <c r="G221" s="87">
        <v>37.4</v>
      </c>
      <c r="H221" s="87">
        <v>40.82</v>
      </c>
      <c r="I221" s="87">
        <v>76.419973991214704</v>
      </c>
      <c r="J221" s="137">
        <f t="shared" si="2"/>
        <v>1.9000000000000057</v>
      </c>
      <c r="K221" s="137">
        <v>133.78262346898237</v>
      </c>
      <c r="L221" s="137">
        <v>209.7</v>
      </c>
      <c r="M221" s="125"/>
      <c r="N221" s="197">
        <f>(Typical_retail_prices_of_petroleum_products_and_a_crude_oil_price_index_monthly[[#This Row],[Month]]&amp;" "&amp;Typical_retail_prices_of_petroleum_products_and_a_crude_oil_price_index_monthly[[#This Row],[Year]])*1</f>
        <v>38899</v>
      </c>
    </row>
    <row r="222" spans="1:14" ht="14.25" customHeight="1" x14ac:dyDescent="0.2">
      <c r="A222" s="135">
        <v>2006</v>
      </c>
      <c r="B222" s="136" t="s">
        <v>56</v>
      </c>
      <c r="C222" s="87"/>
      <c r="D222" s="87">
        <v>103.01</v>
      </c>
      <c r="E222" s="87">
        <v>97.67</v>
      </c>
      <c r="F222" s="87">
        <v>99.38</v>
      </c>
      <c r="G222" s="87">
        <v>37.36</v>
      </c>
      <c r="H222" s="87">
        <v>41.11</v>
      </c>
      <c r="I222" s="87">
        <v>74.158043024081508</v>
      </c>
      <c r="J222" s="137">
        <f t="shared" si="2"/>
        <v>1.7099999999999937</v>
      </c>
      <c r="K222" s="137">
        <v>129.76337684627993</v>
      </c>
      <c r="L222" s="137">
        <v>203.7</v>
      </c>
      <c r="M222" s="125"/>
      <c r="N222" s="197">
        <f>(Typical_retail_prices_of_petroleum_products_and_a_crude_oil_price_index_monthly[[#This Row],[Month]]&amp;" "&amp;Typical_retail_prices_of_petroleum_products_and_a_crude_oil_price_index_monthly[[#This Row],[Year]])*1</f>
        <v>38930</v>
      </c>
    </row>
    <row r="223" spans="1:14" ht="14.25" customHeight="1" x14ac:dyDescent="0.2">
      <c r="A223" s="135">
        <v>2006</v>
      </c>
      <c r="B223" s="136" t="s">
        <v>57</v>
      </c>
      <c r="C223" s="87"/>
      <c r="D223" s="87">
        <v>96.81</v>
      </c>
      <c r="E223" s="87">
        <v>89.35</v>
      </c>
      <c r="F223" s="87">
        <v>94.43</v>
      </c>
      <c r="G223" s="87">
        <v>35.76</v>
      </c>
      <c r="H223" s="87">
        <v>39.340000000000003</v>
      </c>
      <c r="I223" s="87">
        <v>63.177133028179881</v>
      </c>
      <c r="J223" s="137">
        <f t="shared" si="2"/>
        <v>5.0800000000000125</v>
      </c>
      <c r="K223" s="137">
        <v>110.51429712346379</v>
      </c>
      <c r="L223" s="137">
        <v>173.6</v>
      </c>
      <c r="M223" s="125"/>
      <c r="N223" s="197">
        <f>(Typical_retail_prices_of_petroleum_products_and_a_crude_oil_price_index_monthly[[#This Row],[Month]]&amp;" "&amp;Typical_retail_prices_of_petroleum_products_and_a_crude_oil_price_index_monthly[[#This Row],[Year]])*1</f>
        <v>38961</v>
      </c>
    </row>
    <row r="224" spans="1:14" ht="14.25" customHeight="1" x14ac:dyDescent="0.2">
      <c r="A224" s="135">
        <v>2006</v>
      </c>
      <c r="B224" s="136" t="s">
        <v>58</v>
      </c>
      <c r="C224" s="87"/>
      <c r="D224" s="87">
        <v>94.06</v>
      </c>
      <c r="E224" s="87">
        <v>85.74</v>
      </c>
      <c r="F224" s="87">
        <v>91.5</v>
      </c>
      <c r="G224" s="87">
        <v>33.25</v>
      </c>
      <c r="H224" s="87">
        <v>37.090000000000003</v>
      </c>
      <c r="I224" s="87">
        <v>59.403917017108363</v>
      </c>
      <c r="J224" s="137">
        <f t="shared" si="2"/>
        <v>5.7600000000000051</v>
      </c>
      <c r="K224" s="137">
        <v>103.99536801759847</v>
      </c>
      <c r="L224" s="137">
        <v>163.01655183402306</v>
      </c>
      <c r="M224" s="125"/>
      <c r="N224" s="197">
        <f>(Typical_retail_prices_of_petroleum_products_and_a_crude_oil_price_index_monthly[[#This Row],[Month]]&amp;" "&amp;Typical_retail_prices_of_petroleum_products_and_a_crude_oil_price_index_monthly[[#This Row],[Year]])*1</f>
        <v>38991</v>
      </c>
    </row>
    <row r="225" spans="1:14" ht="14.25" customHeight="1" x14ac:dyDescent="0.2">
      <c r="A225" s="135">
        <v>2006</v>
      </c>
      <c r="B225" s="136" t="s">
        <v>59</v>
      </c>
      <c r="C225" s="87"/>
      <c r="D225" s="87">
        <v>93.21</v>
      </c>
      <c r="E225" s="87">
        <v>85.37</v>
      </c>
      <c r="F225" s="87">
        <v>91.09</v>
      </c>
      <c r="G225" s="87">
        <v>31.25</v>
      </c>
      <c r="H225" s="87">
        <v>35.53</v>
      </c>
      <c r="I225" s="87">
        <v>58.36666867464082</v>
      </c>
      <c r="J225" s="137">
        <f t="shared" si="2"/>
        <v>5.7199999999999989</v>
      </c>
      <c r="K225" s="137">
        <v>102.14723098688941</v>
      </c>
      <c r="L225" s="137">
        <v>160.2613765908909</v>
      </c>
      <c r="M225" s="125"/>
      <c r="N225" s="197">
        <f>(Typical_retail_prices_of_petroleum_products_and_a_crude_oil_price_index_monthly[[#This Row],[Month]]&amp;" "&amp;Typical_retail_prices_of_petroleum_products_and_a_crude_oil_price_index_monthly[[#This Row],[Year]])*1</f>
        <v>39022</v>
      </c>
    </row>
    <row r="226" spans="1:14" ht="14.25" customHeight="1" x14ac:dyDescent="0.2">
      <c r="A226" s="135">
        <v>2006</v>
      </c>
      <c r="B226" s="136" t="s">
        <v>60</v>
      </c>
      <c r="C226" s="87"/>
      <c r="D226" s="87">
        <v>95.68</v>
      </c>
      <c r="E226" s="87">
        <v>87.63</v>
      </c>
      <c r="F226" s="87">
        <v>93.23</v>
      </c>
      <c r="G226" s="87">
        <v>32.049999999999997</v>
      </c>
      <c r="H226" s="87">
        <v>35.99</v>
      </c>
      <c r="I226" s="87">
        <v>61.247574023398158</v>
      </c>
      <c r="J226" s="137">
        <f t="shared" si="2"/>
        <v>5.6000000000000085</v>
      </c>
      <c r="K226" s="137">
        <v>107.17774458584884</v>
      </c>
      <c r="L226" s="137">
        <v>168.2</v>
      </c>
      <c r="M226" s="125"/>
      <c r="N226" s="197">
        <f>(Typical_retail_prices_of_petroleum_products_and_a_crude_oil_price_index_monthly[[#This Row],[Month]]&amp;" "&amp;Typical_retail_prices_of_petroleum_products_and_a_crude_oil_price_index_monthly[[#This Row],[Year]])*1</f>
        <v>39052</v>
      </c>
    </row>
    <row r="227" spans="1:14" ht="14.25" customHeight="1" x14ac:dyDescent="0.2">
      <c r="A227" s="135">
        <v>2007</v>
      </c>
      <c r="B227" s="136" t="s">
        <v>50</v>
      </c>
      <c r="C227" s="87"/>
      <c r="D227" s="87">
        <v>94.8</v>
      </c>
      <c r="E227" s="87">
        <v>86.91</v>
      </c>
      <c r="F227" s="87">
        <v>91.44</v>
      </c>
      <c r="G227" s="87">
        <v>30.88</v>
      </c>
      <c r="H227" s="87">
        <v>34.03</v>
      </c>
      <c r="I227" s="87">
        <v>53.020859382704927</v>
      </c>
      <c r="J227" s="137">
        <f t="shared" ref="J227:J290" si="3">F227-E227</f>
        <v>4.5300000000000011</v>
      </c>
      <c r="K227" s="137">
        <v>92.897581009547451</v>
      </c>
      <c r="L227" s="137">
        <v>145.30000000000001</v>
      </c>
      <c r="M227" s="125"/>
      <c r="N227" s="197">
        <f>(Typical_retail_prices_of_petroleum_products_and_a_crude_oil_price_index_monthly[[#This Row],[Month]]&amp;" "&amp;Typical_retail_prices_of_petroleum_products_and_a_crude_oil_price_index_monthly[[#This Row],[Year]])*1</f>
        <v>39083</v>
      </c>
    </row>
    <row r="228" spans="1:14" ht="14.25" customHeight="1" x14ac:dyDescent="0.2">
      <c r="A228" s="135">
        <v>2007</v>
      </c>
      <c r="B228" s="136" t="s">
        <v>51</v>
      </c>
      <c r="C228" s="87"/>
      <c r="D228" s="87">
        <v>94.01</v>
      </c>
      <c r="E228" s="87">
        <v>86.17</v>
      </c>
      <c r="F228" s="87">
        <v>90.18</v>
      </c>
      <c r="G228" s="87">
        <v>30.63</v>
      </c>
      <c r="H228" s="87">
        <v>34.1</v>
      </c>
      <c r="I228" s="87">
        <v>56.4091710908274</v>
      </c>
      <c r="J228" s="137">
        <f t="shared" si="3"/>
        <v>4.0100000000000051</v>
      </c>
      <c r="K228" s="137">
        <v>98.725634364413082</v>
      </c>
      <c r="L228" s="137">
        <v>154.9</v>
      </c>
      <c r="M228" s="125"/>
      <c r="N228" s="197">
        <f>(Typical_retail_prices_of_petroleum_products_and_a_crude_oil_price_index_monthly[[#This Row],[Month]]&amp;" "&amp;Typical_retail_prices_of_petroleum_products_and_a_crude_oil_price_index_monthly[[#This Row],[Year]])*1</f>
        <v>39114</v>
      </c>
    </row>
    <row r="229" spans="1:14" ht="14.25" customHeight="1" x14ac:dyDescent="0.2">
      <c r="A229" s="135">
        <v>2007</v>
      </c>
      <c r="B229" s="136" t="s">
        <v>52</v>
      </c>
      <c r="C229" s="87"/>
      <c r="D229" s="87">
        <v>96.01</v>
      </c>
      <c r="E229" s="87">
        <v>88.39</v>
      </c>
      <c r="F229" s="87">
        <v>92.16</v>
      </c>
      <c r="G229" s="87">
        <v>31.65</v>
      </c>
      <c r="H229" s="87">
        <v>36.14</v>
      </c>
      <c r="I229" s="87">
        <v>61.828456393598785</v>
      </c>
      <c r="J229" s="137">
        <f t="shared" si="3"/>
        <v>3.769999999999996</v>
      </c>
      <c r="K229" s="137">
        <v>108.19885507798971</v>
      </c>
      <c r="L229" s="137">
        <v>169.77726918216118</v>
      </c>
      <c r="M229" s="125"/>
      <c r="N229" s="197">
        <f>(Typical_retail_prices_of_petroleum_products_and_a_crude_oil_price_index_monthly[[#This Row],[Month]]&amp;" "&amp;Typical_retail_prices_of_petroleum_products_and_a_crude_oil_price_index_monthly[[#This Row],[Year]])*1</f>
        <v>39142</v>
      </c>
    </row>
    <row r="230" spans="1:14" ht="14.25" customHeight="1" x14ac:dyDescent="0.2">
      <c r="A230" s="135">
        <v>2007</v>
      </c>
      <c r="B230" s="136" t="s">
        <v>53</v>
      </c>
      <c r="C230" s="87"/>
      <c r="D230" s="87">
        <v>98.42</v>
      </c>
      <c r="E230" s="87">
        <v>91.92</v>
      </c>
      <c r="F230" s="87">
        <v>94.73</v>
      </c>
      <c r="G230" s="87">
        <v>33.43</v>
      </c>
      <c r="H230" s="87">
        <v>38.25</v>
      </c>
      <c r="I230" s="87">
        <v>65.252886154920418</v>
      </c>
      <c r="J230" s="137">
        <f t="shared" si="3"/>
        <v>2.8100000000000023</v>
      </c>
      <c r="K230" s="137">
        <v>114.16389499361713</v>
      </c>
      <c r="L230" s="137">
        <v>179.0650937387789</v>
      </c>
      <c r="M230" s="125"/>
      <c r="N230" s="197">
        <f>(Typical_retail_prices_of_petroleum_products_and_a_crude_oil_price_index_monthly[[#This Row],[Month]]&amp;" "&amp;Typical_retail_prices_of_petroleum_products_and_a_crude_oil_price_index_monthly[[#This Row],[Year]])*1</f>
        <v>39173</v>
      </c>
    </row>
    <row r="231" spans="1:14" ht="14.25" customHeight="1" x14ac:dyDescent="0.2">
      <c r="A231" s="135">
        <v>2007</v>
      </c>
      <c r="B231" s="136" t="s">
        <v>54</v>
      </c>
      <c r="C231" s="87"/>
      <c r="D231" s="87">
        <v>100.63</v>
      </c>
      <c r="E231" s="87">
        <v>95.05</v>
      </c>
      <c r="F231" s="87">
        <v>96.41</v>
      </c>
      <c r="G231" s="87">
        <v>33.47</v>
      </c>
      <c r="H231" s="87">
        <v>37.979999999999997</v>
      </c>
      <c r="I231" s="87">
        <v>65.449998983886331</v>
      </c>
      <c r="J231" s="137">
        <f t="shared" si="3"/>
        <v>1.3599999999999994</v>
      </c>
      <c r="K231" s="137">
        <v>114.465666379895</v>
      </c>
      <c r="L231" s="137">
        <v>179.9</v>
      </c>
      <c r="M231" s="125"/>
      <c r="N231" s="197">
        <f>(Typical_retail_prices_of_petroleum_products_and_a_crude_oil_price_index_monthly[[#This Row],[Month]]&amp;" "&amp;Typical_retail_prices_of_petroleum_products_and_a_crude_oil_price_index_monthly[[#This Row],[Year]])*1</f>
        <v>39203</v>
      </c>
    </row>
    <row r="232" spans="1:14" ht="14.25" customHeight="1" x14ac:dyDescent="0.2">
      <c r="A232" s="135">
        <v>2007</v>
      </c>
      <c r="B232" s="136" t="s">
        <v>13</v>
      </c>
      <c r="C232" s="87"/>
      <c r="D232" s="87">
        <v>101.98</v>
      </c>
      <c r="E232" s="87">
        <v>96.44</v>
      </c>
      <c r="F232" s="87">
        <v>97.02</v>
      </c>
      <c r="G232" s="87">
        <v>34.46</v>
      </c>
      <c r="H232" s="87">
        <v>38.85</v>
      </c>
      <c r="I232" s="87">
        <v>70.083389477596427</v>
      </c>
      <c r="J232" s="137">
        <f t="shared" si="3"/>
        <v>0.57999999999999829</v>
      </c>
      <c r="K232" s="137">
        <v>122.61002906701106</v>
      </c>
      <c r="L232" s="137">
        <v>192.1</v>
      </c>
      <c r="M232" s="125"/>
      <c r="N232" s="197">
        <f>(Typical_retail_prices_of_petroleum_products_and_a_crude_oil_price_index_monthly[[#This Row],[Month]]&amp;" "&amp;Typical_retail_prices_of_petroleum_products_and_a_crude_oil_price_index_monthly[[#This Row],[Year]])*1</f>
        <v>39234</v>
      </c>
    </row>
    <row r="233" spans="1:14" ht="14.25" customHeight="1" x14ac:dyDescent="0.2">
      <c r="A233" s="135">
        <v>2007</v>
      </c>
      <c r="B233" s="136" t="s">
        <v>55</v>
      </c>
      <c r="C233" s="87"/>
      <c r="D233" s="87">
        <v>101.8</v>
      </c>
      <c r="E233" s="87">
        <v>96.05</v>
      </c>
      <c r="F233" s="87">
        <v>96.65</v>
      </c>
      <c r="G233" s="87">
        <v>34.82</v>
      </c>
      <c r="H233" s="87">
        <v>39.57</v>
      </c>
      <c r="I233" s="87">
        <v>73.516648506854295</v>
      </c>
      <c r="J233" s="137">
        <f t="shared" si="3"/>
        <v>0.60000000000000853</v>
      </c>
      <c r="K233" s="137">
        <v>128.61827999038908</v>
      </c>
      <c r="L233" s="137">
        <v>201.7</v>
      </c>
      <c r="M233" s="125"/>
      <c r="N233" s="197">
        <f>(Typical_retail_prices_of_petroleum_products_and_a_crude_oil_price_index_monthly[[#This Row],[Month]]&amp;" "&amp;Typical_retail_prices_of_petroleum_products_and_a_crude_oil_price_index_monthly[[#This Row],[Year]])*1</f>
        <v>39264</v>
      </c>
    </row>
    <row r="234" spans="1:14" ht="14.25" customHeight="1" x14ac:dyDescent="0.2">
      <c r="A234" s="135">
        <v>2007</v>
      </c>
      <c r="B234" s="136" t="s">
        <v>56</v>
      </c>
      <c r="C234" s="87"/>
      <c r="D234" s="87">
        <v>101.49</v>
      </c>
      <c r="E234" s="87">
        <v>95.7</v>
      </c>
      <c r="F234" s="87">
        <v>96.54</v>
      </c>
      <c r="G234" s="87">
        <v>34.450000000000003</v>
      </c>
      <c r="H234" s="87">
        <v>39.21</v>
      </c>
      <c r="I234" s="87">
        <v>69.345592313200427</v>
      </c>
      <c r="J234" s="137">
        <f t="shared" si="3"/>
        <v>0.84000000000000341</v>
      </c>
      <c r="K234" s="137">
        <v>121.2553447695588</v>
      </c>
      <c r="L234" s="137">
        <v>191</v>
      </c>
      <c r="M234" s="125"/>
      <c r="N234" s="197">
        <f>(Typical_retail_prices_of_petroleum_products_and_a_crude_oil_price_index_monthly[[#This Row],[Month]]&amp;" "&amp;Typical_retail_prices_of_petroleum_products_and_a_crude_oil_price_index_monthly[[#This Row],[Year]])*1</f>
        <v>39295</v>
      </c>
    </row>
    <row r="235" spans="1:14" ht="14.25" customHeight="1" x14ac:dyDescent="0.2">
      <c r="A235" s="135">
        <v>2007</v>
      </c>
      <c r="B235" s="136" t="s">
        <v>57</v>
      </c>
      <c r="C235" s="87"/>
      <c r="D235" s="87">
        <v>100.75</v>
      </c>
      <c r="E235" s="87">
        <v>94.45</v>
      </c>
      <c r="F235" s="87">
        <v>96.3</v>
      </c>
      <c r="G235" s="87">
        <v>35.46</v>
      </c>
      <c r="H235" s="87">
        <v>41.22</v>
      </c>
      <c r="I235" s="87">
        <v>73.60691393262573</v>
      </c>
      <c r="J235" s="137">
        <f t="shared" si="3"/>
        <v>1.8499999999999943</v>
      </c>
      <c r="K235" s="137">
        <v>128.83521243199732</v>
      </c>
      <c r="L235" s="137">
        <v>202</v>
      </c>
      <c r="M235" s="125"/>
      <c r="N235" s="197">
        <f>(Typical_retail_prices_of_petroleum_products_and_a_crude_oil_price_index_monthly[[#This Row],[Month]]&amp;" "&amp;Typical_retail_prices_of_petroleum_products_and_a_crude_oil_price_index_monthly[[#This Row],[Year]])*1</f>
        <v>39326</v>
      </c>
    </row>
    <row r="236" spans="1:14" ht="14.25" customHeight="1" x14ac:dyDescent="0.2">
      <c r="A236" s="135">
        <v>2007</v>
      </c>
      <c r="B236" s="136" t="s">
        <v>58</v>
      </c>
      <c r="C236" s="87"/>
      <c r="D236" s="87">
        <v>102.83</v>
      </c>
      <c r="E236" s="87">
        <v>97.03</v>
      </c>
      <c r="F236" s="87">
        <v>99.15</v>
      </c>
      <c r="G236" s="87">
        <v>37.130000000000003</v>
      </c>
      <c r="H236" s="87">
        <v>43.93</v>
      </c>
      <c r="I236" s="87">
        <v>78.551164596068503</v>
      </c>
      <c r="J236" s="137">
        <f t="shared" si="3"/>
        <v>2.1200000000000045</v>
      </c>
      <c r="K236" s="137">
        <v>137.42764103771793</v>
      </c>
      <c r="L236" s="137">
        <v>215.9</v>
      </c>
      <c r="M236" s="125"/>
      <c r="N236" s="197">
        <f>(Typical_retail_prices_of_petroleum_products_and_a_crude_oil_price_index_monthly[[#This Row],[Month]]&amp;" "&amp;Typical_retail_prices_of_petroleum_products_and_a_crude_oil_price_index_monthly[[#This Row],[Year]])*1</f>
        <v>39356</v>
      </c>
    </row>
    <row r="237" spans="1:14" ht="14.25" customHeight="1" x14ac:dyDescent="0.2">
      <c r="A237" s="135">
        <v>2007</v>
      </c>
      <c r="B237" s="136" t="s">
        <v>59</v>
      </c>
      <c r="C237" s="87"/>
      <c r="D237" s="87">
        <v>104.67</v>
      </c>
      <c r="E237" s="87">
        <v>100.46</v>
      </c>
      <c r="F237" s="87">
        <v>104.19</v>
      </c>
      <c r="G237" s="87">
        <v>41.6</v>
      </c>
      <c r="H237" s="87">
        <v>48.65</v>
      </c>
      <c r="I237" s="87">
        <v>85.800119446239108</v>
      </c>
      <c r="J237" s="137">
        <f t="shared" si="3"/>
        <v>3.730000000000004</v>
      </c>
      <c r="K237" s="137">
        <v>150.13776783991483</v>
      </c>
      <c r="L237" s="137">
        <v>235.6</v>
      </c>
      <c r="M237" s="125"/>
      <c r="N237" s="197">
        <f>(Typical_retail_prices_of_petroleum_products_and_a_crude_oil_price_index_monthly[[#This Row],[Month]]&amp;" "&amp;Typical_retail_prices_of_petroleum_products_and_a_crude_oil_price_index_monthly[[#This Row],[Year]])*1</f>
        <v>39387</v>
      </c>
    </row>
    <row r="238" spans="1:14" ht="14.25" customHeight="1" x14ac:dyDescent="0.2">
      <c r="A238" s="135">
        <v>2007</v>
      </c>
      <c r="B238" s="136" t="s">
        <v>60</v>
      </c>
      <c r="C238" s="87"/>
      <c r="D238" s="87">
        <v>107.37</v>
      </c>
      <c r="E238" s="87">
        <v>102.36</v>
      </c>
      <c r="F238" s="87">
        <v>107.41</v>
      </c>
      <c r="G238" s="87">
        <v>42.42</v>
      </c>
      <c r="H238" s="87">
        <v>48.37</v>
      </c>
      <c r="I238" s="87">
        <v>87.980668517636914</v>
      </c>
      <c r="J238" s="137">
        <f t="shared" si="3"/>
        <v>5.0499999999999972</v>
      </c>
      <c r="K238" s="137">
        <v>153.88340451195955</v>
      </c>
      <c r="L238" s="137">
        <v>242</v>
      </c>
      <c r="M238" s="125"/>
      <c r="N238" s="197">
        <f>(Typical_retail_prices_of_petroleum_products_and_a_crude_oil_price_index_monthly[[#This Row],[Month]]&amp;" "&amp;Typical_retail_prices_of_petroleum_products_and_a_crude_oil_price_index_monthly[[#This Row],[Year]])*1</f>
        <v>39417</v>
      </c>
    </row>
    <row r="239" spans="1:14" ht="14.25" customHeight="1" x14ac:dyDescent="0.2">
      <c r="A239" s="135">
        <v>2008</v>
      </c>
      <c r="B239" s="136" t="s">
        <v>50</v>
      </c>
      <c r="C239" s="87"/>
      <c r="D239" s="87">
        <v>110.59</v>
      </c>
      <c r="E239" s="87">
        <v>103.71</v>
      </c>
      <c r="F239" s="87">
        <v>108.7</v>
      </c>
      <c r="G239" s="87">
        <v>43.9</v>
      </c>
      <c r="H239" s="87">
        <v>51.01</v>
      </c>
      <c r="I239" s="87">
        <v>91.062813645163828</v>
      </c>
      <c r="J239" s="137">
        <f t="shared" si="3"/>
        <v>4.9900000000000091</v>
      </c>
      <c r="K239" s="137">
        <v>159.29607886343788</v>
      </c>
      <c r="L239" s="137">
        <v>249.5</v>
      </c>
      <c r="M239" s="125"/>
      <c r="N239" s="197">
        <f>(Typical_retail_prices_of_petroleum_products_and_a_crude_oil_price_index_monthly[[#This Row],[Month]]&amp;" "&amp;Typical_retail_prices_of_petroleum_products_and_a_crude_oil_price_index_monthly[[#This Row],[Year]])*1</f>
        <v>39448</v>
      </c>
    </row>
    <row r="240" spans="1:14" ht="14.25" customHeight="1" x14ac:dyDescent="0.2">
      <c r="A240" s="135">
        <v>2008</v>
      </c>
      <c r="B240" s="136" t="s">
        <v>51</v>
      </c>
      <c r="C240" s="87"/>
      <c r="D240" s="87">
        <v>110.28</v>
      </c>
      <c r="E240" s="87">
        <v>103.5</v>
      </c>
      <c r="F240" s="87">
        <v>108.85</v>
      </c>
      <c r="G240" s="87">
        <v>44.33</v>
      </c>
      <c r="H240" s="87">
        <v>51.75</v>
      </c>
      <c r="I240" s="87">
        <v>94.12715793465</v>
      </c>
      <c r="J240" s="137">
        <f t="shared" si="3"/>
        <v>5.3499999999999943</v>
      </c>
      <c r="K240" s="137">
        <v>164.70474986577375</v>
      </c>
      <c r="L240" s="137">
        <v>258.2</v>
      </c>
      <c r="M240" s="125"/>
      <c r="N240" s="197">
        <f>(Typical_retail_prices_of_petroleum_products_and_a_crude_oil_price_index_monthly[[#This Row],[Month]]&amp;" "&amp;Typical_retail_prices_of_petroleum_products_and_a_crude_oil_price_index_monthly[[#This Row],[Year]])*1</f>
        <v>39479</v>
      </c>
    </row>
    <row r="241" spans="1:14" ht="14.25" customHeight="1" x14ac:dyDescent="0.2">
      <c r="A241" s="135">
        <v>2008</v>
      </c>
      <c r="B241" s="136" t="s">
        <v>52</v>
      </c>
      <c r="C241" s="87"/>
      <c r="D241" s="87">
        <v>113.05</v>
      </c>
      <c r="E241" s="87">
        <v>106.36</v>
      </c>
      <c r="F241" s="87">
        <v>113.15</v>
      </c>
      <c r="G241" s="87">
        <v>47.54</v>
      </c>
      <c r="H241" s="87">
        <v>55.82</v>
      </c>
      <c r="I241" s="87">
        <v>99.561495337668475</v>
      </c>
      <c r="J241" s="137">
        <f t="shared" si="3"/>
        <v>6.7900000000000063</v>
      </c>
      <c r="K241" s="137">
        <v>174.18876123665311</v>
      </c>
      <c r="L241" s="137">
        <v>272.89999999999998</v>
      </c>
      <c r="M241" s="125"/>
      <c r="N241" s="197">
        <f>(Typical_retail_prices_of_petroleum_products_and_a_crude_oil_price_index_monthly[[#This Row],[Month]]&amp;" "&amp;Typical_retail_prices_of_petroleum_products_and_a_crude_oil_price_index_monthly[[#This Row],[Year]])*1</f>
        <v>39508</v>
      </c>
    </row>
    <row r="242" spans="1:14" ht="14.25" customHeight="1" x14ac:dyDescent="0.2">
      <c r="A242" s="135">
        <v>2008</v>
      </c>
      <c r="B242" s="136" t="s">
        <v>53</v>
      </c>
      <c r="C242" s="87"/>
      <c r="D242" s="87">
        <v>113.61</v>
      </c>
      <c r="E242" s="87">
        <v>107.56</v>
      </c>
      <c r="F242" s="87">
        <v>116.55</v>
      </c>
      <c r="G242" s="87">
        <v>53.39</v>
      </c>
      <c r="H242" s="87">
        <v>59.49</v>
      </c>
      <c r="I242" s="87">
        <v>107.53115722383036</v>
      </c>
      <c r="J242" s="137">
        <f t="shared" si="3"/>
        <v>8.9899999999999949</v>
      </c>
      <c r="K242" s="137">
        <v>188.18039811675305</v>
      </c>
      <c r="L242" s="137">
        <v>295.10000000000002</v>
      </c>
      <c r="M242" s="125"/>
      <c r="N242" s="197">
        <f>(Typical_retail_prices_of_petroleum_products_and_a_crude_oil_price_index_monthly[[#This Row],[Month]]&amp;" "&amp;Typical_retail_prices_of_petroleum_products_and_a_crude_oil_price_index_monthly[[#This Row],[Year]])*1</f>
        <v>39539</v>
      </c>
    </row>
    <row r="243" spans="1:14" ht="14.25" customHeight="1" x14ac:dyDescent="0.2">
      <c r="A243" s="135">
        <v>2008</v>
      </c>
      <c r="B243" s="136" t="s">
        <v>54</v>
      </c>
      <c r="C243" s="87"/>
      <c r="D243" s="87">
        <v>117.87</v>
      </c>
      <c r="E243" s="87">
        <v>112.69</v>
      </c>
      <c r="F243" s="87">
        <v>124.2</v>
      </c>
      <c r="G243" s="87">
        <v>60.1</v>
      </c>
      <c r="H243" s="87">
        <v>67.34</v>
      </c>
      <c r="I243" s="87">
        <v>120.65046066268488</v>
      </c>
      <c r="J243" s="137">
        <f t="shared" si="3"/>
        <v>11.510000000000005</v>
      </c>
      <c r="K243" s="137">
        <v>211.11595137348539</v>
      </c>
      <c r="L243" s="137">
        <v>331</v>
      </c>
      <c r="M243" s="125"/>
      <c r="N243" s="197">
        <f>(Typical_retail_prices_of_petroleum_products_and_a_crude_oil_price_index_monthly[[#This Row],[Month]]&amp;" "&amp;Typical_retail_prices_of_petroleum_products_and_a_crude_oil_price_index_monthly[[#This Row],[Year]])*1</f>
        <v>39569</v>
      </c>
    </row>
    <row r="244" spans="1:14" ht="14.25" customHeight="1" x14ac:dyDescent="0.2">
      <c r="A244" s="135">
        <v>2008</v>
      </c>
      <c r="B244" s="136" t="s">
        <v>13</v>
      </c>
      <c r="C244" s="87"/>
      <c r="D244" s="87">
        <v>123.41</v>
      </c>
      <c r="E244" s="87">
        <v>117.49</v>
      </c>
      <c r="F244" s="87">
        <v>130.59</v>
      </c>
      <c r="G244" s="87">
        <v>61.78</v>
      </c>
      <c r="H244" s="87">
        <v>69.209999999999994</v>
      </c>
      <c r="I244" s="87">
        <v>129.9041053064698</v>
      </c>
      <c r="J244" s="137">
        <f t="shared" si="3"/>
        <v>13.100000000000009</v>
      </c>
      <c r="K244" s="137">
        <v>227.27819847021107</v>
      </c>
      <c r="L244" s="137">
        <v>356.2</v>
      </c>
      <c r="M244" s="125"/>
      <c r="N244" s="197">
        <f>(Typical_retail_prices_of_petroleum_products_and_a_crude_oil_price_index_monthly[[#This Row],[Month]]&amp;" "&amp;Typical_retail_prices_of_petroleum_products_and_a_crude_oil_price_index_monthly[[#This Row],[Year]])*1</f>
        <v>39600</v>
      </c>
    </row>
    <row r="245" spans="1:14" ht="14.25" customHeight="1" x14ac:dyDescent="0.2">
      <c r="A245" s="135">
        <v>2008</v>
      </c>
      <c r="B245" s="136" t="s">
        <v>55</v>
      </c>
      <c r="C245" s="87"/>
      <c r="D245" s="87">
        <v>126.04</v>
      </c>
      <c r="E245" s="87">
        <v>119.62</v>
      </c>
      <c r="F245" s="87">
        <v>132.97999999999999</v>
      </c>
      <c r="G245" s="87">
        <v>63.83</v>
      </c>
      <c r="H245" s="87">
        <v>69.790000000000006</v>
      </c>
      <c r="I245" s="87">
        <v>129.96201384348387</v>
      </c>
      <c r="J245" s="137">
        <f t="shared" si="3"/>
        <v>13.359999999999985</v>
      </c>
      <c r="K245" s="137">
        <v>227.27793322780553</v>
      </c>
      <c r="L245" s="137">
        <v>355.61789962543696</v>
      </c>
      <c r="M245" s="125"/>
      <c r="N245" s="197">
        <f>(Typical_retail_prices_of_petroleum_products_and_a_crude_oil_price_index_monthly[[#This Row],[Month]]&amp;" "&amp;Typical_retail_prices_of_petroleum_products_and_a_crude_oil_price_index_monthly[[#This Row],[Year]])*1</f>
        <v>39630</v>
      </c>
    </row>
    <row r="246" spans="1:14" ht="14.25" customHeight="1" x14ac:dyDescent="0.2">
      <c r="A246" s="135">
        <v>2008</v>
      </c>
      <c r="B246" s="136" t="s">
        <v>56</v>
      </c>
      <c r="C246" s="87"/>
      <c r="D246" s="87">
        <v>118.18</v>
      </c>
      <c r="E246" s="87">
        <v>112.06</v>
      </c>
      <c r="F246" s="87">
        <v>123.95</v>
      </c>
      <c r="G246" s="87">
        <v>55.3</v>
      </c>
      <c r="H246" s="87">
        <v>62.31</v>
      </c>
      <c r="I246" s="87">
        <v>117.14922833481491</v>
      </c>
      <c r="J246" s="137">
        <f t="shared" si="3"/>
        <v>11.89</v>
      </c>
      <c r="K246" s="137">
        <v>204.84747107284477</v>
      </c>
      <c r="L246" s="137">
        <v>320.39775172460048</v>
      </c>
      <c r="M246" s="125"/>
      <c r="N246" s="197">
        <f>(Typical_retail_prices_of_petroleum_products_and_a_crude_oil_price_index_monthly[[#This Row],[Month]]&amp;" "&amp;Typical_retail_prices_of_petroleum_products_and_a_crude_oil_price_index_monthly[[#This Row],[Year]])*1</f>
        <v>39661</v>
      </c>
    </row>
    <row r="247" spans="1:14" ht="14.25" customHeight="1" x14ac:dyDescent="0.2">
      <c r="A247" s="135">
        <v>2008</v>
      </c>
      <c r="B247" s="136" t="s">
        <v>57</v>
      </c>
      <c r="C247" s="87"/>
      <c r="D247" s="87">
        <v>118.68</v>
      </c>
      <c r="E247" s="87">
        <v>112.3</v>
      </c>
      <c r="F247" s="87">
        <v>123.92</v>
      </c>
      <c r="G247" s="87">
        <v>54.6</v>
      </c>
      <c r="H247" s="87">
        <v>62.05</v>
      </c>
      <c r="I247" s="87">
        <v>107.08957732851303</v>
      </c>
      <c r="J247" s="137">
        <f t="shared" si="3"/>
        <v>11.620000000000005</v>
      </c>
      <c r="K247" s="137">
        <v>187.29471582186306</v>
      </c>
      <c r="L247" s="137">
        <v>293.14211145079929</v>
      </c>
      <c r="M247" s="125"/>
      <c r="N247" s="197">
        <f>(Typical_retail_prices_of_petroleum_products_and_a_crude_oil_price_index_monthly[[#This Row],[Month]]&amp;" "&amp;Typical_retail_prices_of_petroleum_products_and_a_crude_oil_price_index_monthly[[#This Row],[Year]])*1</f>
        <v>39692</v>
      </c>
    </row>
    <row r="248" spans="1:14" ht="14.25" customHeight="1" x14ac:dyDescent="0.2">
      <c r="A248" s="135">
        <v>2008</v>
      </c>
      <c r="B248" s="136" t="s">
        <v>58</v>
      </c>
      <c r="C248" s="87"/>
      <c r="D248" s="87">
        <v>113.04</v>
      </c>
      <c r="E248" s="87">
        <v>106.03</v>
      </c>
      <c r="F248" s="87">
        <v>117.54</v>
      </c>
      <c r="G248" s="87">
        <v>48.75</v>
      </c>
      <c r="H248" s="87">
        <v>56.32</v>
      </c>
      <c r="I248" s="87">
        <v>85.83905073788975</v>
      </c>
      <c r="J248" s="137">
        <f t="shared" si="3"/>
        <v>11.510000000000005</v>
      </c>
      <c r="K248" s="137">
        <v>150.10960454382112</v>
      </c>
      <c r="L248" s="137">
        <v>234.84245343281862</v>
      </c>
      <c r="M248" s="125"/>
      <c r="N248" s="197">
        <f>(Typical_retail_prices_of_petroleum_products_and_a_crude_oil_price_index_monthly[[#This Row],[Month]]&amp;" "&amp;Typical_retail_prices_of_petroleum_products_and_a_crude_oil_price_index_monthly[[#This Row],[Year]])*1</f>
        <v>39722</v>
      </c>
    </row>
    <row r="249" spans="1:14" ht="14.25" customHeight="1" x14ac:dyDescent="0.2">
      <c r="A249" s="135">
        <v>2008</v>
      </c>
      <c r="B249" s="136" t="s">
        <v>59</v>
      </c>
      <c r="C249" s="87"/>
      <c r="D249" s="87">
        <v>101.18</v>
      </c>
      <c r="E249" s="87">
        <v>94.65</v>
      </c>
      <c r="F249" s="87">
        <v>108.6</v>
      </c>
      <c r="G249" s="87">
        <v>40.81</v>
      </c>
      <c r="H249" s="87">
        <v>50.12</v>
      </c>
      <c r="I249" s="87">
        <v>68.331042394342489</v>
      </c>
      <c r="J249" s="137">
        <f t="shared" si="3"/>
        <v>13.949999999999989</v>
      </c>
      <c r="K249" s="137">
        <v>119.37484161840965</v>
      </c>
      <c r="L249" s="137">
        <v>186.13660842437861</v>
      </c>
      <c r="M249" s="125"/>
      <c r="N249" s="197">
        <f>(Typical_retail_prices_of_petroleum_products_and_a_crude_oil_price_index_monthly[[#This Row],[Month]]&amp;" "&amp;Typical_retail_prices_of_petroleum_products_and_a_crude_oil_price_index_monthly[[#This Row],[Year]])*1</f>
        <v>39753</v>
      </c>
    </row>
    <row r="250" spans="1:14" ht="14.25" customHeight="1" x14ac:dyDescent="0.2">
      <c r="A250" s="135">
        <v>2008</v>
      </c>
      <c r="B250" s="136" t="s">
        <v>60</v>
      </c>
      <c r="C250" s="87"/>
      <c r="D250" s="87">
        <v>95.7</v>
      </c>
      <c r="E250" s="87">
        <v>88.94</v>
      </c>
      <c r="F250" s="87">
        <v>101.1</v>
      </c>
      <c r="G250" s="87">
        <v>38.229999999999997</v>
      </c>
      <c r="H250" s="87">
        <v>45.79</v>
      </c>
      <c r="I250" s="87">
        <v>53.062181846941989</v>
      </c>
      <c r="J250" s="137">
        <f t="shared" si="3"/>
        <v>12.159999999999997</v>
      </c>
      <c r="K250" s="137">
        <v>92.736313279369867</v>
      </c>
      <c r="L250" s="137">
        <v>144.7917889221809</v>
      </c>
      <c r="M250" s="125"/>
      <c r="N250" s="197">
        <f>(Typical_retail_prices_of_petroleum_products_and_a_crude_oil_price_index_monthly[[#This Row],[Month]]&amp;" "&amp;Typical_retail_prices_of_petroleum_products_and_a_crude_oil_price_index_monthly[[#This Row],[Year]])*1</f>
        <v>39783</v>
      </c>
    </row>
    <row r="251" spans="1:14" ht="14.25" customHeight="1" x14ac:dyDescent="0.2">
      <c r="A251" s="135">
        <v>2009</v>
      </c>
      <c r="B251" s="136" t="s">
        <v>50</v>
      </c>
      <c r="C251" s="87"/>
      <c r="D251" s="87">
        <v>93.3</v>
      </c>
      <c r="E251" s="87">
        <v>86.33</v>
      </c>
      <c r="F251" s="87">
        <v>98.74</v>
      </c>
      <c r="G251" s="87">
        <v>36.01</v>
      </c>
      <c r="H251" s="87">
        <v>43.83</v>
      </c>
      <c r="I251" s="87">
        <v>54.987312715280083</v>
      </c>
      <c r="J251" s="137">
        <f t="shared" si="3"/>
        <v>12.409999999999997</v>
      </c>
      <c r="K251" s="137">
        <v>96.18896967164558</v>
      </c>
      <c r="L251" s="137">
        <v>150.64769158257803</v>
      </c>
      <c r="M251" s="125"/>
      <c r="N251" s="197">
        <f>(Typical_retail_prices_of_petroleum_products_and_a_crude_oil_price_index_monthly[[#This Row],[Month]]&amp;" "&amp;Typical_retail_prices_of_petroleum_products_and_a_crude_oil_price_index_monthly[[#This Row],[Year]])*1</f>
        <v>39814</v>
      </c>
    </row>
    <row r="252" spans="1:14" ht="14.25" customHeight="1" x14ac:dyDescent="0.2">
      <c r="A252" s="135">
        <v>2009</v>
      </c>
      <c r="B252" s="136" t="s">
        <v>51</v>
      </c>
      <c r="C252" s="87"/>
      <c r="D252" s="87">
        <v>96.35</v>
      </c>
      <c r="E252" s="87">
        <v>89.39</v>
      </c>
      <c r="F252" s="87">
        <v>100.26</v>
      </c>
      <c r="G252" s="87">
        <v>33.909999999999997</v>
      </c>
      <c r="H252" s="87">
        <v>41.68</v>
      </c>
      <c r="I252" s="87">
        <v>59.091955901305198</v>
      </c>
      <c r="J252" s="137">
        <f t="shared" si="3"/>
        <v>10.870000000000005</v>
      </c>
      <c r="K252" s="137">
        <v>103.33206776029505</v>
      </c>
      <c r="L252" s="137">
        <v>161.63913795833435</v>
      </c>
      <c r="M252" s="125"/>
      <c r="N252" s="197">
        <f>(Typical_retail_prices_of_petroleum_products_and_a_crude_oil_price_index_monthly[[#This Row],[Month]]&amp;" "&amp;Typical_retail_prices_of_petroleum_products_and_a_crude_oil_price_index_monthly[[#This Row],[Year]])*1</f>
        <v>39845</v>
      </c>
    </row>
    <row r="253" spans="1:14" ht="14.25" customHeight="1" x14ac:dyDescent="0.2">
      <c r="A253" s="135">
        <v>2009</v>
      </c>
      <c r="B253" s="136" t="s">
        <v>52</v>
      </c>
      <c r="C253" s="87"/>
      <c r="D253" s="87">
        <v>96.46</v>
      </c>
      <c r="E253" s="87">
        <v>90.05</v>
      </c>
      <c r="F253" s="87">
        <v>99.88</v>
      </c>
      <c r="G253" s="87">
        <v>31.78</v>
      </c>
      <c r="H253" s="87">
        <v>39.799999999999997</v>
      </c>
      <c r="I253" s="87">
        <v>63.588551276432788</v>
      </c>
      <c r="J253" s="137">
        <f t="shared" si="3"/>
        <v>9.8299999999999983</v>
      </c>
      <c r="K253" s="137">
        <v>111.25181135215848</v>
      </c>
      <c r="L253" s="137">
        <v>174.32689639150169</v>
      </c>
      <c r="M253" s="125"/>
      <c r="N253" s="197">
        <f>(Typical_retail_prices_of_petroleum_products_and_a_crude_oil_price_index_monthly[[#This Row],[Month]]&amp;" "&amp;Typical_retail_prices_of_petroleum_products_and_a_crude_oil_price_index_monthly[[#This Row],[Year]])*1</f>
        <v>39873</v>
      </c>
    </row>
    <row r="254" spans="1:14" ht="14.25" customHeight="1" x14ac:dyDescent="0.2">
      <c r="A254" s="135">
        <v>2009</v>
      </c>
      <c r="B254" s="136" t="s">
        <v>53</v>
      </c>
      <c r="C254" s="87"/>
      <c r="D254" s="87">
        <v>99.45</v>
      </c>
      <c r="E254" s="87">
        <v>93.61</v>
      </c>
      <c r="F254" s="87">
        <v>101.93</v>
      </c>
      <c r="G254" s="87">
        <v>33.19</v>
      </c>
      <c r="H254" s="87">
        <v>41.59</v>
      </c>
      <c r="I254" s="87">
        <v>66.310446066269762</v>
      </c>
      <c r="J254" s="137">
        <f t="shared" si="3"/>
        <v>8.3200000000000074</v>
      </c>
      <c r="K254" s="137">
        <v>115.98485135814232</v>
      </c>
      <c r="L254" s="137">
        <v>181.59007663628418</v>
      </c>
      <c r="M254" s="125"/>
      <c r="N254" s="197">
        <f>(Typical_retail_prices_of_petroleum_products_and_a_crude_oil_price_index_monthly[[#This Row],[Month]]&amp;" "&amp;Typical_retail_prices_of_petroleum_products_and_a_crude_oil_price_index_monthly[[#This Row],[Year]])*1</f>
        <v>39904</v>
      </c>
    </row>
    <row r="255" spans="1:14" ht="14.25" customHeight="1" x14ac:dyDescent="0.2">
      <c r="A255" s="135">
        <v>2009</v>
      </c>
      <c r="B255" s="136" t="s">
        <v>54</v>
      </c>
      <c r="C255" s="87"/>
      <c r="D255" s="87">
        <v>103.2</v>
      </c>
      <c r="E255" s="87">
        <v>96.98</v>
      </c>
      <c r="F255" s="87">
        <v>102.98</v>
      </c>
      <c r="G255" s="87">
        <v>34.49</v>
      </c>
      <c r="H255" s="87">
        <v>41.91</v>
      </c>
      <c r="I255" s="87">
        <v>71.76986676641036</v>
      </c>
      <c r="J255" s="137">
        <f t="shared" si="3"/>
        <v>6</v>
      </c>
      <c r="K255" s="137">
        <v>125.66768707668422</v>
      </c>
      <c r="L255" s="137">
        <v>197.45485706178124</v>
      </c>
      <c r="M255" s="125"/>
      <c r="N255" s="197">
        <f>(Typical_retail_prices_of_petroleum_products_and_a_crude_oil_price_index_monthly[[#This Row],[Month]]&amp;" "&amp;Typical_retail_prices_of_petroleum_products_and_a_crude_oil_price_index_monthly[[#This Row],[Year]])*1</f>
        <v>39934</v>
      </c>
    </row>
    <row r="256" spans="1:14" ht="14.25" customHeight="1" x14ac:dyDescent="0.2">
      <c r="A256" s="135">
        <v>2009</v>
      </c>
      <c r="B256" s="136" t="s">
        <v>13</v>
      </c>
      <c r="C256" s="87"/>
      <c r="D256" s="87">
        <v>107.97</v>
      </c>
      <c r="E256" s="87">
        <v>101.81</v>
      </c>
      <c r="F256" s="87">
        <v>104.33</v>
      </c>
      <c r="G256" s="87">
        <v>36.130000000000003</v>
      </c>
      <c r="H256" s="87">
        <v>43.35</v>
      </c>
      <c r="I256" s="87">
        <v>79.709059223431638</v>
      </c>
      <c r="J256" s="137">
        <f t="shared" si="3"/>
        <v>2.519999999999996</v>
      </c>
      <c r="K256" s="137">
        <v>139.50254876823362</v>
      </c>
      <c r="L256" s="137">
        <v>218.84284238632031</v>
      </c>
      <c r="M256" s="125"/>
      <c r="N256" s="197">
        <f>(Typical_retail_prices_of_petroleum_products_and_a_crude_oil_price_index_monthly[[#This Row],[Month]]&amp;" "&amp;Typical_retail_prices_of_petroleum_products_and_a_crude_oil_price_index_monthly[[#This Row],[Year]])*1</f>
        <v>39965</v>
      </c>
    </row>
    <row r="257" spans="1:14" ht="14.25" customHeight="1" x14ac:dyDescent="0.2">
      <c r="A257" s="135">
        <v>2009</v>
      </c>
      <c r="B257" s="136" t="s">
        <v>55</v>
      </c>
      <c r="C257" s="87"/>
      <c r="D257" s="87">
        <v>108.84</v>
      </c>
      <c r="E257" s="87">
        <v>102.65</v>
      </c>
      <c r="F257" s="87">
        <v>103.85</v>
      </c>
      <c r="G257" s="87">
        <v>35.99</v>
      </c>
      <c r="H257" s="87">
        <v>43.11</v>
      </c>
      <c r="I257" s="87">
        <v>77.408849802156254</v>
      </c>
      <c r="J257" s="137">
        <f t="shared" si="3"/>
        <v>1.1999999999999886</v>
      </c>
      <c r="K257" s="137">
        <v>135.43195961543796</v>
      </c>
      <c r="L257" s="137">
        <v>212.2</v>
      </c>
      <c r="M257" s="125"/>
      <c r="N257" s="197">
        <f>(Typical_retail_prices_of_petroleum_products_and_a_crude_oil_price_index_monthly[[#This Row],[Month]]&amp;" "&amp;Typical_retail_prices_of_petroleum_products_and_a_crude_oil_price_index_monthly[[#This Row],[Year]])*1</f>
        <v>39995</v>
      </c>
    </row>
    <row r="258" spans="1:14" ht="14.25" customHeight="1" x14ac:dyDescent="0.2">
      <c r="A258" s="135">
        <v>2009</v>
      </c>
      <c r="B258" s="136" t="s">
        <v>56</v>
      </c>
      <c r="C258" s="87"/>
      <c r="D258" s="87">
        <v>110.06</v>
      </c>
      <c r="E258" s="87">
        <v>103.78</v>
      </c>
      <c r="F258" s="87">
        <v>104.27</v>
      </c>
      <c r="G258" s="87">
        <v>37.06</v>
      </c>
      <c r="H258" s="87">
        <v>44.84</v>
      </c>
      <c r="I258" s="87">
        <v>84.986965827428108</v>
      </c>
      <c r="J258" s="137">
        <f t="shared" si="3"/>
        <v>0.48999999999999488</v>
      </c>
      <c r="K258" s="137">
        <v>148.72917423911508</v>
      </c>
      <c r="L258" s="137">
        <v>233.26121939932688</v>
      </c>
      <c r="M258" s="125"/>
      <c r="N258" s="197">
        <f>(Typical_retail_prices_of_petroleum_products_and_a_crude_oil_price_index_monthly[[#This Row],[Month]]&amp;" "&amp;Typical_retail_prices_of_petroleum_products_and_a_crude_oil_price_index_monthly[[#This Row],[Year]])*1</f>
        <v>40026</v>
      </c>
    </row>
    <row r="259" spans="1:14" ht="14.25" customHeight="1" x14ac:dyDescent="0.2">
      <c r="A259" s="135">
        <v>2009</v>
      </c>
      <c r="B259" s="136" t="s">
        <v>57</v>
      </c>
      <c r="C259" s="87"/>
      <c r="D259" s="87">
        <v>112.41</v>
      </c>
      <c r="E259" s="87">
        <v>105.89</v>
      </c>
      <c r="F259" s="87">
        <v>106.58</v>
      </c>
      <c r="G259" s="87">
        <v>37.4</v>
      </c>
      <c r="H259" s="87">
        <v>45.04</v>
      </c>
      <c r="I259" s="87">
        <v>81.034134553459424</v>
      </c>
      <c r="J259" s="137">
        <f t="shared" si="3"/>
        <v>0.68999999999999773</v>
      </c>
      <c r="K259" s="137">
        <v>141.72581957454855</v>
      </c>
      <c r="L259" s="137">
        <v>221.82506849864097</v>
      </c>
      <c r="M259" s="125"/>
      <c r="N259" s="197">
        <f>(Typical_retail_prices_of_petroleum_products_and_a_crude_oil_price_index_monthly[[#This Row],[Month]]&amp;" "&amp;Typical_retail_prices_of_petroleum_products_and_a_crude_oil_price_index_monthly[[#This Row],[Year]])*1</f>
        <v>40057</v>
      </c>
    </row>
    <row r="260" spans="1:14" ht="14.25" customHeight="1" x14ac:dyDescent="0.2">
      <c r="A260" s="135">
        <v>2009</v>
      </c>
      <c r="B260" s="136" t="s">
        <v>58</v>
      </c>
      <c r="C260" s="87"/>
      <c r="D260" s="87">
        <v>110.9</v>
      </c>
      <c r="E260" s="87">
        <v>104.54</v>
      </c>
      <c r="F260" s="87">
        <v>105.54</v>
      </c>
      <c r="G260" s="87">
        <v>37.96</v>
      </c>
      <c r="H260" s="87">
        <v>46.19</v>
      </c>
      <c r="I260" s="87">
        <v>87.094110177404929</v>
      </c>
      <c r="J260" s="137">
        <f t="shared" si="3"/>
        <v>1</v>
      </c>
      <c r="K260" s="137">
        <v>152.42669854158925</v>
      </c>
      <c r="L260" s="137">
        <v>239.11284908197132</v>
      </c>
      <c r="M260" s="125"/>
      <c r="N260" s="197">
        <f>(Typical_retail_prices_of_petroleum_products_and_a_crude_oil_price_index_monthly[[#This Row],[Month]]&amp;" "&amp;Typical_retail_prices_of_petroleum_products_and_a_crude_oil_price_index_monthly[[#This Row],[Year]])*1</f>
        <v>40087</v>
      </c>
    </row>
    <row r="261" spans="1:14" ht="14.25" customHeight="1" x14ac:dyDescent="0.2">
      <c r="A261" s="135">
        <v>2009</v>
      </c>
      <c r="B261" s="136" t="s">
        <v>59</v>
      </c>
      <c r="C261" s="87"/>
      <c r="D261" s="87">
        <v>114.84156726004768</v>
      </c>
      <c r="E261" s="87">
        <v>108.272572</v>
      </c>
      <c r="F261" s="87">
        <v>109.45583899024184</v>
      </c>
      <c r="G261" s="87">
        <v>39.771661780383795</v>
      </c>
      <c r="H261" s="87">
        <v>48.190434735589925</v>
      </c>
      <c r="I261" s="87">
        <v>89.919958863181307</v>
      </c>
      <c r="J261" s="137">
        <f t="shared" si="3"/>
        <v>1.1832669902418473</v>
      </c>
      <c r="K261" s="137">
        <v>157.32686126105318</v>
      </c>
      <c r="L261" s="137">
        <v>246.56012192462936</v>
      </c>
      <c r="M261" s="125"/>
      <c r="N261" s="197">
        <f>(Typical_retail_prices_of_petroleum_products_and_a_crude_oil_price_index_monthly[[#This Row],[Month]]&amp;" "&amp;Typical_retail_prices_of_petroleum_products_and_a_crude_oil_price_index_monthly[[#This Row],[Year]])*1</f>
        <v>40118</v>
      </c>
    </row>
    <row r="262" spans="1:14" ht="14.25" customHeight="1" x14ac:dyDescent="0.2">
      <c r="A262" s="135">
        <v>2009</v>
      </c>
      <c r="B262" s="136" t="s">
        <v>60</v>
      </c>
      <c r="C262" s="87"/>
      <c r="D262" s="87">
        <v>114.75796109377865</v>
      </c>
      <c r="E262" s="87">
        <v>108.17245000000001</v>
      </c>
      <c r="F262" s="87">
        <v>109.34329656342807</v>
      </c>
      <c r="G262" s="87">
        <v>40.050936833688709</v>
      </c>
      <c r="H262" s="87">
        <v>48.41585595328214</v>
      </c>
      <c r="I262" s="87">
        <v>89.03091708683634</v>
      </c>
      <c r="J262" s="137">
        <f t="shared" si="3"/>
        <v>1.1708465634280572</v>
      </c>
      <c r="K262" s="137">
        <v>155.80151072165552</v>
      </c>
      <c r="L262" s="137">
        <v>244.32857202722957</v>
      </c>
      <c r="M262" s="125"/>
      <c r="N262" s="197">
        <f>(Typical_retail_prices_of_petroleum_products_and_a_crude_oil_price_index_monthly[[#This Row],[Month]]&amp;" "&amp;Typical_retail_prices_of_petroleum_products_and_a_crude_oil_price_index_monthly[[#This Row],[Year]])*1</f>
        <v>40148</v>
      </c>
    </row>
    <row r="263" spans="1:14" ht="14.25" customHeight="1" x14ac:dyDescent="0.2">
      <c r="A263" s="135">
        <v>2010</v>
      </c>
      <c r="B263" s="136" t="s">
        <v>50</v>
      </c>
      <c r="C263" s="87"/>
      <c r="D263" s="87">
        <v>118.5292747347911</v>
      </c>
      <c r="E263" s="87">
        <v>111.488838</v>
      </c>
      <c r="F263" s="87">
        <v>113.31100445481543</v>
      </c>
      <c r="G263" s="87">
        <v>42.490195895522398</v>
      </c>
      <c r="H263" s="87">
        <v>50.639435492592192</v>
      </c>
      <c r="I263" s="87">
        <v>91.87043667327768</v>
      </c>
      <c r="J263" s="137">
        <f t="shared" si="3"/>
        <v>1.8221664548154308</v>
      </c>
      <c r="K263" s="137">
        <v>160.72708988998286</v>
      </c>
      <c r="L263" s="137">
        <v>257.45041922958092</v>
      </c>
      <c r="M263" s="125"/>
      <c r="N263" s="197">
        <f>(Typical_retail_prices_of_petroleum_products_and_a_crude_oil_price_index_monthly[[#This Row],[Month]]&amp;" "&amp;Typical_retail_prices_of_petroleum_products_and_a_crude_oil_price_index_monthly[[#This Row],[Year]])*1</f>
        <v>40179</v>
      </c>
    </row>
    <row r="264" spans="1:14" ht="14.25" customHeight="1" x14ac:dyDescent="0.2">
      <c r="A264" s="135">
        <v>2010</v>
      </c>
      <c r="B264" s="136" t="s">
        <v>51</v>
      </c>
      <c r="C264" s="87"/>
      <c r="D264" s="87">
        <v>118.5284910153713</v>
      </c>
      <c r="E264" s="87">
        <v>111.645945</v>
      </c>
      <c r="F264" s="87">
        <v>113.38498196860417</v>
      </c>
      <c r="G264" s="87">
        <v>43.198320895522393</v>
      </c>
      <c r="H264" s="87">
        <v>50.04511733535201</v>
      </c>
      <c r="I264" s="87">
        <v>92.739630548075169</v>
      </c>
      <c r="J264" s="137">
        <f t="shared" si="3"/>
        <v>1.739036968604168</v>
      </c>
      <c r="K264" s="137">
        <v>162.24124171561283</v>
      </c>
      <c r="L264" s="125"/>
      <c r="M264" s="125"/>
      <c r="N264" s="197">
        <f>(Typical_retail_prices_of_petroleum_products_and_a_crude_oil_price_index_monthly[[#This Row],[Month]]&amp;" "&amp;Typical_retail_prices_of_petroleum_products_and_a_crude_oil_price_index_monthly[[#This Row],[Year]])*1</f>
        <v>40210</v>
      </c>
    </row>
    <row r="265" spans="1:14" ht="14.25" customHeight="1" x14ac:dyDescent="0.2">
      <c r="A265" s="135">
        <v>2010</v>
      </c>
      <c r="B265" s="136" t="s">
        <v>52</v>
      </c>
      <c r="C265" s="87"/>
      <c r="D265" s="87">
        <v>121.87083784368913</v>
      </c>
      <c r="E265" s="87">
        <v>115.46875799999999</v>
      </c>
      <c r="F265" s="87">
        <v>116.20458103521428</v>
      </c>
      <c r="G265" s="87">
        <v>45.11763992537314</v>
      </c>
      <c r="H265" s="87">
        <v>52.501818968314048</v>
      </c>
      <c r="I265" s="87">
        <v>101.86678489853477</v>
      </c>
      <c r="J265" s="137">
        <f t="shared" si="3"/>
        <v>0.73582303521428116</v>
      </c>
      <c r="K265" s="137">
        <v>178.22082030310867</v>
      </c>
      <c r="L265" s="125"/>
      <c r="M265" s="125"/>
      <c r="N265" s="197">
        <f>(Typical_retail_prices_of_petroleum_products_and_a_crude_oil_price_index_monthly[[#This Row],[Month]]&amp;" "&amp;Typical_retail_prices_of_petroleum_products_and_a_crude_oil_price_index_monthly[[#This Row],[Year]])*1</f>
        <v>40238</v>
      </c>
    </row>
    <row r="266" spans="1:14" ht="14.25" customHeight="1" x14ac:dyDescent="0.2">
      <c r="A266" s="135">
        <v>2010</v>
      </c>
      <c r="B266" s="136" t="s">
        <v>53</v>
      </c>
      <c r="C266" s="87"/>
      <c r="D266" s="87">
        <v>126.09780904957786</v>
      </c>
      <c r="E266" s="87">
        <v>119.80299200000002</v>
      </c>
      <c r="F266" s="87">
        <v>120.98550593975395</v>
      </c>
      <c r="G266" s="87">
        <v>46.682493336886999</v>
      </c>
      <c r="H266" s="87">
        <v>55.155251432897153</v>
      </c>
      <c r="I266" s="87">
        <v>106.52560674310246</v>
      </c>
      <c r="J266" s="137">
        <f t="shared" si="3"/>
        <v>1.1825139397539317</v>
      </c>
      <c r="K266" s="137">
        <v>186.40963763590008</v>
      </c>
      <c r="L266" s="125"/>
      <c r="M266" s="125"/>
      <c r="N266" s="197">
        <f>(Typical_retail_prices_of_petroleum_products_and_a_crude_oil_price_index_monthly[[#This Row],[Month]]&amp;" "&amp;Typical_retail_prices_of_petroleum_products_and_a_crude_oil_price_index_monthly[[#This Row],[Year]])*1</f>
        <v>40269</v>
      </c>
    </row>
    <row r="267" spans="1:14" ht="14.25" customHeight="1" x14ac:dyDescent="0.2">
      <c r="A267" s="135">
        <v>2010</v>
      </c>
      <c r="B267" s="136" t="s">
        <v>54</v>
      </c>
      <c r="C267" s="87"/>
      <c r="D267" s="87">
        <v>127.0808789781338</v>
      </c>
      <c r="E267" s="87">
        <v>121.179187</v>
      </c>
      <c r="F267" s="87">
        <v>122.75372083156554</v>
      </c>
      <c r="G267" s="87">
        <v>47.413579424307038</v>
      </c>
      <c r="H267" s="87">
        <v>56.428913161025207</v>
      </c>
      <c r="I267" s="87">
        <v>99.58403173619574</v>
      </c>
      <c r="J267" s="137">
        <f t="shared" si="3"/>
        <v>1.5745338315655459</v>
      </c>
      <c r="K267" s="137">
        <v>174.20930901326091</v>
      </c>
      <c r="L267" s="125"/>
      <c r="M267" s="125"/>
      <c r="N267" s="197">
        <f>(Typical_retail_prices_of_petroleum_products_and_a_crude_oil_price_index_monthly[[#This Row],[Month]]&amp;" "&amp;Typical_retail_prices_of_petroleum_products_and_a_crude_oil_price_index_monthly[[#This Row],[Year]])*1</f>
        <v>40299</v>
      </c>
    </row>
    <row r="268" spans="1:14" ht="14.25" customHeight="1" x14ac:dyDescent="0.2">
      <c r="A268" s="135">
        <v>2010</v>
      </c>
      <c r="B268" s="136" t="s">
        <v>13</v>
      </c>
      <c r="C268" s="87"/>
      <c r="D268" s="87">
        <v>124.85220827018834</v>
      </c>
      <c r="E268" s="87">
        <v>117.70087599999999</v>
      </c>
      <c r="F268" s="87">
        <v>120.11671086126432</v>
      </c>
      <c r="G268" s="87">
        <v>46.752186833688704</v>
      </c>
      <c r="H268" s="87">
        <v>55.309938358386503</v>
      </c>
      <c r="I268" s="87">
        <v>98.146186698121326</v>
      </c>
      <c r="J268" s="137">
        <f t="shared" si="3"/>
        <v>2.4158348612643294</v>
      </c>
      <c r="K268" s="137">
        <v>171.75353817402402</v>
      </c>
      <c r="L268" s="125"/>
      <c r="M268" s="125"/>
      <c r="N268" s="197">
        <f>(Typical_retail_prices_of_petroleum_products_and_a_crude_oil_price_index_monthly[[#This Row],[Month]]&amp;" "&amp;Typical_retail_prices_of_petroleum_products_and_a_crude_oil_price_index_monthly[[#This Row],[Year]])*1</f>
        <v>40330</v>
      </c>
    </row>
    <row r="269" spans="1:14" ht="14.25" customHeight="1" x14ac:dyDescent="0.2">
      <c r="A269" s="135">
        <v>2010</v>
      </c>
      <c r="B269" s="136" t="s">
        <v>55</v>
      </c>
      <c r="C269" s="87"/>
      <c r="D269" s="87">
        <v>124.53616150681967</v>
      </c>
      <c r="E269" s="87">
        <v>117.22383000000002</v>
      </c>
      <c r="F269" s="87">
        <v>119.66200572761987</v>
      </c>
      <c r="G269" s="87">
        <v>44.45381796375267</v>
      </c>
      <c r="H269" s="87">
        <v>53.323589272196386</v>
      </c>
      <c r="I269" s="87">
        <v>96.51237582640556</v>
      </c>
      <c r="J269" s="137">
        <f t="shared" si="3"/>
        <v>2.4381757276198499</v>
      </c>
      <c r="K269" s="137">
        <v>168.88481726925386</v>
      </c>
      <c r="L269" s="125"/>
      <c r="M269" s="125"/>
      <c r="N269" s="197">
        <f>(Typical_retail_prices_of_petroleum_products_and_a_crude_oil_price_index_monthly[[#This Row],[Month]]&amp;" "&amp;Typical_retail_prices_of_petroleum_products_and_a_crude_oil_price_index_monthly[[#This Row],[Year]])*1</f>
        <v>40360</v>
      </c>
    </row>
    <row r="270" spans="1:14" ht="14.25" customHeight="1" x14ac:dyDescent="0.2">
      <c r="A270" s="135">
        <v>2010</v>
      </c>
      <c r="B270" s="136" t="s">
        <v>56</v>
      </c>
      <c r="C270" s="87"/>
      <c r="D270" s="87">
        <v>123.15659883091578</v>
      </c>
      <c r="E270" s="87">
        <v>116.195155</v>
      </c>
      <c r="F270" s="87">
        <v>118.6860033941451</v>
      </c>
      <c r="G270" s="87">
        <v>44.184438965884866</v>
      </c>
      <c r="H270" s="87">
        <v>52.888837460798094</v>
      </c>
      <c r="I270" s="87">
        <v>96.957135645787929</v>
      </c>
      <c r="J270" s="137">
        <f t="shared" si="3"/>
        <v>2.4908483941451038</v>
      </c>
      <c r="K270" s="137">
        <v>169.62900554238632</v>
      </c>
      <c r="L270" s="125"/>
      <c r="M270" s="125"/>
      <c r="N270" s="197">
        <f>(Typical_retail_prices_of_petroleum_products_and_a_crude_oil_price_index_monthly[[#This Row],[Month]]&amp;" "&amp;Typical_retail_prices_of_petroleum_products_and_a_crude_oil_price_index_monthly[[#This Row],[Year]])*1</f>
        <v>40391</v>
      </c>
    </row>
    <row r="271" spans="1:14" ht="14.25" customHeight="1" x14ac:dyDescent="0.2">
      <c r="A271" s="135">
        <v>2010</v>
      </c>
      <c r="B271" s="136" t="s">
        <v>57</v>
      </c>
      <c r="C271" s="87"/>
      <c r="D271" s="87">
        <v>121.87235981814247</v>
      </c>
      <c r="E271" s="87">
        <v>114.61457299999998</v>
      </c>
      <c r="F271" s="87">
        <v>117.17970619431482</v>
      </c>
      <c r="G271" s="87">
        <v>42.926827025586356</v>
      </c>
      <c r="H271" s="87">
        <v>52.989525251432902</v>
      </c>
      <c r="I271" s="87">
        <v>97.163040162205249</v>
      </c>
      <c r="J271" s="137">
        <f t="shared" si="3"/>
        <v>2.5651331943148392</v>
      </c>
      <c r="K271" s="137">
        <v>169.98387862414066</v>
      </c>
      <c r="L271" s="125"/>
      <c r="M271" s="125"/>
      <c r="N271" s="197">
        <f>(Typical_retail_prices_of_petroleum_products_and_a_crude_oil_price_index_monthly[[#This Row],[Month]]&amp;" "&amp;Typical_retail_prices_of_petroleum_products_and_a_crude_oil_price_index_monthly[[#This Row],[Year]])*1</f>
        <v>40422</v>
      </c>
    </row>
    <row r="272" spans="1:14" ht="14.25" customHeight="1" x14ac:dyDescent="0.2">
      <c r="A272" s="135">
        <v>2010</v>
      </c>
      <c r="B272" s="136" t="s">
        <v>58</v>
      </c>
      <c r="C272" s="87"/>
      <c r="D272" s="87">
        <v>124.64889802987662</v>
      </c>
      <c r="E272" s="87">
        <v>117.20210599999999</v>
      </c>
      <c r="F272" s="87">
        <v>120.58979316928297</v>
      </c>
      <c r="G272" s="87">
        <v>45.301962953091682</v>
      </c>
      <c r="H272" s="87">
        <v>54.826931977938798</v>
      </c>
      <c r="I272" s="87">
        <v>101.57192052324305</v>
      </c>
      <c r="J272" s="137">
        <f t="shared" si="3"/>
        <v>3.3876871692829837</v>
      </c>
      <c r="K272" s="137">
        <v>177.70266907687119</v>
      </c>
      <c r="L272" s="125"/>
      <c r="M272" s="125"/>
      <c r="N272" s="197">
        <f>(Typical_retail_prices_of_petroleum_products_and_a_crude_oil_price_index_monthly[[#This Row],[Month]]&amp;" "&amp;Typical_retail_prices_of_petroleum_products_and_a_crude_oil_price_index_monthly[[#This Row],[Year]])*1</f>
        <v>40452</v>
      </c>
    </row>
    <row r="273" spans="1:14" ht="14.25" customHeight="1" x14ac:dyDescent="0.2">
      <c r="A273" s="135">
        <v>2010</v>
      </c>
      <c r="B273" s="136" t="s">
        <v>59</v>
      </c>
      <c r="C273" s="87"/>
      <c r="D273" s="87">
        <v>125.97259147001516</v>
      </c>
      <c r="E273" s="87">
        <v>118.70185099999999</v>
      </c>
      <c r="F273" s="87">
        <v>122.46978892660162</v>
      </c>
      <c r="G273" s="87">
        <v>46.645437100213229</v>
      </c>
      <c r="H273" s="87">
        <v>55.786131718395154</v>
      </c>
      <c r="I273" s="87">
        <v>103.95208932424842</v>
      </c>
      <c r="J273" s="137">
        <f t="shared" si="3"/>
        <v>3.7679379266016326</v>
      </c>
      <c r="K273" s="137">
        <v>181.89540120587836</v>
      </c>
      <c r="L273" s="125"/>
      <c r="M273" s="125"/>
      <c r="N273" s="197">
        <f>(Typical_retail_prices_of_petroleum_products_and_a_crude_oil_price_index_monthly[[#This Row],[Month]]&amp;" "&amp;Typical_retail_prices_of_petroleum_products_and_a_crude_oil_price_index_monthly[[#This Row],[Year]])*1</f>
        <v>40483</v>
      </c>
    </row>
    <row r="274" spans="1:14" ht="14.25" customHeight="1" x14ac:dyDescent="0.2">
      <c r="A274" s="135">
        <v>2010</v>
      </c>
      <c r="B274" s="136" t="s">
        <v>60</v>
      </c>
      <c r="C274" s="87"/>
      <c r="D274" s="87">
        <v>128.85625243559213</v>
      </c>
      <c r="E274" s="87">
        <v>121.60674100000001</v>
      </c>
      <c r="F274" s="87">
        <v>125.75972740772167</v>
      </c>
      <c r="G274" s="87">
        <v>50.248450159914711</v>
      </c>
      <c r="H274" s="87">
        <v>59.819514437114741</v>
      </c>
      <c r="I274" s="87">
        <v>113.11076122080266</v>
      </c>
      <c r="J274" s="137">
        <f t="shared" si="3"/>
        <v>4.1529864077216558</v>
      </c>
      <c r="K274" s="137">
        <v>197.97121988701991</v>
      </c>
      <c r="L274" s="125"/>
      <c r="M274" s="125"/>
      <c r="N274" s="197">
        <f>(Typical_retail_prices_of_petroleum_products_and_a_crude_oil_price_index_monthly[[#This Row],[Month]]&amp;" "&amp;Typical_retail_prices_of_petroleum_products_and_a_crude_oil_price_index_monthly[[#This Row],[Year]])*1</f>
        <v>40513</v>
      </c>
    </row>
    <row r="275" spans="1:14" ht="14.25" customHeight="1" x14ac:dyDescent="0.2">
      <c r="A275" s="135">
        <v>2011</v>
      </c>
      <c r="B275" s="136" t="s">
        <v>50</v>
      </c>
      <c r="C275" s="87"/>
      <c r="D275" s="87">
        <v>134.83284167794312</v>
      </c>
      <c r="E275" s="87">
        <v>127.52571590030338</v>
      </c>
      <c r="F275" s="87">
        <v>132.07785401783238</v>
      </c>
      <c r="G275" s="87">
        <v>55.136714367487123</v>
      </c>
      <c r="H275" s="87">
        <v>61.901547570436918</v>
      </c>
      <c r="I275" s="87">
        <v>120.00322666378899</v>
      </c>
      <c r="J275" s="137">
        <f t="shared" si="3"/>
        <v>4.5521381175289974</v>
      </c>
      <c r="K275" s="137">
        <v>209.88690951555287</v>
      </c>
      <c r="L275" s="110"/>
      <c r="M275" s="146"/>
      <c r="N275" s="197">
        <f>(Typical_retail_prices_of_petroleum_products_and_a_crude_oil_price_index_monthly[[#This Row],[Month]]&amp;" "&amp;Typical_retail_prices_of_petroleum_products_and_a_crude_oil_price_index_monthly[[#This Row],[Year]])*1</f>
        <v>40544</v>
      </c>
    </row>
    <row r="276" spans="1:14" ht="14.25" customHeight="1" x14ac:dyDescent="0.2">
      <c r="A276" s="135">
        <v>2011</v>
      </c>
      <c r="B276" s="136" t="s">
        <v>51</v>
      </c>
      <c r="C276" s="87"/>
      <c r="D276" s="87">
        <v>135.34280108254396</v>
      </c>
      <c r="E276" s="87">
        <v>128.36608530129084</v>
      </c>
      <c r="F276" s="87">
        <v>133.44571412748513</v>
      </c>
      <c r="G276" s="87">
        <v>55.597811048012396</v>
      </c>
      <c r="H276" s="87">
        <v>64.188303715670429</v>
      </c>
      <c r="I276" s="87">
        <v>124.73083826885818</v>
      </c>
      <c r="J276" s="137">
        <f t="shared" si="3"/>
        <v>5.0796288261942948</v>
      </c>
      <c r="K276" s="137">
        <v>218.13799462804786</v>
      </c>
      <c r="L276" s="110"/>
      <c r="M276" s="146"/>
      <c r="N276" s="197">
        <f>(Typical_retail_prices_of_petroleum_products_and_a_crude_oil_price_index_monthly[[#This Row],[Month]]&amp;" "&amp;Typical_retail_prices_of_petroleum_products_and_a_crude_oil_price_index_monthly[[#This Row],[Year]])*1</f>
        <v>40575</v>
      </c>
    </row>
    <row r="277" spans="1:14" ht="14.25" customHeight="1" x14ac:dyDescent="0.2">
      <c r="A277" s="135">
        <v>2011</v>
      </c>
      <c r="B277" s="136" t="s">
        <v>52</v>
      </c>
      <c r="C277" s="87"/>
      <c r="D277" s="87">
        <v>137.93964817320702</v>
      </c>
      <c r="E277" s="87">
        <v>131.89238593777884</v>
      </c>
      <c r="F277" s="87">
        <v>138.1262806667774</v>
      </c>
      <c r="G277" s="87">
        <v>57.596979865771814</v>
      </c>
      <c r="H277" s="87">
        <v>67.106066235864304</v>
      </c>
      <c r="I277" s="87">
        <v>136.9410796630138</v>
      </c>
      <c r="J277" s="137">
        <f t="shared" si="3"/>
        <v>6.233894728998564</v>
      </c>
      <c r="K277" s="137">
        <v>239.72189397576471</v>
      </c>
      <c r="L277" s="110"/>
      <c r="M277" s="146"/>
      <c r="N277" s="197">
        <f>(Typical_retail_prices_of_petroleum_products_and_a_crude_oil_price_index_monthly[[#This Row],[Month]]&amp;" "&amp;Typical_retail_prices_of_petroleum_products_and_a_crude_oil_price_index_monthly[[#This Row],[Year]])*1</f>
        <v>40603</v>
      </c>
    </row>
    <row r="278" spans="1:14" ht="14.25" customHeight="1" x14ac:dyDescent="0.2">
      <c r="A278" s="135">
        <v>2011</v>
      </c>
      <c r="B278" s="136" t="s">
        <v>53</v>
      </c>
      <c r="C278" s="87"/>
      <c r="D278" s="87">
        <v>141.80212449255751</v>
      </c>
      <c r="E278" s="87">
        <v>134.74220569864968</v>
      </c>
      <c r="F278" s="87">
        <v>141.12278119288914</v>
      </c>
      <c r="G278" s="87">
        <v>61.208234383066603</v>
      </c>
      <c r="H278" s="87">
        <v>71.337366720516954</v>
      </c>
      <c r="I278" s="87">
        <v>147.69944321831326</v>
      </c>
      <c r="J278" s="137">
        <f t="shared" si="3"/>
        <v>6.3805754942394515</v>
      </c>
      <c r="K278" s="137">
        <v>258.43043497939686</v>
      </c>
      <c r="L278" s="110"/>
      <c r="M278" s="146"/>
      <c r="N278" s="197">
        <f>(Typical_retail_prices_of_petroleum_products_and_a_crude_oil_price_index_monthly[[#This Row],[Month]]&amp;" "&amp;Typical_retail_prices_of_petroleum_products_and_a_crude_oil_price_index_monthly[[#This Row],[Year]])*1</f>
        <v>40634</v>
      </c>
    </row>
    <row r="279" spans="1:14" ht="14.25" customHeight="1" x14ac:dyDescent="0.2">
      <c r="A279" s="135">
        <v>2011</v>
      </c>
      <c r="B279" s="136" t="s">
        <v>54</v>
      </c>
      <c r="C279" s="87"/>
      <c r="D279" s="87">
        <v>144.36391069012177</v>
      </c>
      <c r="E279" s="87">
        <v>136.70606507643805</v>
      </c>
      <c r="F279" s="87">
        <v>141.50727363349392</v>
      </c>
      <c r="G279" s="87">
        <v>60.412669075890555</v>
      </c>
      <c r="H279" s="87">
        <v>69.132863489499201</v>
      </c>
      <c r="I279" s="87">
        <v>137.05077326788467</v>
      </c>
      <c r="J279" s="137">
        <f t="shared" si="3"/>
        <v>4.8012085570558725</v>
      </c>
      <c r="K279" s="137">
        <v>239.87966904969056</v>
      </c>
      <c r="L279" s="110"/>
      <c r="M279" s="146"/>
      <c r="N279" s="197">
        <f>(Typical_retail_prices_of_petroleum_products_and_a_crude_oil_price_index_monthly[[#This Row],[Month]]&amp;" "&amp;Typical_retail_prices_of_petroleum_products_and_a_crude_oil_price_index_monthly[[#This Row],[Year]])*1</f>
        <v>40664</v>
      </c>
    </row>
    <row r="280" spans="1:14" ht="14.25" customHeight="1" x14ac:dyDescent="0.2">
      <c r="A280" s="135">
        <v>2011</v>
      </c>
      <c r="B280" s="136" t="s">
        <v>13</v>
      </c>
      <c r="C280" s="87"/>
      <c r="D280" s="87">
        <v>142.80047361299049</v>
      </c>
      <c r="E280" s="87">
        <v>135.56474629706739</v>
      </c>
      <c r="F280" s="87">
        <v>139.64235088885198</v>
      </c>
      <c r="G280" s="87">
        <v>58.835937016004138</v>
      </c>
      <c r="H280" s="87">
        <v>68.122746365105016</v>
      </c>
      <c r="I280" s="87">
        <v>138.09259773782358</v>
      </c>
      <c r="J280" s="137">
        <f t="shared" si="3"/>
        <v>4.077604591784592</v>
      </c>
      <c r="K280" s="137">
        <v>241.70110675096024</v>
      </c>
      <c r="L280" s="110"/>
      <c r="M280" s="146"/>
      <c r="N280" s="197">
        <f>(Typical_retail_prices_of_petroleum_products_and_a_crude_oil_price_index_monthly[[#This Row],[Month]]&amp;" "&amp;Typical_retail_prices_of_petroleum_products_and_a_crude_oil_price_index_monthly[[#This Row],[Year]])*1</f>
        <v>40695</v>
      </c>
    </row>
    <row r="281" spans="1:14" ht="14.25" customHeight="1" x14ac:dyDescent="0.2">
      <c r="A281" s="135">
        <v>2011</v>
      </c>
      <c r="B281" s="136" t="s">
        <v>55</v>
      </c>
      <c r="C281" s="87"/>
      <c r="D281" s="87">
        <v>142.92239512855207</v>
      </c>
      <c r="E281" s="87">
        <v>135.10612515614778</v>
      </c>
      <c r="F281" s="87">
        <v>139.42141607132967</v>
      </c>
      <c r="G281" s="87">
        <v>58.635988642230252</v>
      </c>
      <c r="H281" s="87">
        <v>68.58659531502424</v>
      </c>
      <c r="I281" s="87">
        <v>139.96229285630352</v>
      </c>
      <c r="J281" s="137">
        <f t="shared" si="3"/>
        <v>4.3152909151818903</v>
      </c>
      <c r="K281" s="137">
        <v>244.99221971537426</v>
      </c>
      <c r="L281" s="110"/>
      <c r="M281" s="146"/>
      <c r="N281" s="197">
        <f>(Typical_retail_prices_of_petroleum_products_and_a_crude_oil_price_index_monthly[[#This Row],[Month]]&amp;" "&amp;Typical_retail_prices_of_petroleum_products_and_a_crude_oil_price_index_monthly[[#This Row],[Year]])*1</f>
        <v>40725</v>
      </c>
    </row>
    <row r="282" spans="1:14" ht="14.25" customHeight="1" x14ac:dyDescent="0.2">
      <c r="A282" s="135">
        <v>2011</v>
      </c>
      <c r="B282" s="136" t="s">
        <v>56</v>
      </c>
      <c r="C282" s="87"/>
      <c r="D282" s="87">
        <v>142.90412719891745</v>
      </c>
      <c r="E282" s="87">
        <v>135.34572601272973</v>
      </c>
      <c r="F282" s="87">
        <v>139.85239242399069</v>
      </c>
      <c r="G282" s="87">
        <v>57.71842540010325</v>
      </c>
      <c r="H282" s="87">
        <v>68.014252827140552</v>
      </c>
      <c r="I282" s="87">
        <v>131.94072974926058</v>
      </c>
      <c r="J282" s="137">
        <f t="shared" si="3"/>
        <v>4.5066664112609658</v>
      </c>
      <c r="K282" s="137">
        <v>230.90898021411769</v>
      </c>
      <c r="L282" s="110"/>
      <c r="M282" s="146"/>
      <c r="N282" s="197">
        <f>(Typical_retail_prices_of_petroleum_products_and_a_crude_oil_price_index_monthly[[#This Row],[Month]]&amp;" "&amp;Typical_retail_prices_of_petroleum_products_and_a_crude_oil_price_index_monthly[[#This Row],[Year]])*1</f>
        <v>40756</v>
      </c>
    </row>
    <row r="283" spans="1:14" ht="14.25" customHeight="1" x14ac:dyDescent="0.2">
      <c r="A283" s="135">
        <v>2011</v>
      </c>
      <c r="B283" s="136" t="s">
        <v>57</v>
      </c>
      <c r="C283" s="87"/>
      <c r="D283" s="87">
        <v>142.00960757780783</v>
      </c>
      <c r="E283" s="87">
        <v>134.74992207483197</v>
      </c>
      <c r="F283" s="87">
        <v>139.15042476601869</v>
      </c>
      <c r="G283" s="87">
        <v>57.060423335054203</v>
      </c>
      <c r="H283" s="87">
        <v>67.964903069466885</v>
      </c>
      <c r="I283" s="87">
        <v>140.40671964224816</v>
      </c>
      <c r="J283" s="137">
        <f t="shared" si="3"/>
        <v>4.4005026911867162</v>
      </c>
      <c r="K283" s="137">
        <v>245.73827502290837</v>
      </c>
      <c r="L283" s="110"/>
      <c r="M283" s="146"/>
      <c r="N283" s="197">
        <f>(Typical_retail_prices_of_petroleum_products_and_a_crude_oil_price_index_monthly[[#This Row],[Month]]&amp;" "&amp;Typical_retail_prices_of_petroleum_products_and_a_crude_oil_price_index_monthly[[#This Row],[Year]])*1</f>
        <v>40787</v>
      </c>
    </row>
    <row r="284" spans="1:14" ht="14.25" customHeight="1" x14ac:dyDescent="0.2">
      <c r="A284" s="135">
        <v>2011</v>
      </c>
      <c r="B284" s="136" t="s">
        <v>58</v>
      </c>
      <c r="C284" s="87"/>
      <c r="D284" s="87">
        <v>141.54236806495263</v>
      </c>
      <c r="E284" s="87">
        <v>133.96547022782701</v>
      </c>
      <c r="F284" s="87">
        <v>139.36685883590849</v>
      </c>
      <c r="G284" s="87">
        <v>57.437924625709869</v>
      </c>
      <c r="H284" s="87">
        <v>69.015246365105</v>
      </c>
      <c r="I284" s="87">
        <v>137.52560536796864</v>
      </c>
      <c r="J284" s="137">
        <f t="shared" si="3"/>
        <v>5.4013886080814757</v>
      </c>
      <c r="K284" s="137">
        <v>240.6446593183482</v>
      </c>
      <c r="L284" s="110"/>
      <c r="M284" s="146"/>
      <c r="N284" s="197">
        <f>(Typical_retail_prices_of_petroleum_products_and_a_crude_oil_price_index_monthly[[#This Row],[Month]]&amp;" "&amp;Typical_retail_prices_of_petroleum_products_and_a_crude_oil_price_index_monthly[[#This Row],[Year]])*1</f>
        <v>40817</v>
      </c>
    </row>
    <row r="285" spans="1:14" ht="14.25" customHeight="1" x14ac:dyDescent="0.2">
      <c r="A285" s="135">
        <v>2011</v>
      </c>
      <c r="B285" s="136" t="s">
        <v>59</v>
      </c>
      <c r="C285" s="87"/>
      <c r="D285" s="87">
        <v>140.68552097428955</v>
      </c>
      <c r="E285" s="87">
        <v>133.17568913211588</v>
      </c>
      <c r="F285" s="87">
        <v>140.25417234313559</v>
      </c>
      <c r="G285" s="87">
        <v>57.901553949406299</v>
      </c>
      <c r="H285" s="87">
        <v>70.592310177705983</v>
      </c>
      <c r="I285" s="87">
        <v>138.4284299874513</v>
      </c>
      <c r="J285" s="137">
        <f t="shared" si="3"/>
        <v>7.0784832110197158</v>
      </c>
      <c r="K285" s="137">
        <v>242.2298758857799</v>
      </c>
      <c r="L285" s="110"/>
      <c r="M285" s="146"/>
      <c r="N285" s="197">
        <f>(Typical_retail_prices_of_petroleum_products_and_a_crude_oil_price_index_monthly[[#This Row],[Month]]&amp;" "&amp;Typical_retail_prices_of_petroleum_products_and_a_crude_oil_price_index_monthly[[#This Row],[Year]])*1</f>
        <v>40848</v>
      </c>
    </row>
    <row r="286" spans="1:14" ht="14.25" customHeight="1" x14ac:dyDescent="0.2">
      <c r="A286" s="135">
        <v>2011</v>
      </c>
      <c r="B286" s="136" t="s">
        <v>60</v>
      </c>
      <c r="C286" s="87"/>
      <c r="D286" s="87">
        <v>139.74154262516916</v>
      </c>
      <c r="E286" s="87">
        <v>132.0853453096187</v>
      </c>
      <c r="F286" s="87">
        <v>140.62600598105993</v>
      </c>
      <c r="G286" s="87">
        <v>60.587310273619003</v>
      </c>
      <c r="H286" s="87">
        <v>71.288109854604187</v>
      </c>
      <c r="I286" s="87">
        <v>135.90053288270911</v>
      </c>
      <c r="J286" s="137">
        <f t="shared" si="3"/>
        <v>8.5406606714412305</v>
      </c>
      <c r="K286" s="137">
        <v>237.86947693153695</v>
      </c>
      <c r="L286" s="110"/>
      <c r="M286" s="146"/>
      <c r="N286" s="197">
        <f>(Typical_retail_prices_of_petroleum_products_and_a_crude_oil_price_index_monthly[[#This Row],[Month]]&amp;" "&amp;Typical_retail_prices_of_petroleum_products_and_a_crude_oil_price_index_monthly[[#This Row],[Year]])*1</f>
        <v>40878</v>
      </c>
    </row>
    <row r="287" spans="1:14" ht="14.25" customHeight="1" x14ac:dyDescent="0.2">
      <c r="A287" s="135">
        <v>2012</v>
      </c>
      <c r="B287" s="136" t="s">
        <v>50</v>
      </c>
      <c r="C287" s="87"/>
      <c r="D287" s="87">
        <v>140.39533152909337</v>
      </c>
      <c r="E287" s="87">
        <v>132.88733924216288</v>
      </c>
      <c r="F287" s="87">
        <v>141.34450130143435</v>
      </c>
      <c r="G287" s="87">
        <v>61.037361899845124</v>
      </c>
      <c r="H287" s="87">
        <v>70.744632471728593</v>
      </c>
      <c r="I287" s="87">
        <v>136.67916914122202</v>
      </c>
      <c r="J287" s="137">
        <f t="shared" si="3"/>
        <v>8.457162059271468</v>
      </c>
      <c r="K287" s="137">
        <v>239.09123533714885</v>
      </c>
      <c r="L287" s="110"/>
      <c r="M287" s="146"/>
      <c r="N287" s="197">
        <f>(Typical_retail_prices_of_petroleum_products_and_a_crude_oil_price_index_monthly[[#This Row],[Month]]&amp;" "&amp;Typical_retail_prices_of_petroleum_products_and_a_crude_oil_price_index_monthly[[#This Row],[Year]])*1</f>
        <v>40909</v>
      </c>
    </row>
    <row r="288" spans="1:14" ht="14.25" customHeight="1" x14ac:dyDescent="0.2">
      <c r="A288" s="135">
        <v>2012</v>
      </c>
      <c r="B288" s="136" t="s">
        <v>51</v>
      </c>
      <c r="C288" s="87"/>
      <c r="D288" s="87">
        <v>141.81510148849793</v>
      </c>
      <c r="E288" s="87">
        <v>134.55736541550178</v>
      </c>
      <c r="F288" s="87">
        <v>142.56475161987038</v>
      </c>
      <c r="G288" s="87">
        <v>61.518275684047502</v>
      </c>
      <c r="H288" s="87">
        <v>71.339006462035542</v>
      </c>
      <c r="I288" s="87">
        <v>146.27755086704568</v>
      </c>
      <c r="J288" s="137">
        <f t="shared" si="3"/>
        <v>8.0073862043686006</v>
      </c>
      <c r="K288" s="137">
        <v>256.05768266965958</v>
      </c>
      <c r="L288" s="110"/>
      <c r="M288" s="146"/>
      <c r="N288" s="197">
        <f>(Typical_retail_prices_of_petroleum_products_and_a_crude_oil_price_index_monthly[[#This Row],[Month]]&amp;" "&amp;Typical_retail_prices_of_petroleum_products_and_a_crude_oil_price_index_monthly[[#This Row],[Year]])*1</f>
        <v>40940</v>
      </c>
    </row>
    <row r="289" spans="1:14" ht="14.25" customHeight="1" x14ac:dyDescent="0.2">
      <c r="A289" s="135">
        <v>2012</v>
      </c>
      <c r="B289" s="136" t="s">
        <v>52</v>
      </c>
      <c r="C289" s="87"/>
      <c r="D289" s="87">
        <v>144.8990392422192</v>
      </c>
      <c r="E289" s="87">
        <v>137.67236690262328</v>
      </c>
      <c r="F289" s="87">
        <v>145.04376142216313</v>
      </c>
      <c r="G289" s="87">
        <v>63.275048213272832</v>
      </c>
      <c r="H289" s="87">
        <v>73.685021739130434</v>
      </c>
      <c r="I289" s="87">
        <v>154.8983155265916</v>
      </c>
      <c r="J289" s="137">
        <f t="shared" si="3"/>
        <v>7.371394519539848</v>
      </c>
      <c r="K289" s="137">
        <v>270.96904447612587</v>
      </c>
      <c r="L289" s="110"/>
      <c r="M289" s="146"/>
      <c r="N289" s="197">
        <f>(Typical_retail_prices_of_petroleum_products_and_a_crude_oil_price_index_monthly[[#This Row],[Month]]&amp;" "&amp;Typical_retail_prices_of_petroleum_products_and_a_crude_oil_price_index_monthly[[#This Row],[Year]])*1</f>
        <v>40969</v>
      </c>
    </row>
    <row r="290" spans="1:14" ht="14.25" customHeight="1" x14ac:dyDescent="0.2">
      <c r="A290" s="135">
        <v>2012</v>
      </c>
      <c r="B290" s="136" t="s">
        <v>53</v>
      </c>
      <c r="C290" s="87"/>
      <c r="D290" s="87">
        <v>148.8497699594046</v>
      </c>
      <c r="E290" s="87">
        <v>141.73842424602938</v>
      </c>
      <c r="F290" s="87">
        <v>147.78288032342024</v>
      </c>
      <c r="G290" s="87">
        <v>64.400000000000006</v>
      </c>
      <c r="H290" s="87">
        <v>74.59</v>
      </c>
      <c r="I290" s="87">
        <v>147.2433736071869</v>
      </c>
      <c r="J290" s="137">
        <f t="shared" si="3"/>
        <v>6.044456077390862</v>
      </c>
      <c r="K290" s="137">
        <v>257.61628747147245</v>
      </c>
      <c r="L290" s="110"/>
      <c r="M290" s="146"/>
      <c r="N290" s="197">
        <f>(Typical_retail_prices_of_petroleum_products_and_a_crude_oil_price_index_monthly[[#This Row],[Month]]&amp;" "&amp;Typical_retail_prices_of_petroleum_products_and_a_crude_oil_price_index_monthly[[#This Row],[Year]])*1</f>
        <v>41000</v>
      </c>
    </row>
    <row r="291" spans="1:14" ht="14.25" customHeight="1" x14ac:dyDescent="0.2">
      <c r="A291" s="135">
        <v>2012</v>
      </c>
      <c r="B291" s="136" t="s">
        <v>54</v>
      </c>
      <c r="C291" s="87"/>
      <c r="D291" s="87">
        <v>145.36159024593579</v>
      </c>
      <c r="E291" s="87">
        <v>137.67640499999999</v>
      </c>
      <c r="F291" s="87">
        <v>144.0109020592667</v>
      </c>
      <c r="G291" s="87">
        <v>59.099289234268383</v>
      </c>
      <c r="H291" s="87">
        <v>69.888403078403073</v>
      </c>
      <c r="I291" s="87">
        <v>136.28200407492056</v>
      </c>
      <c r="J291" s="137">
        <f t="shared" ref="J291:J354" si="4">F291-E291</f>
        <v>6.3344970592667096</v>
      </c>
      <c r="K291" s="137">
        <v>238.34789711169145</v>
      </c>
      <c r="L291" s="110"/>
      <c r="M291" s="146"/>
      <c r="N291" s="197">
        <f>(Typical_retail_prices_of_petroleum_products_and_a_crude_oil_price_index_monthly[[#This Row],[Month]]&amp;" "&amp;Typical_retail_prices_of_petroleum_products_and_a_crude_oil_price_index_monthly[[#This Row],[Year]])*1</f>
        <v>41030</v>
      </c>
    </row>
    <row r="292" spans="1:14" ht="14.25" customHeight="1" x14ac:dyDescent="0.2">
      <c r="A292" s="135">
        <v>2012</v>
      </c>
      <c r="B292" s="136" t="s">
        <v>13</v>
      </c>
      <c r="C292" s="87"/>
      <c r="D292" s="87">
        <v>139.36139849937476</v>
      </c>
      <c r="E292" s="87">
        <v>131.634916</v>
      </c>
      <c r="F292" s="87">
        <v>137.43749171270721</v>
      </c>
      <c r="G292" s="87">
        <v>54.500818802122815</v>
      </c>
      <c r="H292" s="87">
        <v>65.59462081128747</v>
      </c>
      <c r="I292" s="87">
        <v>120.262843210866</v>
      </c>
      <c r="J292" s="137">
        <f t="shared" si="4"/>
        <v>5.8025757127072097</v>
      </c>
      <c r="K292" s="137">
        <v>210.46635895509297</v>
      </c>
      <c r="L292" s="110"/>
      <c r="M292" s="146"/>
      <c r="N292" s="197">
        <f>(Typical_retail_prices_of_petroleum_products_and_a_crude_oil_price_index_monthly[[#This Row],[Month]]&amp;" "&amp;Typical_retail_prices_of_petroleum_products_and_a_crude_oil_price_index_monthly[[#This Row],[Year]])*1</f>
        <v>41061</v>
      </c>
    </row>
    <row r="293" spans="1:14" ht="14.25" customHeight="1" x14ac:dyDescent="0.2">
      <c r="A293" s="135">
        <v>2012</v>
      </c>
      <c r="B293" s="136" t="s">
        <v>55</v>
      </c>
      <c r="C293" s="87"/>
      <c r="D293" s="87">
        <v>138.44105460608586</v>
      </c>
      <c r="E293" s="87">
        <v>131.084754</v>
      </c>
      <c r="F293" s="87">
        <v>136.59248417880463</v>
      </c>
      <c r="G293" s="87">
        <v>53.740513646702041</v>
      </c>
      <c r="H293" s="87">
        <v>67.33534231200899</v>
      </c>
      <c r="I293" s="87">
        <v>125.51186940595065</v>
      </c>
      <c r="J293" s="137">
        <f t="shared" si="4"/>
        <v>5.5077301788046213</v>
      </c>
      <c r="K293" s="137">
        <v>219.73572817661477</v>
      </c>
      <c r="L293" s="110"/>
      <c r="M293" s="146"/>
      <c r="N293" s="197">
        <f>(Typical_retail_prices_of_petroleum_products_and_a_crude_oil_price_index_monthly[[#This Row],[Month]]&amp;" "&amp;Typical_retail_prices_of_petroleum_products_and_a_crude_oil_price_index_monthly[[#This Row],[Year]])*1</f>
        <v>41091</v>
      </c>
    </row>
    <row r="294" spans="1:14" ht="14.25" customHeight="1" x14ac:dyDescent="0.2">
      <c r="A294" s="135">
        <v>2012</v>
      </c>
      <c r="B294" s="136" t="s">
        <v>56</v>
      </c>
      <c r="C294" s="87"/>
      <c r="D294" s="87">
        <v>141.59475510629429</v>
      </c>
      <c r="E294" s="87">
        <v>134.13443000000001</v>
      </c>
      <c r="F294" s="87">
        <v>139.40545956805627</v>
      </c>
      <c r="G294" s="87">
        <v>57.871832827899915</v>
      </c>
      <c r="H294" s="87">
        <v>71.062829886163229</v>
      </c>
      <c r="I294" s="87">
        <v>137.43032240739197</v>
      </c>
      <c r="J294" s="137">
        <f t="shared" si="4"/>
        <v>5.2710295680562638</v>
      </c>
      <c r="K294" s="137">
        <v>240.6594899565703</v>
      </c>
      <c r="L294" s="110"/>
      <c r="M294" s="146"/>
      <c r="N294" s="197">
        <f>(Typical_retail_prices_of_petroleum_products_and_a_crude_oil_price_index_monthly[[#This Row],[Month]]&amp;" "&amp;Typical_retail_prices_of_petroleum_products_and_a_crude_oil_price_index_monthly[[#This Row],[Year]])*1</f>
        <v>41122</v>
      </c>
    </row>
    <row r="295" spans="1:14" ht="14.25" customHeight="1" x14ac:dyDescent="0.2">
      <c r="A295" s="135">
        <v>2012</v>
      </c>
      <c r="B295" s="136" t="s">
        <v>57</v>
      </c>
      <c r="C295" s="87"/>
      <c r="D295" s="87">
        <v>146.44923718215921</v>
      </c>
      <c r="E295" s="87">
        <v>139.12884399999999</v>
      </c>
      <c r="F295" s="87">
        <v>143.97804821697642</v>
      </c>
      <c r="G295" s="87">
        <v>60.647966262319933</v>
      </c>
      <c r="H295" s="87">
        <v>72.955494628827978</v>
      </c>
      <c r="I295" s="87">
        <v>136.16350311724631</v>
      </c>
      <c r="J295" s="137">
        <f t="shared" si="4"/>
        <v>4.8492042169764318</v>
      </c>
      <c r="K295" s="137">
        <v>238.28262296970962</v>
      </c>
      <c r="L295" s="110"/>
      <c r="M295" s="146"/>
      <c r="N295" s="197">
        <f>(Typical_retail_prices_of_petroleum_products_and_a_crude_oil_price_index_monthly[[#This Row],[Month]]&amp;" "&amp;Typical_retail_prices_of_petroleum_products_and_a_crude_oil_price_index_monthly[[#This Row],[Year]])*1</f>
        <v>41153</v>
      </c>
    </row>
    <row r="296" spans="1:14" ht="14.25" customHeight="1" x14ac:dyDescent="0.2">
      <c r="A296" s="135">
        <v>2012</v>
      </c>
      <c r="B296" s="136" t="s">
        <v>58</v>
      </c>
      <c r="C296" s="87"/>
      <c r="D296" s="87">
        <v>145.57883493122131</v>
      </c>
      <c r="E296" s="87">
        <v>138.07635599999998</v>
      </c>
      <c r="F296" s="87">
        <v>143.01836062280265</v>
      </c>
      <c r="G296" s="87">
        <v>60.441139120545863</v>
      </c>
      <c r="H296" s="87">
        <v>73.187367324034</v>
      </c>
      <c r="I296" s="87">
        <v>135.13547028859998</v>
      </c>
      <c r="J296" s="137">
        <f t="shared" si="4"/>
        <v>4.9420046228026706</v>
      </c>
      <c r="K296" s="137">
        <v>236.48517020900536</v>
      </c>
      <c r="L296" s="110"/>
      <c r="M296" s="146"/>
      <c r="N296" s="197">
        <f>(Typical_retail_prices_of_petroleum_products_and_a_crude_oil_price_index_monthly[[#This Row],[Month]]&amp;" "&amp;Typical_retail_prices_of_petroleum_products_and_a_crude_oil_price_index_monthly[[#This Row],[Year]])*1</f>
        <v>41183</v>
      </c>
    </row>
    <row r="297" spans="1:14" ht="14.25" customHeight="1" x14ac:dyDescent="0.2">
      <c r="A297" s="135">
        <v>2012</v>
      </c>
      <c r="B297" s="136" t="s">
        <v>59</v>
      </c>
      <c r="C297" s="87"/>
      <c r="D297" s="87">
        <v>142.27588265944144</v>
      </c>
      <c r="E297" s="87">
        <v>134.54309000000001</v>
      </c>
      <c r="F297" s="87">
        <v>141.09923756906076</v>
      </c>
      <c r="G297" s="87">
        <v>57.74565390447308</v>
      </c>
      <c r="H297" s="87">
        <v>70.009788359788374</v>
      </c>
      <c r="I297" s="87">
        <v>133.03594544791579</v>
      </c>
      <c r="J297" s="137">
        <f t="shared" si="4"/>
        <v>6.5561475690607551</v>
      </c>
      <c r="K297" s="137">
        <v>232.83875922959248</v>
      </c>
      <c r="L297" s="110"/>
      <c r="M297" s="146"/>
      <c r="N297" s="197">
        <f>(Typical_retail_prices_of_petroleum_products_and_a_crude_oil_price_index_monthly[[#This Row],[Month]]&amp;" "&amp;Typical_retail_prices_of_petroleum_products_and_a_crude_oil_price_index_monthly[[#This Row],[Year]])*1</f>
        <v>41214</v>
      </c>
    </row>
    <row r="298" spans="1:14" ht="14.25" customHeight="1" x14ac:dyDescent="0.2">
      <c r="A298" s="135">
        <v>2012</v>
      </c>
      <c r="B298" s="136" t="s">
        <v>60</v>
      </c>
      <c r="C298" s="87"/>
      <c r="D298" s="87">
        <v>139.4038192997082</v>
      </c>
      <c r="E298" s="87">
        <v>131.55227600000001</v>
      </c>
      <c r="F298" s="87">
        <v>139.66123857358113</v>
      </c>
      <c r="G298" s="87">
        <v>57.17699772554964</v>
      </c>
      <c r="H298" s="87">
        <v>68.738505691839023</v>
      </c>
      <c r="I298" s="87">
        <v>131.96368744976445</v>
      </c>
      <c r="J298" s="137">
        <f t="shared" si="4"/>
        <v>8.1089625735811239</v>
      </c>
      <c r="K298" s="137">
        <v>230.87711112165803</v>
      </c>
      <c r="L298" s="110"/>
      <c r="M298" s="146"/>
      <c r="N298" s="197">
        <f>(Typical_retail_prices_of_petroleum_products_and_a_crude_oil_price_index_monthly[[#This Row],[Month]]&amp;" "&amp;Typical_retail_prices_of_petroleum_products_and_a_crude_oil_price_index_monthly[[#This Row],[Year]])*1</f>
        <v>41244</v>
      </c>
    </row>
    <row r="299" spans="1:14" ht="14.25" customHeight="1" x14ac:dyDescent="0.2">
      <c r="A299" s="135">
        <v>2013</v>
      </c>
      <c r="B299" s="136" t="s">
        <v>50</v>
      </c>
      <c r="C299" s="87"/>
      <c r="D299" s="87">
        <v>139.35154647769906</v>
      </c>
      <c r="E299" s="87">
        <v>131.70957799999999</v>
      </c>
      <c r="F299" s="87">
        <v>139.45832245102966</v>
      </c>
      <c r="G299" s="87">
        <v>57.852490523123578</v>
      </c>
      <c r="H299" s="87">
        <v>68.986217732884398</v>
      </c>
      <c r="I299" s="87">
        <v>136.6995902098258</v>
      </c>
      <c r="J299" s="137">
        <f t="shared" si="4"/>
        <v>7.7487444510296655</v>
      </c>
      <c r="K299" s="137">
        <v>239.13205679088634</v>
      </c>
      <c r="L299" s="110"/>
      <c r="M299" s="146"/>
      <c r="N299" s="197">
        <f>(Typical_retail_prices_of_petroleum_products_and_a_crude_oil_price_index_monthly[[#This Row],[Month]]&amp;" "&amp;Typical_retail_prices_of_petroleum_products_and_a_crude_oil_price_index_monthly[[#This Row],[Year]])*1</f>
        <v>41275</v>
      </c>
    </row>
    <row r="300" spans="1:14" ht="14.25" customHeight="1" x14ac:dyDescent="0.2">
      <c r="A300" s="135">
        <v>2013</v>
      </c>
      <c r="B300" s="136" t="s">
        <v>51</v>
      </c>
      <c r="C300" s="87"/>
      <c r="D300" s="87">
        <v>144.03317319716547</v>
      </c>
      <c r="E300" s="87">
        <v>136.366511</v>
      </c>
      <c r="F300" s="87">
        <v>143.90401506780512</v>
      </c>
      <c r="G300" s="87">
        <v>64.592706595905995</v>
      </c>
      <c r="H300" s="87">
        <v>74.54443001443002</v>
      </c>
      <c r="I300" s="87">
        <v>144.76940900712077</v>
      </c>
      <c r="J300" s="137">
        <f t="shared" si="4"/>
        <v>7.5375040678051164</v>
      </c>
      <c r="K300" s="137">
        <v>253.23466385596373</v>
      </c>
      <c r="L300" s="110"/>
      <c r="M300" s="146"/>
      <c r="N300" s="197">
        <f>(Typical_retail_prices_of_petroleum_products_and_a_crude_oil_price_index_monthly[[#This Row],[Month]]&amp;" "&amp;Typical_retail_prices_of_petroleum_products_and_a_crude_oil_price_index_monthly[[#This Row],[Year]])*1</f>
        <v>41306</v>
      </c>
    </row>
    <row r="301" spans="1:14" ht="14.25" customHeight="1" x14ac:dyDescent="0.2">
      <c r="A301" s="135">
        <v>2013</v>
      </c>
      <c r="B301" s="136" t="s">
        <v>52</v>
      </c>
      <c r="C301" s="87"/>
      <c r="D301" s="87">
        <v>144.98763547311378</v>
      </c>
      <c r="E301" s="87">
        <v>137.249865</v>
      </c>
      <c r="F301" s="87">
        <v>144.60951180311403</v>
      </c>
      <c r="G301" s="87">
        <v>62.725470053070509</v>
      </c>
      <c r="H301" s="87">
        <v>72.67338464005131</v>
      </c>
      <c r="I301" s="87">
        <v>140.9405559892765</v>
      </c>
      <c r="J301" s="137">
        <f t="shared" si="4"/>
        <v>7.3596468031140319</v>
      </c>
      <c r="K301" s="137">
        <v>246.54224980558607</v>
      </c>
      <c r="L301" s="110"/>
      <c r="M301" s="146"/>
      <c r="N301" s="197">
        <f>(Typical_retail_prices_of_petroleum_products_and_a_crude_oil_price_index_monthly[[#This Row],[Month]]&amp;" "&amp;Typical_retail_prices_of_petroleum_products_and_a_crude_oil_price_index_monthly[[#This Row],[Year]])*1</f>
        <v>41334</v>
      </c>
    </row>
    <row r="302" spans="1:14" ht="14.25" customHeight="1" x14ac:dyDescent="0.2">
      <c r="A302" s="135">
        <v>2013</v>
      </c>
      <c r="B302" s="136" t="s">
        <v>53</v>
      </c>
      <c r="C302" s="87"/>
      <c r="D302" s="87">
        <v>144.23831596498539</v>
      </c>
      <c r="E302" s="87">
        <v>136.80606300000002</v>
      </c>
      <c r="F302" s="87">
        <v>141.27323656454047</v>
      </c>
      <c r="G302" s="87">
        <v>57.758115996967391</v>
      </c>
      <c r="H302" s="87">
        <v>69.794580727914067</v>
      </c>
      <c r="I302" s="87">
        <v>131.61878421930444</v>
      </c>
      <c r="J302" s="137">
        <f t="shared" si="4"/>
        <v>4.4671735645404453</v>
      </c>
      <c r="K302" s="137">
        <v>230.17809751866213</v>
      </c>
      <c r="L302" s="110"/>
      <c r="M302" s="146"/>
      <c r="N302" s="197">
        <f>(Typical_retail_prices_of_petroleum_products_and_a_crude_oil_price_index_monthly[[#This Row],[Month]]&amp;" "&amp;Typical_retail_prices_of_petroleum_products_and_a_crude_oil_price_index_monthly[[#This Row],[Year]])*1</f>
        <v>41365</v>
      </c>
    </row>
    <row r="303" spans="1:14" ht="14.25" customHeight="1" x14ac:dyDescent="0.2">
      <c r="A303" s="135">
        <v>2013</v>
      </c>
      <c r="B303" s="136" t="s">
        <v>54</v>
      </c>
      <c r="C303" s="87"/>
      <c r="D303" s="87">
        <v>140.54138495206334</v>
      </c>
      <c r="E303" s="87">
        <v>132.74727900000002</v>
      </c>
      <c r="F303" s="87">
        <v>137.95112506278252</v>
      </c>
      <c r="G303" s="87">
        <v>55.392113343441999</v>
      </c>
      <c r="H303" s="87">
        <v>67.957011383678065</v>
      </c>
      <c r="I303" s="87">
        <v>130.47397249730227</v>
      </c>
      <c r="J303" s="137">
        <f t="shared" si="4"/>
        <v>5.2038460627825032</v>
      </c>
      <c r="K303" s="137">
        <v>228.29157691697378</v>
      </c>
      <c r="L303" s="110"/>
      <c r="M303" s="146"/>
      <c r="N303" s="197">
        <f>(Typical_retail_prices_of_petroleum_products_and_a_crude_oil_price_index_monthly[[#This Row],[Month]]&amp;" "&amp;Typical_retail_prices_of_petroleum_products_and_a_crude_oil_price_index_monthly[[#This Row],[Year]])*1</f>
        <v>41395</v>
      </c>
    </row>
    <row r="304" spans="1:14" ht="14.25" customHeight="1" x14ac:dyDescent="0.2">
      <c r="A304" s="135">
        <v>2013</v>
      </c>
      <c r="B304" s="136" t="s">
        <v>13</v>
      </c>
      <c r="C304" s="87"/>
      <c r="D304" s="87">
        <v>141.87676948728637</v>
      </c>
      <c r="E304" s="87">
        <v>134.06139199999998</v>
      </c>
      <c r="F304" s="87">
        <v>139.25993671521849</v>
      </c>
      <c r="G304" s="87">
        <v>54.989076952236537</v>
      </c>
      <c r="H304" s="87">
        <v>68.229177489177502</v>
      </c>
      <c r="I304" s="87">
        <v>128.2934736508108</v>
      </c>
      <c r="J304" s="137">
        <f t="shared" si="4"/>
        <v>5.1985447152185031</v>
      </c>
      <c r="K304" s="137">
        <v>224.47599161572302</v>
      </c>
      <c r="L304" s="110"/>
      <c r="M304" s="146"/>
      <c r="N304" s="197">
        <f>(Typical_retail_prices_of_petroleum_products_and_a_crude_oil_price_index_monthly[[#This Row],[Month]]&amp;" "&amp;Typical_retail_prices_of_petroleum_products_and_a_crude_oil_price_index_monthly[[#This Row],[Year]])*1</f>
        <v>41426</v>
      </c>
    </row>
    <row r="305" spans="1:14" ht="14.25" customHeight="1" x14ac:dyDescent="0.2">
      <c r="A305" s="135">
        <v>2013</v>
      </c>
      <c r="B305" s="136" t="s">
        <v>55</v>
      </c>
      <c r="C305" s="87"/>
      <c r="D305" s="87">
        <v>142.26109821964397</v>
      </c>
      <c r="E305" s="87">
        <v>134.74171100000001</v>
      </c>
      <c r="F305" s="87">
        <v>139.622535</v>
      </c>
      <c r="G305" s="87">
        <v>56.937928833881259</v>
      </c>
      <c r="H305" s="87">
        <v>70.96343940102949</v>
      </c>
      <c r="I305" s="87">
        <v>137.27805508800648</v>
      </c>
      <c r="J305" s="137">
        <f t="shared" si="4"/>
        <v>4.8808239999999898</v>
      </c>
      <c r="K305" s="137">
        <v>240.24767301502675</v>
      </c>
      <c r="L305" s="110"/>
      <c r="M305" s="146"/>
      <c r="N305" s="197">
        <f>(Typical_retail_prices_of_petroleum_products_and_a_crude_oil_price_index_monthly[[#This Row],[Month]]&amp;" "&amp;Typical_retail_prices_of_petroleum_products_and_a_crude_oil_price_index_monthly[[#This Row],[Year]])*1</f>
        <v>41456</v>
      </c>
    </row>
    <row r="306" spans="1:14" ht="14.25" customHeight="1" x14ac:dyDescent="0.2">
      <c r="A306" s="135">
        <v>2013</v>
      </c>
      <c r="B306" s="136" t="s">
        <v>56</v>
      </c>
      <c r="C306" s="87"/>
      <c r="D306" s="87">
        <v>144.4235547109422</v>
      </c>
      <c r="E306" s="87">
        <v>136.86836099999999</v>
      </c>
      <c r="F306" s="87">
        <v>141.62552200000002</v>
      </c>
      <c r="G306" s="87">
        <v>55.323256623477079</v>
      </c>
      <c r="H306" s="87">
        <v>70.078678833255353</v>
      </c>
      <c r="I306" s="87">
        <v>138.8251701817498</v>
      </c>
      <c r="J306" s="137">
        <f t="shared" si="4"/>
        <v>4.7571610000000248</v>
      </c>
      <c r="K306" s="137">
        <v>242.9996047381934</v>
      </c>
      <c r="L306" s="110"/>
      <c r="M306" s="146"/>
      <c r="N306" s="197">
        <f>(Typical_retail_prices_of_petroleum_products_and_a_crude_oil_price_index_monthly[[#This Row],[Month]]&amp;" "&amp;Typical_retail_prices_of_petroleum_products_and_a_crude_oil_price_index_monthly[[#This Row],[Year]])*1</f>
        <v>41487</v>
      </c>
    </row>
    <row r="307" spans="1:14" ht="14.25" customHeight="1" x14ac:dyDescent="0.2">
      <c r="A307" s="135">
        <v>2013</v>
      </c>
      <c r="B307" s="136" t="s">
        <v>57</v>
      </c>
      <c r="C307" s="87"/>
      <c r="D307" s="87">
        <v>145.0344468893779</v>
      </c>
      <c r="E307" s="87">
        <v>137.191123</v>
      </c>
      <c r="F307" s="87">
        <v>142.33202800000001</v>
      </c>
      <c r="G307" s="87">
        <v>56.636387545929217</v>
      </c>
      <c r="H307" s="87">
        <v>71.249723188864294</v>
      </c>
      <c r="I307" s="87">
        <v>138.18109120503487</v>
      </c>
      <c r="J307" s="137">
        <f t="shared" si="4"/>
        <v>5.1409050000000036</v>
      </c>
      <c r="K307" s="137">
        <v>241.73972181086771</v>
      </c>
      <c r="L307" s="110"/>
      <c r="M307" s="146"/>
      <c r="N307" s="197">
        <f>(Typical_retail_prices_of_petroleum_products_and_a_crude_oil_price_index_monthly[[#This Row],[Month]]&amp;" "&amp;Typical_retail_prices_of_petroleum_products_and_a_crude_oil_price_index_monthly[[#This Row],[Year]])*1</f>
        <v>41518</v>
      </c>
    </row>
    <row r="308" spans="1:14" ht="14.25" customHeight="1" x14ac:dyDescent="0.2">
      <c r="A308" s="135">
        <v>2013</v>
      </c>
      <c r="B308" s="136" t="s">
        <v>58</v>
      </c>
      <c r="C308" s="87"/>
      <c r="D308" s="87">
        <v>139.49307461492302</v>
      </c>
      <c r="E308" s="87">
        <v>131.48058600000002</v>
      </c>
      <c r="F308" s="87">
        <v>138.76394500000001</v>
      </c>
      <c r="G308" s="87">
        <v>54.437911429123957</v>
      </c>
      <c r="H308" s="87">
        <v>67.893584308763053</v>
      </c>
      <c r="I308" s="87">
        <v>132.89598883485135</v>
      </c>
      <c r="J308" s="137">
        <f t="shared" si="4"/>
        <v>7.2833589999999901</v>
      </c>
      <c r="K308" s="137">
        <v>232.48813385374876</v>
      </c>
      <c r="L308" s="110"/>
      <c r="M308" s="146"/>
      <c r="N308" s="197">
        <f>(Typical_retail_prices_of_petroleum_products_and_a_crude_oil_price_index_monthly[[#This Row],[Month]]&amp;" "&amp;Typical_retail_prices_of_petroleum_products_and_a_crude_oil_price_index_monthly[[#This Row],[Year]])*1</f>
        <v>41548</v>
      </c>
    </row>
    <row r="309" spans="1:14" ht="14.25" customHeight="1" x14ac:dyDescent="0.2">
      <c r="A309" s="135">
        <v>2013</v>
      </c>
      <c r="B309" s="136" t="s">
        <v>59</v>
      </c>
      <c r="C309" s="87"/>
      <c r="D309" s="87">
        <v>136.19936187237448</v>
      </c>
      <c r="E309" s="87">
        <v>129.73016900000002</v>
      </c>
      <c r="F309" s="87">
        <v>137.29606100000001</v>
      </c>
      <c r="G309" s="87">
        <v>54.360999806613805</v>
      </c>
      <c r="H309" s="87">
        <v>67.316624485922176</v>
      </c>
      <c r="I309" s="87">
        <v>129.6495999791787</v>
      </c>
      <c r="J309" s="137">
        <f t="shared" si="4"/>
        <v>7.565891999999991</v>
      </c>
      <c r="K309" s="137">
        <v>226.80143161474325</v>
      </c>
      <c r="L309" s="110"/>
      <c r="M309" s="146"/>
      <c r="N309" s="197">
        <f>(Typical_retail_prices_of_petroleum_products_and_a_crude_oil_price_index_monthly[[#This Row],[Month]]&amp;" "&amp;Typical_retail_prices_of_petroleum_products_and_a_crude_oil_price_index_monthly[[#This Row],[Year]])*1</f>
        <v>41579</v>
      </c>
    </row>
    <row r="310" spans="1:14" ht="14.25" customHeight="1" x14ac:dyDescent="0.2">
      <c r="A310" s="135">
        <v>2013</v>
      </c>
      <c r="B310" s="136" t="s">
        <v>60</v>
      </c>
      <c r="C310" s="87"/>
      <c r="D310" s="87">
        <v>138.54777355471097</v>
      </c>
      <c r="E310" s="87">
        <v>130.79069799999999</v>
      </c>
      <c r="F310" s="87">
        <v>138.766031</v>
      </c>
      <c r="G310" s="87">
        <v>54.722218139624822</v>
      </c>
      <c r="H310" s="87">
        <v>67.711785827269836</v>
      </c>
      <c r="I310" s="87">
        <v>131.78058920764471</v>
      </c>
      <c r="J310" s="137">
        <f t="shared" si="4"/>
        <v>7.9753330000000062</v>
      </c>
      <c r="K310" s="137">
        <v>230.60498382462541</v>
      </c>
      <c r="L310" s="110"/>
      <c r="M310" s="146"/>
      <c r="N310" s="197">
        <f>(Typical_retail_prices_of_petroleum_products_and_a_crude_oil_price_index_monthly[[#This Row],[Month]]&amp;" "&amp;Typical_retail_prices_of_petroleum_products_and_a_crude_oil_price_index_monthly[[#This Row],[Year]])*1</f>
        <v>41609</v>
      </c>
    </row>
    <row r="311" spans="1:14" ht="14.25" customHeight="1" x14ac:dyDescent="0.2">
      <c r="A311" s="135">
        <v>2014</v>
      </c>
      <c r="B311" s="136" t="s">
        <v>50</v>
      </c>
      <c r="C311" s="87"/>
      <c r="D311" s="87">
        <v>137.77164832966596</v>
      </c>
      <c r="E311" s="87">
        <v>130.163805</v>
      </c>
      <c r="F311" s="87">
        <v>138.10668699999999</v>
      </c>
      <c r="G311" s="87">
        <v>55.668187971378849</v>
      </c>
      <c r="H311" s="87">
        <v>66.67570230939576</v>
      </c>
      <c r="I311" s="87">
        <v>128.80818319471956</v>
      </c>
      <c r="J311" s="137">
        <f t="shared" si="4"/>
        <v>7.9428819999999973</v>
      </c>
      <c r="K311" s="137">
        <v>223.49921605568872</v>
      </c>
      <c r="L311" s="110"/>
      <c r="M311" s="146"/>
      <c r="N311" s="197">
        <f>(Typical_retail_prices_of_petroleum_products_and_a_crude_oil_price_index_monthly[[#This Row],[Month]]&amp;" "&amp;Typical_retail_prices_of_petroleum_products_and_a_crude_oil_price_index_monthly[[#This Row],[Year]])*1</f>
        <v>41640</v>
      </c>
    </row>
    <row r="312" spans="1:14" ht="14.25" customHeight="1" x14ac:dyDescent="0.2">
      <c r="A312" s="135">
        <v>2014</v>
      </c>
      <c r="B312" s="136" t="s">
        <v>51</v>
      </c>
      <c r="C312" s="87"/>
      <c r="D312" s="87">
        <v>136.33651130226048</v>
      </c>
      <c r="E312" s="87">
        <v>128.99663500000003</v>
      </c>
      <c r="F312" s="87">
        <v>136.65356</v>
      </c>
      <c r="G312" s="87">
        <v>52.867313865789981</v>
      </c>
      <c r="H312" s="87">
        <v>65.812492881999361</v>
      </c>
      <c r="I312" s="87">
        <v>128.52918963050874</v>
      </c>
      <c r="J312" s="137">
        <f t="shared" si="4"/>
        <v>7.6569249999999727</v>
      </c>
      <c r="K312" s="147"/>
      <c r="L312" s="110"/>
      <c r="M312" s="146"/>
      <c r="N312" s="197">
        <f>(Typical_retail_prices_of_petroleum_products_and_a_crude_oil_price_index_monthly[[#This Row],[Month]]&amp;" "&amp;Typical_retail_prices_of_petroleum_products_and_a_crude_oil_price_index_monthly[[#This Row],[Year]])*1</f>
        <v>41671</v>
      </c>
    </row>
    <row r="313" spans="1:14" ht="14.25" customHeight="1" x14ac:dyDescent="0.2">
      <c r="A313" s="135">
        <v>2014</v>
      </c>
      <c r="B313" s="136" t="s">
        <v>52</v>
      </c>
      <c r="C313" s="87"/>
      <c r="D313" s="87">
        <v>136.26155031006203</v>
      </c>
      <c r="E313" s="87">
        <v>128.61702400000001</v>
      </c>
      <c r="F313" s="87">
        <v>136.03000400000002</v>
      </c>
      <c r="G313" s="87">
        <v>51.585730032875659</v>
      </c>
      <c r="H313" s="87">
        <v>65.602233470420757</v>
      </c>
      <c r="I313" s="87">
        <v>126.26706029236064</v>
      </c>
      <c r="J313" s="137">
        <f t="shared" si="4"/>
        <v>7.4129800000000046</v>
      </c>
      <c r="K313" s="147"/>
      <c r="L313" s="110"/>
      <c r="M313" s="146"/>
      <c r="N313" s="197">
        <f>(Typical_retail_prices_of_petroleum_products_and_a_crude_oil_price_index_monthly[[#This Row],[Month]]&amp;" "&amp;Typical_retail_prices_of_petroleum_products_and_a_crude_oil_price_index_monthly[[#This Row],[Year]])*1</f>
        <v>41699</v>
      </c>
    </row>
    <row r="314" spans="1:14" ht="14.25" customHeight="1" x14ac:dyDescent="0.2">
      <c r="A314" s="135">
        <v>2014</v>
      </c>
      <c r="B314" s="136" t="s">
        <v>53</v>
      </c>
      <c r="C314" s="87"/>
      <c r="D314" s="87">
        <v>136.3440628125625</v>
      </c>
      <c r="E314" s="87">
        <v>128.79405600000001</v>
      </c>
      <c r="F314" s="87">
        <v>135.86773699999998</v>
      </c>
      <c r="G314" s="87">
        <v>51.357103074840445</v>
      </c>
      <c r="H314" s="87">
        <v>66.693935463460932</v>
      </c>
      <c r="I314" s="87">
        <v>125.43028069980497</v>
      </c>
      <c r="J314" s="137">
        <f t="shared" si="4"/>
        <v>7.073680999999965</v>
      </c>
      <c r="K314" s="147"/>
      <c r="L314" s="110"/>
      <c r="M314" s="146"/>
      <c r="N314" s="197">
        <f>(Typical_retail_prices_of_petroleum_products_and_a_crude_oil_price_index_monthly[[#This Row],[Month]]&amp;" "&amp;Typical_retail_prices_of_petroleum_products_and_a_crude_oil_price_index_monthly[[#This Row],[Year]])*1</f>
        <v>41730</v>
      </c>
    </row>
    <row r="315" spans="1:14" ht="14.25" customHeight="1" x14ac:dyDescent="0.2">
      <c r="A315" s="135">
        <v>2014</v>
      </c>
      <c r="B315" s="136" t="s">
        <v>54</v>
      </c>
      <c r="C315" s="87"/>
      <c r="D315" s="87">
        <v>137.14782356471295</v>
      </c>
      <c r="E315" s="87">
        <v>129.31913299999997</v>
      </c>
      <c r="F315" s="87">
        <v>136.10388900000001</v>
      </c>
      <c r="G315" s="87">
        <v>50.268750725198224</v>
      </c>
      <c r="H315" s="87">
        <v>63.744446377728565</v>
      </c>
      <c r="I315" s="87">
        <v>126.61696879900742</v>
      </c>
      <c r="J315" s="137">
        <f t="shared" si="4"/>
        <v>6.7847560000000442</v>
      </c>
      <c r="K315" s="147"/>
      <c r="L315" s="110"/>
      <c r="M315" s="146"/>
      <c r="N315" s="197">
        <f>(Typical_retail_prices_of_petroleum_products_and_a_crude_oil_price_index_monthly[[#This Row],[Month]]&amp;" "&amp;Typical_retail_prices_of_petroleum_products_and_a_crude_oil_price_index_monthly[[#This Row],[Year]])*1</f>
        <v>41760</v>
      </c>
    </row>
    <row r="316" spans="1:14" ht="14.25" customHeight="1" x14ac:dyDescent="0.2">
      <c r="A316" s="135">
        <v>2014</v>
      </c>
      <c r="B316" s="136" t="s">
        <v>13</v>
      </c>
      <c r="C316" s="87"/>
      <c r="D316" s="87">
        <v>137.35050810162033</v>
      </c>
      <c r="E316" s="87">
        <v>129.69879</v>
      </c>
      <c r="F316" s="87">
        <v>135.41359800000001</v>
      </c>
      <c r="G316" s="87">
        <v>51.691309224521369</v>
      </c>
      <c r="H316" s="87">
        <v>63.933639670990196</v>
      </c>
      <c r="I316" s="87">
        <v>128.20712531550794</v>
      </c>
      <c r="J316" s="137">
        <f t="shared" si="4"/>
        <v>5.714808000000005</v>
      </c>
      <c r="K316" s="147"/>
      <c r="L316" s="110"/>
      <c r="M316" s="146"/>
      <c r="N316" s="197">
        <f>(Typical_retail_prices_of_petroleum_products_and_a_crude_oil_price_index_monthly[[#This Row],[Month]]&amp;" "&amp;Typical_retail_prices_of_petroleum_products_and_a_crude_oil_price_index_monthly[[#This Row],[Year]])*1</f>
        <v>41791</v>
      </c>
    </row>
    <row r="317" spans="1:14" ht="14.25" customHeight="1" x14ac:dyDescent="0.2">
      <c r="A317" s="135">
        <v>2014</v>
      </c>
      <c r="B317" s="136" t="s">
        <v>55</v>
      </c>
      <c r="C317" s="87"/>
      <c r="D317" s="87">
        <v>138.66865022850268</v>
      </c>
      <c r="E317" s="87">
        <v>131.12031332252138</v>
      </c>
      <c r="F317" s="87">
        <v>136.00770251585504</v>
      </c>
      <c r="G317" s="87">
        <v>51.334170999999998</v>
      </c>
      <c r="H317" s="87">
        <v>62.551986999999997</v>
      </c>
      <c r="I317" s="87">
        <v>123.03499952575828</v>
      </c>
      <c r="J317" s="137">
        <f t="shared" si="4"/>
        <v>4.8873891933336608</v>
      </c>
      <c r="K317" s="147"/>
      <c r="L317" s="125"/>
      <c r="M317" s="125"/>
      <c r="N317" s="197">
        <f>(Typical_retail_prices_of_petroleum_products_and_a_crude_oil_price_index_monthly[[#This Row],[Month]]&amp;" "&amp;Typical_retail_prices_of_petroleum_products_and_a_crude_oil_price_index_monthly[[#This Row],[Year]])*1</f>
        <v>41821</v>
      </c>
    </row>
    <row r="318" spans="1:14" ht="14.25" customHeight="1" x14ac:dyDescent="0.2">
      <c r="A318" s="135">
        <v>2014</v>
      </c>
      <c r="B318" s="136" t="s">
        <v>56</v>
      </c>
      <c r="C318" s="87"/>
      <c r="D318" s="87">
        <v>136.84726708809299</v>
      </c>
      <c r="E318" s="87">
        <v>129.26998619398003</v>
      </c>
      <c r="F318" s="87">
        <v>133.61397856642014</v>
      </c>
      <c r="G318" s="87">
        <v>51.147076999999996</v>
      </c>
      <c r="H318" s="87">
        <v>62.609354000000003</v>
      </c>
      <c r="I318" s="87">
        <v>119.45407417160702</v>
      </c>
      <c r="J318" s="137">
        <f t="shared" si="4"/>
        <v>4.3439923724401126</v>
      </c>
      <c r="K318" s="147"/>
      <c r="L318" s="125"/>
      <c r="M318" s="125"/>
      <c r="N318" s="197">
        <f>(Typical_retail_prices_of_petroleum_products_and_a_crude_oil_price_index_monthly[[#This Row],[Month]]&amp;" "&amp;Typical_retail_prices_of_petroleum_products_and_a_crude_oil_price_index_monthly[[#This Row],[Year]])*1</f>
        <v>41852</v>
      </c>
    </row>
    <row r="319" spans="1:14" ht="14.25" customHeight="1" x14ac:dyDescent="0.2">
      <c r="A319" s="135">
        <v>2014</v>
      </c>
      <c r="B319" s="136" t="s">
        <v>57</v>
      </c>
      <c r="C319" s="87"/>
      <c r="D319" s="87">
        <v>136.12827546066271</v>
      </c>
      <c r="E319" s="87">
        <v>128.51363951447328</v>
      </c>
      <c r="F319" s="87">
        <v>133.07131880571035</v>
      </c>
      <c r="G319" s="87">
        <v>51.023101000000004</v>
      </c>
      <c r="H319" s="87">
        <v>61.90102499999999</v>
      </c>
      <c r="I319" s="87">
        <v>116.31166296529366</v>
      </c>
      <c r="J319" s="137">
        <f t="shared" si="4"/>
        <v>4.5576792912370649</v>
      </c>
      <c r="K319" s="147"/>
      <c r="L319" s="125"/>
      <c r="M319" s="125"/>
      <c r="N319" s="197">
        <f>(Typical_retail_prices_of_petroleum_products_and_a_crude_oil_price_index_monthly[[#This Row],[Month]]&amp;" "&amp;Typical_retail_prices_of_petroleum_products_and_a_crude_oil_price_index_monthly[[#This Row],[Year]])*1</f>
        <v>41883</v>
      </c>
    </row>
    <row r="320" spans="1:14" ht="14.25" customHeight="1" x14ac:dyDescent="0.2">
      <c r="A320" s="135">
        <v>2014</v>
      </c>
      <c r="B320" s="136" t="s">
        <v>58</v>
      </c>
      <c r="C320" s="87"/>
      <c r="D320" s="87">
        <v>134.23615367320502</v>
      </c>
      <c r="E320" s="87">
        <v>126.75774663537119</v>
      </c>
      <c r="F320" s="87">
        <v>131.0819765451586</v>
      </c>
      <c r="G320" s="87">
        <v>46.725180999999992</v>
      </c>
      <c r="H320" s="87">
        <v>58.658971000000001</v>
      </c>
      <c r="I320" s="87">
        <v>106.44621776261597</v>
      </c>
      <c r="J320" s="137">
        <f t="shared" si="4"/>
        <v>4.3242299097874053</v>
      </c>
      <c r="K320" s="147"/>
      <c r="L320" s="125"/>
      <c r="M320" s="125"/>
      <c r="N320" s="197">
        <f>(Typical_retail_prices_of_petroleum_products_and_a_crude_oil_price_index_monthly[[#This Row],[Month]]&amp;" "&amp;Typical_retail_prices_of_petroleum_products_and_a_crude_oil_price_index_monthly[[#This Row],[Year]])*1</f>
        <v>41913</v>
      </c>
    </row>
    <row r="321" spans="1:14" ht="14.25" customHeight="1" x14ac:dyDescent="0.2">
      <c r="A321" s="135">
        <v>2014</v>
      </c>
      <c r="B321" s="136" t="s">
        <v>59</v>
      </c>
      <c r="C321" s="87"/>
      <c r="D321" s="87">
        <v>130.02474722300082</v>
      </c>
      <c r="E321" s="87">
        <v>122.47706851341709</v>
      </c>
      <c r="F321" s="87">
        <v>127.17997624801116</v>
      </c>
      <c r="G321" s="87">
        <v>46.322657</v>
      </c>
      <c r="H321" s="87">
        <v>57.794692999999995</v>
      </c>
      <c r="I321" s="87">
        <v>98.687995476032043</v>
      </c>
      <c r="J321" s="137">
        <f t="shared" si="4"/>
        <v>4.7029077345940635</v>
      </c>
      <c r="K321" s="147"/>
      <c r="L321" s="125"/>
      <c r="M321" s="125"/>
      <c r="N321" s="197">
        <f>(Typical_retail_prices_of_petroleum_products_and_a_crude_oil_price_index_monthly[[#This Row],[Month]]&amp;" "&amp;Typical_retail_prices_of_petroleum_products_and_a_crude_oil_price_index_monthly[[#This Row],[Year]])*1</f>
        <v>41944</v>
      </c>
    </row>
    <row r="322" spans="1:14" ht="14.25" customHeight="1" x14ac:dyDescent="0.2">
      <c r="A322" s="135">
        <v>2014</v>
      </c>
      <c r="B322" s="136" t="s">
        <v>60</v>
      </c>
      <c r="C322" s="87"/>
      <c r="D322" s="87">
        <v>123.70762704186185</v>
      </c>
      <c r="E322" s="87">
        <v>116.22203807356846</v>
      </c>
      <c r="F322" s="87">
        <v>122.36555881428799</v>
      </c>
      <c r="G322" s="87">
        <v>41.749200000000002</v>
      </c>
      <c r="H322" s="87">
        <v>51.403921999999994</v>
      </c>
      <c r="I322" s="87">
        <v>80.543696677064048</v>
      </c>
      <c r="J322" s="137">
        <f t="shared" si="4"/>
        <v>6.1435207407195378</v>
      </c>
      <c r="K322" s="147"/>
      <c r="L322" s="125"/>
      <c r="M322" s="125"/>
      <c r="N322" s="197">
        <f>(Typical_retail_prices_of_petroleum_products_and_a_crude_oil_price_index_monthly[[#This Row],[Month]]&amp;" "&amp;Typical_retail_prices_of_petroleum_products_and_a_crude_oil_price_index_monthly[[#This Row],[Year]])*1</f>
        <v>41974</v>
      </c>
    </row>
    <row r="323" spans="1:14" ht="14.25" customHeight="1" x14ac:dyDescent="0.2">
      <c r="A323" s="135">
        <v>2015</v>
      </c>
      <c r="B323" s="136" t="s">
        <v>50</v>
      </c>
      <c r="C323" s="87"/>
      <c r="D323" s="87">
        <v>116.2243203907766</v>
      </c>
      <c r="E323" s="87">
        <v>108.44509033561255</v>
      </c>
      <c r="F323" s="87">
        <v>115.84513017206709</v>
      </c>
      <c r="G323" s="87">
        <v>36.432616999999993</v>
      </c>
      <c r="H323" s="87">
        <v>46.331202999999995</v>
      </c>
      <c r="I323" s="87">
        <v>64.571674045134529</v>
      </c>
      <c r="J323" s="137">
        <f t="shared" si="4"/>
        <v>7.400039836454539</v>
      </c>
      <c r="K323" s="147"/>
      <c r="L323" s="125"/>
      <c r="M323" s="125"/>
      <c r="N323" s="197">
        <f>(Typical_retail_prices_of_petroleum_products_and_a_crude_oil_price_index_monthly[[#This Row],[Month]]&amp;" "&amp;Typical_retail_prices_of_petroleum_products_and_a_crude_oil_price_index_monthly[[#This Row],[Year]])*1</f>
        <v>42005</v>
      </c>
    </row>
    <row r="324" spans="1:14" ht="14.25" customHeight="1" x14ac:dyDescent="0.2">
      <c r="A324" s="135">
        <v>2015</v>
      </c>
      <c r="B324" s="136" t="s">
        <v>51</v>
      </c>
      <c r="C324" s="87"/>
      <c r="D324" s="87">
        <v>114.93909842636636</v>
      </c>
      <c r="E324" s="87">
        <v>107.19525562477767</v>
      </c>
      <c r="F324" s="87">
        <v>114.60482432705925</v>
      </c>
      <c r="G324" s="87">
        <v>37.270315999999994</v>
      </c>
      <c r="H324" s="87">
        <v>48.711153999999993</v>
      </c>
      <c r="I324" s="87">
        <v>70.020832092976335</v>
      </c>
      <c r="J324" s="137">
        <f t="shared" si="4"/>
        <v>7.4095687022815753</v>
      </c>
      <c r="K324" s="147"/>
      <c r="L324" s="125"/>
      <c r="M324" s="125"/>
      <c r="N324" s="197">
        <f>(Typical_retail_prices_of_petroleum_products_and_a_crude_oil_price_index_monthly[[#This Row],[Month]]&amp;" "&amp;Typical_retail_prices_of_petroleum_products_and_a_crude_oil_price_index_monthly[[#This Row],[Year]])*1</f>
        <v>42036</v>
      </c>
    </row>
    <row r="325" spans="1:14" ht="14.25" customHeight="1" x14ac:dyDescent="0.2">
      <c r="A325" s="135">
        <v>2015</v>
      </c>
      <c r="B325" s="136" t="s">
        <v>52</v>
      </c>
      <c r="C325" s="87"/>
      <c r="D325" s="87">
        <v>118.68251254995549</v>
      </c>
      <c r="E325" s="87">
        <v>111.0420528125703</v>
      </c>
      <c r="F325" s="87">
        <v>118.21098075553682</v>
      </c>
      <c r="G325" s="87">
        <v>36.843830999999994</v>
      </c>
      <c r="H325" s="87">
        <v>48.566274999999997</v>
      </c>
      <c r="I325" s="87">
        <v>73.844234882140441</v>
      </c>
      <c r="J325" s="137">
        <f t="shared" si="4"/>
        <v>7.1689279429665191</v>
      </c>
      <c r="K325" s="147"/>
      <c r="L325" s="125"/>
      <c r="M325" s="125"/>
      <c r="N325" s="197">
        <f>(Typical_retail_prices_of_petroleum_products_and_a_crude_oil_price_index_monthly[[#This Row],[Month]]&amp;" "&amp;Typical_retail_prices_of_petroleum_products_and_a_crude_oil_price_index_monthly[[#This Row],[Year]])*1</f>
        <v>42064</v>
      </c>
    </row>
    <row r="326" spans="1:14" ht="14.25" customHeight="1" x14ac:dyDescent="0.2">
      <c r="A326" s="135">
        <v>2015</v>
      </c>
      <c r="B326" s="136" t="s">
        <v>53</v>
      </c>
      <c r="C326" s="87"/>
      <c r="D326" s="87">
        <v>120.07416680655409</v>
      </c>
      <c r="E326" s="87">
        <v>112.54747322161757</v>
      </c>
      <c r="F326" s="87">
        <v>119.09091328262988</v>
      </c>
      <c r="G326" s="87">
        <v>36.473620000000004</v>
      </c>
      <c r="H326" s="87">
        <v>48.200792</v>
      </c>
      <c r="I326" s="87">
        <v>76.232980966915818</v>
      </c>
      <c r="J326" s="137">
        <f t="shared" si="4"/>
        <v>6.5434400610123191</v>
      </c>
      <c r="K326" s="147"/>
      <c r="L326" s="125"/>
      <c r="M326" s="125"/>
      <c r="N326" s="197">
        <f>(Typical_retail_prices_of_petroleum_products_and_a_crude_oil_price_index_monthly[[#This Row],[Month]]&amp;" "&amp;Typical_retail_prices_of_petroleum_products_and_a_crude_oil_price_index_monthly[[#This Row],[Year]])*1</f>
        <v>42095</v>
      </c>
    </row>
    <row r="327" spans="1:14" ht="14.25" customHeight="1" x14ac:dyDescent="0.2">
      <c r="A327" s="135">
        <v>2015</v>
      </c>
      <c r="B327" s="136" t="s">
        <v>54</v>
      </c>
      <c r="C327" s="87"/>
      <c r="D327" s="87">
        <v>123.32461669315381</v>
      </c>
      <c r="E327" s="87">
        <v>115.74955790764177</v>
      </c>
      <c r="F327" s="87">
        <v>120.9674548009347</v>
      </c>
      <c r="G327" s="87">
        <v>36.870227</v>
      </c>
      <c r="H327" s="87">
        <v>49.479604999999992</v>
      </c>
      <c r="I327" s="87">
        <v>80.439098893677141</v>
      </c>
      <c r="J327" s="137">
        <f t="shared" si="4"/>
        <v>5.2178968932929308</v>
      </c>
      <c r="K327" s="147"/>
      <c r="L327" s="125"/>
      <c r="M327" s="125"/>
      <c r="N327" s="197">
        <f>(Typical_retail_prices_of_petroleum_products_and_a_crude_oil_price_index_monthly[[#This Row],[Month]]&amp;" "&amp;Typical_retail_prices_of_petroleum_products_and_a_crude_oil_price_index_monthly[[#This Row],[Year]])*1</f>
        <v>42125</v>
      </c>
    </row>
    <row r="328" spans="1:14" ht="14.25" customHeight="1" x14ac:dyDescent="0.2">
      <c r="A328" s="135">
        <v>2015</v>
      </c>
      <c r="B328" s="136" t="s">
        <v>13</v>
      </c>
      <c r="C328" s="87"/>
      <c r="D328" s="87">
        <v>123.95593392286771</v>
      </c>
      <c r="E328" s="87">
        <v>116.39630253982509</v>
      </c>
      <c r="F328" s="87">
        <v>121.24244809918015</v>
      </c>
      <c r="G328" s="87">
        <v>37.112939000000004</v>
      </c>
      <c r="H328" s="87">
        <v>49.690142000000009</v>
      </c>
      <c r="I328" s="87">
        <v>76.75935270520722</v>
      </c>
      <c r="J328" s="137">
        <f t="shared" si="4"/>
        <v>4.8461455593550653</v>
      </c>
      <c r="K328" s="147"/>
      <c r="L328" s="125"/>
      <c r="M328" s="125"/>
      <c r="N328" s="197">
        <f>(Typical_retail_prices_of_petroleum_products_and_a_crude_oil_price_index_monthly[[#This Row],[Month]]&amp;" "&amp;Typical_retail_prices_of_petroleum_products_and_a_crude_oil_price_index_monthly[[#This Row],[Year]])*1</f>
        <v>42156</v>
      </c>
    </row>
    <row r="329" spans="1:14" ht="14.25" customHeight="1" x14ac:dyDescent="0.2">
      <c r="A329" s="135">
        <v>2015</v>
      </c>
      <c r="B329" s="136" t="s">
        <v>55</v>
      </c>
      <c r="C329" s="87"/>
      <c r="D329" s="87">
        <v>124.31426471807133</v>
      </c>
      <c r="E329" s="87">
        <v>116.40329866923989</v>
      </c>
      <c r="F329" s="87">
        <v>118.73215718132138</v>
      </c>
      <c r="G329" s="87">
        <v>36.493231000000002</v>
      </c>
      <c r="H329" s="87">
        <v>48.258850999999993</v>
      </c>
      <c r="I329" s="87">
        <v>71.57729955728712</v>
      </c>
      <c r="J329" s="137">
        <f t="shared" si="4"/>
        <v>2.3288585120814957</v>
      </c>
      <c r="K329" s="147"/>
      <c r="L329" s="125"/>
      <c r="M329" s="125"/>
      <c r="N329" s="197">
        <f>(Typical_retail_prices_of_petroleum_products_and_a_crude_oil_price_index_monthly[[#This Row],[Month]]&amp;" "&amp;Typical_retail_prices_of_petroleum_products_and_a_crude_oil_price_index_monthly[[#This Row],[Year]])*1</f>
        <v>42186</v>
      </c>
    </row>
    <row r="330" spans="1:14" ht="14.25" customHeight="1" x14ac:dyDescent="0.2">
      <c r="A330" s="135">
        <v>2015</v>
      </c>
      <c r="B330" s="136" t="s">
        <v>56</v>
      </c>
      <c r="C330" s="87"/>
      <c r="D330" s="87">
        <v>122.32786276759272</v>
      </c>
      <c r="E330" s="87">
        <v>114.48238158941869</v>
      </c>
      <c r="F330" s="87">
        <v>111.70248786533506</v>
      </c>
      <c r="G330" s="87">
        <v>30.375295999999999</v>
      </c>
      <c r="H330" s="87">
        <v>43.259473999999997</v>
      </c>
      <c r="I330" s="87">
        <v>59.947945734369981</v>
      </c>
      <c r="J330" s="137">
        <f t="shared" si="4"/>
        <v>-2.7798937240836352</v>
      </c>
      <c r="K330" s="147"/>
      <c r="L330" s="125"/>
      <c r="M330" s="125"/>
      <c r="N330" s="197">
        <f>(Typical_retail_prices_of_petroleum_products_and_a_crude_oil_price_index_monthly[[#This Row],[Month]]&amp;" "&amp;Typical_retail_prices_of_petroleum_products_and_a_crude_oil_price_index_monthly[[#This Row],[Year]])*1</f>
        <v>42217</v>
      </c>
    </row>
    <row r="331" spans="1:14" ht="14.25" customHeight="1" x14ac:dyDescent="0.2">
      <c r="A331" s="135">
        <v>2015</v>
      </c>
      <c r="B331" s="136" t="s">
        <v>57</v>
      </c>
      <c r="C331" s="87"/>
      <c r="D331" s="87">
        <v>118.63064912982597</v>
      </c>
      <c r="E331" s="87">
        <v>111.49316544650968</v>
      </c>
      <c r="F331" s="87">
        <v>109.81140500000002</v>
      </c>
      <c r="G331" s="87">
        <v>31.100999999999996</v>
      </c>
      <c r="H331" s="87">
        <v>43.381056000000008</v>
      </c>
      <c r="I331" s="87">
        <v>60.040105892111711</v>
      </c>
      <c r="J331" s="137">
        <f t="shared" si="4"/>
        <v>-1.6817604465096565</v>
      </c>
      <c r="K331" s="147"/>
      <c r="L331" s="148"/>
      <c r="M331" s="125"/>
      <c r="N331" s="197">
        <f>(Typical_retail_prices_of_petroleum_products_and_a_crude_oil_price_index_monthly[[#This Row],[Month]]&amp;" "&amp;Typical_retail_prices_of_petroleum_products_and_a_crude_oil_price_index_monthly[[#This Row],[Year]])*1</f>
        <v>42248</v>
      </c>
    </row>
    <row r="332" spans="1:14" ht="14.25" customHeight="1" x14ac:dyDescent="0.2">
      <c r="A332" s="135">
        <v>2015</v>
      </c>
      <c r="B332" s="136" t="s">
        <v>58</v>
      </c>
      <c r="C332" s="87"/>
      <c r="D332" s="87">
        <v>117.22148629725943</v>
      </c>
      <c r="E332" s="87">
        <v>108.8961583893322</v>
      </c>
      <c r="F332" s="87">
        <v>110.68269900000003</v>
      </c>
      <c r="G332" s="87">
        <v>31.28</v>
      </c>
      <c r="H332" s="87">
        <v>44.027853000000007</v>
      </c>
      <c r="I332" s="87">
        <v>61.483986967916223</v>
      </c>
      <c r="J332" s="137">
        <f t="shared" si="4"/>
        <v>1.7865406106678279</v>
      </c>
      <c r="K332" s="149"/>
      <c r="L332" s="148"/>
      <c r="M332" s="149"/>
      <c r="N332" s="197">
        <f>(Typical_retail_prices_of_petroleum_products_and_a_crude_oil_price_index_monthly[[#This Row],[Month]]&amp;" "&amp;Typical_retail_prices_of_petroleum_products_and_a_crude_oil_price_index_monthly[[#This Row],[Year]])*1</f>
        <v>42278</v>
      </c>
    </row>
    <row r="333" spans="1:14" ht="14.25" customHeight="1" x14ac:dyDescent="0.2">
      <c r="A333" s="135">
        <v>2015</v>
      </c>
      <c r="B333" s="136" t="s">
        <v>59</v>
      </c>
      <c r="C333" s="87"/>
      <c r="D333" s="87">
        <v>115.64095619123825</v>
      </c>
      <c r="E333" s="87">
        <v>107.23898834237428</v>
      </c>
      <c r="F333" s="87">
        <v>110.12272</v>
      </c>
      <c r="G333" s="87">
        <v>30.017999999999997</v>
      </c>
      <c r="H333" s="87">
        <v>41.568132999999996</v>
      </c>
      <c r="I333" s="87">
        <v>57.136892724069916</v>
      </c>
      <c r="J333" s="137">
        <f t="shared" si="4"/>
        <v>2.8837316576257166</v>
      </c>
      <c r="K333" s="149"/>
      <c r="L333" s="148"/>
      <c r="M333" s="149"/>
      <c r="N333" s="197">
        <f>(Typical_retail_prices_of_petroleum_products_and_a_crude_oil_price_index_monthly[[#This Row],[Month]]&amp;" "&amp;Typical_retail_prices_of_petroleum_products_and_a_crude_oil_price_index_monthly[[#This Row],[Year]])*1</f>
        <v>42309</v>
      </c>
    </row>
    <row r="334" spans="1:14" ht="14.25" customHeight="1" x14ac:dyDescent="0.2">
      <c r="A334" s="135">
        <v>2015</v>
      </c>
      <c r="B334" s="136" t="s">
        <v>60</v>
      </c>
      <c r="C334" s="87"/>
      <c r="D334" s="87">
        <v>112.35528805761152</v>
      </c>
      <c r="E334" s="87">
        <v>103.679396929288</v>
      </c>
      <c r="F334" s="87">
        <v>107.76825000000002</v>
      </c>
      <c r="G334" s="87">
        <v>28.588000000000001</v>
      </c>
      <c r="H334" s="87">
        <v>38.101939000000002</v>
      </c>
      <c r="I334" s="87">
        <v>50.787029460469675</v>
      </c>
      <c r="J334" s="137">
        <f t="shared" si="4"/>
        <v>4.0888530707120196</v>
      </c>
      <c r="K334" s="149"/>
      <c r="L334" s="150"/>
      <c r="M334" s="149"/>
      <c r="N334" s="197">
        <f>(Typical_retail_prices_of_petroleum_products_and_a_crude_oil_price_index_monthly[[#This Row],[Month]]&amp;" "&amp;Typical_retail_prices_of_petroleum_products_and_a_crude_oil_price_index_monthly[[#This Row],[Year]])*1</f>
        <v>42339</v>
      </c>
    </row>
    <row r="335" spans="1:14" ht="14.25" customHeight="1" x14ac:dyDescent="0.2">
      <c r="A335" s="135">
        <v>2016</v>
      </c>
      <c r="B335" s="136" t="s">
        <v>50</v>
      </c>
      <c r="C335" s="87"/>
      <c r="D335" s="87">
        <v>110.243857771554</v>
      </c>
      <c r="E335" s="87">
        <v>101.74238646628896</v>
      </c>
      <c r="F335" s="87">
        <v>102.52259600000002</v>
      </c>
      <c r="G335" s="87">
        <v>22.813000000000002</v>
      </c>
      <c r="H335" s="87">
        <v>35.185762999999994</v>
      </c>
      <c r="I335" s="87">
        <v>44.0539370567246</v>
      </c>
      <c r="J335" s="137">
        <f t="shared" si="4"/>
        <v>0.78020953371105861</v>
      </c>
      <c r="K335" s="149"/>
      <c r="L335" s="148"/>
      <c r="M335" s="149"/>
      <c r="N335" s="197">
        <f>(Typical_retail_prices_of_petroleum_products_and_a_crude_oil_price_index_monthly[[#This Row],[Month]]&amp;" "&amp;Typical_retail_prices_of_petroleum_products_and_a_crude_oil_price_index_monthly[[#This Row],[Year]])*1</f>
        <v>42370</v>
      </c>
    </row>
    <row r="336" spans="1:14" ht="14.25" customHeight="1" x14ac:dyDescent="0.2">
      <c r="A336" s="135">
        <v>2016</v>
      </c>
      <c r="B336" s="136" t="s">
        <v>51</v>
      </c>
      <c r="C336" s="87"/>
      <c r="D336" s="87">
        <v>109.71915383076616</v>
      </c>
      <c r="E336" s="87">
        <v>101.4025375718214</v>
      </c>
      <c r="F336" s="87">
        <v>101.020909</v>
      </c>
      <c r="G336" s="87">
        <v>21.891999999999999</v>
      </c>
      <c r="H336" s="87">
        <v>33.459595</v>
      </c>
      <c r="I336" s="87">
        <v>42.964782249934082</v>
      </c>
      <c r="J336" s="137">
        <f t="shared" si="4"/>
        <v>-0.38162857182139476</v>
      </c>
      <c r="K336" s="149"/>
      <c r="L336" s="148"/>
      <c r="M336" s="149"/>
      <c r="N336" s="197">
        <f>(Typical_retail_prices_of_petroleum_products_and_a_crude_oil_price_index_monthly[[#This Row],[Month]]&amp;" "&amp;Typical_retail_prices_of_petroleum_products_and_a_crude_oil_price_index_monthly[[#This Row],[Year]])*1</f>
        <v>42401</v>
      </c>
    </row>
    <row r="337" spans="1:14" ht="14.25" customHeight="1" x14ac:dyDescent="0.2">
      <c r="A337" s="135">
        <v>2016</v>
      </c>
      <c r="B337" s="136" t="s">
        <v>52</v>
      </c>
      <c r="C337" s="87"/>
      <c r="D337" s="87">
        <v>110.52776755351071</v>
      </c>
      <c r="E337" s="87">
        <v>101.72685884394333</v>
      </c>
      <c r="F337" s="87">
        <v>102.399034</v>
      </c>
      <c r="G337" s="87">
        <v>26.428000000000001</v>
      </c>
      <c r="H337" s="87">
        <v>38.213878999999999</v>
      </c>
      <c r="I337" s="87">
        <v>51.903457674263493</v>
      </c>
      <c r="J337" s="137">
        <f t="shared" si="4"/>
        <v>0.67217515605666733</v>
      </c>
      <c r="K337" s="149"/>
      <c r="L337" s="148"/>
      <c r="M337" s="149"/>
      <c r="N337" s="197">
        <f>(Typical_retail_prices_of_petroleum_products_and_a_crude_oil_price_index_monthly[[#This Row],[Month]]&amp;" "&amp;Typical_retail_prices_of_petroleum_products_and_a_crude_oil_price_index_monthly[[#This Row],[Year]])*1</f>
        <v>42430</v>
      </c>
    </row>
    <row r="338" spans="1:14" ht="14.25" customHeight="1" x14ac:dyDescent="0.2">
      <c r="A338" s="135">
        <v>2016</v>
      </c>
      <c r="B338" s="136" t="s">
        <v>53</v>
      </c>
      <c r="C338" s="87"/>
      <c r="D338" s="87">
        <v>115.01596319263851</v>
      </c>
      <c r="E338" s="87">
        <v>106.44284560816905</v>
      </c>
      <c r="F338" s="87">
        <v>106.943421</v>
      </c>
      <c r="G338" s="87">
        <v>27.398000000000003</v>
      </c>
      <c r="H338" s="87">
        <v>38.835974</v>
      </c>
      <c r="I338" s="87">
        <v>55.669633984351179</v>
      </c>
      <c r="J338" s="137">
        <f t="shared" si="4"/>
        <v>0.50057539183094946</v>
      </c>
      <c r="K338" s="149"/>
      <c r="L338" s="148"/>
      <c r="M338" s="149"/>
      <c r="N338" s="197">
        <f>(Typical_retail_prices_of_petroleum_products_and_a_crude_oil_price_index_monthly[[#This Row],[Month]]&amp;" "&amp;Typical_retail_prices_of_petroleum_products_and_a_crude_oil_price_index_monthly[[#This Row],[Year]])*1</f>
        <v>42461</v>
      </c>
    </row>
    <row r="339" spans="1:14" ht="14.25" customHeight="1" x14ac:dyDescent="0.2">
      <c r="A339" s="135">
        <v>2016</v>
      </c>
      <c r="B339" s="136" t="s">
        <v>54</v>
      </c>
      <c r="C339" s="87"/>
      <c r="D339" s="87">
        <v>117.18915883176636</v>
      </c>
      <c r="E339" s="87">
        <v>108.43411239403076</v>
      </c>
      <c r="F339" s="87">
        <v>109.07089400000002</v>
      </c>
      <c r="G339" s="87">
        <v>29.558000000000003</v>
      </c>
      <c r="H339" s="87">
        <v>42.078426</v>
      </c>
      <c r="I339" s="87">
        <v>61.976967486254786</v>
      </c>
      <c r="J339" s="137">
        <f t="shared" si="4"/>
        <v>0.63678160596926148</v>
      </c>
      <c r="K339" s="149"/>
      <c r="L339" s="148"/>
      <c r="M339" s="149"/>
      <c r="N339" s="197">
        <f>(Typical_retail_prices_of_petroleum_products_and_a_crude_oil_price_index_monthly[[#This Row],[Month]]&amp;" "&amp;Typical_retail_prices_of_petroleum_products_and_a_crude_oil_price_index_monthly[[#This Row],[Year]])*1</f>
        <v>42491</v>
      </c>
    </row>
    <row r="340" spans="1:14" ht="14.25" customHeight="1" x14ac:dyDescent="0.2">
      <c r="A340" s="135">
        <v>2016</v>
      </c>
      <c r="B340" s="136" t="s">
        <v>13</v>
      </c>
      <c r="C340" s="87"/>
      <c r="D340" s="87">
        <v>119.71385577115426</v>
      </c>
      <c r="E340" s="87">
        <v>110.96341401246198</v>
      </c>
      <c r="F340" s="87">
        <v>111.856993</v>
      </c>
      <c r="G340" s="87">
        <v>32.005000000000003</v>
      </c>
      <c r="H340" s="87">
        <v>44.299308000000003</v>
      </c>
      <c r="I340" s="87">
        <v>66.171205897687202</v>
      </c>
      <c r="J340" s="137">
        <f t="shared" si="4"/>
        <v>0.8935789875380209</v>
      </c>
      <c r="K340" s="149"/>
      <c r="L340" s="148"/>
      <c r="M340" s="149"/>
      <c r="N340" s="197">
        <f>(Typical_retail_prices_of_petroleum_products_and_a_crude_oil_price_index_monthly[[#This Row],[Month]]&amp;" "&amp;Typical_retail_prices_of_petroleum_products_and_a_crude_oil_price_index_monthly[[#This Row],[Year]])*1</f>
        <v>42522</v>
      </c>
    </row>
    <row r="341" spans="1:14" ht="14.25" customHeight="1" x14ac:dyDescent="0.2">
      <c r="A341" s="135">
        <v>2016</v>
      </c>
      <c r="B341" s="136" t="s">
        <v>55</v>
      </c>
      <c r="C341" s="87"/>
      <c r="D341" s="87">
        <v>120.4567573514703</v>
      </c>
      <c r="E341" s="87">
        <v>111.66290536362959</v>
      </c>
      <c r="F341" s="87">
        <v>112.65084500000002</v>
      </c>
      <c r="G341" s="87">
        <v>32.383000000000003</v>
      </c>
      <c r="H341" s="87">
        <v>44.492311999999998</v>
      </c>
      <c r="I341" s="87">
        <v>66.839713488477486</v>
      </c>
      <c r="J341" s="137">
        <f t="shared" si="4"/>
        <v>0.98793963637042737</v>
      </c>
      <c r="K341" s="149"/>
      <c r="L341" s="148"/>
      <c r="M341" s="149"/>
      <c r="N341" s="197">
        <f>(Typical_retail_prices_of_petroleum_products_and_a_crude_oil_price_index_monthly[[#This Row],[Month]]&amp;" "&amp;Typical_retail_prices_of_petroleum_products_and_a_crude_oil_price_index_monthly[[#This Row],[Year]])*1</f>
        <v>42552</v>
      </c>
    </row>
    <row r="342" spans="1:14" ht="14.25" customHeight="1" x14ac:dyDescent="0.2">
      <c r="A342" s="135">
        <v>2016</v>
      </c>
      <c r="B342" s="136" t="s">
        <v>56</v>
      </c>
      <c r="C342" s="87"/>
      <c r="D342" s="87">
        <v>118.35466493298658</v>
      </c>
      <c r="E342" s="87">
        <v>109.04960402185078</v>
      </c>
      <c r="F342" s="87">
        <v>110.68451</v>
      </c>
      <c r="G342" s="87">
        <v>30.033000000000001</v>
      </c>
      <c r="H342" s="87">
        <v>43.743884000000001</v>
      </c>
      <c r="I342" s="87">
        <v>67.05349029541604</v>
      </c>
      <c r="J342" s="137">
        <f t="shared" si="4"/>
        <v>1.6349059781492201</v>
      </c>
      <c r="K342" s="149"/>
      <c r="L342" s="148"/>
      <c r="M342" s="149"/>
      <c r="N342" s="197">
        <f>(Typical_retail_prices_of_petroleum_products_and_a_crude_oil_price_index_monthly[[#This Row],[Month]]&amp;" "&amp;Typical_retail_prices_of_petroleum_products_and_a_crude_oil_price_index_monthly[[#This Row],[Year]])*1</f>
        <v>42583</v>
      </c>
    </row>
    <row r="343" spans="1:14" ht="14.25" customHeight="1" x14ac:dyDescent="0.2">
      <c r="A343" s="135">
        <v>2016</v>
      </c>
      <c r="B343" s="136" t="s">
        <v>57</v>
      </c>
      <c r="C343" s="87"/>
      <c r="D343" s="87">
        <v>120.1286277255451</v>
      </c>
      <c r="E343" s="87">
        <v>111.21109967971043</v>
      </c>
      <c r="F343" s="87">
        <v>113.23174</v>
      </c>
      <c r="G343" s="87">
        <v>31.938999999999997</v>
      </c>
      <c r="H343" s="87">
        <v>44.483657000000001</v>
      </c>
      <c r="I343" s="87">
        <v>69.331807801751296</v>
      </c>
      <c r="J343" s="137">
        <f t="shared" si="4"/>
        <v>2.0206403202895729</v>
      </c>
      <c r="K343" s="149"/>
      <c r="L343" s="148"/>
      <c r="M343" s="149"/>
      <c r="N343" s="197">
        <f>(Typical_retail_prices_of_petroleum_products_and_a_crude_oil_price_index_monthly[[#This Row],[Month]]&amp;" "&amp;Typical_retail_prices_of_petroleum_products_and_a_crude_oil_price_index_monthly[[#This Row],[Year]])*1</f>
        <v>42614</v>
      </c>
    </row>
    <row r="344" spans="1:14" ht="14.25" customHeight="1" x14ac:dyDescent="0.2">
      <c r="A344" s="135">
        <v>2016</v>
      </c>
      <c r="B344" s="136" t="s">
        <v>58</v>
      </c>
      <c r="C344" s="87"/>
      <c r="D344" s="87">
        <v>123.22939287857572</v>
      </c>
      <c r="E344" s="87">
        <v>113.55512394232454</v>
      </c>
      <c r="F344" s="87">
        <v>115.64206800000001</v>
      </c>
      <c r="G344" s="87">
        <v>37.445</v>
      </c>
      <c r="H344" s="87">
        <v>50.250573000000003</v>
      </c>
      <c r="I344" s="87">
        <v>76.861028262826807</v>
      </c>
      <c r="J344" s="137">
        <f t="shared" si="4"/>
        <v>2.086944057675467</v>
      </c>
      <c r="K344" s="149"/>
      <c r="L344" s="148"/>
      <c r="M344" s="149"/>
      <c r="N344" s="197">
        <f>(Typical_retail_prices_of_petroleum_products_and_a_crude_oil_price_index_monthly[[#This Row],[Month]]&amp;" "&amp;Typical_retail_prices_of_petroleum_products_and_a_crude_oil_price_index_monthly[[#This Row],[Year]])*1</f>
        <v>42644</v>
      </c>
    </row>
    <row r="345" spans="1:14" ht="14.25" customHeight="1" x14ac:dyDescent="0.2">
      <c r="A345" s="135">
        <v>2016</v>
      </c>
      <c r="B345" s="136" t="s">
        <v>59</v>
      </c>
      <c r="C345" s="87"/>
      <c r="D345" s="87">
        <v>125.73935187037404</v>
      </c>
      <c r="E345" s="87">
        <v>115.88441626191999</v>
      </c>
      <c r="F345" s="87">
        <v>118.36027900000002</v>
      </c>
      <c r="G345" s="87">
        <v>35.246000000000002</v>
      </c>
      <c r="H345" s="87">
        <v>46.102402000000005</v>
      </c>
      <c r="I345" s="87">
        <v>70.945916129429804</v>
      </c>
      <c r="J345" s="137">
        <f t="shared" si="4"/>
        <v>2.4758627380800249</v>
      </c>
      <c r="K345" s="149"/>
      <c r="L345" s="148"/>
      <c r="M345" s="149"/>
      <c r="N345" s="197">
        <f>(Typical_retail_prices_of_petroleum_products_and_a_crude_oil_price_index_monthly[[#This Row],[Month]]&amp;" "&amp;Typical_retail_prices_of_petroleum_products_and_a_crude_oil_price_index_monthly[[#This Row],[Year]])*1</f>
        <v>42675</v>
      </c>
    </row>
    <row r="346" spans="1:14" ht="14.25" customHeight="1" x14ac:dyDescent="0.2">
      <c r="A346" s="135">
        <v>2016</v>
      </c>
      <c r="B346" s="136" t="s">
        <v>60</v>
      </c>
      <c r="C346" s="87"/>
      <c r="D346" s="87">
        <v>123.64245549109823</v>
      </c>
      <c r="E346" s="87">
        <v>114.07237962180028</v>
      </c>
      <c r="F346" s="87">
        <v>117.16027500000001</v>
      </c>
      <c r="G346" s="87">
        <v>38.634999999999998</v>
      </c>
      <c r="H346" s="87">
        <v>50.012331000000003</v>
      </c>
      <c r="I346" s="87">
        <v>82.086915145296402</v>
      </c>
      <c r="J346" s="137">
        <f t="shared" si="4"/>
        <v>3.0878953781997325</v>
      </c>
      <c r="K346" s="149"/>
      <c r="L346" s="148"/>
      <c r="M346" s="149"/>
      <c r="N346" s="197">
        <f>(Typical_retail_prices_of_petroleum_products_and_a_crude_oil_price_index_monthly[[#This Row],[Month]]&amp;" "&amp;Typical_retail_prices_of_petroleum_products_and_a_crude_oil_price_index_monthly[[#This Row],[Year]])*1</f>
        <v>42705</v>
      </c>
    </row>
    <row r="347" spans="1:14" ht="14.25" customHeight="1" x14ac:dyDescent="0.2">
      <c r="A347" s="135">
        <v>2017</v>
      </c>
      <c r="B347" s="136" t="s">
        <v>50</v>
      </c>
      <c r="C347" s="87"/>
      <c r="D347" s="87">
        <v>127.85468793758751</v>
      </c>
      <c r="E347" s="87">
        <v>118.69498198043139</v>
      </c>
      <c r="F347" s="87">
        <v>121.99151200000001</v>
      </c>
      <c r="G347" s="87">
        <v>40.68</v>
      </c>
      <c r="H347" s="87">
        <v>51.987026999999998</v>
      </c>
      <c r="I347" s="87">
        <v>85.785149616294063</v>
      </c>
      <c r="J347" s="137">
        <f t="shared" si="4"/>
        <v>3.2965300195686211</v>
      </c>
      <c r="K347" s="149"/>
      <c r="L347" s="148"/>
      <c r="M347" s="149"/>
      <c r="N347" s="197">
        <f>(Typical_retail_prices_of_petroleum_products_and_a_crude_oil_price_index_monthly[[#This Row],[Month]]&amp;" "&amp;Typical_retail_prices_of_petroleum_products_and_a_crude_oil_price_index_monthly[[#This Row],[Year]])*1</f>
        <v>42736</v>
      </c>
    </row>
    <row r="348" spans="1:14" ht="14.25" customHeight="1" x14ac:dyDescent="0.2">
      <c r="A348" s="135">
        <v>2017</v>
      </c>
      <c r="B348" s="136" t="s">
        <v>51</v>
      </c>
      <c r="C348" s="87"/>
      <c r="D348" s="87">
        <v>128.865300060012</v>
      </c>
      <c r="E348" s="87">
        <v>119.86249365467899</v>
      </c>
      <c r="F348" s="87">
        <v>122.79895400000001</v>
      </c>
      <c r="G348" s="87">
        <v>40.42</v>
      </c>
      <c r="H348" s="87">
        <v>51.645923000000003</v>
      </c>
      <c r="I348" s="87">
        <v>85.21559267873107</v>
      </c>
      <c r="J348" s="137">
        <f t="shared" si="4"/>
        <v>2.9364603453210236</v>
      </c>
      <c r="K348" s="149"/>
      <c r="L348" s="148"/>
      <c r="M348" s="149"/>
      <c r="N348" s="197">
        <f>(Typical_retail_prices_of_petroleum_products_and_a_crude_oil_price_index_monthly[[#This Row],[Month]]&amp;" "&amp;Typical_retail_prices_of_petroleum_products_and_a_crude_oil_price_index_monthly[[#This Row],[Year]])*1</f>
        <v>42767</v>
      </c>
    </row>
    <row r="349" spans="1:14" ht="14.25" customHeight="1" x14ac:dyDescent="0.2">
      <c r="A349" s="135">
        <v>2017</v>
      </c>
      <c r="B349" s="136" t="s">
        <v>52</v>
      </c>
      <c r="C349" s="87"/>
      <c r="D349" s="87">
        <v>128.4</v>
      </c>
      <c r="E349" s="87">
        <v>119.39</v>
      </c>
      <c r="F349" s="87">
        <v>122.34</v>
      </c>
      <c r="G349" s="87">
        <v>39.58</v>
      </c>
      <c r="H349" s="87">
        <v>52.21</v>
      </c>
      <c r="I349" s="87">
        <v>81.252795701032184</v>
      </c>
      <c r="J349" s="137">
        <f t="shared" si="4"/>
        <v>2.9500000000000028</v>
      </c>
      <c r="K349" s="149"/>
      <c r="L349" s="148"/>
      <c r="M349" s="149"/>
      <c r="N349" s="197">
        <f>(Typical_retail_prices_of_petroleum_products_and_a_crude_oil_price_index_monthly[[#This Row],[Month]]&amp;" "&amp;Typical_retail_prices_of_petroleum_products_and_a_crude_oil_price_index_monthly[[#This Row],[Year]])*1</f>
        <v>42795</v>
      </c>
    </row>
    <row r="350" spans="1:14" ht="14.25" customHeight="1" x14ac:dyDescent="0.2">
      <c r="A350" s="135">
        <v>2017</v>
      </c>
      <c r="B350" s="136" t="s">
        <v>53</v>
      </c>
      <c r="C350" s="87"/>
      <c r="D350" s="87">
        <v>126.71065113022605</v>
      </c>
      <c r="E350" s="87">
        <v>117.30161929557933</v>
      </c>
      <c r="F350" s="87">
        <v>119.89196800000002</v>
      </c>
      <c r="G350" s="87">
        <v>39.771999999999998</v>
      </c>
      <c r="H350" s="87">
        <v>51.420867999999999</v>
      </c>
      <c r="I350" s="87">
        <v>80.033422624770921</v>
      </c>
      <c r="J350" s="137">
        <f t="shared" si="4"/>
        <v>2.5903487044206912</v>
      </c>
      <c r="K350" s="149"/>
      <c r="L350" s="148"/>
      <c r="M350" s="149"/>
      <c r="N350" s="197">
        <f>(Typical_retail_prices_of_petroleum_products_and_a_crude_oil_price_index_monthly[[#This Row],[Month]]&amp;" "&amp;Typical_retail_prices_of_petroleum_products_and_a_crude_oil_price_index_monthly[[#This Row],[Year]])*1</f>
        <v>42826</v>
      </c>
    </row>
    <row r="351" spans="1:14" ht="14.25" customHeight="1" x14ac:dyDescent="0.2">
      <c r="A351" s="135">
        <v>2017</v>
      </c>
      <c r="B351" s="136" t="s">
        <v>54</v>
      </c>
      <c r="C351" s="87"/>
      <c r="D351" s="87">
        <v>125.00732846569312</v>
      </c>
      <c r="E351" s="87">
        <v>115.52119641367757</v>
      </c>
      <c r="F351" s="87">
        <v>117.39835600000001</v>
      </c>
      <c r="G351" s="87">
        <v>36.472000000000001</v>
      </c>
      <c r="H351" s="87">
        <v>47.964980000000004</v>
      </c>
      <c r="I351" s="87">
        <v>75.455571205601331</v>
      </c>
      <c r="J351" s="137">
        <f t="shared" si="4"/>
        <v>1.8771595863224348</v>
      </c>
      <c r="K351" s="149"/>
      <c r="L351" s="148"/>
      <c r="M351" s="149"/>
      <c r="N351" s="197">
        <f>(Typical_retail_prices_of_petroleum_products_and_a_crude_oil_price_index_monthly[[#This Row],[Month]]&amp;" "&amp;Typical_retail_prices_of_petroleum_products_and_a_crude_oil_price_index_monthly[[#This Row],[Year]])*1</f>
        <v>42856</v>
      </c>
    </row>
    <row r="352" spans="1:14" ht="14.25" customHeight="1" x14ac:dyDescent="0.2">
      <c r="A352" s="135">
        <v>2017</v>
      </c>
      <c r="B352" s="136" t="s">
        <v>13</v>
      </c>
      <c r="C352" s="87"/>
      <c r="D352" s="87">
        <v>124.95604920984195</v>
      </c>
      <c r="E352" s="87">
        <v>115.54842345179736</v>
      </c>
      <c r="F352" s="87">
        <v>117.53635100000001</v>
      </c>
      <c r="G352" s="87">
        <v>35.731000000000002</v>
      </c>
      <c r="H352" s="87">
        <v>45.579840999999995</v>
      </c>
      <c r="I352" s="87">
        <v>71.251040081128053</v>
      </c>
      <c r="J352" s="137">
        <f t="shared" si="4"/>
        <v>1.9879275482026486</v>
      </c>
      <c r="K352" s="149"/>
      <c r="L352" s="149"/>
      <c r="M352" s="149"/>
      <c r="N352" s="197">
        <f>(Typical_retail_prices_of_petroleum_products_and_a_crude_oil_price_index_monthly[[#This Row],[Month]]&amp;" "&amp;Typical_retail_prices_of_petroleum_products_and_a_crude_oil_price_index_monthly[[#This Row],[Year]])*1</f>
        <v>42887</v>
      </c>
    </row>
    <row r="353" spans="1:14" ht="14.25" customHeight="1" x14ac:dyDescent="0.2">
      <c r="A353" s="135">
        <v>2017</v>
      </c>
      <c r="B353" s="136" t="s">
        <v>55</v>
      </c>
      <c r="C353" s="87"/>
      <c r="D353" s="87">
        <v>123.12639927985599</v>
      </c>
      <c r="E353" s="87">
        <v>113.90453891802687</v>
      </c>
      <c r="F353" s="87">
        <v>115.39712500000002</v>
      </c>
      <c r="G353" s="87">
        <v>34.986999999999995</v>
      </c>
      <c r="H353" s="87">
        <v>46.466909000000008</v>
      </c>
      <c r="I353" s="87">
        <v>71.488914053217911</v>
      </c>
      <c r="J353" s="137">
        <f t="shared" si="4"/>
        <v>1.492586081973144</v>
      </c>
      <c r="K353" s="149"/>
      <c r="L353" s="149"/>
      <c r="M353" s="149"/>
      <c r="N353" s="197">
        <f>(Typical_retail_prices_of_petroleum_products_and_a_crude_oil_price_index_monthly[[#This Row],[Month]]&amp;" "&amp;Typical_retail_prices_of_petroleum_products_and_a_crude_oil_price_index_monthly[[#This Row],[Year]])*1</f>
        <v>42917</v>
      </c>
    </row>
    <row r="354" spans="1:14" ht="14.25" customHeight="1" x14ac:dyDescent="0.2">
      <c r="A354" s="135">
        <v>2017</v>
      </c>
      <c r="B354" s="136" t="s">
        <v>56</v>
      </c>
      <c r="C354" s="87"/>
      <c r="D354" s="87">
        <v>125.18053810762152</v>
      </c>
      <c r="E354" s="87">
        <v>115.64066330084985</v>
      </c>
      <c r="F354" s="87">
        <v>117.34635300000002</v>
      </c>
      <c r="G354" s="87">
        <v>36.914999999999999</v>
      </c>
      <c r="H354" s="87">
        <v>48.691034000000002</v>
      </c>
      <c r="I354" s="87">
        <v>76.962241104081045</v>
      </c>
      <c r="J354" s="137">
        <f t="shared" si="4"/>
        <v>1.7056896991501702</v>
      </c>
      <c r="K354" s="149"/>
      <c r="L354" s="149"/>
      <c r="M354" s="149"/>
      <c r="N354" s="197">
        <f>(Typical_retail_prices_of_petroleum_products_and_a_crude_oil_price_index_monthly[[#This Row],[Month]]&amp;" "&amp;Typical_retail_prices_of_petroleum_products_and_a_crude_oil_price_index_monthly[[#This Row],[Year]])*1</f>
        <v>42948</v>
      </c>
    </row>
    <row r="355" spans="1:14" ht="14.25" customHeight="1" x14ac:dyDescent="0.2">
      <c r="A355" s="135">
        <v>2017</v>
      </c>
      <c r="B355" s="136" t="s">
        <v>57</v>
      </c>
      <c r="C355" s="87"/>
      <c r="D355" s="87">
        <v>128.47947589517901</v>
      </c>
      <c r="E355" s="87">
        <v>118.93381260515331</v>
      </c>
      <c r="F355" s="87">
        <v>120.516535</v>
      </c>
      <c r="G355" s="87">
        <v>38.503</v>
      </c>
      <c r="H355" s="87">
        <v>50.593099000000002</v>
      </c>
      <c r="I355" s="87">
        <v>81.31487681250411</v>
      </c>
      <c r="J355" s="137">
        <f t="shared" ref="J355:J390" si="5">F355-E355</f>
        <v>1.582722394846698</v>
      </c>
      <c r="K355" s="149"/>
      <c r="L355" s="149"/>
      <c r="M355" s="149"/>
      <c r="N355" s="197">
        <f>(Typical_retail_prices_of_petroleum_products_and_a_crude_oil_price_index_monthly[[#This Row],[Month]]&amp;" "&amp;Typical_retail_prices_of_petroleum_products_and_a_crude_oil_price_index_monthly[[#This Row],[Year]])*1</f>
        <v>42979</v>
      </c>
    </row>
    <row r="356" spans="1:14" ht="14.25" customHeight="1" x14ac:dyDescent="0.2">
      <c r="A356" s="135">
        <v>2017</v>
      </c>
      <c r="B356" s="136" t="s">
        <v>58</v>
      </c>
      <c r="C356" s="87"/>
      <c r="D356" s="87">
        <v>126.62902180436086</v>
      </c>
      <c r="E356" s="87">
        <v>117.15004263590676</v>
      </c>
      <c r="F356" s="87">
        <v>120.34368400000002</v>
      </c>
      <c r="G356" s="87">
        <v>39.948</v>
      </c>
      <c r="H356" s="87">
        <v>51.687528</v>
      </c>
      <c r="I356" s="87">
        <v>84.707756677484895</v>
      </c>
      <c r="J356" s="137">
        <f t="shared" si="5"/>
        <v>3.193641364093267</v>
      </c>
      <c r="K356" s="149"/>
      <c r="L356" s="149"/>
      <c r="M356" s="149"/>
      <c r="N356" s="197">
        <f>(Typical_retail_prices_of_petroleum_products_and_a_crude_oil_price_index_monthly[[#This Row],[Month]]&amp;" "&amp;Typical_retail_prices_of_petroleum_products_and_a_crude_oil_price_index_monthly[[#This Row],[Year]])*1</f>
        <v>43009</v>
      </c>
    </row>
    <row r="357" spans="1:14" ht="14.25" customHeight="1" x14ac:dyDescent="0.2">
      <c r="A357" s="135">
        <v>2017</v>
      </c>
      <c r="B357" s="136" t="s">
        <v>59</v>
      </c>
      <c r="C357" s="87"/>
      <c r="D357" s="87">
        <v>128.71128125625123</v>
      </c>
      <c r="E357" s="87">
        <v>119.12486065179394</v>
      </c>
      <c r="F357" s="87">
        <v>122.71624100000002</v>
      </c>
      <c r="G357" s="87">
        <v>43.43</v>
      </c>
      <c r="H357" s="87">
        <v>54.172713999999999</v>
      </c>
      <c r="I357" s="87">
        <v>91.190276842915182</v>
      </c>
      <c r="J357" s="137">
        <f t="shared" si="5"/>
        <v>3.5913803482060871</v>
      </c>
      <c r="K357" s="149"/>
      <c r="L357" s="149"/>
      <c r="M357" s="149"/>
      <c r="N357" s="197">
        <f>(Typical_retail_prices_of_petroleum_products_and_a_crude_oil_price_index_monthly[[#This Row],[Month]]&amp;" "&amp;Typical_retail_prices_of_petroleum_products_and_a_crude_oil_price_index_monthly[[#This Row],[Year]])*1</f>
        <v>43040</v>
      </c>
    </row>
    <row r="358" spans="1:14" ht="14.25" customHeight="1" x14ac:dyDescent="0.2">
      <c r="A358" s="135">
        <v>2017</v>
      </c>
      <c r="B358" s="136" t="s">
        <v>60</v>
      </c>
      <c r="C358" s="87"/>
      <c r="D358" s="87">
        <v>129.52745200000001</v>
      </c>
      <c r="E358" s="87">
        <v>119.99395848164082</v>
      </c>
      <c r="F358" s="87">
        <v>123.51376900000005</v>
      </c>
      <c r="G358" s="87">
        <v>43.587999999999994</v>
      </c>
      <c r="H358" s="87">
        <v>53.110375000000005</v>
      </c>
      <c r="I358" s="87">
        <v>92.89564920437391</v>
      </c>
      <c r="J358" s="137">
        <f t="shared" si="5"/>
        <v>3.5198105183592361</v>
      </c>
      <c r="K358" s="149"/>
      <c r="L358" s="149"/>
      <c r="M358" s="149"/>
      <c r="N358" s="197">
        <f>(Typical_retail_prices_of_petroleum_products_and_a_crude_oil_price_index_monthly[[#This Row],[Month]]&amp;" "&amp;Typical_retail_prices_of_petroleum_products_and_a_crude_oil_price_index_monthly[[#This Row],[Year]])*1</f>
        <v>43070</v>
      </c>
    </row>
    <row r="359" spans="1:14" ht="14.25" customHeight="1" x14ac:dyDescent="0.2">
      <c r="A359" s="135">
        <v>2018</v>
      </c>
      <c r="B359" s="136" t="s">
        <v>50</v>
      </c>
      <c r="C359" s="87"/>
      <c r="D359" s="87">
        <v>130.512359</v>
      </c>
      <c r="E359" s="87">
        <v>121.16115017585402</v>
      </c>
      <c r="F359" s="87">
        <v>124.55389200000002</v>
      </c>
      <c r="G359" s="87">
        <v>45.918999999999997</v>
      </c>
      <c r="H359" s="87">
        <v>55.511188999999995</v>
      </c>
      <c r="I359" s="87">
        <v>96.884032636141654</v>
      </c>
      <c r="J359" s="137">
        <f t="shared" si="5"/>
        <v>3.3927418241460003</v>
      </c>
      <c r="K359" s="149"/>
      <c r="L359" s="149"/>
      <c r="M359" s="149"/>
      <c r="N359" s="197">
        <f>(Typical_retail_prices_of_petroleum_products_and_a_crude_oil_price_index_monthly[[#This Row],[Month]]&amp;" "&amp;Typical_retail_prices_of_petroleum_products_and_a_crude_oil_price_index_monthly[[#This Row],[Year]])*1</f>
        <v>43101</v>
      </c>
    </row>
    <row r="360" spans="1:14" ht="14.25" customHeight="1" x14ac:dyDescent="0.2">
      <c r="A360" s="135">
        <v>2018</v>
      </c>
      <c r="B360" s="136" t="s">
        <v>51</v>
      </c>
      <c r="C360" s="87"/>
      <c r="D360" s="87">
        <v>131.13535200000001</v>
      </c>
      <c r="E360" s="87">
        <v>121.44174087831497</v>
      </c>
      <c r="F360" s="87">
        <v>124.66208400000001</v>
      </c>
      <c r="G360" s="87">
        <v>42.870999999999995</v>
      </c>
      <c r="H360" s="87">
        <v>51.935262999999992</v>
      </c>
      <c r="I360" s="87">
        <v>92.692989578210486</v>
      </c>
      <c r="J360" s="137">
        <f t="shared" si="5"/>
        <v>3.2203431216850333</v>
      </c>
      <c r="K360" s="149"/>
      <c r="L360" s="149"/>
      <c r="M360" s="149"/>
      <c r="N360" s="197">
        <f>(Typical_retail_prices_of_petroleum_products_and_a_crude_oil_price_index_monthly[[#This Row],[Month]]&amp;" "&amp;Typical_retail_prices_of_petroleum_products_and_a_crude_oil_price_index_monthly[[#This Row],[Year]])*1</f>
        <v>43132</v>
      </c>
    </row>
    <row r="361" spans="1:14" ht="14.25" customHeight="1" x14ac:dyDescent="0.2">
      <c r="A361" s="135">
        <v>2018</v>
      </c>
      <c r="B361" s="136" t="s">
        <v>52</v>
      </c>
      <c r="C361" s="87"/>
      <c r="D361" s="87">
        <v>128.96147199999999</v>
      </c>
      <c r="E361" s="87">
        <v>119.10934065825049</v>
      </c>
      <c r="F361" s="87">
        <v>122.79467300000002</v>
      </c>
      <c r="G361" s="87">
        <v>44.19700000000001</v>
      </c>
      <c r="H361" s="87">
        <v>52.507654999999993</v>
      </c>
      <c r="I361" s="87">
        <v>92.102792072790365</v>
      </c>
      <c r="J361" s="137">
        <f t="shared" si="5"/>
        <v>3.685332341749529</v>
      </c>
      <c r="K361" s="149"/>
      <c r="L361" s="149"/>
      <c r="M361" s="149"/>
      <c r="N361" s="197">
        <f>(Typical_retail_prices_of_petroleum_products_and_a_crude_oil_price_index_monthly[[#This Row],[Month]]&amp;" "&amp;Typical_retail_prices_of_petroleum_products_and_a_crude_oil_price_index_monthly[[#This Row],[Year]])*1</f>
        <v>43160</v>
      </c>
    </row>
    <row r="362" spans="1:14" ht="14.25" customHeight="1" x14ac:dyDescent="0.2">
      <c r="A362" s="135">
        <v>2018</v>
      </c>
      <c r="B362" s="136" t="s">
        <v>53</v>
      </c>
      <c r="C362" s="87"/>
      <c r="D362" s="87">
        <v>130.04430000000002</v>
      </c>
      <c r="E362" s="87">
        <v>120.57402320978301</v>
      </c>
      <c r="F362" s="87">
        <v>124.15899500000002</v>
      </c>
      <c r="G362" s="87">
        <v>45.932999999999993</v>
      </c>
      <c r="H362" s="87">
        <v>55.43107599999999</v>
      </c>
      <c r="I362" s="87">
        <v>97.04885588362221</v>
      </c>
      <c r="J362" s="137">
        <f t="shared" si="5"/>
        <v>3.5849717902170113</v>
      </c>
      <c r="K362" s="149"/>
      <c r="L362" s="149"/>
      <c r="M362" s="149"/>
      <c r="N362" s="197">
        <f>(Typical_retail_prices_of_petroleum_products_and_a_crude_oil_price_index_monthly[[#This Row],[Month]]&amp;" "&amp;Typical_retail_prices_of_petroleum_products_and_a_crude_oil_price_index_monthly[[#This Row],[Year]])*1</f>
        <v>43191</v>
      </c>
    </row>
    <row r="363" spans="1:14" ht="14.25" customHeight="1" x14ac:dyDescent="0.2">
      <c r="A363" s="135">
        <v>2018</v>
      </c>
      <c r="B363" s="136" t="s">
        <v>54</v>
      </c>
      <c r="C363" s="87"/>
      <c r="D363" s="87">
        <v>134.33191400000001</v>
      </c>
      <c r="E363" s="87">
        <v>124.66952596204509</v>
      </c>
      <c r="F363" s="87">
        <v>128.29019600000001</v>
      </c>
      <c r="G363" s="87">
        <v>49.49</v>
      </c>
      <c r="H363" s="87">
        <v>60.610683000000002</v>
      </c>
      <c r="I363" s="87">
        <v>110.18735484251872</v>
      </c>
      <c r="J363" s="137">
        <f t="shared" si="5"/>
        <v>3.6206700379549233</v>
      </c>
      <c r="K363" s="149"/>
      <c r="L363" s="149"/>
      <c r="M363" s="149"/>
      <c r="N363" s="197">
        <f>(Typical_retail_prices_of_petroleum_products_and_a_crude_oil_price_index_monthly[[#This Row],[Month]]&amp;" "&amp;Typical_retail_prices_of_petroleum_products_and_a_crude_oil_price_index_monthly[[#This Row],[Year]])*1</f>
        <v>43221</v>
      </c>
    </row>
    <row r="364" spans="1:14" ht="14.25" customHeight="1" x14ac:dyDescent="0.2">
      <c r="A364" s="135">
        <v>2018</v>
      </c>
      <c r="B364" s="136" t="s">
        <v>13</v>
      </c>
      <c r="C364" s="87"/>
      <c r="D364" s="87">
        <v>138.25261300000003</v>
      </c>
      <c r="E364" s="87">
        <v>127.94497893990926</v>
      </c>
      <c r="F364" s="87">
        <v>131.87631600000003</v>
      </c>
      <c r="G364" s="87">
        <v>48.933999999999997</v>
      </c>
      <c r="H364" s="87">
        <v>60.878896999999995</v>
      </c>
      <c r="I364" s="87">
        <v>109.63855333986862</v>
      </c>
      <c r="J364" s="137">
        <f t="shared" si="5"/>
        <v>3.9313370600907689</v>
      </c>
      <c r="K364" s="149"/>
      <c r="L364" s="149"/>
      <c r="M364" s="149"/>
      <c r="N364" s="197">
        <f>(Typical_retail_prices_of_petroleum_products_and_a_crude_oil_price_index_monthly[[#This Row],[Month]]&amp;" "&amp;Typical_retail_prices_of_petroleum_products_and_a_crude_oil_price_index_monthly[[#This Row],[Year]])*1</f>
        <v>43252</v>
      </c>
    </row>
    <row r="365" spans="1:14" ht="14.25" customHeight="1" x14ac:dyDescent="0.2">
      <c r="A365" s="135">
        <v>2018</v>
      </c>
      <c r="B365" s="136" t="s">
        <v>55</v>
      </c>
      <c r="C365" s="87"/>
      <c r="D365" s="87">
        <v>137.72792799999999</v>
      </c>
      <c r="E365" s="87">
        <v>127.61783494655224</v>
      </c>
      <c r="F365" s="87">
        <v>131.79739000000006</v>
      </c>
      <c r="G365" s="87">
        <v>48.463999999999999</v>
      </c>
      <c r="H365" s="87">
        <v>60.911133</v>
      </c>
      <c r="I365" s="87">
        <v>109.17460916037864</v>
      </c>
      <c r="J365" s="137">
        <f t="shared" si="5"/>
        <v>4.1795550534478281</v>
      </c>
      <c r="K365" s="149"/>
      <c r="L365" s="149"/>
      <c r="M365" s="149"/>
      <c r="N365" s="197">
        <f>(Typical_retail_prices_of_petroleum_products_and_a_crude_oil_price_index_monthly[[#This Row],[Month]]&amp;" "&amp;Typical_retail_prices_of_petroleum_products_and_a_crude_oil_price_index_monthly[[#This Row],[Year]])*1</f>
        <v>43282</v>
      </c>
    </row>
    <row r="366" spans="1:14" ht="14.25" customHeight="1" x14ac:dyDescent="0.2">
      <c r="A366" s="135">
        <v>2018</v>
      </c>
      <c r="B366" s="136" t="s">
        <v>56</v>
      </c>
      <c r="C366" s="87"/>
      <c r="D366" s="87">
        <v>138.68757100000002</v>
      </c>
      <c r="E366" s="87">
        <v>128.61607556446174</v>
      </c>
      <c r="F366" s="87">
        <v>132.49018200000003</v>
      </c>
      <c r="G366" s="87">
        <v>49.098999999999997</v>
      </c>
      <c r="H366" s="87">
        <v>61.818066000000002</v>
      </c>
      <c r="I366" s="87">
        <v>110.41572415806664</v>
      </c>
      <c r="J366" s="137">
        <f t="shared" si="5"/>
        <v>3.8741064355382946</v>
      </c>
      <c r="K366" s="149"/>
      <c r="L366" s="149"/>
      <c r="M366" s="149"/>
      <c r="N366" s="197">
        <f>(Typical_retail_prices_of_petroleum_products_and_a_crude_oil_price_index_monthly[[#This Row],[Month]]&amp;" "&amp;Typical_retail_prices_of_petroleum_products_and_a_crude_oil_price_index_monthly[[#This Row],[Year]])*1</f>
        <v>43313</v>
      </c>
    </row>
    <row r="367" spans="1:14" ht="14.25" customHeight="1" x14ac:dyDescent="0.2">
      <c r="A367" s="135">
        <v>2018</v>
      </c>
      <c r="B367" s="136" t="s">
        <v>57</v>
      </c>
      <c r="C367" s="87"/>
      <c r="D367" s="87">
        <v>140.89387900000003</v>
      </c>
      <c r="E367" s="87">
        <v>130.75124439175903</v>
      </c>
      <c r="F367" s="87">
        <v>134.48279000000002</v>
      </c>
      <c r="G367" s="87">
        <v>51.298000000000002</v>
      </c>
      <c r="H367" s="87">
        <v>63.797067999999996</v>
      </c>
      <c r="I367" s="87">
        <v>115.21065837749394</v>
      </c>
      <c r="J367" s="137">
        <f t="shared" si="5"/>
        <v>3.7315456082409924</v>
      </c>
      <c r="K367" s="149"/>
      <c r="L367" s="149"/>
      <c r="M367" s="149"/>
      <c r="N367" s="197">
        <f>(Typical_retail_prices_of_petroleum_products_and_a_crude_oil_price_index_monthly[[#This Row],[Month]]&amp;" "&amp;Typical_retail_prices_of_petroleum_products_and_a_crude_oil_price_index_monthly[[#This Row],[Year]])*1</f>
        <v>43344</v>
      </c>
    </row>
    <row r="368" spans="1:14" ht="14.25" customHeight="1" x14ac:dyDescent="0.2">
      <c r="A368" s="135">
        <v>2018</v>
      </c>
      <c r="B368" s="136" t="s">
        <v>58</v>
      </c>
      <c r="C368" s="87"/>
      <c r="D368" s="87">
        <v>141.371228</v>
      </c>
      <c r="E368" s="87">
        <v>130.88156036733116</v>
      </c>
      <c r="F368" s="87">
        <v>136.616613</v>
      </c>
      <c r="G368" s="87">
        <v>53.597000000000001</v>
      </c>
      <c r="H368" s="87">
        <v>66.463595999999995</v>
      </c>
      <c r="I368" s="87">
        <v>121.01589521484195</v>
      </c>
      <c r="J368" s="137">
        <f t="shared" si="5"/>
        <v>5.7350526326688396</v>
      </c>
      <c r="K368" s="149"/>
      <c r="L368" s="149"/>
      <c r="M368" s="149"/>
      <c r="N368" s="197">
        <f>(Typical_retail_prices_of_petroleum_products_and_a_crude_oil_price_index_monthly[[#This Row],[Month]]&amp;" "&amp;Typical_retail_prices_of_petroleum_products_and_a_crude_oil_price_index_monthly[[#This Row],[Year]])*1</f>
        <v>43374</v>
      </c>
    </row>
    <row r="369" spans="1:14" ht="14.25" customHeight="1" x14ac:dyDescent="0.2">
      <c r="A369" s="135">
        <v>2018</v>
      </c>
      <c r="B369" s="136" t="s">
        <v>59</v>
      </c>
      <c r="C369" s="87"/>
      <c r="D369" s="87">
        <v>138.93476100000001</v>
      </c>
      <c r="E369" s="87">
        <v>128.61109268958873</v>
      </c>
      <c r="F369" s="87">
        <v>137.05865400000002</v>
      </c>
      <c r="G369" s="87">
        <v>51.558</v>
      </c>
      <c r="H369" s="87">
        <v>63.818389000000003</v>
      </c>
      <c r="I369" s="87">
        <v>103.90035727335935</v>
      </c>
      <c r="J369" s="137">
        <f t="shared" si="5"/>
        <v>8.4475613104112881</v>
      </c>
      <c r="K369" s="149"/>
      <c r="L369" s="149"/>
      <c r="M369" s="149"/>
      <c r="N369" s="197">
        <f>(Typical_retail_prices_of_petroleum_products_and_a_crude_oil_price_index_monthly[[#This Row],[Month]]&amp;" "&amp;Typical_retail_prices_of_petroleum_products_and_a_crude_oil_price_index_monthly[[#This Row],[Year]])*1</f>
        <v>43405</v>
      </c>
    </row>
    <row r="370" spans="1:14" ht="14.25" customHeight="1" x14ac:dyDescent="0.2">
      <c r="A370" s="135">
        <v>2018</v>
      </c>
      <c r="B370" s="136" t="s">
        <v>60</v>
      </c>
      <c r="C370" s="87"/>
      <c r="D370" s="87">
        <v>131.38100400000002</v>
      </c>
      <c r="E370" s="151">
        <v>120.97308660849616</v>
      </c>
      <c r="F370" s="151">
        <v>131.004212</v>
      </c>
      <c r="G370" s="87">
        <v>46.966999999999999</v>
      </c>
      <c r="H370" s="87">
        <v>58.978699999999996</v>
      </c>
      <c r="I370" s="87">
        <v>88.586307153099867</v>
      </c>
      <c r="J370" s="137">
        <f t="shared" si="5"/>
        <v>10.031125391503835</v>
      </c>
      <c r="K370" s="148"/>
      <c r="L370" s="149"/>
      <c r="M370" s="149"/>
      <c r="N370" s="197">
        <f>(Typical_retail_prices_of_petroleum_products_and_a_crude_oil_price_index_monthly[[#This Row],[Month]]&amp;" "&amp;Typical_retail_prices_of_petroleum_products_and_a_crude_oil_price_index_monthly[[#This Row],[Year]])*1</f>
        <v>43435</v>
      </c>
    </row>
    <row r="371" spans="1:14" ht="14.25" customHeight="1" x14ac:dyDescent="0.2">
      <c r="A371" s="135">
        <v>2019</v>
      </c>
      <c r="B371" s="136" t="s">
        <v>50</v>
      </c>
      <c r="C371" s="87"/>
      <c r="D371" s="87">
        <v>129.554945</v>
      </c>
      <c r="E371" s="151">
        <v>119.45654401687585</v>
      </c>
      <c r="F371" s="151">
        <v>129.268337</v>
      </c>
      <c r="G371" s="87">
        <v>46.58700000000001</v>
      </c>
      <c r="H371" s="87">
        <v>56.722091999999996</v>
      </c>
      <c r="I371" s="87">
        <v>89.192959139300541</v>
      </c>
      <c r="J371" s="137">
        <f t="shared" si="5"/>
        <v>9.8117929831241497</v>
      </c>
      <c r="K371" s="148"/>
      <c r="L371" s="149"/>
      <c r="M371" s="149"/>
      <c r="N371" s="197">
        <f>(Typical_retail_prices_of_petroleum_products_and_a_crude_oil_price_index_monthly[[#This Row],[Month]]&amp;" "&amp;Typical_retail_prices_of_petroleum_products_and_a_crude_oil_price_index_monthly[[#This Row],[Year]])*1</f>
        <v>43466</v>
      </c>
    </row>
    <row r="372" spans="1:14" ht="14.25" customHeight="1" x14ac:dyDescent="0.2">
      <c r="A372" s="135">
        <v>2019</v>
      </c>
      <c r="B372" s="136" t="s">
        <v>51</v>
      </c>
      <c r="C372" s="87"/>
      <c r="D372" s="87">
        <v>129.294465</v>
      </c>
      <c r="E372" s="151">
        <v>118.85497628714059</v>
      </c>
      <c r="F372" s="151">
        <v>128.93373100000002</v>
      </c>
      <c r="G372" s="87">
        <v>47.216999999999999</v>
      </c>
      <c r="H372" s="87">
        <v>59.333861999999996</v>
      </c>
      <c r="I372" s="87">
        <v>95.830918009360474</v>
      </c>
      <c r="J372" s="137">
        <f t="shared" si="5"/>
        <v>10.078754712859435</v>
      </c>
      <c r="K372" s="148"/>
      <c r="L372" s="149"/>
      <c r="M372" s="149"/>
      <c r="N372" s="197">
        <f>(Typical_retail_prices_of_petroleum_products_and_a_crude_oil_price_index_monthly[[#This Row],[Month]]&amp;" "&amp;Typical_retail_prices_of_petroleum_products_and_a_crude_oil_price_index_monthly[[#This Row],[Year]])*1</f>
        <v>43497</v>
      </c>
    </row>
    <row r="373" spans="1:14" ht="14.25" customHeight="1" x14ac:dyDescent="0.2">
      <c r="A373" s="135">
        <v>2019</v>
      </c>
      <c r="B373" s="136" t="s">
        <v>52</v>
      </c>
      <c r="C373" s="87"/>
      <c r="D373" s="87">
        <v>131.81125500000005</v>
      </c>
      <c r="E373" s="151">
        <v>120.41189380413699</v>
      </c>
      <c r="F373" s="151">
        <v>130.71726200000003</v>
      </c>
      <c r="G373" s="87">
        <v>46.593000000000004</v>
      </c>
      <c r="H373" s="87">
        <v>58.145568000000004</v>
      </c>
      <c r="I373" s="87">
        <v>98.273125429489923</v>
      </c>
      <c r="J373" s="137">
        <f t="shared" si="5"/>
        <v>10.305368195863039</v>
      </c>
      <c r="K373" s="148"/>
      <c r="L373" s="149"/>
      <c r="M373" s="149"/>
      <c r="N373" s="197">
        <f>(Typical_retail_prices_of_petroleum_products_and_a_crude_oil_price_index_monthly[[#This Row],[Month]]&amp;" "&amp;Typical_retail_prices_of_petroleum_products_and_a_crude_oil_price_index_monthly[[#This Row],[Year]])*1</f>
        <v>43525</v>
      </c>
    </row>
    <row r="374" spans="1:14" ht="14.25" customHeight="1" x14ac:dyDescent="0.2">
      <c r="A374" s="135">
        <v>2019</v>
      </c>
      <c r="B374" s="136" t="s">
        <v>53</v>
      </c>
      <c r="C374" s="87"/>
      <c r="D374" s="87">
        <v>135.48427500000003</v>
      </c>
      <c r="E374" s="151">
        <v>124.09554601739137</v>
      </c>
      <c r="F374" s="151">
        <v>132.85270000000003</v>
      </c>
      <c r="G374" s="87">
        <v>47.866999999999997</v>
      </c>
      <c r="H374" s="87">
        <v>60.179288</v>
      </c>
      <c r="I374" s="87">
        <v>106.29104873907524</v>
      </c>
      <c r="J374" s="137">
        <f t="shared" si="5"/>
        <v>8.7571539826086564</v>
      </c>
      <c r="K374" s="148"/>
      <c r="L374" s="149"/>
      <c r="M374" s="149"/>
      <c r="N374" s="197">
        <f>(Typical_retail_prices_of_petroleum_products_and_a_crude_oil_price_index_monthly[[#This Row],[Month]]&amp;" "&amp;Typical_retail_prices_of_petroleum_products_and_a_crude_oil_price_index_monthly[[#This Row],[Year]])*1</f>
        <v>43556</v>
      </c>
    </row>
    <row r="375" spans="1:14" ht="14.25" customHeight="1" x14ac:dyDescent="0.2">
      <c r="A375" s="135">
        <v>2019</v>
      </c>
      <c r="B375" s="136" t="s">
        <v>54</v>
      </c>
      <c r="C375" s="87"/>
      <c r="D375" s="87">
        <v>139.082594</v>
      </c>
      <c r="E375" s="87">
        <v>128.06936805155308</v>
      </c>
      <c r="F375" s="87">
        <v>135.32845200000003</v>
      </c>
      <c r="G375" s="87">
        <v>47.835000000000001</v>
      </c>
      <c r="H375" s="87">
        <v>60.810038000000006</v>
      </c>
      <c r="I375" s="87">
        <v>108.73249850080825</v>
      </c>
      <c r="J375" s="137">
        <f t="shared" si="5"/>
        <v>7.2590839484469427</v>
      </c>
      <c r="K375" s="148"/>
      <c r="L375" s="149"/>
      <c r="M375" s="149"/>
      <c r="N375" s="197">
        <f>(Typical_retail_prices_of_petroleum_products_and_a_crude_oil_price_index_monthly[[#This Row],[Month]]&amp;" "&amp;Typical_retail_prices_of_petroleum_products_and_a_crude_oil_price_index_monthly[[#This Row],[Year]])*1</f>
        <v>43586</v>
      </c>
    </row>
    <row r="376" spans="1:14" ht="14.25" customHeight="1" x14ac:dyDescent="0.2">
      <c r="A376" s="135">
        <v>2019</v>
      </c>
      <c r="B376" s="136" t="s">
        <v>13</v>
      </c>
      <c r="C376" s="87"/>
      <c r="D376" s="87">
        <v>139.09061300000002</v>
      </c>
      <c r="E376" s="87">
        <v>127.63025546430912</v>
      </c>
      <c r="F376" s="87">
        <v>133.39047800000003</v>
      </c>
      <c r="G376" s="87">
        <v>44.270999999999994</v>
      </c>
      <c r="H376" s="87">
        <v>57.259907000000005</v>
      </c>
      <c r="I376" s="87">
        <v>100.42424483086523</v>
      </c>
      <c r="J376" s="137">
        <f t="shared" si="5"/>
        <v>5.7602225356909145</v>
      </c>
      <c r="K376" s="148"/>
      <c r="L376" s="149"/>
      <c r="M376" s="149"/>
      <c r="N376" s="197">
        <f>(Typical_retail_prices_of_petroleum_products_and_a_crude_oil_price_index_monthly[[#This Row],[Month]]&amp;" "&amp;Typical_retail_prices_of_petroleum_products_and_a_crude_oil_price_index_monthly[[#This Row],[Year]])*1</f>
        <v>43617</v>
      </c>
    </row>
    <row r="377" spans="1:14" ht="14.25" customHeight="1" x14ac:dyDescent="0.2">
      <c r="A377" s="135">
        <v>2019</v>
      </c>
      <c r="B377" s="136" t="s">
        <v>55</v>
      </c>
      <c r="C377" s="87"/>
      <c r="D377" s="87">
        <v>138.290772</v>
      </c>
      <c r="E377" s="87">
        <v>127.38444123948818</v>
      </c>
      <c r="F377" s="87">
        <v>131.76071899999999</v>
      </c>
      <c r="G377" s="87">
        <v>47.427000000000007</v>
      </c>
      <c r="H377" s="87">
        <v>59.763061</v>
      </c>
      <c r="I377" s="87">
        <v>101.23538677078338</v>
      </c>
      <c r="J377" s="137">
        <f t="shared" si="5"/>
        <v>4.3762777605118117</v>
      </c>
      <c r="K377" s="152"/>
      <c r="L377" s="153"/>
      <c r="M377" s="153"/>
      <c r="N377" s="198">
        <f>(Typical_retail_prices_of_petroleum_products_and_a_crude_oil_price_index_monthly[[#This Row],[Month]]&amp;" "&amp;Typical_retail_prices_of_petroleum_products_and_a_crude_oil_price_index_monthly[[#This Row],[Year]])*1</f>
        <v>43647</v>
      </c>
    </row>
    <row r="378" spans="1:14" ht="14.25" customHeight="1" x14ac:dyDescent="0.2">
      <c r="A378" s="135">
        <v>2019</v>
      </c>
      <c r="B378" s="136" t="s">
        <v>56</v>
      </c>
      <c r="C378" s="87"/>
      <c r="D378" s="87">
        <v>139.81091700000002</v>
      </c>
      <c r="E378" s="87">
        <v>128.50965250850726</v>
      </c>
      <c r="F378" s="87">
        <v>132.57667200000003</v>
      </c>
      <c r="G378" s="87">
        <v>47.498999999999995</v>
      </c>
      <c r="H378" s="87">
        <v>58.796839999999996</v>
      </c>
      <c r="I378" s="87">
        <v>97.467845567208172</v>
      </c>
      <c r="J378" s="137">
        <f t="shared" si="5"/>
        <v>4.067019491492772</v>
      </c>
      <c r="K378" s="152"/>
      <c r="L378" s="153"/>
      <c r="M378" s="153"/>
      <c r="N378" s="198">
        <f>(Typical_retail_prices_of_petroleum_products_and_a_crude_oil_price_index_monthly[[#This Row],[Month]]&amp;" "&amp;Typical_retail_prices_of_petroleum_products_and_a_crude_oil_price_index_monthly[[#This Row],[Year]])*1</f>
        <v>43678</v>
      </c>
    </row>
    <row r="379" spans="1:14" ht="14.25" customHeight="1" x14ac:dyDescent="0.2">
      <c r="A379" s="135">
        <v>2019</v>
      </c>
      <c r="B379" s="136" t="s">
        <v>57</v>
      </c>
      <c r="C379" s="87"/>
      <c r="D379" s="87">
        <v>138.83101099999999</v>
      </c>
      <c r="E379" s="87">
        <v>126.99454306314246</v>
      </c>
      <c r="F379" s="87">
        <v>131.270388</v>
      </c>
      <c r="G379" s="87">
        <v>46.69</v>
      </c>
      <c r="H379" s="87">
        <v>60.001689000000006</v>
      </c>
      <c r="I379" s="87">
        <v>97.911646209926161</v>
      </c>
      <c r="J379" s="137">
        <f t="shared" si="5"/>
        <v>4.2758449368575384</v>
      </c>
      <c r="K379" s="152"/>
      <c r="L379" s="153"/>
      <c r="M379" s="153"/>
      <c r="N379" s="198">
        <f>(Typical_retail_prices_of_petroleum_products_and_a_crude_oil_price_index_monthly[[#This Row],[Month]]&amp;" "&amp;Typical_retail_prices_of_petroleum_products_and_a_crude_oil_price_index_monthly[[#This Row],[Year]])*1</f>
        <v>43709</v>
      </c>
    </row>
    <row r="380" spans="1:14" ht="14.25" customHeight="1" x14ac:dyDescent="0.2">
      <c r="A380" s="135">
        <v>2019</v>
      </c>
      <c r="B380" s="136" t="s">
        <v>58</v>
      </c>
      <c r="C380" s="87"/>
      <c r="D380" s="87">
        <v>138.74026599999999</v>
      </c>
      <c r="E380" s="87">
        <v>127.06862438007403</v>
      </c>
      <c r="F380" s="87">
        <v>131.89280200000002</v>
      </c>
      <c r="G380" s="87">
        <v>48.338000000000001</v>
      </c>
      <c r="H380" s="87">
        <v>59.274475000000002</v>
      </c>
      <c r="I380" s="87">
        <v>93.955359174232456</v>
      </c>
      <c r="J380" s="137">
        <f t="shared" si="5"/>
        <v>4.8241776199259903</v>
      </c>
      <c r="K380" s="152"/>
      <c r="L380" s="153"/>
      <c r="M380" s="153"/>
      <c r="N380" s="198">
        <f>(Typical_retail_prices_of_petroleum_products_and_a_crude_oil_price_index_monthly[[#This Row],[Month]]&amp;" "&amp;Typical_retail_prices_of_petroleum_products_and_a_crude_oil_price_index_monthly[[#This Row],[Year]])*1</f>
        <v>43739</v>
      </c>
    </row>
    <row r="381" spans="1:14" ht="14.25" customHeight="1" x14ac:dyDescent="0.2">
      <c r="A381" s="135">
        <v>2019</v>
      </c>
      <c r="B381" s="136" t="s">
        <v>59</v>
      </c>
      <c r="C381" s="87"/>
      <c r="D381" s="87">
        <v>137.59993000000003</v>
      </c>
      <c r="E381" s="87">
        <v>125.64531106170166</v>
      </c>
      <c r="F381" s="87">
        <v>130.283996</v>
      </c>
      <c r="G381" s="87">
        <v>46.49</v>
      </c>
      <c r="H381" s="87">
        <v>58.377034999999999</v>
      </c>
      <c r="I381" s="87">
        <v>95.948213036302448</v>
      </c>
      <c r="J381" s="137">
        <f t="shared" si="5"/>
        <v>4.6386849382983399</v>
      </c>
      <c r="K381" s="152"/>
      <c r="L381" s="153"/>
      <c r="M381" s="153"/>
      <c r="N381" s="198">
        <f>(Typical_retail_prices_of_petroleum_products_and_a_crude_oil_price_index_monthly[[#This Row],[Month]]&amp;" "&amp;Typical_retail_prices_of_petroleum_products_and_a_crude_oil_price_index_monthly[[#This Row],[Year]])*1</f>
        <v>43770</v>
      </c>
    </row>
    <row r="382" spans="1:14" ht="14.25" customHeight="1" x14ac:dyDescent="0.2">
      <c r="A382" s="135">
        <v>2019</v>
      </c>
      <c r="B382" s="136" t="s">
        <v>60</v>
      </c>
      <c r="C382" s="87"/>
      <c r="D382" s="87">
        <v>136.57962000000003</v>
      </c>
      <c r="E382" s="87">
        <v>124.41482605562705</v>
      </c>
      <c r="F382" s="87">
        <v>129.43001800000002</v>
      </c>
      <c r="G382" s="87">
        <v>46.302</v>
      </c>
      <c r="H382" s="87">
        <v>57.518974</v>
      </c>
      <c r="I382" s="154">
        <v>100.51264859595024</v>
      </c>
      <c r="J382" s="137">
        <f t="shared" si="5"/>
        <v>5.0151919443729724</v>
      </c>
      <c r="K382" s="152"/>
      <c r="L382" s="153"/>
      <c r="M382" s="153"/>
      <c r="N382" s="198">
        <f>(Typical_retail_prices_of_petroleum_products_and_a_crude_oil_price_index_monthly[[#This Row],[Month]]&amp;" "&amp;Typical_retail_prices_of_petroleum_products_and_a_crude_oil_price_index_monthly[[#This Row],[Year]])*1</f>
        <v>43800</v>
      </c>
    </row>
    <row r="383" spans="1:14" ht="14.25" customHeight="1" x14ac:dyDescent="0.2">
      <c r="A383" s="135">
        <v>2020</v>
      </c>
      <c r="B383" s="136" t="s">
        <v>50</v>
      </c>
      <c r="C383" s="87"/>
      <c r="D383" s="87">
        <v>139.21163100000001</v>
      </c>
      <c r="E383" s="87">
        <v>127.14053499783053</v>
      </c>
      <c r="F383" s="87">
        <v>132.63434700000005</v>
      </c>
      <c r="G383" s="87">
        <v>48.196999999999996</v>
      </c>
      <c r="H383" s="87">
        <v>59.820064999999992</v>
      </c>
      <c r="I383" s="154">
        <v>98.422646992446346</v>
      </c>
      <c r="J383" s="137">
        <f t="shared" si="5"/>
        <v>5.4938120021695198</v>
      </c>
      <c r="K383" s="155"/>
      <c r="L383" s="153"/>
      <c r="M383" s="153"/>
      <c r="N383" s="198">
        <f>(Typical_retail_prices_of_petroleum_products_and_a_crude_oil_price_index_monthly[[#This Row],[Month]]&amp;" "&amp;Typical_retail_prices_of_petroleum_products_and_a_crude_oil_price_index_monthly[[#This Row],[Year]])*1</f>
        <v>43831</v>
      </c>
    </row>
    <row r="384" spans="1:14" ht="14.25" customHeight="1" x14ac:dyDescent="0.2">
      <c r="A384" s="135">
        <v>2020</v>
      </c>
      <c r="B384" s="136" t="s">
        <v>51</v>
      </c>
      <c r="C384" s="87"/>
      <c r="D384" s="87">
        <v>136.10098099999999</v>
      </c>
      <c r="E384" s="87">
        <v>123.57707195860047</v>
      </c>
      <c r="F384" s="87">
        <v>127.78902900000001</v>
      </c>
      <c r="G384" s="87">
        <v>41.061999999999998</v>
      </c>
      <c r="H384" s="87">
        <v>54.200303000000005</v>
      </c>
      <c r="I384" s="154">
        <v>88.288970597660651</v>
      </c>
      <c r="J384" s="137">
        <f t="shared" si="5"/>
        <v>4.2119570413995433</v>
      </c>
      <c r="K384" s="155"/>
      <c r="L384" s="153"/>
      <c r="M384" s="153"/>
      <c r="N384" s="198">
        <f>(Typical_retail_prices_of_petroleum_products_and_a_crude_oil_price_index_monthly[[#This Row],[Month]]&amp;" "&amp;Typical_retail_prices_of_petroleum_products_and_a_crude_oil_price_index_monthly[[#This Row],[Year]])*1</f>
        <v>43862</v>
      </c>
    </row>
    <row r="385" spans="1:14" ht="14.25" customHeight="1" x14ac:dyDescent="0.2">
      <c r="A385" s="135">
        <v>2020</v>
      </c>
      <c r="B385" s="136" t="s">
        <v>52</v>
      </c>
      <c r="C385" s="87"/>
      <c r="D385" s="87">
        <v>132.73801499999999</v>
      </c>
      <c r="E385" s="87">
        <v>120.23922409101044</v>
      </c>
      <c r="F385" s="87">
        <v>124.08827100000002</v>
      </c>
      <c r="G385" s="87">
        <v>31.941000000000003</v>
      </c>
      <c r="H385" s="87">
        <v>46.225133000000007</v>
      </c>
      <c r="I385" s="154">
        <v>60.611682342413602</v>
      </c>
      <c r="J385" s="137">
        <f t="shared" si="5"/>
        <v>3.8490469089895782</v>
      </c>
      <c r="K385" s="155"/>
      <c r="L385" s="153"/>
      <c r="M385" s="153"/>
      <c r="N385" s="198">
        <f>(Typical_retail_prices_of_petroleum_products_and_a_crude_oil_price_index_monthly[[#This Row],[Month]]&amp;" "&amp;Typical_retail_prices_of_petroleum_products_and_a_crude_oil_price_index_monthly[[#This Row],[Year]])*1</f>
        <v>43891</v>
      </c>
    </row>
    <row r="386" spans="1:14" ht="14.25" customHeight="1" x14ac:dyDescent="0.2">
      <c r="A386" s="135">
        <v>2020</v>
      </c>
      <c r="B386" s="136" t="s">
        <v>53</v>
      </c>
      <c r="C386" s="87"/>
      <c r="D386" s="87">
        <v>123.12772199999999</v>
      </c>
      <c r="E386" s="106">
        <v>108.97024894010003</v>
      </c>
      <c r="F386" s="106">
        <v>115.81342800000002</v>
      </c>
      <c r="G386" s="87">
        <v>22.42</v>
      </c>
      <c r="H386" s="87">
        <v>41.226679999999995</v>
      </c>
      <c r="I386" s="154">
        <v>38.084711433394489</v>
      </c>
      <c r="J386" s="137">
        <f t="shared" si="5"/>
        <v>6.8431790598999811</v>
      </c>
      <c r="K386" s="155"/>
      <c r="L386" s="153"/>
      <c r="M386" s="153"/>
      <c r="N386" s="198">
        <f>(Typical_retail_prices_of_petroleum_products_and_a_crude_oil_price_index_monthly[[#This Row],[Month]]&amp;" "&amp;Typical_retail_prices_of_petroleum_products_and_a_crude_oil_price_index_monthly[[#This Row],[Year]])*1</f>
        <v>43922</v>
      </c>
    </row>
    <row r="387" spans="1:14" ht="14.25" customHeight="1" x14ac:dyDescent="0.2">
      <c r="A387" s="135">
        <v>2020</v>
      </c>
      <c r="B387" s="136" t="s">
        <v>54</v>
      </c>
      <c r="C387" s="87"/>
      <c r="D387" s="87">
        <v>118.84571300000002</v>
      </c>
      <c r="E387" s="106">
        <v>104.77955978448874</v>
      </c>
      <c r="F387" s="106">
        <v>111.61575500000001</v>
      </c>
      <c r="G387" s="87">
        <v>20.263999999999999</v>
      </c>
      <c r="H387" s="87">
        <v>38.399377999999999</v>
      </c>
      <c r="I387" s="154">
        <v>43.086458395709577</v>
      </c>
      <c r="J387" s="137">
        <f t="shared" si="5"/>
        <v>6.8361952155112675</v>
      </c>
      <c r="K387" s="155"/>
      <c r="L387" s="153"/>
      <c r="M387" s="153"/>
      <c r="N387" s="198">
        <f>(Typical_retail_prices_of_petroleum_products_and_a_crude_oil_price_index_monthly[[#This Row],[Month]]&amp;" "&amp;Typical_retail_prices_of_petroleum_products_and_a_crude_oil_price_index_monthly[[#This Row],[Year]])*1</f>
        <v>43952</v>
      </c>
    </row>
    <row r="388" spans="1:14" ht="14.25" customHeight="1" x14ac:dyDescent="0.2">
      <c r="A388" s="135">
        <v>2020</v>
      </c>
      <c r="B388" s="136" t="s">
        <v>13</v>
      </c>
      <c r="C388" s="87"/>
      <c r="D388" s="87">
        <v>120.09104500000001</v>
      </c>
      <c r="E388" s="106">
        <v>105.83473123234158</v>
      </c>
      <c r="F388" s="106">
        <v>111.901504</v>
      </c>
      <c r="G388" s="87">
        <v>26.212</v>
      </c>
      <c r="H388" s="87">
        <v>43.236078999999997</v>
      </c>
      <c r="I388" s="154">
        <v>59.793844062445871</v>
      </c>
      <c r="J388" s="137">
        <f t="shared" si="5"/>
        <v>6.0667727676584207</v>
      </c>
      <c r="K388" s="155"/>
      <c r="L388" s="153"/>
      <c r="M388" s="153"/>
      <c r="N388" s="198">
        <f>(Typical_retail_prices_of_petroleum_products_and_a_crude_oil_price_index_monthly[[#This Row],[Month]]&amp;" "&amp;Typical_retail_prices_of_petroleum_products_and_a_crude_oil_price_index_monthly[[#This Row],[Year]])*1</f>
        <v>43983</v>
      </c>
    </row>
    <row r="389" spans="1:14" ht="14.25" customHeight="1" x14ac:dyDescent="0.2">
      <c r="A389" s="135">
        <v>2020</v>
      </c>
      <c r="B389" s="136" t="s">
        <v>55</v>
      </c>
      <c r="C389" s="87"/>
      <c r="D389" s="87">
        <v>124.59393900000001</v>
      </c>
      <c r="E389" s="106">
        <v>111.14734000553091</v>
      </c>
      <c r="F389" s="106">
        <v>116.54763400000002</v>
      </c>
      <c r="G389" s="87">
        <v>27.307999999999996</v>
      </c>
      <c r="H389" s="87">
        <v>46.035930999999998</v>
      </c>
      <c r="I389" s="154">
        <v>67.169431587782285</v>
      </c>
      <c r="J389" s="137">
        <f t="shared" si="5"/>
        <v>5.4002939944691093</v>
      </c>
      <c r="K389" s="155"/>
      <c r="L389" s="153"/>
      <c r="M389" s="153"/>
      <c r="N389" s="198">
        <f>(Typical_retail_prices_of_petroleum_products_and_a_crude_oil_price_index_monthly[[#This Row],[Month]]&amp;" "&amp;Typical_retail_prices_of_petroleum_products_and_a_crude_oil_price_index_monthly[[#This Row],[Year]])*1</f>
        <v>44013</v>
      </c>
    </row>
    <row r="390" spans="1:14" ht="14.25" customHeight="1" x14ac:dyDescent="0.2">
      <c r="A390" s="135">
        <v>2020</v>
      </c>
      <c r="B390" s="136" t="s">
        <v>56</v>
      </c>
      <c r="C390" s="87"/>
      <c r="D390" s="87">
        <v>126.336862</v>
      </c>
      <c r="E390" s="106">
        <v>112.76531780648548</v>
      </c>
      <c r="F390" s="106">
        <v>117.67415600000002</v>
      </c>
      <c r="G390" s="87">
        <v>27.206</v>
      </c>
      <c r="H390" s="87">
        <v>46.129862000000003</v>
      </c>
      <c r="I390" s="87">
        <v>67.116632050134257</v>
      </c>
      <c r="J390" s="137">
        <f t="shared" si="5"/>
        <v>4.9088381935145406</v>
      </c>
      <c r="K390" s="155"/>
      <c r="L390" s="153"/>
      <c r="M390" s="153"/>
      <c r="N390" s="198">
        <f>(Typical_retail_prices_of_petroleum_products_and_a_crude_oil_price_index_monthly[[#This Row],[Month]]&amp;" "&amp;Typical_retail_prices_of_petroleum_products_and_a_crude_oil_price_index_monthly[[#This Row],[Year]])*1</f>
        <v>44044</v>
      </c>
    </row>
    <row r="391" spans="1:14" ht="14.25" customHeight="1" x14ac:dyDescent="0.2">
      <c r="A391" s="135">
        <v>2020</v>
      </c>
      <c r="B391" s="136" t="s">
        <v>57</v>
      </c>
      <c r="C391" s="87"/>
      <c r="D391" s="87">
        <v>126.50775600000001</v>
      </c>
      <c r="E391" s="106">
        <v>113.21191476594808</v>
      </c>
      <c r="F391" s="106">
        <v>117.99736700000001</v>
      </c>
      <c r="G391" s="87">
        <v>25.427000000000003</v>
      </c>
      <c r="H391" s="87">
        <v>42.372526999999998</v>
      </c>
      <c r="I391" s="87">
        <v>63.057995351838684</v>
      </c>
      <c r="J391" s="137">
        <f t="shared" ref="J391:J396" si="6">F391-E391</f>
        <v>4.785452234051931</v>
      </c>
      <c r="K391" s="155"/>
      <c r="L391" s="153"/>
      <c r="M391" s="153"/>
      <c r="N391" s="198">
        <f>(Typical_retail_prices_of_petroleum_products_and_a_crude_oil_price_index_monthly[[#This Row],[Month]]&amp;" "&amp;Typical_retail_prices_of_petroleum_products_and_a_crude_oil_price_index_monthly[[#This Row],[Year]])*1</f>
        <v>44075</v>
      </c>
    </row>
    <row r="392" spans="1:14" ht="14.25" customHeight="1" x14ac:dyDescent="0.2">
      <c r="A392" s="135">
        <v>2020</v>
      </c>
      <c r="B392" s="136" t="s">
        <v>58</v>
      </c>
      <c r="C392" s="87"/>
      <c r="D392" s="87">
        <v>126.557069</v>
      </c>
      <c r="E392" s="106">
        <v>113.15444174330244</v>
      </c>
      <c r="F392" s="106">
        <v>117.84985400000001</v>
      </c>
      <c r="G392" s="87">
        <v>26.052</v>
      </c>
      <c r="H392" s="87">
        <v>44.345288000000004</v>
      </c>
      <c r="I392" s="154">
        <v>61.063109423997602</v>
      </c>
      <c r="J392" s="137">
        <f t="shared" si="6"/>
        <v>4.6954122566975656</v>
      </c>
      <c r="K392" s="155"/>
      <c r="L392" s="153"/>
      <c r="M392" s="153"/>
      <c r="N392" s="198">
        <f>(Typical_retail_prices_of_petroleum_products_and_a_crude_oil_price_index_monthly[[#This Row],[Month]]&amp;" "&amp;Typical_retail_prices_of_petroleum_products_and_a_crude_oil_price_index_monthly[[#This Row],[Year]])*1</f>
        <v>44105</v>
      </c>
    </row>
    <row r="393" spans="1:14" ht="14.25" customHeight="1" x14ac:dyDescent="0.2">
      <c r="A393" s="135">
        <v>2020</v>
      </c>
      <c r="B393" s="136" t="s">
        <v>59</v>
      </c>
      <c r="C393" s="87"/>
      <c r="D393" s="87">
        <v>126.02777400000002</v>
      </c>
      <c r="E393" s="106">
        <v>112.50638720531757</v>
      </c>
      <c r="F393" s="106">
        <v>117.04967500000001</v>
      </c>
      <c r="G393" s="87">
        <v>27.427</v>
      </c>
      <c r="H393" s="87">
        <v>43.061591999999997</v>
      </c>
      <c r="I393" s="154">
        <v>63.465471704587586</v>
      </c>
      <c r="J393" s="137">
        <f t="shared" si="6"/>
        <v>4.5432877946824419</v>
      </c>
      <c r="K393" s="155"/>
      <c r="L393" s="153"/>
      <c r="M393" s="153"/>
      <c r="N393" s="198">
        <f>(Typical_retail_prices_of_petroleum_products_and_a_crude_oil_price_index_monthly[[#This Row],[Month]]&amp;" "&amp;Typical_retail_prices_of_petroleum_products_and_a_crude_oil_price_index_monthly[[#This Row],[Year]])*1</f>
        <v>44136</v>
      </c>
    </row>
    <row r="394" spans="1:14" ht="14.25" customHeight="1" x14ac:dyDescent="0.2">
      <c r="A394" s="135">
        <v>2020</v>
      </c>
      <c r="B394" s="136" t="s">
        <v>60</v>
      </c>
      <c r="C394" s="87"/>
      <c r="D394" s="87">
        <v>127.20975899999999</v>
      </c>
      <c r="E394" s="106">
        <v>114.04074095604393</v>
      </c>
      <c r="F394" s="106">
        <v>118.66165900000001</v>
      </c>
      <c r="G394" s="87">
        <v>31.550999999999998</v>
      </c>
      <c r="H394" s="87">
        <v>48.146515999999998</v>
      </c>
      <c r="I394" s="154">
        <v>71.51495895891118</v>
      </c>
      <c r="J394" s="137">
        <f t="shared" si="6"/>
        <v>4.6209180439560811</v>
      </c>
      <c r="K394" s="155"/>
      <c r="L394" s="153"/>
      <c r="M394" s="153"/>
      <c r="N394" s="198">
        <f>(Typical_retail_prices_of_petroleum_products_and_a_crude_oil_price_index_monthly[[#This Row],[Month]]&amp;" "&amp;Typical_retail_prices_of_petroleum_products_and_a_crude_oil_price_index_monthly[[#This Row],[Year]])*1</f>
        <v>44166</v>
      </c>
    </row>
    <row r="395" spans="1:14" ht="14.25" customHeight="1" x14ac:dyDescent="0.2">
      <c r="A395" s="135">
        <v>2021</v>
      </c>
      <c r="B395" s="136" t="s">
        <v>50</v>
      </c>
      <c r="C395" s="87"/>
      <c r="D395" s="87">
        <v>130.17470500000002</v>
      </c>
      <c r="E395" s="106">
        <v>117.25180097462729</v>
      </c>
      <c r="F395" s="106">
        <v>121.73464200000002</v>
      </c>
      <c r="G395" s="87">
        <v>34.623999999999995</v>
      </c>
      <c r="H395" s="87">
        <v>49.851803999999994</v>
      </c>
      <c r="I395" s="154">
        <v>78.264321699999996</v>
      </c>
      <c r="J395" s="137">
        <f t="shared" si="6"/>
        <v>4.4828410253727355</v>
      </c>
      <c r="K395" s="155"/>
      <c r="L395" s="153"/>
      <c r="M395" s="153"/>
      <c r="N395" s="198">
        <f>(Typical_retail_prices_of_petroleum_products_and_a_crude_oil_price_index_monthly[[#This Row],[Month]]&amp;" "&amp;Typical_retail_prices_of_petroleum_products_and_a_crude_oil_price_index_monthly[[#This Row],[Year]])*1</f>
        <v>44197</v>
      </c>
    </row>
    <row r="396" spans="1:14" ht="14.25" customHeight="1" x14ac:dyDescent="0.2">
      <c r="A396" s="135">
        <v>2021</v>
      </c>
      <c r="B396" s="136" t="s">
        <v>51</v>
      </c>
      <c r="C396" s="87"/>
      <c r="D396" s="87">
        <v>133.63621500000002</v>
      </c>
      <c r="E396" s="106">
        <v>120.68762654261788</v>
      </c>
      <c r="F396" s="106">
        <v>124.91251400000003</v>
      </c>
      <c r="G396" s="87">
        <v>36.858000000000004</v>
      </c>
      <c r="H396" s="87">
        <v>52.818608000000005</v>
      </c>
      <c r="I396" s="154">
        <v>84.267358439999995</v>
      </c>
      <c r="J396" s="137">
        <f t="shared" si="6"/>
        <v>4.2248874573821524</v>
      </c>
      <c r="K396" s="155"/>
      <c r="L396" s="153"/>
      <c r="M396" s="153"/>
      <c r="N396" s="198">
        <f>(Typical_retail_prices_of_petroleum_products_and_a_crude_oil_price_index_monthly[[#This Row],[Month]]&amp;" "&amp;Typical_retail_prices_of_petroleum_products_and_a_crude_oil_price_index_monthly[[#This Row],[Year]])*1</f>
        <v>44228</v>
      </c>
    </row>
    <row r="397" spans="1:14" ht="14.25" customHeight="1" x14ac:dyDescent="0.2">
      <c r="A397" s="135">
        <v>2021</v>
      </c>
      <c r="B397" s="136" t="s">
        <v>52</v>
      </c>
      <c r="C397" s="87"/>
      <c r="D397" s="87">
        <v>137.09541000000002</v>
      </c>
      <c r="E397" s="106">
        <v>124.04262709890705</v>
      </c>
      <c r="F397" s="106">
        <v>128.108541</v>
      </c>
      <c r="G397" s="87">
        <v>39.006</v>
      </c>
      <c r="H397" s="87">
        <v>55.739204999999998</v>
      </c>
      <c r="I397" s="154">
        <v>90.768509850000001</v>
      </c>
      <c r="J397" s="137">
        <f t="shared" ref="J397" si="7">F397-E397</f>
        <v>4.065913901092955</v>
      </c>
      <c r="K397" s="155"/>
      <c r="L397" s="153"/>
      <c r="M397" s="153"/>
      <c r="N397" s="198">
        <f>(Typical_retail_prices_of_petroleum_products_and_a_crude_oil_price_index_monthly[[#This Row],[Month]]&amp;" "&amp;Typical_retail_prices_of_petroleum_products_and_a_crude_oil_price_index_monthly[[#This Row],[Year]])*1</f>
        <v>44256</v>
      </c>
    </row>
    <row r="398" spans="1:14" ht="14.25" customHeight="1" x14ac:dyDescent="0.2">
      <c r="A398" s="135">
        <v>2021</v>
      </c>
      <c r="B398" s="136" t="s">
        <v>53</v>
      </c>
      <c r="C398" s="87"/>
      <c r="D398" s="87">
        <v>138.41515700000002</v>
      </c>
      <c r="E398" s="106">
        <v>125.47293416743182</v>
      </c>
      <c r="F398" s="106">
        <v>129.22425900000002</v>
      </c>
      <c r="G398" s="87">
        <v>41.247</v>
      </c>
      <c r="H398" s="87">
        <v>54.181308999999999</v>
      </c>
      <c r="I398" s="154">
        <v>91.399592960000007</v>
      </c>
      <c r="J398" s="137">
        <f t="shared" ref="J398" si="8">F398-E398</f>
        <v>3.7513248325682014</v>
      </c>
      <c r="K398" s="155"/>
      <c r="L398" s="153"/>
      <c r="M398" s="153"/>
      <c r="N398" s="198">
        <f>(Typical_retail_prices_of_petroleum_products_and_a_crude_oil_price_index_monthly[[#This Row],[Month]]&amp;" "&amp;Typical_retail_prices_of_petroleum_products_and_a_crude_oil_price_index_monthly[[#This Row],[Year]])*1</f>
        <v>44287</v>
      </c>
    </row>
    <row r="399" spans="1:14" ht="14.25" customHeight="1" x14ac:dyDescent="0.2">
      <c r="A399" s="135">
        <v>2021</v>
      </c>
      <c r="B399" s="136" t="s">
        <v>54</v>
      </c>
      <c r="C399" s="87"/>
      <c r="D399" s="87">
        <v>140.53873100000001</v>
      </c>
      <c r="E399" s="106">
        <v>127.30722371334338</v>
      </c>
      <c r="F399" s="106">
        <v>130.93111900000002</v>
      </c>
      <c r="G399" s="87">
        <v>39.533999999999999</v>
      </c>
      <c r="H399" s="87">
        <v>56.469793000000003</v>
      </c>
      <c r="I399" s="154">
        <v>93.093527839999993</v>
      </c>
      <c r="J399" s="137">
        <f t="shared" ref="J399" si="9">F399-E399</f>
        <v>3.6238952866566478</v>
      </c>
      <c r="K399" s="155"/>
      <c r="L399" s="153"/>
      <c r="M399" s="153"/>
      <c r="N399" s="198">
        <f>(Typical_retail_prices_of_petroleum_products_and_a_crude_oil_price_index_monthly[[#This Row],[Month]]&amp;" "&amp;Typical_retail_prices_of_petroleum_products_and_a_crude_oil_price_index_monthly[[#This Row],[Year]])*1</f>
        <v>44317</v>
      </c>
    </row>
    <row r="400" spans="1:14" ht="14.25" customHeight="1" x14ac:dyDescent="0.2">
      <c r="A400" s="135">
        <v>2021</v>
      </c>
      <c r="B400" s="136" t="s">
        <v>13</v>
      </c>
      <c r="C400" s="87"/>
      <c r="D400" s="87">
        <v>142.554143149</v>
      </c>
      <c r="E400" s="106">
        <v>129.318973927591</v>
      </c>
      <c r="F400" s="106">
        <v>132.90879920000006</v>
      </c>
      <c r="G400" s="87">
        <v>39.905000000000001</v>
      </c>
      <c r="H400" s="87">
        <v>56.754742999999998</v>
      </c>
      <c r="I400" s="87">
        <v>99.138360449999993</v>
      </c>
      <c r="J400" s="137">
        <f t="shared" ref="J400:J406" si="10">F400-E400</f>
        <v>3.5898252724090582</v>
      </c>
      <c r="K400" s="155"/>
      <c r="L400" s="153"/>
      <c r="M400" s="153"/>
      <c r="N400" s="198">
        <f>(Typical_retail_prices_of_petroleum_products_and_a_crude_oil_price_index_monthly[[#This Row],[Month]]&amp;" "&amp;Typical_retail_prices_of_petroleum_products_and_a_crude_oil_price_index_monthly[[#This Row],[Year]])*1</f>
        <v>44348</v>
      </c>
    </row>
    <row r="401" spans="1:14" ht="14.25" customHeight="1" x14ac:dyDescent="0.2">
      <c r="A401" s="135">
        <v>2021</v>
      </c>
      <c r="B401" s="136" t="s">
        <v>55</v>
      </c>
      <c r="C401" s="87"/>
      <c r="D401" s="87">
        <v>146.87655023000002</v>
      </c>
      <c r="E401" s="106">
        <v>132.74321642951182</v>
      </c>
      <c r="F401" s="106">
        <v>135.36591206400001</v>
      </c>
      <c r="G401" s="87">
        <v>41.717000000000006</v>
      </c>
      <c r="H401" s="87">
        <v>58.049390999999993</v>
      </c>
      <c r="I401" s="87">
        <v>104.58238983882801</v>
      </c>
      <c r="J401" s="137">
        <f t="shared" si="10"/>
        <v>2.6226956344881955</v>
      </c>
      <c r="K401" s="155"/>
      <c r="L401" s="153"/>
      <c r="M401" s="153"/>
      <c r="N401" s="198">
        <f>(Typical_retail_prices_of_petroleum_products_and_a_crude_oil_price_index_monthly[[#This Row],[Month]]&amp;" "&amp;Typical_retail_prices_of_petroleum_products_and_a_crude_oil_price_index_monthly[[#This Row],[Year]])*1</f>
        <v>44378</v>
      </c>
    </row>
    <row r="402" spans="1:14" ht="14.25" customHeight="1" x14ac:dyDescent="0.2">
      <c r="A402" s="135">
        <v>2021</v>
      </c>
      <c r="B402" s="136" t="s">
        <v>56</v>
      </c>
      <c r="C402" s="87"/>
      <c r="D402" s="87">
        <v>147.99973723000002</v>
      </c>
      <c r="E402" s="106">
        <v>134.52450499631419</v>
      </c>
      <c r="F402" s="106">
        <v>136.92315600000001</v>
      </c>
      <c r="G402" s="87">
        <v>39.771000000000001</v>
      </c>
      <c r="H402" s="87">
        <v>57.425378000000002</v>
      </c>
      <c r="I402" s="87">
        <v>100.237801079409</v>
      </c>
      <c r="J402" s="137">
        <f t="shared" si="10"/>
        <v>2.3986510036858135</v>
      </c>
      <c r="K402" s="155"/>
      <c r="L402" s="153"/>
      <c r="M402" s="153"/>
      <c r="N402" s="198">
        <f>(Typical_retail_prices_of_petroleum_products_and_a_crude_oil_price_index_monthly[[#This Row],[Month]]&amp;" "&amp;Typical_retail_prices_of_petroleum_products_and_a_crude_oil_price_index_monthly[[#This Row],[Year]])*1</f>
        <v>44409</v>
      </c>
    </row>
    <row r="403" spans="1:14" ht="14.25" customHeight="1" x14ac:dyDescent="0.2">
      <c r="A403" s="135">
        <v>2021</v>
      </c>
      <c r="B403" s="136" t="s">
        <v>57</v>
      </c>
      <c r="C403" s="87"/>
      <c r="D403" s="87">
        <v>147.85043623000004</v>
      </c>
      <c r="E403" s="106">
        <v>134.58779662975132</v>
      </c>
      <c r="F403" s="106">
        <v>136.84381500000001</v>
      </c>
      <c r="G403" s="87">
        <v>41.478999999999999</v>
      </c>
      <c r="H403" s="87">
        <v>59.647313000000004</v>
      </c>
      <c r="I403" s="87">
        <v>103.374632781862</v>
      </c>
      <c r="J403" s="137">
        <f t="shared" si="10"/>
        <v>2.2560183702486825</v>
      </c>
      <c r="K403" s="155"/>
      <c r="L403" s="153"/>
      <c r="M403" s="153"/>
      <c r="N403" s="198">
        <f>(Typical_retail_prices_of_petroleum_products_and_a_crude_oil_price_index_monthly[[#This Row],[Month]]&amp;" "&amp;Typical_retail_prices_of_petroleum_products_and_a_crude_oil_price_index_monthly[[#This Row],[Year]])*1</f>
        <v>44440</v>
      </c>
    </row>
    <row r="404" spans="1:14" ht="14.25" customHeight="1" x14ac:dyDescent="0.2">
      <c r="A404" s="135">
        <v>2021</v>
      </c>
      <c r="B404" s="136" t="s">
        <v>58</v>
      </c>
      <c r="C404" s="87"/>
      <c r="D404" s="87">
        <v>152.50692323000004</v>
      </c>
      <c r="E404" s="106">
        <v>137.65783539858921</v>
      </c>
      <c r="F404" s="106">
        <v>143.28119999999998</v>
      </c>
      <c r="G404" s="87">
        <v>59.821999999999996</v>
      </c>
      <c r="H404" s="87">
        <v>73.270448000000002</v>
      </c>
      <c r="I404" s="87">
        <v>115.487248422314</v>
      </c>
      <c r="J404" s="137">
        <f t="shared" si="10"/>
        <v>5.6233646014107705</v>
      </c>
      <c r="K404" s="155"/>
      <c r="L404" s="153"/>
      <c r="M404" s="153"/>
      <c r="N404" s="198">
        <f>(Typical_retail_prices_of_petroleum_products_and_a_crude_oil_price_index_monthly[[#This Row],[Month]]&amp;" "&amp;Typical_retail_prices_of_petroleum_products_and_a_crude_oil_price_index_monthly[[#This Row],[Year]])*1</f>
        <v>44470</v>
      </c>
    </row>
    <row r="405" spans="1:14" ht="14.25" customHeight="1" x14ac:dyDescent="0.2">
      <c r="A405" s="135">
        <v>2021</v>
      </c>
      <c r="B405" s="136" t="s">
        <v>59</v>
      </c>
      <c r="C405" s="87"/>
      <c r="D405" s="87">
        <v>160.48527412615567</v>
      </c>
      <c r="E405" s="106">
        <v>145.94636215755014</v>
      </c>
      <c r="F405" s="106">
        <v>149.81484900000001</v>
      </c>
      <c r="G405" s="87">
        <v>50.863999999999997</v>
      </c>
      <c r="H405" s="87">
        <v>73.118260000000006</v>
      </c>
      <c r="I405" s="87">
        <v>117.795724366961</v>
      </c>
      <c r="J405" s="137">
        <f t="shared" si="10"/>
        <v>3.8684868424498688</v>
      </c>
      <c r="K405" s="155"/>
      <c r="L405" s="153"/>
      <c r="M405" s="153"/>
      <c r="N405" s="205">
        <f>(Typical_retail_prices_of_petroleum_products_and_a_crude_oil_price_index_monthly[[#This Row],[Month]]&amp;" "&amp;Typical_retail_prices_of_petroleum_products_and_a_crude_oil_price_index_monthly[[#This Row],[Year]])*1</f>
        <v>44501</v>
      </c>
    </row>
    <row r="406" spans="1:14" ht="14.25" customHeight="1" x14ac:dyDescent="0.2">
      <c r="A406" s="135">
        <v>2021</v>
      </c>
      <c r="B406" s="136" t="s">
        <v>60</v>
      </c>
      <c r="C406" s="87"/>
      <c r="D406" s="87">
        <v>160.27168400047515</v>
      </c>
      <c r="E406" s="106">
        <v>145.69404496126748</v>
      </c>
      <c r="F406" s="106">
        <v>149.19528199999999</v>
      </c>
      <c r="G406" s="87">
        <v>48.468999999999994</v>
      </c>
      <c r="H406" s="87">
        <v>71.526499999999999</v>
      </c>
      <c r="I406" s="87">
        <v>110.52927184730157</v>
      </c>
      <c r="J406" s="137">
        <f t="shared" si="10"/>
        <v>3.501237038732512</v>
      </c>
      <c r="K406" s="155"/>
      <c r="L406" s="153"/>
      <c r="M406" s="153"/>
      <c r="N406" s="205">
        <f>(Typical_retail_prices_of_petroleum_products_and_a_crude_oil_price_index_monthly[[#This Row],[Month]]&amp;" "&amp;Typical_retail_prices_of_petroleum_products_and_a_crude_oil_price_index_monthly[[#This Row],[Year]])*1</f>
        <v>44531</v>
      </c>
    </row>
    <row r="407" spans="1:14" ht="14.25" customHeight="1" x14ac:dyDescent="0.2">
      <c r="A407" s="135">
        <v>2022</v>
      </c>
      <c r="B407" s="136" t="s">
        <v>50</v>
      </c>
      <c r="C407" s="87"/>
      <c r="D407" s="87">
        <v>156.99260000000001</v>
      </c>
      <c r="E407" s="106">
        <v>144.92449999999999</v>
      </c>
      <c r="F407" s="106">
        <v>148.74289999999999</v>
      </c>
      <c r="G407" s="87">
        <v>53.924999999999997</v>
      </c>
      <c r="H407" s="87">
        <v>71.876199999999997</v>
      </c>
      <c r="I407" s="87">
        <v>121.46548518329864</v>
      </c>
      <c r="J407" s="137">
        <f>F407-E407</f>
        <v>3.8183999999999969</v>
      </c>
      <c r="K407" s="155"/>
      <c r="L407" s="153"/>
      <c r="M407" s="153"/>
      <c r="N407" s="205">
        <f>(Typical_retail_prices_of_petroleum_products_and_a_crude_oil_price_index_monthly[[#This Row],[Month]]&amp;" "&amp;Typical_retail_prices_of_petroleum_products_and_a_crude_oil_price_index_monthly[[#This Row],[Year]])*1</f>
        <v>44562</v>
      </c>
    </row>
    <row r="408" spans="1:14" ht="14.25" customHeight="1" x14ac:dyDescent="0.2">
      <c r="A408" s="135">
        <v>2022</v>
      </c>
      <c r="B408" s="136" t="s">
        <v>51</v>
      </c>
      <c r="C408" s="87"/>
      <c r="D408" s="87">
        <v>159.056791</v>
      </c>
      <c r="E408" s="106">
        <v>147.00461055394754</v>
      </c>
      <c r="F408" s="106">
        <v>151.07649600000005</v>
      </c>
      <c r="G408" s="87">
        <v>59.115000000000002</v>
      </c>
      <c r="H408" s="87">
        <v>77.304021999999989</v>
      </c>
      <c r="I408" s="87">
        <v>138.54180999758515</v>
      </c>
      <c r="J408" s="137">
        <f>F408-E408</f>
        <v>4.0718854460525051</v>
      </c>
      <c r="K408" s="155"/>
      <c r="L408" s="153"/>
      <c r="M408" s="153"/>
      <c r="N408" s="205">
        <f>(Typical_retail_prices_of_petroleum_products_and_a_crude_oil_price_index_monthly[[#This Row],[Month]]&amp;" "&amp;Typical_retail_prices_of_petroleum_products_and_a_crude_oil_price_index_monthly[[#This Row],[Year]])*1</f>
        <v>44593</v>
      </c>
    </row>
    <row r="409" spans="1:14" ht="14.25" customHeight="1" x14ac:dyDescent="0.2">
      <c r="A409" s="135">
        <v>2022</v>
      </c>
      <c r="B409" s="136" t="s">
        <v>52</v>
      </c>
      <c r="C409" s="87"/>
      <c r="D409" s="87">
        <v>173.88732800000002</v>
      </c>
      <c r="E409" s="106">
        <v>161.85764083761401</v>
      </c>
      <c r="F409" s="106">
        <v>171.39069200000003</v>
      </c>
      <c r="G409" s="87">
        <v>84.861000000000004</v>
      </c>
      <c r="H409" s="87">
        <v>121.690985</v>
      </c>
      <c r="I409" s="87">
        <v>177.34284454003654</v>
      </c>
      <c r="J409" s="137">
        <f>F409-E409</f>
        <v>9.5330511623860161</v>
      </c>
      <c r="K409" s="155"/>
      <c r="L409" s="153"/>
      <c r="M409" s="153"/>
      <c r="N409" s="205">
        <f>(Typical_retail_prices_of_petroleum_products_and_a_crude_oil_price_index_monthly[[#This Row],[Month]]&amp;" "&amp;Typical_retail_prices_of_petroleum_products_and_a_crude_oil_price_index_monthly[[#This Row],[Year]])*1</f>
        <v>44621</v>
      </c>
    </row>
    <row r="410" spans="1:14" ht="14.25" customHeight="1" x14ac:dyDescent="0.2">
      <c r="A410" s="135">
        <v>2022</v>
      </c>
      <c r="B410" s="136" t="s">
        <v>53</v>
      </c>
      <c r="C410" s="87"/>
      <c r="D410" s="87">
        <v>174.08121000000003</v>
      </c>
      <c r="E410" s="106">
        <v>161.67049339289312</v>
      </c>
      <c r="F410" s="106">
        <v>175.72314699999998</v>
      </c>
      <c r="G410" s="87">
        <v>85.334999999999994</v>
      </c>
      <c r="H410" s="87">
        <v>108.541893</v>
      </c>
      <c r="I410" s="87">
        <v>162.90692692784097</v>
      </c>
      <c r="J410" s="137">
        <f t="shared" ref="J410" si="11">F410-E410</f>
        <v>14.052653607106862</v>
      </c>
      <c r="K410" s="155"/>
      <c r="L410" s="153"/>
      <c r="M410" s="153"/>
      <c r="N410" s="205">
        <f>(Typical_retail_prices_of_petroleum_products_and_a_crude_oil_price_index_monthly[[#This Row],[Month]]&amp;" "&amp;Typical_retail_prices_of_petroleum_products_and_a_crude_oil_price_index_monthly[[#This Row],[Year]])*1</f>
        <v>44652</v>
      </c>
    </row>
    <row r="411" spans="1:14" ht="14.25" customHeight="1" x14ac:dyDescent="0.2">
      <c r="A411" s="135">
        <v>2022</v>
      </c>
      <c r="B411" s="136" t="s">
        <v>54</v>
      </c>
      <c r="C411" s="87"/>
      <c r="D411" s="87">
        <v>176.98609299999995</v>
      </c>
      <c r="E411" s="106">
        <v>165.16603690492929</v>
      </c>
      <c r="F411" s="106">
        <v>179.58246300000002</v>
      </c>
      <c r="G411" s="87">
        <v>90.536000000000001</v>
      </c>
      <c r="H411" s="87">
        <v>104.39724</v>
      </c>
      <c r="I411" s="87">
        <v>180.76845000980913</v>
      </c>
      <c r="J411" s="137">
        <f t="shared" ref="J411:J416" si="12">F411-E411</f>
        <v>14.416426095070733</v>
      </c>
      <c r="K411" s="155"/>
      <c r="L411" s="153"/>
      <c r="M411" s="153"/>
      <c r="N411" s="205">
        <f>(Typical_retail_prices_of_petroleum_products_and_a_crude_oil_price_index_monthly[[#This Row],[Month]]&amp;" "&amp;Typical_retail_prices_of_petroleum_products_and_a_crude_oil_price_index_monthly[[#This Row],[Year]])*1</f>
        <v>44682</v>
      </c>
    </row>
    <row r="412" spans="1:14" ht="14.25" customHeight="1" x14ac:dyDescent="0.2">
      <c r="A412" s="135">
        <v>2022</v>
      </c>
      <c r="B412" s="136" t="s">
        <v>13</v>
      </c>
      <c r="C412" s="87"/>
      <c r="D412" s="87">
        <v>192.71998452916915</v>
      </c>
      <c r="E412" s="106">
        <v>183.09583418999657</v>
      </c>
      <c r="F412" s="106">
        <v>190.15017400000002</v>
      </c>
      <c r="G412" s="87">
        <v>99.302999999999997</v>
      </c>
      <c r="H412" s="87">
        <v>118.920852</v>
      </c>
      <c r="I412" s="87">
        <v>197.70973657077928</v>
      </c>
      <c r="J412" s="137">
        <f t="shared" si="12"/>
        <v>7.0543398100034551</v>
      </c>
      <c r="K412" s="155"/>
      <c r="L412" s="153"/>
      <c r="M412" s="153"/>
      <c r="N412" s="205">
        <f>(Typical_retail_prices_of_petroleum_products_and_a_crude_oil_price_index_monthly[[#This Row],[Month]]&amp;" "&amp;Typical_retail_prices_of_petroleum_products_and_a_crude_oil_price_index_monthly[[#This Row],[Year]])*1</f>
        <v>44713</v>
      </c>
    </row>
    <row r="413" spans="1:14" ht="14.25" customHeight="1" x14ac:dyDescent="0.2">
      <c r="A413" s="135">
        <v>2022</v>
      </c>
      <c r="B413" s="136" t="s">
        <v>55</v>
      </c>
      <c r="C413" s="87"/>
      <c r="D413" s="87">
        <v>199.40102375876128</v>
      </c>
      <c r="E413" s="106">
        <v>188.79077301988306</v>
      </c>
      <c r="F413" s="106">
        <v>197.37768600000007</v>
      </c>
      <c r="G413" s="87">
        <v>84.721000000000004</v>
      </c>
      <c r="H413" s="87">
        <v>111.095581</v>
      </c>
      <c r="I413" s="87">
        <v>193.48251169188183</v>
      </c>
      <c r="J413" s="137">
        <f t="shared" si="12"/>
        <v>8.5869129801170061</v>
      </c>
      <c r="K413" s="155"/>
      <c r="L413" s="153"/>
      <c r="M413" s="153"/>
      <c r="N413" s="205">
        <f>(Typical_retail_prices_of_petroleum_products_and_a_crude_oil_price_index_monthly[[#This Row],[Month]]&amp;" "&amp;Typical_retail_prices_of_petroleum_products_and_a_crude_oil_price_index_monthly[[#This Row],[Year]])*1</f>
        <v>44743</v>
      </c>
    </row>
    <row r="414" spans="1:14" ht="14.25" customHeight="1" x14ac:dyDescent="0.2">
      <c r="A414" s="135">
        <v>2022</v>
      </c>
      <c r="B414" s="136" t="s">
        <v>56</v>
      </c>
      <c r="C414" s="87"/>
      <c r="D414" s="87">
        <v>184.7186216582943</v>
      </c>
      <c r="E414" s="106">
        <v>173.8693428425313</v>
      </c>
      <c r="F414" s="106">
        <v>184.95063100000002</v>
      </c>
      <c r="G414" s="87">
        <v>79.153999999999996</v>
      </c>
      <c r="H414" s="87">
        <v>104.22104299999999</v>
      </c>
      <c r="I414" s="87">
        <v>170.20015467645226</v>
      </c>
      <c r="J414" s="137">
        <f t="shared" si="12"/>
        <v>11.08128815746872</v>
      </c>
      <c r="K414" s="155"/>
      <c r="L414" s="153"/>
      <c r="M414" s="153"/>
      <c r="N414" s="205">
        <f>(Typical_retail_prices_of_petroleum_products_and_a_crude_oil_price_index_monthly[[#This Row],[Month]]&amp;" "&amp;Typical_retail_prices_of_petroleum_products_and_a_crude_oil_price_index_monthly[[#This Row],[Year]])*1</f>
        <v>44774</v>
      </c>
    </row>
    <row r="415" spans="1:14" ht="14.25" customHeight="1" x14ac:dyDescent="0.2">
      <c r="A415" s="135">
        <v>2022</v>
      </c>
      <c r="B415" s="136" t="s">
        <v>57</v>
      </c>
      <c r="C415" s="87"/>
      <c r="D415" s="87">
        <v>178.21531091422324</v>
      </c>
      <c r="E415" s="106">
        <v>167.3763045530047</v>
      </c>
      <c r="F415" s="106">
        <v>182.21923400000003</v>
      </c>
      <c r="G415" s="87">
        <v>85.522999999999996</v>
      </c>
      <c r="H415" s="87">
        <v>103.873587</v>
      </c>
      <c r="I415" s="87">
        <v>162.50821296847894</v>
      </c>
      <c r="J415" s="137">
        <f t="shared" si="12"/>
        <v>14.842929446995328</v>
      </c>
      <c r="K415" s="155"/>
      <c r="L415" s="153"/>
      <c r="M415" s="153"/>
      <c r="N415" s="205">
        <f>(Typical_retail_prices_of_petroleum_products_and_a_crude_oil_price_index_monthly[[#This Row],[Month]]&amp;" "&amp;Typical_retail_prices_of_petroleum_products_and_a_crude_oil_price_index_monthly[[#This Row],[Year]])*1</f>
        <v>44805</v>
      </c>
    </row>
    <row r="416" spans="1:14" ht="14.25" customHeight="1" x14ac:dyDescent="0.2">
      <c r="A416" s="135">
        <v>2022</v>
      </c>
      <c r="B416" s="136" t="s">
        <v>58</v>
      </c>
      <c r="C416" s="87"/>
      <c r="D416" s="87">
        <v>175.14179753927652</v>
      </c>
      <c r="E416" s="106">
        <v>163.12108152192485</v>
      </c>
      <c r="F416" s="106">
        <v>182.560833</v>
      </c>
      <c r="G416" s="87">
        <v>87.55</v>
      </c>
      <c r="H416" s="87">
        <v>112.228308</v>
      </c>
      <c r="I416" s="87">
        <v>164.2286946681474</v>
      </c>
      <c r="J416" s="137">
        <f t="shared" si="12"/>
        <v>19.439751478075152</v>
      </c>
      <c r="K416" s="155"/>
      <c r="L416" s="153"/>
      <c r="M416" s="153"/>
      <c r="N416" s="205">
        <f>(Typical_retail_prices_of_petroleum_products_and_a_crude_oil_price_index_monthly[[#This Row],[Month]]&amp;" "&amp;Typical_retail_prices_of_petroleum_products_and_a_crude_oil_price_index_monthly[[#This Row],[Year]])*1</f>
        <v>44835</v>
      </c>
    </row>
    <row r="417" spans="1:14" ht="14.25" customHeight="1" x14ac:dyDescent="0.2">
      <c r="A417" s="135">
        <v>2022</v>
      </c>
      <c r="B417" s="136" t="s">
        <v>59</v>
      </c>
      <c r="C417" s="87"/>
      <c r="D417" s="87">
        <v>176.98990205963548</v>
      </c>
      <c r="E417" s="106">
        <v>164.38684984960892</v>
      </c>
      <c r="F417" s="106">
        <v>188.71511900000004</v>
      </c>
      <c r="G417" s="87">
        <v>85.477999999999994</v>
      </c>
      <c r="H417" s="87">
        <v>128.06668999999999</v>
      </c>
      <c r="I417" s="87">
        <v>153.22371833440289</v>
      </c>
      <c r="J417" s="137">
        <f t="shared" ref="J417:J422" si="13">F417-E417</f>
        <v>24.328269150391122</v>
      </c>
      <c r="K417" s="155"/>
      <c r="L417" s="153"/>
      <c r="M417" s="153"/>
      <c r="N417" s="205">
        <f>(Typical_retail_prices_of_petroleum_products_and_a_crude_oil_price_index_monthly[[#This Row],[Month]]&amp;" "&amp;Typical_retail_prices_of_petroleum_products_and_a_crude_oil_price_index_monthly[[#This Row],[Year]])*1</f>
        <v>44866</v>
      </c>
    </row>
    <row r="418" spans="1:14" ht="14.25" customHeight="1" x14ac:dyDescent="0.2">
      <c r="A418" s="135">
        <v>2022</v>
      </c>
      <c r="B418" s="136" t="s">
        <v>60</v>
      </c>
      <c r="C418" s="87"/>
      <c r="D418" s="87">
        <v>168.48410345293368</v>
      </c>
      <c r="E418" s="106">
        <v>155.52382322552293</v>
      </c>
      <c r="F418" s="106">
        <v>179.40820500000001</v>
      </c>
      <c r="G418" s="87">
        <v>70.48</v>
      </c>
      <c r="H418" s="87">
        <v>90.502306000000004</v>
      </c>
      <c r="I418" s="87">
        <v>135.28452603966468</v>
      </c>
      <c r="J418" s="137">
        <f t="shared" si="13"/>
        <v>23.884381774477077</v>
      </c>
      <c r="K418" s="155"/>
      <c r="L418" s="153"/>
      <c r="M418" s="153"/>
      <c r="N418" s="205">
        <f>(Typical_retail_prices_of_petroleum_products_and_a_crude_oil_price_index_monthly[[#This Row],[Month]]&amp;" "&amp;Typical_retail_prices_of_petroleum_products_and_a_crude_oil_price_index_monthly[[#This Row],[Year]])*1</f>
        <v>44896</v>
      </c>
    </row>
    <row r="419" spans="1:14" ht="14.25" customHeight="1" x14ac:dyDescent="0.2">
      <c r="A419" s="135">
        <v>2023</v>
      </c>
      <c r="B419" s="136" t="s">
        <v>50</v>
      </c>
      <c r="C419" s="87"/>
      <c r="D419" s="87">
        <v>162.02352921363826</v>
      </c>
      <c r="E419" s="106">
        <v>148.45071213621574</v>
      </c>
      <c r="F419" s="106">
        <v>171.270937</v>
      </c>
      <c r="G419" s="87">
        <v>74.787999999999997</v>
      </c>
      <c r="H419" s="87">
        <v>92.105607000000006</v>
      </c>
      <c r="I419" s="87">
        <v>133.4108960620346</v>
      </c>
      <c r="J419" s="137">
        <f t="shared" si="13"/>
        <v>22.820224863784262</v>
      </c>
      <c r="K419" s="155"/>
      <c r="L419" s="153"/>
      <c r="M419" s="153"/>
      <c r="N419" s="205">
        <f>(Typical_retail_prices_of_petroleum_products_and_a_crude_oil_price_index_monthly[[#This Row],[Month]]&amp;" "&amp;Typical_retail_prices_of_petroleum_products_and_a_crude_oil_price_index_monthly[[#This Row],[Year]])*1</f>
        <v>44927</v>
      </c>
    </row>
    <row r="420" spans="1:14" ht="14.25" customHeight="1" x14ac:dyDescent="0.2">
      <c r="A420" s="135">
        <v>2023</v>
      </c>
      <c r="B420" s="136" t="s">
        <v>51</v>
      </c>
      <c r="C420" s="87"/>
      <c r="D420" s="87">
        <v>160.40001930817914</v>
      </c>
      <c r="E420" s="106">
        <v>148.0160444124603</v>
      </c>
      <c r="F420" s="106">
        <v>169.49791099999996</v>
      </c>
      <c r="G420" s="87">
        <v>69.869</v>
      </c>
      <c r="H420" s="87">
        <v>84.292713000000006</v>
      </c>
      <c r="I420" s="87">
        <v>132.75811221664785</v>
      </c>
      <c r="J420" s="137">
        <f t="shared" si="13"/>
        <v>21.481866587539656</v>
      </c>
      <c r="K420" s="155"/>
      <c r="L420" s="153"/>
      <c r="M420" s="153"/>
      <c r="N420" s="205">
        <f>(Typical_retail_prices_of_petroleum_products_and_a_crude_oil_price_index_monthly[[#This Row],[Month]]&amp;" "&amp;Typical_retail_prices_of_petroleum_products_and_a_crude_oil_price_index_monthly[[#This Row],[Year]])*1</f>
        <v>44958</v>
      </c>
    </row>
    <row r="421" spans="1:14" ht="14.25" customHeight="1" x14ac:dyDescent="0.2">
      <c r="A421" s="135">
        <v>2023</v>
      </c>
      <c r="B421" s="136" t="s">
        <v>52</v>
      </c>
      <c r="C421" s="87"/>
      <c r="D421" s="87">
        <v>160.00337669798122</v>
      </c>
      <c r="E421" s="106">
        <v>146.86836009945426</v>
      </c>
      <c r="F421" s="106">
        <v>166.82782300000002</v>
      </c>
      <c r="G421" s="87">
        <v>65.841000000000008</v>
      </c>
      <c r="H421" s="87">
        <v>80.977238999999997</v>
      </c>
      <c r="I421" s="87">
        <v>130.53463509916494</v>
      </c>
      <c r="J421" s="137">
        <f t="shared" si="13"/>
        <v>19.959462900545759</v>
      </c>
      <c r="K421" s="155"/>
      <c r="L421" s="153"/>
      <c r="M421" s="153"/>
      <c r="N421" s="205">
        <f>(Typical_retail_prices_of_petroleum_products_and_a_crude_oil_price_index_monthly[[#This Row],[Month]]&amp;" "&amp;Typical_retail_prices_of_petroleum_products_and_a_crude_oil_price_index_monthly[[#This Row],[Year]])*1</f>
        <v>44986</v>
      </c>
    </row>
    <row r="422" spans="1:14" x14ac:dyDescent="0.2">
      <c r="A422" s="135">
        <v>2023</v>
      </c>
      <c r="B422" s="136" t="s">
        <v>53</v>
      </c>
      <c r="C422" s="87"/>
      <c r="D422" s="87">
        <v>158.45999356515077</v>
      </c>
      <c r="E422" s="106">
        <v>146.12954955462988</v>
      </c>
      <c r="F422" s="106">
        <v>162.08765300000005</v>
      </c>
      <c r="G422" s="87">
        <v>61.622000000000007</v>
      </c>
      <c r="H422" s="87">
        <v>93.773382999999995</v>
      </c>
      <c r="I422" s="222">
        <v>130.9741428829812</v>
      </c>
      <c r="J422" s="137">
        <f t="shared" si="13"/>
        <v>15.95810344537017</v>
      </c>
      <c r="K422" s="155"/>
      <c r="L422" s="153"/>
      <c r="M422" s="153"/>
      <c r="N422" s="205">
        <f>(Typical_retail_prices_of_petroleum_products_and_a_crude_oil_price_index_monthly[[#This Row],[Month]]&amp;" "&amp;Typical_retail_prices_of_petroleum_products_and_a_crude_oil_price_index_monthly[[#This Row],[Year]])*1</f>
        <v>45017</v>
      </c>
    </row>
    <row r="423" spans="1:14" x14ac:dyDescent="0.2">
      <c r="A423" s="135">
        <v>2023</v>
      </c>
      <c r="B423" s="136" t="s">
        <v>54</v>
      </c>
      <c r="C423" s="87"/>
      <c r="D423" s="87">
        <v>157.43692654076733</v>
      </c>
      <c r="E423" s="106">
        <v>144.57771359044216</v>
      </c>
      <c r="F423" s="106">
        <v>155.28913900000003</v>
      </c>
      <c r="G423" s="87">
        <v>53.233000000000004</v>
      </c>
      <c r="H423" s="87">
        <v>83.253768999999991</v>
      </c>
      <c r="I423" s="87">
        <v>118.45534793170921</v>
      </c>
      <c r="J423" s="137">
        <f>F423-E423</f>
        <v>10.711425409557876</v>
      </c>
      <c r="K423" s="155"/>
      <c r="L423" s="153"/>
      <c r="M423" s="153"/>
      <c r="N423" s="205">
        <f>(Typical_retail_prices_of_petroleum_products_and_a_crude_oil_price_index_monthly[[#This Row],[Month]]&amp;" "&amp;Typical_retail_prices_of_petroleum_products_and_a_crude_oil_price_index_monthly[[#This Row],[Year]])*1</f>
        <v>45047</v>
      </c>
    </row>
    <row r="424" spans="1:14" x14ac:dyDescent="0.2">
      <c r="A424" s="135">
        <v>2023</v>
      </c>
      <c r="B424" s="136" t="s">
        <v>13</v>
      </c>
      <c r="C424" s="87"/>
      <c r="D424" s="87">
        <v>156.35595073619669</v>
      </c>
      <c r="E424" s="106">
        <v>142.70577307066446</v>
      </c>
      <c r="F424" s="106">
        <v>145.46763800000002</v>
      </c>
      <c r="G424" s="87">
        <v>54.186000000000007</v>
      </c>
      <c r="H424" s="87">
        <v>67.333219999999997</v>
      </c>
      <c r="I424" s="87"/>
      <c r="J424" s="137">
        <f>F424-E424</f>
        <v>2.7618649293355588</v>
      </c>
      <c r="K424" s="155"/>
      <c r="L424" s="153"/>
      <c r="M424" s="153"/>
      <c r="N424" s="205">
        <f>(Typical_retail_prices_of_petroleum_products_and_a_crude_oil_price_index_monthly[[#This Row],[Month]]&amp;" "&amp;Typical_retail_prices_of_petroleum_products_and_a_crude_oil_price_index_monthly[[#This Row],[Year]])*1</f>
        <v>45078</v>
      </c>
    </row>
  </sheetData>
  <phoneticPr fontId="30" type="noConversion"/>
  <printOptions gridLines="1"/>
  <pageMargins left="0.74803149606299213" right="0.74803149606299213" top="0.98425196850393704" bottom="0.98425196850393704" header="0.51181102362204722" footer="0.51181102362204722"/>
  <pageSetup paperSize="9"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4"/>
  </sheetPr>
  <dimension ref="A1:M147"/>
  <sheetViews>
    <sheetView showGridLines="0" zoomScaleNormal="100" workbookViewId="0">
      <pane ySplit="9" topLeftCell="A10" activePane="bottomLeft" state="frozen"/>
      <selection pane="bottomLeft" activeCell="A10" sqref="A10"/>
    </sheetView>
  </sheetViews>
  <sheetFormatPr defaultColWidth="14.42578125" defaultRowHeight="12.75" x14ac:dyDescent="0.2"/>
  <cols>
    <col min="1" max="13" width="15.5703125" customWidth="1"/>
  </cols>
  <sheetData>
    <row r="1" spans="1:13" ht="18" customHeight="1" x14ac:dyDescent="0.2">
      <c r="A1" s="83" t="s">
        <v>42</v>
      </c>
      <c r="B1" s="83"/>
      <c r="C1" s="83"/>
      <c r="D1" s="83"/>
      <c r="E1" s="83"/>
      <c r="F1" s="83"/>
      <c r="G1" s="83"/>
      <c r="H1" s="83"/>
      <c r="I1" s="83"/>
      <c r="J1" s="132"/>
      <c r="K1" s="158"/>
      <c r="L1" s="3"/>
      <c r="M1" s="3"/>
    </row>
    <row r="2" spans="1:13" ht="18" customHeight="1" x14ac:dyDescent="0.2">
      <c r="A2" s="133" t="s">
        <v>96</v>
      </c>
      <c r="B2" s="83"/>
      <c r="C2" s="83"/>
      <c r="D2" s="83"/>
      <c r="E2" s="83"/>
      <c r="F2" s="83"/>
      <c r="G2" s="83"/>
      <c r="H2" s="83"/>
      <c r="I2" s="83"/>
      <c r="J2" s="132"/>
      <c r="K2" s="158"/>
      <c r="L2" s="3"/>
      <c r="M2" s="3"/>
    </row>
    <row r="3" spans="1:13" ht="18" customHeight="1" x14ac:dyDescent="0.2">
      <c r="A3" s="133" t="s">
        <v>147</v>
      </c>
      <c r="B3" s="83"/>
      <c r="C3" s="83"/>
      <c r="D3" s="83"/>
      <c r="E3" s="83"/>
      <c r="F3" s="83"/>
      <c r="G3" s="83"/>
      <c r="H3" s="83"/>
      <c r="I3" s="83"/>
      <c r="J3" s="132"/>
      <c r="K3" s="158"/>
      <c r="L3" s="3"/>
      <c r="M3" s="3"/>
    </row>
    <row r="4" spans="1:13" ht="18" customHeight="1" x14ac:dyDescent="0.2">
      <c r="A4" s="133" t="s">
        <v>97</v>
      </c>
      <c r="B4" s="83"/>
      <c r="C4" s="83"/>
      <c r="D4" s="83"/>
      <c r="E4" s="83"/>
      <c r="F4" s="83"/>
      <c r="G4" s="83"/>
      <c r="H4" s="83"/>
      <c r="I4" s="83"/>
      <c r="J4" s="132"/>
      <c r="K4" s="158"/>
      <c r="L4" s="3"/>
      <c r="M4" s="3"/>
    </row>
    <row r="5" spans="1:13" ht="18" customHeight="1" x14ac:dyDescent="0.2">
      <c r="A5" s="133" t="s">
        <v>98</v>
      </c>
      <c r="B5" s="83"/>
      <c r="C5" s="83"/>
      <c r="D5" s="83"/>
      <c r="E5" s="83"/>
      <c r="F5" s="83"/>
      <c r="G5" s="83"/>
      <c r="H5" s="83"/>
      <c r="I5" s="83"/>
      <c r="J5" s="132"/>
      <c r="K5" s="158"/>
      <c r="L5" s="3"/>
      <c r="M5" s="3"/>
    </row>
    <row r="6" spans="1:13" ht="18" customHeight="1" x14ac:dyDescent="0.2">
      <c r="A6" s="134" t="s">
        <v>100</v>
      </c>
      <c r="B6" s="83"/>
      <c r="C6" s="83"/>
      <c r="D6" s="83"/>
      <c r="E6" s="83"/>
      <c r="F6" s="83"/>
      <c r="G6" s="83"/>
      <c r="H6" s="83"/>
      <c r="I6" s="83"/>
      <c r="J6" s="132"/>
      <c r="K6" s="158"/>
      <c r="L6" s="3"/>
      <c r="M6" s="3"/>
    </row>
    <row r="7" spans="1:13" ht="18" customHeight="1" x14ac:dyDescent="0.2">
      <c r="A7" s="134" t="s">
        <v>117</v>
      </c>
      <c r="B7" s="83"/>
      <c r="C7" s="83"/>
      <c r="D7" s="83"/>
      <c r="E7" s="83"/>
      <c r="F7" s="83"/>
      <c r="G7" s="83"/>
      <c r="H7" s="83"/>
      <c r="I7" s="83"/>
      <c r="J7" s="132"/>
      <c r="K7" s="158"/>
      <c r="L7" s="3"/>
      <c r="M7" s="3"/>
    </row>
    <row r="8" spans="1:13" ht="18" customHeight="1" x14ac:dyDescent="0.2">
      <c r="A8" s="134" t="s">
        <v>209</v>
      </c>
      <c r="B8" s="83"/>
      <c r="C8" s="83"/>
      <c r="D8" s="83"/>
      <c r="E8" s="83"/>
      <c r="F8" s="83"/>
      <c r="G8" s="83"/>
      <c r="H8" s="83"/>
      <c r="I8" s="83"/>
      <c r="J8" s="132"/>
      <c r="K8" s="158"/>
      <c r="L8" s="3"/>
      <c r="M8" s="3"/>
    </row>
    <row r="9" spans="1:13" ht="92.1" customHeight="1" x14ac:dyDescent="0.2">
      <c r="A9" s="156" t="s">
        <v>93</v>
      </c>
      <c r="B9" s="157" t="s">
        <v>95</v>
      </c>
      <c r="C9" s="175" t="s">
        <v>166</v>
      </c>
      <c r="D9" s="175" t="s">
        <v>164</v>
      </c>
      <c r="E9" s="175" t="s">
        <v>154</v>
      </c>
      <c r="F9" s="175" t="s">
        <v>167</v>
      </c>
      <c r="G9" s="175" t="s">
        <v>157</v>
      </c>
      <c r="H9" s="175" t="s">
        <v>158</v>
      </c>
      <c r="I9" s="207" t="s">
        <v>165</v>
      </c>
      <c r="J9" s="215" t="s">
        <v>163</v>
      </c>
      <c r="K9" s="207" t="s">
        <v>161</v>
      </c>
      <c r="L9" s="207" t="s">
        <v>160</v>
      </c>
      <c r="M9" s="207" t="s">
        <v>159</v>
      </c>
    </row>
    <row r="10" spans="1:13" ht="14.25" customHeight="1" x14ac:dyDescent="0.2">
      <c r="A10" s="135">
        <v>1989</v>
      </c>
      <c r="B10" s="135" t="s">
        <v>113</v>
      </c>
      <c r="C10" s="125">
        <f>SUM('4.1.1'!C11:C13)/3</f>
        <v>38.096666666666664</v>
      </c>
      <c r="D10" s="125"/>
      <c r="E10" s="125">
        <f>SUM('4.1.1'!E11:E13)/3</f>
        <v>36.733333333333334</v>
      </c>
      <c r="F10" s="125">
        <f>SUM('4.1.1'!F11:F13)/3</f>
        <v>34.763333333333335</v>
      </c>
      <c r="G10" s="125">
        <f>SUM('4.1.1'!G11:G13)/3</f>
        <v>11.213333333333333</v>
      </c>
      <c r="H10" s="125">
        <f>SUM('4.1.1'!H11:H13)/3</f>
        <v>10.846666666666666</v>
      </c>
      <c r="I10" s="125"/>
      <c r="J10" s="137"/>
      <c r="K10" s="125"/>
      <c r="L10" s="110"/>
      <c r="M10" s="110"/>
    </row>
    <row r="11" spans="1:13" ht="14.25" customHeight="1" x14ac:dyDescent="0.2">
      <c r="A11" s="135">
        <v>1989</v>
      </c>
      <c r="B11" s="135" t="s">
        <v>114</v>
      </c>
      <c r="C11" s="125">
        <f>SUM('4.1.1'!C14:C16)/3</f>
        <v>42.223333333333336</v>
      </c>
      <c r="D11" s="125"/>
      <c r="E11" s="125">
        <f>SUM('4.1.1'!E14:E16)/3</f>
        <v>40.213333333333338</v>
      </c>
      <c r="F11" s="125">
        <f>SUM('4.1.1'!F14:F16)/3</f>
        <v>36.023333333333333</v>
      </c>
      <c r="G11" s="125">
        <f>SUM('4.1.1'!G14:G16)/3</f>
        <v>11.446666666666667</v>
      </c>
      <c r="H11" s="125">
        <f>SUM('4.1.1'!H14:H16)/3</f>
        <v>10.966666666666667</v>
      </c>
      <c r="I11" s="125"/>
      <c r="J11" s="137"/>
      <c r="K11" s="125"/>
      <c r="L11" s="110"/>
      <c r="M11" s="110"/>
    </row>
    <row r="12" spans="1:13" ht="14.25" customHeight="1" x14ac:dyDescent="0.2">
      <c r="A12" s="135">
        <v>1989</v>
      </c>
      <c r="B12" s="135" t="s">
        <v>115</v>
      </c>
      <c r="C12" s="125">
        <f>SUM('4.1.1'!C17:C19)/3</f>
        <v>40.733333333333327</v>
      </c>
      <c r="D12" s="125"/>
      <c r="E12" s="125">
        <f>SUM('4.1.1'!E17:E19)/3</f>
        <v>38.283333333333331</v>
      </c>
      <c r="F12" s="125">
        <f>SUM('4.1.1'!F17:F19)/3</f>
        <v>35.856666666666662</v>
      </c>
      <c r="G12" s="125">
        <f>SUM('4.1.1'!G17:G19)/3</f>
        <v>11.603333333333333</v>
      </c>
      <c r="H12" s="125">
        <f>SUM('4.1.1'!H17:H19)/3</f>
        <v>11.33</v>
      </c>
      <c r="I12" s="125"/>
      <c r="J12" s="137"/>
      <c r="K12" s="125"/>
      <c r="L12" s="110"/>
      <c r="M12" s="110"/>
    </row>
    <row r="13" spans="1:13" ht="14.25" customHeight="1" x14ac:dyDescent="0.2">
      <c r="A13" s="135">
        <v>1989</v>
      </c>
      <c r="B13" s="135" t="s">
        <v>116</v>
      </c>
      <c r="C13" s="125">
        <f>SUM('4.1.1'!C20:C22)/3</f>
        <v>40.513333333333328</v>
      </c>
      <c r="D13" s="125"/>
      <c r="E13" s="125">
        <f>SUM('4.1.1'!E20:E22)/3</f>
        <v>37.919999999999995</v>
      </c>
      <c r="F13" s="125">
        <f>SUM('4.1.1'!F20:F22)/3</f>
        <v>38.083333333333336</v>
      </c>
      <c r="G13" s="125">
        <f>SUM('4.1.1'!G20:G22)/3</f>
        <v>13.876666666666667</v>
      </c>
      <c r="H13" s="125">
        <f>SUM('4.1.1'!H20:H22)/3</f>
        <v>13.406666666666666</v>
      </c>
      <c r="I13" s="125"/>
      <c r="J13" s="137"/>
      <c r="K13" s="125"/>
      <c r="L13" s="110"/>
      <c r="M13" s="110"/>
    </row>
    <row r="14" spans="1:13" ht="14.25" customHeight="1" x14ac:dyDescent="0.2">
      <c r="A14" s="135">
        <v>1990</v>
      </c>
      <c r="B14" s="135" t="s">
        <v>113</v>
      </c>
      <c r="C14" s="125">
        <f>SUM('4.1.1'!C23:C25)/3</f>
        <v>40.890000000000008</v>
      </c>
      <c r="D14" s="125"/>
      <c r="E14" s="125">
        <f>SUM('4.1.1'!E23:E25)/3</f>
        <v>38.303333333333335</v>
      </c>
      <c r="F14" s="125">
        <f>SUM('4.1.1'!F23:F25)/3</f>
        <v>38.066666666666663</v>
      </c>
      <c r="G14" s="125">
        <f>SUM('4.1.1'!G23:G25)/3</f>
        <v>14.043333333333331</v>
      </c>
      <c r="H14" s="125">
        <f>SUM('4.1.1'!H23:H25)/3</f>
        <v>13.660000000000002</v>
      </c>
      <c r="I14" s="125"/>
      <c r="J14" s="137"/>
      <c r="K14" s="125"/>
      <c r="L14" s="110"/>
      <c r="M14" s="110"/>
    </row>
    <row r="15" spans="1:13" ht="14.25" customHeight="1" x14ac:dyDescent="0.2">
      <c r="A15" s="135">
        <v>1990</v>
      </c>
      <c r="B15" s="135" t="s">
        <v>114</v>
      </c>
      <c r="C15" s="125">
        <f>SUM('4.1.1'!C26:C28)/3</f>
        <v>43.946666666666665</v>
      </c>
      <c r="D15" s="125"/>
      <c r="E15" s="125">
        <f>SUM('4.1.1'!E26:E28)/3</f>
        <v>41.059999999999995</v>
      </c>
      <c r="F15" s="125">
        <f>SUM('4.1.1'!F26:F28)/3</f>
        <v>39</v>
      </c>
      <c r="G15" s="125">
        <f>SUM('4.1.1'!G26:G28)/3</f>
        <v>12.166666666666666</v>
      </c>
      <c r="H15" s="125">
        <f>SUM('4.1.1'!H26:H28)/3</f>
        <v>11.933333333333332</v>
      </c>
      <c r="I15" s="125"/>
      <c r="J15" s="137"/>
      <c r="K15" s="125"/>
      <c r="L15" s="110"/>
      <c r="M15" s="110"/>
    </row>
    <row r="16" spans="1:13" ht="14.25" customHeight="1" x14ac:dyDescent="0.2">
      <c r="A16" s="135">
        <v>1990</v>
      </c>
      <c r="B16" s="135" t="s">
        <v>115</v>
      </c>
      <c r="C16" s="125">
        <f>SUM('4.1.1'!C29:C31)/3</f>
        <v>46.906666666666666</v>
      </c>
      <c r="D16" s="125"/>
      <c r="E16" s="125">
        <f>SUM('4.1.1'!E29:E31)/3</f>
        <v>43.976666666666667</v>
      </c>
      <c r="F16" s="125">
        <f>SUM('4.1.1'!F29:F31)/3</f>
        <v>40.17</v>
      </c>
      <c r="G16" s="125">
        <f>SUM('4.1.1'!G29:G31)/3</f>
        <v>15.290000000000001</v>
      </c>
      <c r="H16" s="125">
        <f>SUM('4.1.1'!H29:H31)/3</f>
        <v>14.589999999999998</v>
      </c>
      <c r="I16" s="125"/>
      <c r="J16" s="137"/>
      <c r="K16" s="125"/>
      <c r="L16" s="110"/>
      <c r="M16" s="110"/>
    </row>
    <row r="17" spans="1:13" ht="14.25" customHeight="1" x14ac:dyDescent="0.2">
      <c r="A17" s="135">
        <v>1990</v>
      </c>
      <c r="B17" s="135" t="s">
        <v>116</v>
      </c>
      <c r="C17" s="125">
        <f>SUM('4.1.1'!C32:C34)/3</f>
        <v>47.75333333333333</v>
      </c>
      <c r="D17" s="125"/>
      <c r="E17" s="125">
        <f>SUM('4.1.1'!E32:E34)/3</f>
        <v>44.786666666666662</v>
      </c>
      <c r="F17" s="125">
        <f>SUM('4.1.1'!F32:F34)/3</f>
        <v>44.69</v>
      </c>
      <c r="G17" s="125">
        <f>SUM('4.1.1'!G32:G34)/3</f>
        <v>20.74</v>
      </c>
      <c r="H17" s="125">
        <f>SUM('4.1.1'!H32:H34)/3</f>
        <v>18.373333333333331</v>
      </c>
      <c r="I17" s="125"/>
      <c r="J17" s="137"/>
      <c r="K17" s="125"/>
      <c r="L17" s="110"/>
      <c r="M17" s="110"/>
    </row>
    <row r="18" spans="1:13" ht="14.25" customHeight="1" x14ac:dyDescent="0.2">
      <c r="A18" s="135">
        <v>1991</v>
      </c>
      <c r="B18" s="135" t="s">
        <v>113</v>
      </c>
      <c r="C18" s="125">
        <f>SUM('4.1.1'!C35:C37)/3</f>
        <v>44.49666666666667</v>
      </c>
      <c r="D18" s="125">
        <f>SUM('4.1.1'!D35:D37)/3</f>
        <v>43.696666666666658</v>
      </c>
      <c r="E18" s="125">
        <f>SUM('4.1.1'!E35:E37)/3</f>
        <v>41.47</v>
      </c>
      <c r="F18" s="125">
        <f>SUM('4.1.1'!F35:F37)/3</f>
        <v>42.27</v>
      </c>
      <c r="G18" s="125">
        <f>SUM('4.1.1'!G35:G37)/3</f>
        <v>15.913333333333334</v>
      </c>
      <c r="H18" s="125">
        <f>SUM('4.1.1'!H35:H37)/3</f>
        <v>15.306666666666665</v>
      </c>
      <c r="I18" s="137"/>
      <c r="J18" s="137">
        <f t="shared" ref="J18:J33" si="0">F18-E18</f>
        <v>0.80000000000000426</v>
      </c>
      <c r="K18" s="137"/>
      <c r="L18" s="110"/>
      <c r="M18" s="148">
        <v>104.73666666666666</v>
      </c>
    </row>
    <row r="19" spans="1:13" ht="14.25" customHeight="1" x14ac:dyDescent="0.2">
      <c r="A19" s="135">
        <v>1991</v>
      </c>
      <c r="B19" s="135" t="s">
        <v>114</v>
      </c>
      <c r="C19" s="125">
        <f>SUM('4.1.1'!C38:C40)/3</f>
        <v>49.743333333333332</v>
      </c>
      <c r="D19" s="125">
        <f>SUM('4.1.1'!D38:D40)/3</f>
        <v>48.406666666666666</v>
      </c>
      <c r="E19" s="125">
        <f>SUM('4.1.1'!E38:E40)/3</f>
        <v>46.193333333333328</v>
      </c>
      <c r="F19" s="125">
        <f>SUM('4.1.1'!F38:F40)/3</f>
        <v>43.563333333333333</v>
      </c>
      <c r="G19" s="125">
        <f>SUM('4.1.1'!G38:G40)/3</f>
        <v>13.006666666666668</v>
      </c>
      <c r="H19" s="125">
        <f>SUM('4.1.1'!H38:H40)/3</f>
        <v>12.706666666666669</v>
      </c>
      <c r="I19" s="137"/>
      <c r="J19" s="137">
        <f t="shared" si="0"/>
        <v>-2.6299999999999955</v>
      </c>
      <c r="K19" s="137"/>
      <c r="L19" s="110"/>
      <c r="M19" s="148">
        <v>101.00333333333333</v>
      </c>
    </row>
    <row r="20" spans="1:13" ht="14.25" customHeight="1" x14ac:dyDescent="0.2">
      <c r="A20" s="135">
        <v>1991</v>
      </c>
      <c r="B20" s="135" t="s">
        <v>115</v>
      </c>
      <c r="C20" s="125">
        <f>SUM('4.1.1'!C41:C43)/3</f>
        <v>50.330000000000005</v>
      </c>
      <c r="D20" s="125">
        <f>SUM('4.1.1'!D41:D43)/3</f>
        <v>49.033333333333331</v>
      </c>
      <c r="E20" s="125">
        <f>SUM('4.1.1'!E41:E43)/3</f>
        <v>46.79</v>
      </c>
      <c r="F20" s="125">
        <f>SUM('4.1.1'!F41:F43)/3</f>
        <v>44.223333333333336</v>
      </c>
      <c r="G20" s="125">
        <f>SUM('4.1.1'!G41:G43)/3</f>
        <v>13.546666666666667</v>
      </c>
      <c r="H20" s="125">
        <f>SUM('4.1.1'!H41:H43)/3</f>
        <v>12.896666666666667</v>
      </c>
      <c r="I20" s="137"/>
      <c r="J20" s="137">
        <f t="shared" si="0"/>
        <v>-2.5666666666666629</v>
      </c>
      <c r="K20" s="137"/>
      <c r="L20" s="110"/>
      <c r="M20" s="148">
        <v>106.75666666666666</v>
      </c>
    </row>
    <row r="21" spans="1:13" ht="14.25" customHeight="1" x14ac:dyDescent="0.2">
      <c r="A21" s="135">
        <v>1991</v>
      </c>
      <c r="B21" s="135" t="s">
        <v>116</v>
      </c>
      <c r="C21" s="125">
        <f>SUM('4.1.1'!C44:C46)/3</f>
        <v>49.356666666666662</v>
      </c>
      <c r="D21" s="125">
        <f>SUM('4.1.1'!D44:D46)/3</f>
        <v>48.086666666666666</v>
      </c>
      <c r="E21" s="125">
        <f>SUM('4.1.1'!E44:E46)/3</f>
        <v>45.839999999999996</v>
      </c>
      <c r="F21" s="125">
        <f>SUM('4.1.1'!F44:F46)/3</f>
        <v>45.216666666666669</v>
      </c>
      <c r="G21" s="125">
        <f>SUM('4.1.1'!G44:G46)/3</f>
        <v>13.979999999999999</v>
      </c>
      <c r="H21" s="125">
        <f>SUM('4.1.1'!H44:H46)/3</f>
        <v>13.69</v>
      </c>
      <c r="I21" s="137"/>
      <c r="J21" s="137">
        <f t="shared" si="0"/>
        <v>-0.62333333333332774</v>
      </c>
      <c r="K21" s="137"/>
      <c r="L21" s="110"/>
      <c r="M21" s="148">
        <v>109.24666666666667</v>
      </c>
    </row>
    <row r="22" spans="1:13" ht="14.25" customHeight="1" x14ac:dyDescent="0.2">
      <c r="A22" s="135">
        <v>1992</v>
      </c>
      <c r="B22" s="135" t="s">
        <v>113</v>
      </c>
      <c r="C22" s="125">
        <f>SUM('4.1.1'!C47:C49)/3</f>
        <v>48.353333333333332</v>
      </c>
      <c r="D22" s="125">
        <f>SUM('4.1.1'!D47:D49)/3</f>
        <v>46.76</v>
      </c>
      <c r="E22" s="125">
        <f>SUM('4.1.1'!E47:E49)/3</f>
        <v>44.56</v>
      </c>
      <c r="F22" s="125">
        <f>SUM('4.1.1'!F47:F49)/3</f>
        <v>43.75333333333333</v>
      </c>
      <c r="G22" s="125">
        <f>SUM('4.1.1'!G47:G49)/3</f>
        <v>13.25</v>
      </c>
      <c r="H22" s="125">
        <f>SUM('4.1.1'!H47:H49)/3</f>
        <v>12.103333333333333</v>
      </c>
      <c r="I22" s="137"/>
      <c r="J22" s="137">
        <f t="shared" si="0"/>
        <v>-0.80666666666667197</v>
      </c>
      <c r="K22" s="137"/>
      <c r="L22" s="110"/>
      <c r="M22" s="148">
        <v>91.366666666666674</v>
      </c>
    </row>
    <row r="23" spans="1:13" ht="14.25" customHeight="1" x14ac:dyDescent="0.2">
      <c r="A23" s="135">
        <v>1992</v>
      </c>
      <c r="B23" s="135" t="s">
        <v>114</v>
      </c>
      <c r="C23" s="125">
        <f>SUM('4.1.1'!C50:C52)/3</f>
        <v>51.353333333333332</v>
      </c>
      <c r="D23" s="125">
        <f>SUM('4.1.1'!D50:D52)/3</f>
        <v>49.226666666666667</v>
      </c>
      <c r="E23" s="125">
        <f>SUM('4.1.1'!E50:E52)/3</f>
        <v>46.866666666666667</v>
      </c>
      <c r="F23" s="125">
        <f>SUM('4.1.1'!F50:F52)/3</f>
        <v>45.07</v>
      </c>
      <c r="G23" s="125">
        <f>SUM('4.1.1'!G50:G52)/3</f>
        <v>12.64</v>
      </c>
      <c r="H23" s="125">
        <f>SUM('4.1.1'!H50:H52)/3</f>
        <v>12.276666666666666</v>
      </c>
      <c r="I23" s="137"/>
      <c r="J23" s="137">
        <f t="shared" si="0"/>
        <v>-1.7966666666666669</v>
      </c>
      <c r="K23" s="137"/>
      <c r="L23" s="110"/>
      <c r="M23" s="148">
        <v>101.57333333333332</v>
      </c>
    </row>
    <row r="24" spans="1:13" ht="14.25" customHeight="1" x14ac:dyDescent="0.2">
      <c r="A24" s="135">
        <v>1992</v>
      </c>
      <c r="B24" s="135" t="s">
        <v>115</v>
      </c>
      <c r="C24" s="125">
        <f>SUM('4.1.1'!C53:C55)/3</f>
        <v>49.976666666666667</v>
      </c>
      <c r="D24" s="125">
        <f>SUM('4.1.1'!D53:D55)/3</f>
        <v>47.863333333333323</v>
      </c>
      <c r="E24" s="125">
        <f>SUM('4.1.1'!E53:E55)/3</f>
        <v>45.65</v>
      </c>
      <c r="F24" s="125">
        <f>SUM('4.1.1'!F53:F55)/3</f>
        <v>44.573333333333331</v>
      </c>
      <c r="G24" s="125">
        <f>SUM('4.1.1'!G53:G55)/3</f>
        <v>12.296666666666667</v>
      </c>
      <c r="H24" s="125">
        <f>SUM('4.1.1'!H53:H55)/3</f>
        <v>11.936666666666667</v>
      </c>
      <c r="I24" s="137"/>
      <c r="J24" s="137">
        <f t="shared" si="0"/>
        <v>-1.076666666666668</v>
      </c>
      <c r="K24" s="137"/>
      <c r="L24" s="110"/>
      <c r="M24" s="148">
        <v>98.79</v>
      </c>
    </row>
    <row r="25" spans="1:13" ht="14.25" customHeight="1" x14ac:dyDescent="0.2">
      <c r="A25" s="135">
        <v>1992</v>
      </c>
      <c r="B25" s="135" t="s">
        <v>116</v>
      </c>
      <c r="C25" s="125">
        <f>SUM('4.1.1'!C56:C58)/3</f>
        <v>51.436666666666667</v>
      </c>
      <c r="D25" s="125">
        <f>SUM('4.1.1'!D56:D58)/3</f>
        <v>49.653333333333329</v>
      </c>
      <c r="E25" s="125">
        <f>SUM('4.1.1'!E56:E58)/3</f>
        <v>47.206666666666671</v>
      </c>
      <c r="F25" s="125">
        <f>SUM('4.1.1'!F56:F58)/3</f>
        <v>46.646666666666668</v>
      </c>
      <c r="G25" s="125">
        <f>SUM('4.1.1'!G56:G58)/3</f>
        <v>14.033333333333333</v>
      </c>
      <c r="H25" s="125">
        <f>SUM('4.1.1'!H56:H58)/3</f>
        <v>13.653333333333331</v>
      </c>
      <c r="I25" s="137"/>
      <c r="J25" s="137">
        <f t="shared" si="0"/>
        <v>-0.56000000000000227</v>
      </c>
      <c r="K25" s="137"/>
      <c r="L25" s="110"/>
      <c r="M25" s="148">
        <v>106.32666666666667</v>
      </c>
    </row>
    <row r="26" spans="1:13" ht="14.25" customHeight="1" x14ac:dyDescent="0.2">
      <c r="A26" s="135">
        <v>1993</v>
      </c>
      <c r="B26" s="135" t="s">
        <v>113</v>
      </c>
      <c r="C26" s="125">
        <f>SUM('4.1.1'!C59:C61)/3</f>
        <v>51.983333333333327</v>
      </c>
      <c r="D26" s="125">
        <f>SUM('4.1.1'!D59:D61)/3</f>
        <v>50.626666666666665</v>
      </c>
      <c r="E26" s="125">
        <f>SUM('4.1.1'!E59:E61)/3</f>
        <v>47.74666666666667</v>
      </c>
      <c r="F26" s="125">
        <f>SUM('4.1.1'!F59:F61)/3</f>
        <v>47.74</v>
      </c>
      <c r="G26" s="125">
        <f>SUM('4.1.1'!G59:G61)/3</f>
        <v>14.346666666666666</v>
      </c>
      <c r="H26" s="125">
        <f>SUM('4.1.1'!H59:H61)/3</f>
        <v>13.79</v>
      </c>
      <c r="I26" s="137"/>
      <c r="J26" s="137">
        <f t="shared" si="0"/>
        <v>-6.6666666666677088E-3</v>
      </c>
      <c r="K26" s="137"/>
      <c r="L26" s="110"/>
      <c r="M26" s="148">
        <v>111.32333333333334</v>
      </c>
    </row>
    <row r="27" spans="1:13" ht="14.25" customHeight="1" x14ac:dyDescent="0.2">
      <c r="A27" s="135">
        <v>1993</v>
      </c>
      <c r="B27" s="135" t="s">
        <v>114</v>
      </c>
      <c r="C27" s="125">
        <f>SUM('4.1.1'!C62:C64)/3</f>
        <v>55.173333333333325</v>
      </c>
      <c r="D27" s="125">
        <f>SUM('4.1.1'!D62:D64)/3</f>
        <v>53.856666666666662</v>
      </c>
      <c r="E27" s="125">
        <f>SUM('4.1.1'!E62:E64)/3</f>
        <v>50.316666666666663</v>
      </c>
      <c r="F27" s="125">
        <f>SUM('4.1.1'!F62:F64)/3</f>
        <v>49.449999999999996</v>
      </c>
      <c r="G27" s="125">
        <f>SUM('4.1.1'!G62:G64)/3</f>
        <v>13.71</v>
      </c>
      <c r="H27" s="125">
        <f>SUM('4.1.1'!H62:H64)/3</f>
        <v>13.776666666666666</v>
      </c>
      <c r="I27" s="137"/>
      <c r="J27" s="137">
        <f t="shared" si="0"/>
        <v>-0.86666666666666714</v>
      </c>
      <c r="K27" s="137"/>
      <c r="L27" s="110"/>
      <c r="M27" s="148">
        <v>108.51666666666665</v>
      </c>
    </row>
    <row r="28" spans="1:13" ht="14.25" customHeight="1" x14ac:dyDescent="0.2">
      <c r="A28" s="135">
        <v>1993</v>
      </c>
      <c r="B28" s="135" t="s">
        <v>115</v>
      </c>
      <c r="C28" s="125">
        <f>SUM('4.1.1'!C65:C67)/3</f>
        <v>54.653333333333329</v>
      </c>
      <c r="D28" s="125">
        <f>SUM('4.1.1'!D65:D67)/3</f>
        <v>53.513333333333328</v>
      </c>
      <c r="E28" s="125">
        <f>SUM('4.1.1'!E65:E67)/3</f>
        <v>49.889999999999993</v>
      </c>
      <c r="F28" s="125">
        <f>SUM('4.1.1'!F65:F67)/3</f>
        <v>49.29666666666666</v>
      </c>
      <c r="G28" s="125">
        <f>SUM('4.1.1'!G65:G67)/3</f>
        <v>12.936666666666667</v>
      </c>
      <c r="H28" s="125">
        <f>SUM('4.1.1'!H65:H67)/3</f>
        <v>12.753333333333332</v>
      </c>
      <c r="I28" s="137"/>
      <c r="J28" s="137">
        <f t="shared" si="0"/>
        <v>-0.59333333333333371</v>
      </c>
      <c r="K28" s="137"/>
      <c r="L28" s="110"/>
      <c r="M28" s="148">
        <v>98.65</v>
      </c>
    </row>
    <row r="29" spans="1:13" ht="14.25" customHeight="1" x14ac:dyDescent="0.2">
      <c r="A29" s="135">
        <v>1993</v>
      </c>
      <c r="B29" s="135" t="s">
        <v>116</v>
      </c>
      <c r="C29" s="125">
        <f>SUM('4.1.1'!C68:C70)/3</f>
        <v>54.673333333333339</v>
      </c>
      <c r="D29" s="125">
        <f>SUM('4.1.1'!D68:D70)/3</f>
        <v>53.626666666666665</v>
      </c>
      <c r="E29" s="125">
        <f>SUM('4.1.1'!E68:E70)/3</f>
        <v>49.82</v>
      </c>
      <c r="F29" s="125">
        <f>SUM('4.1.1'!F68:F70)/3</f>
        <v>50.293333333333329</v>
      </c>
      <c r="G29" s="125">
        <f>SUM('4.1.1'!G68:G70)/3</f>
        <v>13.556666666666667</v>
      </c>
      <c r="H29" s="125">
        <f>SUM('4.1.1'!H68:H70)/3</f>
        <v>13.356666666666667</v>
      </c>
      <c r="I29" s="137"/>
      <c r="J29" s="137">
        <f t="shared" si="0"/>
        <v>0.47333333333332916</v>
      </c>
      <c r="K29" s="137"/>
      <c r="L29" s="110"/>
      <c r="M29" s="148">
        <v>96.03</v>
      </c>
    </row>
    <row r="30" spans="1:13" ht="14.25" customHeight="1" x14ac:dyDescent="0.2">
      <c r="A30" s="135">
        <v>1994</v>
      </c>
      <c r="B30" s="135" t="s">
        <v>113</v>
      </c>
      <c r="C30" s="125">
        <f>SUM('4.1.1'!C71:C73)/3</f>
        <v>55.713333333333331</v>
      </c>
      <c r="D30" s="125">
        <f>SUM('4.1.1'!D71:D73)/3</f>
        <v>54.47</v>
      </c>
      <c r="E30" s="125">
        <f>SUM('4.1.1'!E71:E73)/3</f>
        <v>50.566666666666663</v>
      </c>
      <c r="F30" s="125">
        <f>SUM('4.1.1'!F71:F73)/3</f>
        <v>51.123333333333335</v>
      </c>
      <c r="G30" s="125">
        <f>SUM('4.1.1'!G71:G73)/3</f>
        <v>12.813333333333333</v>
      </c>
      <c r="H30" s="125">
        <f>SUM('4.1.1'!H71:H73)/3</f>
        <v>12.58</v>
      </c>
      <c r="I30" s="137"/>
      <c r="J30" s="137">
        <f t="shared" si="0"/>
        <v>0.55666666666667197</v>
      </c>
      <c r="K30" s="137"/>
      <c r="L30" s="110"/>
      <c r="M30" s="148">
        <v>89.693333333333328</v>
      </c>
    </row>
    <row r="31" spans="1:13" ht="14.25" customHeight="1" x14ac:dyDescent="0.2">
      <c r="A31" s="135">
        <v>1994</v>
      </c>
      <c r="B31" s="135" t="s">
        <v>114</v>
      </c>
      <c r="C31" s="125">
        <f>SUM('4.1.1'!C74:C76)/3</f>
        <v>56.766666666666673</v>
      </c>
      <c r="D31" s="125">
        <f>SUM('4.1.1'!D74:D76)/3</f>
        <v>55.71</v>
      </c>
      <c r="E31" s="125">
        <f>SUM('4.1.1'!E74:E76)/3</f>
        <v>51.456666666666671</v>
      </c>
      <c r="F31" s="125">
        <f>SUM('4.1.1'!F74:F76)/3</f>
        <v>51.476666666666667</v>
      </c>
      <c r="G31" s="125">
        <f>SUM('4.1.1'!G74:G76)/3</f>
        <v>13.483333333333333</v>
      </c>
      <c r="H31" s="125">
        <f>SUM('4.1.1'!H74:H76)/3</f>
        <v>13.550000000000002</v>
      </c>
      <c r="I31" s="137"/>
      <c r="J31" s="137">
        <f t="shared" si="0"/>
        <v>1.9999999999996021E-2</v>
      </c>
      <c r="K31" s="137"/>
      <c r="L31" s="110"/>
      <c r="M31" s="148">
        <v>95.243333333333339</v>
      </c>
    </row>
    <row r="32" spans="1:13" ht="14.25" customHeight="1" x14ac:dyDescent="0.2">
      <c r="A32" s="135">
        <v>1994</v>
      </c>
      <c r="B32" s="135" t="s">
        <v>115</v>
      </c>
      <c r="C32" s="125">
        <f>SUM('4.1.1'!C77:C79)/3</f>
        <v>57.656666666666666</v>
      </c>
      <c r="D32" s="125">
        <f>SUM('4.1.1'!D77:D79)/3</f>
        <v>57.053333333333335</v>
      </c>
      <c r="E32" s="125">
        <f>SUM('4.1.1'!E77:E79)/3</f>
        <v>52.346666666666671</v>
      </c>
      <c r="F32" s="125">
        <f>SUM('4.1.1'!F77:F79)/3</f>
        <v>51.786666666666669</v>
      </c>
      <c r="G32" s="125">
        <f>SUM('4.1.1'!G77:G79)/3</f>
        <v>13.483333333333334</v>
      </c>
      <c r="H32" s="125">
        <f>SUM('4.1.1'!H77:H79)/3</f>
        <v>13.236666666666666</v>
      </c>
      <c r="I32" s="137"/>
      <c r="J32" s="137">
        <f t="shared" si="0"/>
        <v>-0.56000000000000227</v>
      </c>
      <c r="K32" s="137"/>
      <c r="L32" s="110"/>
      <c r="M32" s="148">
        <v>98.99666666666667</v>
      </c>
    </row>
    <row r="33" spans="1:13" ht="14.25" customHeight="1" x14ac:dyDescent="0.2">
      <c r="A33" s="135">
        <v>1994</v>
      </c>
      <c r="B33" s="135" t="s">
        <v>116</v>
      </c>
      <c r="C33" s="125">
        <f>SUM('4.1.1'!C80:C82)/3</f>
        <v>57.359999999999992</v>
      </c>
      <c r="D33" s="125">
        <f>SUM('4.1.1'!D80:D82)/3</f>
        <v>56.683333333333337</v>
      </c>
      <c r="E33" s="125">
        <f>SUM('4.1.1'!E80:E82)/3</f>
        <v>51.94</v>
      </c>
      <c r="F33" s="125">
        <f>SUM('4.1.1'!F80:F82)/3</f>
        <v>51.736666666666672</v>
      </c>
      <c r="G33" s="125">
        <f>SUM('4.1.1'!G80:G82)/3</f>
        <v>13.68</v>
      </c>
      <c r="H33" s="125">
        <f>SUM('4.1.1'!H80:H82)/3</f>
        <v>13.693333333333333</v>
      </c>
      <c r="I33" s="137"/>
      <c r="J33" s="137">
        <f t="shared" si="0"/>
        <v>-0.20333333333332604</v>
      </c>
      <c r="K33" s="137"/>
      <c r="L33" s="111"/>
      <c r="M33" s="148">
        <v>96.44</v>
      </c>
    </row>
    <row r="34" spans="1:13" ht="14.25" customHeight="1" x14ac:dyDescent="0.2">
      <c r="A34" s="135">
        <v>1995</v>
      </c>
      <c r="B34" s="135" t="s">
        <v>113</v>
      </c>
      <c r="C34" s="125">
        <f>SUM('4.1.1'!C83:C85)/3</f>
        <v>58.896666666666668</v>
      </c>
      <c r="D34" s="125">
        <f>SUM('4.1.1'!D83:D85)/3</f>
        <v>57.76</v>
      </c>
      <c r="E34" s="125">
        <f>SUM('4.1.1'!E83:E85)/3</f>
        <v>53.153333333333329</v>
      </c>
      <c r="F34" s="125">
        <f>SUM('4.1.1'!F83:F85)/3</f>
        <v>53.846666666666664</v>
      </c>
      <c r="G34" s="125">
        <f>SUM('4.1.1'!G83:G85)/3</f>
        <v>13.540000000000001</v>
      </c>
      <c r="H34" s="125">
        <f>SUM('4.1.1'!H83:H85)/3</f>
        <v>13.833333333333334</v>
      </c>
      <c r="I34" s="137"/>
      <c r="J34" s="137">
        <f t="shared" ref="J34:J65" si="1">F34-E34</f>
        <v>0.69333333333333513</v>
      </c>
      <c r="K34" s="137"/>
      <c r="L34" s="110"/>
      <c r="M34" s="148">
        <v>98.423333333333332</v>
      </c>
    </row>
    <row r="35" spans="1:13" ht="14.25" customHeight="1" x14ac:dyDescent="0.2">
      <c r="A35" s="135">
        <v>1995</v>
      </c>
      <c r="B35" s="135" t="s">
        <v>114</v>
      </c>
      <c r="C35" s="125">
        <f>SUM('4.1.1'!C86:C88)/3</f>
        <v>60.293333333333329</v>
      </c>
      <c r="D35" s="125">
        <f>SUM('4.1.1'!D86:D88)/3</f>
        <v>59.083333333333336</v>
      </c>
      <c r="E35" s="125">
        <f>SUM('4.1.1'!E86:E88)/3</f>
        <v>54.416666666666664</v>
      </c>
      <c r="F35" s="125">
        <f>SUM('4.1.1'!F86:F88)/3</f>
        <v>54.776666666666664</v>
      </c>
      <c r="G35" s="125">
        <f>SUM('4.1.1'!G86:G88)/3</f>
        <v>13.656666666666666</v>
      </c>
      <c r="H35" s="125">
        <f>SUM('4.1.1'!H86:H88)/3</f>
        <v>13.9</v>
      </c>
      <c r="I35" s="137"/>
      <c r="J35" s="137">
        <f t="shared" si="1"/>
        <v>0.35999999999999943</v>
      </c>
      <c r="K35" s="137"/>
      <c r="L35" s="110"/>
      <c r="M35" s="148">
        <v>104.85</v>
      </c>
    </row>
    <row r="36" spans="1:13" ht="14.25" customHeight="1" x14ac:dyDescent="0.2">
      <c r="A36" s="135">
        <v>1995</v>
      </c>
      <c r="B36" s="135" t="s">
        <v>115</v>
      </c>
      <c r="C36" s="125">
        <f>SUM('4.1.1'!C89:C91)/3</f>
        <v>59.983333333333327</v>
      </c>
      <c r="D36" s="125">
        <f>SUM('4.1.1'!D89:D91)/3</f>
        <v>58.88</v>
      </c>
      <c r="E36" s="125">
        <f>SUM('4.1.1'!E89:E91)/3</f>
        <v>54.023333333333333</v>
      </c>
      <c r="F36" s="125">
        <f>SUM('4.1.1'!F89:F91)/3</f>
        <v>54.196666666666665</v>
      </c>
      <c r="G36" s="125">
        <f>SUM('4.1.1'!G89:G91)/3</f>
        <v>13.826666666666666</v>
      </c>
      <c r="H36" s="125">
        <f>SUM('4.1.1'!H89:H91)/3</f>
        <v>13.600000000000001</v>
      </c>
      <c r="I36" s="137"/>
      <c r="J36" s="137">
        <f t="shared" si="1"/>
        <v>0.17333333333333201</v>
      </c>
      <c r="K36" s="137"/>
      <c r="L36" s="110"/>
      <c r="M36" s="148">
        <v>95.85</v>
      </c>
    </row>
    <row r="37" spans="1:13" ht="14.25" customHeight="1" x14ac:dyDescent="0.2">
      <c r="A37" s="135">
        <v>1995</v>
      </c>
      <c r="B37" s="135" t="s">
        <v>116</v>
      </c>
      <c r="C37" s="125">
        <f>SUM('4.1.1'!C92:C94)/3</f>
        <v>59.620000000000005</v>
      </c>
      <c r="D37" s="125">
        <f>SUM('4.1.1'!D92:D94)/3</f>
        <v>58.486666666666672</v>
      </c>
      <c r="E37" s="125">
        <f>SUM('4.1.1'!E92:E94)/3</f>
        <v>53.483333333333327</v>
      </c>
      <c r="F37" s="125">
        <f>SUM('4.1.1'!F92:F94)/3</f>
        <v>54.143333333333338</v>
      </c>
      <c r="G37" s="125">
        <f>SUM('4.1.1'!G92:G94)/3</f>
        <v>14.176666666666668</v>
      </c>
      <c r="H37" s="125">
        <f>SUM('4.1.1'!H92:H94)/3</f>
        <v>14.15</v>
      </c>
      <c r="I37" s="137"/>
      <c r="J37" s="137">
        <f t="shared" si="1"/>
        <v>0.6600000000000108</v>
      </c>
      <c r="K37" s="137"/>
      <c r="L37" s="110"/>
      <c r="M37" s="148">
        <v>100.87666666666667</v>
      </c>
    </row>
    <row r="38" spans="1:13" ht="14.25" customHeight="1" x14ac:dyDescent="0.2">
      <c r="A38" s="135">
        <v>1996</v>
      </c>
      <c r="B38" s="135" t="s">
        <v>113</v>
      </c>
      <c r="C38" s="125">
        <f>SUM('4.1.1'!C95:C97)/3</f>
        <v>60.323333333333331</v>
      </c>
      <c r="D38" s="125">
        <f>SUM('4.1.1'!D95:D97)/3</f>
        <v>59.866666666666667</v>
      </c>
      <c r="E38" s="125">
        <f>SUM('4.1.1'!E95:E97)/3</f>
        <v>54.859999999999992</v>
      </c>
      <c r="F38" s="125">
        <f>SUM('4.1.1'!F95:F97)/3</f>
        <v>56.16</v>
      </c>
      <c r="G38" s="125">
        <f>SUM('4.1.1'!G95:G97)/3</f>
        <v>15.496666666666668</v>
      </c>
      <c r="H38" s="125">
        <f>SUM('4.1.1'!H95:H97)/3</f>
        <v>15.933333333333332</v>
      </c>
      <c r="I38" s="137"/>
      <c r="J38" s="137">
        <f t="shared" si="1"/>
        <v>1.3000000000000043</v>
      </c>
      <c r="K38" s="137"/>
      <c r="L38" s="110"/>
      <c r="M38" s="148">
        <v>113.34</v>
      </c>
    </row>
    <row r="39" spans="1:13" ht="14.25" customHeight="1" x14ac:dyDescent="0.2">
      <c r="A39" s="135">
        <v>1996</v>
      </c>
      <c r="B39" s="135" t="s">
        <v>114</v>
      </c>
      <c r="C39" s="125">
        <f>SUM('4.1.1'!C98:C100)/3</f>
        <v>60.089999999999996</v>
      </c>
      <c r="D39" s="125">
        <f>SUM('4.1.1'!D98:D100)/3</f>
        <v>62</v>
      </c>
      <c r="E39" s="125">
        <f>SUM('4.1.1'!E98:E100)/3</f>
        <v>55.013333333333343</v>
      </c>
      <c r="F39" s="125">
        <f>SUM('4.1.1'!F98:F100)/3</f>
        <v>56.083333333333336</v>
      </c>
      <c r="G39" s="125">
        <f>SUM('4.1.1'!G98:G100)/3</f>
        <v>15.426666666666668</v>
      </c>
      <c r="H39" s="125">
        <f>SUM('4.1.1'!H98:H100)/3</f>
        <v>15.959999999999999</v>
      </c>
      <c r="I39" s="137"/>
      <c r="J39" s="137">
        <f t="shared" si="1"/>
        <v>1.0699999999999932</v>
      </c>
      <c r="K39" s="137"/>
      <c r="L39" s="110"/>
      <c r="M39" s="148">
        <v>120.54666666666667</v>
      </c>
    </row>
    <row r="40" spans="1:13" ht="14.25" customHeight="1" x14ac:dyDescent="0.2">
      <c r="A40" s="135">
        <v>1996</v>
      </c>
      <c r="B40" s="135" t="s">
        <v>115</v>
      </c>
      <c r="C40" s="125">
        <f>SUM('4.1.1'!C101:C103)/3</f>
        <v>61.346666666666664</v>
      </c>
      <c r="D40" s="125">
        <f>SUM('4.1.1'!D101:D103)/3</f>
        <v>64.930000000000007</v>
      </c>
      <c r="E40" s="125">
        <f>SUM('4.1.1'!E101:E103)/3</f>
        <v>56.45000000000001</v>
      </c>
      <c r="F40" s="125">
        <f>SUM('4.1.1'!F101:F103)/3</f>
        <v>57.21</v>
      </c>
      <c r="G40" s="125">
        <f>SUM('4.1.1'!G101:G103)/3</f>
        <v>15.536666666666667</v>
      </c>
      <c r="H40" s="125">
        <f>SUM('4.1.1'!H101:H103)/3</f>
        <v>16.153333333333332</v>
      </c>
      <c r="I40" s="137"/>
      <c r="J40" s="137">
        <f t="shared" si="1"/>
        <v>0.75999999999999091</v>
      </c>
      <c r="K40" s="137"/>
      <c r="L40" s="110"/>
      <c r="M40" s="148">
        <v>123.28</v>
      </c>
    </row>
    <row r="41" spans="1:13" ht="14.25" customHeight="1" x14ac:dyDescent="0.2">
      <c r="A41" s="135">
        <v>1996</v>
      </c>
      <c r="B41" s="135" t="s">
        <v>116</v>
      </c>
      <c r="C41" s="125">
        <f>SUM('4.1.1'!C104:C106)/3</f>
        <v>64.766666666666666</v>
      </c>
      <c r="D41" s="125">
        <f>SUM('4.1.1'!D104:D106)/3</f>
        <v>67.899999999999991</v>
      </c>
      <c r="E41" s="125">
        <f>SUM('4.1.1'!E104:E106)/3</f>
        <v>59.76</v>
      </c>
      <c r="F41" s="125">
        <f>SUM('4.1.1'!F104:F106)/3</f>
        <v>61.370000000000005</v>
      </c>
      <c r="G41" s="125">
        <f>SUM('4.1.1'!G104:G106)/3</f>
        <v>17.266666666666666</v>
      </c>
      <c r="H41" s="125">
        <f>SUM('4.1.1'!H104:H106)/3</f>
        <v>18.069999999999997</v>
      </c>
      <c r="I41" s="137"/>
      <c r="J41" s="137">
        <f t="shared" si="1"/>
        <v>1.6100000000000065</v>
      </c>
      <c r="K41" s="137"/>
      <c r="L41" s="110"/>
      <c r="M41" s="148">
        <v>132.66333333333333</v>
      </c>
    </row>
    <row r="42" spans="1:13" ht="14.25" customHeight="1" x14ac:dyDescent="0.2">
      <c r="A42" s="135">
        <v>1997</v>
      </c>
      <c r="B42" s="135" t="s">
        <v>113</v>
      </c>
      <c r="C42" s="125">
        <f>SUM('4.1.1'!C107:C109)/3</f>
        <v>65.046666666666667</v>
      </c>
      <c r="D42" s="125">
        <f>SUM('4.1.1'!D107:D109)/3</f>
        <v>68.786666666666676</v>
      </c>
      <c r="E42" s="125">
        <f>SUM('4.1.1'!E107:E109)/3</f>
        <v>60.073333333333331</v>
      </c>
      <c r="F42" s="125">
        <f>SUM('4.1.1'!F107:F109)/3</f>
        <v>61.243333333333339</v>
      </c>
      <c r="G42" s="125">
        <f>SUM('4.1.1'!G107:G109)/3</f>
        <v>15.903333333333334</v>
      </c>
      <c r="H42" s="125">
        <f>SUM('4.1.1'!H107:H109)/3</f>
        <v>16.850000000000001</v>
      </c>
      <c r="I42" s="137"/>
      <c r="J42" s="137">
        <f t="shared" si="1"/>
        <v>1.1700000000000088</v>
      </c>
      <c r="K42" s="137"/>
      <c r="L42" s="110"/>
      <c r="M42" s="148">
        <v>121.55333333333334</v>
      </c>
    </row>
    <row r="43" spans="1:13" ht="14.25" customHeight="1" x14ac:dyDescent="0.2">
      <c r="A43" s="135">
        <v>1997</v>
      </c>
      <c r="B43" s="135" t="s">
        <v>114</v>
      </c>
      <c r="C43" s="125">
        <f>SUM('4.1.1'!C110:C112)/3</f>
        <v>64.963333333333324</v>
      </c>
      <c r="D43" s="125">
        <f>SUM('4.1.1'!D110:D112)/3</f>
        <v>69</v>
      </c>
      <c r="E43" s="125">
        <f>SUM('4.1.1'!E110:E112)/3</f>
        <v>59.50333333333333</v>
      </c>
      <c r="F43" s="125">
        <f>SUM('4.1.1'!F110:F112)/3</f>
        <v>60.373333333333335</v>
      </c>
      <c r="G43" s="125">
        <f>SUM('4.1.1'!G110:G112)/3</f>
        <v>13.973333333333334</v>
      </c>
      <c r="H43" s="125">
        <f>SUM('4.1.1'!H110:H112)/3</f>
        <v>15.166666666666666</v>
      </c>
      <c r="I43" s="137"/>
      <c r="J43" s="137">
        <f t="shared" si="1"/>
        <v>0.87000000000000455</v>
      </c>
      <c r="K43" s="137"/>
      <c r="L43" s="110"/>
      <c r="M43" s="148">
        <v>101.47333333333331</v>
      </c>
    </row>
    <row r="44" spans="1:13" ht="14.25" customHeight="1" x14ac:dyDescent="0.2">
      <c r="A44" s="135">
        <v>1997</v>
      </c>
      <c r="B44" s="135" t="s">
        <v>115</v>
      </c>
      <c r="C44" s="125">
        <f>SUM('4.1.1'!C113:C115)/3</f>
        <v>69.33</v>
      </c>
      <c r="D44" s="125">
        <f>SUM('4.1.1'!D113:D115)/3</f>
        <v>73.49666666666667</v>
      </c>
      <c r="E44" s="125">
        <f>SUM('4.1.1'!E113:E115)/3</f>
        <v>63.826666666666661</v>
      </c>
      <c r="F44" s="125">
        <f>SUM('4.1.1'!F113:F115)/3</f>
        <v>64.226666666666674</v>
      </c>
      <c r="G44" s="125">
        <f>SUM('4.1.1'!G113:G115)/3</f>
        <v>13.530000000000001</v>
      </c>
      <c r="H44" s="125">
        <f>SUM('4.1.1'!H113:H115)/3</f>
        <v>14.833333333333334</v>
      </c>
      <c r="I44" s="137"/>
      <c r="J44" s="137">
        <f t="shared" si="1"/>
        <v>0.40000000000001279</v>
      </c>
      <c r="K44" s="137"/>
      <c r="L44" s="110"/>
      <c r="M44" s="148">
        <v>104.44</v>
      </c>
    </row>
    <row r="45" spans="1:13" ht="14.25" customHeight="1" x14ac:dyDescent="0.2">
      <c r="A45" s="135">
        <v>1997</v>
      </c>
      <c r="B45" s="135" t="s">
        <v>116</v>
      </c>
      <c r="C45" s="125">
        <f>SUM('4.1.1'!C116:C118)/3</f>
        <v>69.530000000000015</v>
      </c>
      <c r="D45" s="125">
        <f>SUM('4.1.1'!D116:D118)/3</f>
        <v>73.943333333333328</v>
      </c>
      <c r="E45" s="125">
        <f>SUM('4.1.1'!E116:E118)/3</f>
        <v>63.876666666666665</v>
      </c>
      <c r="F45" s="125">
        <f>SUM('4.1.1'!F116:F118)/3</f>
        <v>64.043333333333337</v>
      </c>
      <c r="G45" s="125">
        <f>SUM('4.1.1'!G116:G118)/3</f>
        <v>14.016666666666666</v>
      </c>
      <c r="H45" s="125">
        <f>SUM('4.1.1'!H116:H118)/3</f>
        <v>14.953333333333333</v>
      </c>
      <c r="I45" s="137">
        <f>SUM('4.1.1'!I116:I118)/3</f>
        <v>21.893321528248748</v>
      </c>
      <c r="J45" s="137">
        <f t="shared" si="1"/>
        <v>0.1666666666666714</v>
      </c>
      <c r="K45" s="137">
        <v>38.362210128465186</v>
      </c>
      <c r="L45" s="137">
        <v>60.158351970524855</v>
      </c>
      <c r="M45" s="148">
        <v>103.98333333333335</v>
      </c>
    </row>
    <row r="46" spans="1:13" ht="14.25" customHeight="1" x14ac:dyDescent="0.2">
      <c r="A46" s="135">
        <v>1998</v>
      </c>
      <c r="B46" s="135" t="s">
        <v>113</v>
      </c>
      <c r="C46" s="125">
        <f>SUM('4.1.1'!C119:C121)/3</f>
        <v>68.623333333333335</v>
      </c>
      <c r="D46" s="125">
        <f>SUM('4.1.1'!D119:D121)/3</f>
        <v>73.839999999999989</v>
      </c>
      <c r="E46" s="125">
        <f>SUM('4.1.1'!E119:E121)/3</f>
        <v>62.616666666666674</v>
      </c>
      <c r="F46" s="125">
        <f>SUM('4.1.1'!F119:F121)/3</f>
        <v>62.826666666666675</v>
      </c>
      <c r="G46" s="125">
        <f>SUM('4.1.1'!G119:G121)/3</f>
        <v>12.353333333333333</v>
      </c>
      <c r="H46" s="125">
        <f>SUM('4.1.1'!H119:H121)/3</f>
        <v>13.356666666666667</v>
      </c>
      <c r="I46" s="137">
        <f>SUM('4.1.1'!I119:I121)/3</f>
        <v>16.6960286174358</v>
      </c>
      <c r="J46" s="137">
        <f t="shared" si="1"/>
        <v>0.21000000000000085</v>
      </c>
      <c r="K46" s="137">
        <v>29.288975847454804</v>
      </c>
      <c r="L46" s="137">
        <v>45.930005387775658</v>
      </c>
      <c r="M46" s="148">
        <v>79.513333333333335</v>
      </c>
    </row>
    <row r="47" spans="1:13" ht="14.25" customHeight="1" x14ac:dyDescent="0.2">
      <c r="A47" s="135">
        <v>1998</v>
      </c>
      <c r="B47" s="135" t="s">
        <v>114</v>
      </c>
      <c r="C47" s="125">
        <f>SUM('4.1.1'!C122:C124)/3</f>
        <v>72.333333333333329</v>
      </c>
      <c r="D47" s="125">
        <f>SUM('4.1.1'!D122:D124)/3</f>
        <v>78.866666666666674</v>
      </c>
      <c r="E47" s="125">
        <f>SUM('4.1.1'!E122:E124)/3</f>
        <v>65.703333333333333</v>
      </c>
      <c r="F47" s="125">
        <f>SUM('4.1.1'!F122:F124)/3</f>
        <v>66.703333333333333</v>
      </c>
      <c r="G47" s="125">
        <f>SUM('4.1.1'!G122:G124)/3</f>
        <v>11.486666666666666</v>
      </c>
      <c r="H47" s="125">
        <f>SUM('4.1.1'!H122:H124)/3</f>
        <v>12.743333333333334</v>
      </c>
      <c r="I47" s="137">
        <f>SUM('4.1.1'!I122:I124)/3</f>
        <v>15.39853884425415</v>
      </c>
      <c r="J47" s="137">
        <f t="shared" si="1"/>
        <v>1</v>
      </c>
      <c r="K47" s="137">
        <v>27.00629752450017</v>
      </c>
      <c r="L47" s="137">
        <v>42.350384570102854</v>
      </c>
      <c r="M47" s="148">
        <v>73.193333333333328</v>
      </c>
    </row>
    <row r="48" spans="1:13" ht="14.25" customHeight="1" x14ac:dyDescent="0.2">
      <c r="A48" s="135">
        <v>1998</v>
      </c>
      <c r="B48" s="135" t="s">
        <v>115</v>
      </c>
      <c r="C48" s="125">
        <f>SUM('4.1.1'!C125:C127)/3</f>
        <v>72.283333333333346</v>
      </c>
      <c r="D48" s="125">
        <f>SUM('4.1.1'!D125:D127)/3</f>
        <v>79.356666666666669</v>
      </c>
      <c r="E48" s="125">
        <f>SUM('4.1.1'!E125:E127)/3</f>
        <v>65.993333333333339</v>
      </c>
      <c r="F48" s="125">
        <f>SUM('4.1.1'!F125:F127)/3</f>
        <v>66.773333333333326</v>
      </c>
      <c r="G48" s="125">
        <f>SUM('4.1.1'!G125:G127)/3</f>
        <v>10.536666666666667</v>
      </c>
      <c r="H48" s="125">
        <f>SUM('4.1.1'!H125:H127)/3</f>
        <v>11.936666666666667</v>
      </c>
      <c r="I48" s="137">
        <f>SUM('4.1.1'!I125:I127)/3</f>
        <v>14.277576107002481</v>
      </c>
      <c r="J48" s="137">
        <f t="shared" si="1"/>
        <v>0.77999999999998693</v>
      </c>
      <c r="K48" s="137">
        <v>25.027655119527676</v>
      </c>
      <c r="L48" s="137">
        <v>39.247542845824356</v>
      </c>
      <c r="M48" s="148">
        <v>67.793333333333337</v>
      </c>
    </row>
    <row r="49" spans="1:13" ht="14.25" customHeight="1" x14ac:dyDescent="0.2">
      <c r="A49" s="135">
        <v>1998</v>
      </c>
      <c r="B49" s="135" t="s">
        <v>116</v>
      </c>
      <c r="C49" s="125">
        <f>SUM('4.1.1'!C128:C130)/3</f>
        <v>71.186666666666667</v>
      </c>
      <c r="D49" s="125">
        <f>SUM('4.1.1'!D128:D130)/3</f>
        <v>79.123333333333335</v>
      </c>
      <c r="E49" s="125">
        <f>SUM('4.1.1'!E128:E130)/3</f>
        <v>64.86999999999999</v>
      </c>
      <c r="F49" s="125">
        <f>SUM('4.1.1'!F128:F130)/3</f>
        <v>65.709999999999994</v>
      </c>
      <c r="G49" s="125">
        <f>SUM('4.1.1'!G128:G130)/3</f>
        <v>10.613333333333335</v>
      </c>
      <c r="H49" s="125">
        <f>SUM('4.1.1'!H128:H130)/3</f>
        <v>11.836666666666668</v>
      </c>
      <c r="I49" s="137">
        <f>SUM('4.1.1'!I128:I130)/3</f>
        <v>12.819355719100253</v>
      </c>
      <c r="J49" s="137">
        <f t="shared" si="1"/>
        <v>0.84000000000000341</v>
      </c>
      <c r="K49" s="137">
        <v>22.544777376727968</v>
      </c>
      <c r="L49" s="137">
        <v>35.353975904531367</v>
      </c>
      <c r="M49" s="148">
        <v>61.433333333333337</v>
      </c>
    </row>
    <row r="50" spans="1:13" ht="14.25" customHeight="1" x14ac:dyDescent="0.2">
      <c r="A50" s="135">
        <v>1999</v>
      </c>
      <c r="B50" s="135" t="s">
        <v>113</v>
      </c>
      <c r="C50" s="125">
        <f>SUM('4.1.1'!C131:C133)/3</f>
        <v>71.08</v>
      </c>
      <c r="D50" s="125">
        <f>SUM('4.1.1'!D131:D133)/3</f>
        <v>79.910000000000011</v>
      </c>
      <c r="E50" s="125">
        <f>SUM('4.1.1'!E131:E133)/3</f>
        <v>64.13333333333334</v>
      </c>
      <c r="F50" s="125">
        <f>SUM('4.1.1'!F131:F133)/3</f>
        <v>66.02</v>
      </c>
      <c r="G50" s="125">
        <f>SUM('4.1.1'!G131:G133)/3</f>
        <v>10.209999999999999</v>
      </c>
      <c r="H50" s="125">
        <f>SUM('4.1.1'!H131:H133)/3</f>
        <v>11.583333333333334</v>
      </c>
      <c r="I50" s="137">
        <f>SUM('4.1.1'!I131:I133)/3</f>
        <v>13.487775756703998</v>
      </c>
      <c r="J50" s="137">
        <f t="shared" si="1"/>
        <v>1.8866666666666561</v>
      </c>
      <c r="K50" s="137">
        <v>23.546054606754495</v>
      </c>
      <c r="L50" s="137">
        <v>36.924145814510382</v>
      </c>
      <c r="M50" s="148">
        <v>63.473333333333329</v>
      </c>
    </row>
    <row r="51" spans="1:13" ht="14.25" customHeight="1" x14ac:dyDescent="0.2">
      <c r="A51" s="135">
        <v>1999</v>
      </c>
      <c r="B51" s="135" t="s">
        <v>114</v>
      </c>
      <c r="C51" s="125">
        <f>SUM('4.1.1'!C134:C136)/3</f>
        <v>77.586666666666659</v>
      </c>
      <c r="D51" s="125">
        <f>SUM('4.1.1'!D134:D136)/3</f>
        <v>83.649999999999991</v>
      </c>
      <c r="E51" s="125">
        <f>SUM('4.1.1'!E134:E136)/3</f>
        <v>70.013333333333335</v>
      </c>
      <c r="F51" s="125">
        <f>SUM('4.1.1'!F134:F136)/3</f>
        <v>73.033333333333331</v>
      </c>
      <c r="G51" s="125">
        <f>SUM('4.1.1'!G134:G136)/3</f>
        <v>11.81</v>
      </c>
      <c r="H51" s="125">
        <f>SUM('4.1.1'!H134:H136)/3</f>
        <v>12.776666666666666</v>
      </c>
      <c r="I51" s="137">
        <f>SUM('4.1.1'!I134:I136)/3</f>
        <v>18.472120409321978</v>
      </c>
      <c r="J51" s="137">
        <f t="shared" si="1"/>
        <v>3.019999999999996</v>
      </c>
      <c r="K51" s="137">
        <v>32.290753742140282</v>
      </c>
      <c r="L51" s="137">
        <v>50.637294423550905</v>
      </c>
      <c r="M51" s="148">
        <v>87.276666666666685</v>
      </c>
    </row>
    <row r="52" spans="1:13" ht="14.25" customHeight="1" x14ac:dyDescent="0.2">
      <c r="A52" s="135">
        <v>1999</v>
      </c>
      <c r="B52" s="135" t="s">
        <v>115</v>
      </c>
      <c r="C52" s="125">
        <f>SUM('4.1.1'!C137:C139)/3</f>
        <v>79.356666666666669</v>
      </c>
      <c r="D52" s="125">
        <f>SUM('4.1.1'!D137:D139)/3</f>
        <v>84.516666666666666</v>
      </c>
      <c r="E52" s="125">
        <f>SUM('4.1.1'!E137:E139)/3</f>
        <v>72.290000000000006</v>
      </c>
      <c r="F52" s="125">
        <f>SUM('4.1.1'!F137:F139)/3</f>
        <v>74.659999999999982</v>
      </c>
      <c r="G52" s="125">
        <f>SUM('4.1.1'!G137:G139)/3</f>
        <v>13.453333333333333</v>
      </c>
      <c r="H52" s="125">
        <f>SUM('4.1.1'!H137:H139)/3</f>
        <v>14.63</v>
      </c>
      <c r="I52" s="137">
        <f>SUM('4.1.1'!I137:I139)/3</f>
        <v>24.496280897186381</v>
      </c>
      <c r="J52" s="137">
        <f t="shared" si="1"/>
        <v>2.3699999999999761</v>
      </c>
      <c r="K52" s="137">
        <v>42.915455616477722</v>
      </c>
      <c r="L52" s="137">
        <v>67.29860128772502</v>
      </c>
      <c r="M52" s="148">
        <v>116.29</v>
      </c>
    </row>
    <row r="53" spans="1:13" ht="14.25" customHeight="1" x14ac:dyDescent="0.2">
      <c r="A53" s="135">
        <v>1999</v>
      </c>
      <c r="B53" s="135" t="s">
        <v>116</v>
      </c>
      <c r="C53" s="125">
        <f>SUM('4.1.1'!C140:C142)/3</f>
        <v>80.786666666666648</v>
      </c>
      <c r="D53" s="125">
        <f>SUM('4.1.1'!D140:D142)/3</f>
        <v>83.613333333333344</v>
      </c>
      <c r="E53" s="125">
        <f>SUM('4.1.1'!E140:E142)/3</f>
        <v>74.209999999999994</v>
      </c>
      <c r="F53" s="125">
        <f>SUM('4.1.1'!F140:F142)/3</f>
        <v>76.23</v>
      </c>
      <c r="G53" s="125">
        <f>SUM('4.1.1'!G140:G142)/3</f>
        <v>15.443333333333333</v>
      </c>
      <c r="H53" s="125">
        <f>SUM('4.1.1'!H140:H142)/3</f>
        <v>16.579999999999998</v>
      </c>
      <c r="I53" s="137">
        <f>SUM('4.1.1'!I140:I142)/3</f>
        <v>28.770147336860628</v>
      </c>
      <c r="J53" s="137">
        <f t="shared" si="1"/>
        <v>2.0200000000000102</v>
      </c>
      <c r="K53" s="137">
        <v>50.312147537829787</v>
      </c>
      <c r="L53" s="137">
        <v>78.897849467955936</v>
      </c>
      <c r="M53" s="148">
        <v>136.05666666666664</v>
      </c>
    </row>
    <row r="54" spans="1:13" ht="14.25" customHeight="1" x14ac:dyDescent="0.2">
      <c r="A54" s="135">
        <v>2000</v>
      </c>
      <c r="B54" s="135" t="s">
        <v>113</v>
      </c>
      <c r="C54" s="125">
        <f>SUM('4.1.1'!C143:C145)/3</f>
        <v>81.526666666666657</v>
      </c>
      <c r="D54" s="125">
        <f>SUM('4.1.1'!D143:D145)/3</f>
        <v>84.27</v>
      </c>
      <c r="E54" s="125">
        <f>SUM('4.1.1'!E143:E145)/3</f>
        <v>76.279999999999987</v>
      </c>
      <c r="F54" s="125">
        <f>SUM('4.1.1'!F143:F145)/3</f>
        <v>78.416666666666671</v>
      </c>
      <c r="G54" s="125">
        <f>SUM('4.1.1'!G143:G145)/3</f>
        <v>18.13</v>
      </c>
      <c r="H54" s="125">
        <f>SUM('4.1.1'!H143:H145)/3</f>
        <v>18.569999999999997</v>
      </c>
      <c r="I54" s="137">
        <f>SUM('4.1.1'!I143:I145)/3</f>
        <v>32.639531880184244</v>
      </c>
      <c r="J54" s="137">
        <f t="shared" si="1"/>
        <v>2.1366666666666845</v>
      </c>
      <c r="K54" s="137">
        <v>57.121412376511636</v>
      </c>
      <c r="L54" s="137">
        <v>89.575913882237117</v>
      </c>
      <c r="M54" s="148">
        <v>154.68666666666664</v>
      </c>
    </row>
    <row r="55" spans="1:13" ht="14.25" customHeight="1" x14ac:dyDescent="0.2">
      <c r="A55" s="135">
        <v>2000</v>
      </c>
      <c r="B55" s="135" t="s">
        <v>114</v>
      </c>
      <c r="C55" s="125">
        <f>SUM('4.1.1'!C146:C148)/3</f>
        <v>85.610000000000014</v>
      </c>
      <c r="D55" s="125">
        <f>SUM('4.1.1'!D146:D148)/3</f>
        <v>87.990000000000009</v>
      </c>
      <c r="E55" s="125">
        <f>SUM('4.1.1'!E146:E148)/3</f>
        <v>81.260000000000005</v>
      </c>
      <c r="F55" s="125">
        <f>SUM('4.1.1'!F146:F148)/3</f>
        <v>81.516666666666666</v>
      </c>
      <c r="G55" s="125">
        <f>SUM('4.1.1'!G146:G148)/3</f>
        <v>18.363333333333333</v>
      </c>
      <c r="H55" s="125">
        <f>SUM('4.1.1'!H146:H148)/3</f>
        <v>19.256666666666664</v>
      </c>
      <c r="I55" s="137">
        <f>SUM('4.1.1'!I146:I148)/3</f>
        <v>34.008284734715829</v>
      </c>
      <c r="J55" s="137">
        <f t="shared" si="1"/>
        <v>0.2566666666666606</v>
      </c>
      <c r="K55" s="137">
        <v>59.469913583980606</v>
      </c>
      <c r="L55" s="137">
        <v>93.258755975250097</v>
      </c>
      <c r="M55" s="148">
        <v>161.11333333333332</v>
      </c>
    </row>
    <row r="56" spans="1:13" ht="14.25" customHeight="1" x14ac:dyDescent="0.2">
      <c r="A56" s="135">
        <v>2000</v>
      </c>
      <c r="B56" s="135" t="s">
        <v>115</v>
      </c>
      <c r="C56" s="125">
        <f>SUM('4.1.1'!C149:C151)/3</f>
        <v>86.773333333333326</v>
      </c>
      <c r="D56" s="125">
        <f>SUM('4.1.1'!D149:D151)/3</f>
        <v>88.733333333333334</v>
      </c>
      <c r="E56" s="125">
        <f>SUM('4.1.1'!E149:E151)/3</f>
        <v>81.720000000000013</v>
      </c>
      <c r="F56" s="125">
        <f>SUM('4.1.1'!F149:F151)/3</f>
        <v>82.063333333333333</v>
      </c>
      <c r="G56" s="125">
        <f>SUM('4.1.1'!G149:G151)/3</f>
        <v>21.819999999999997</v>
      </c>
      <c r="H56" s="125">
        <f>SUM('4.1.1'!H149:H151)/3</f>
        <v>22.993333333333329</v>
      </c>
      <c r="I56" s="137">
        <f>SUM('4.1.1'!I149:I151)/3</f>
        <v>39.267110446677115</v>
      </c>
      <c r="J56" s="137">
        <f t="shared" si="1"/>
        <v>0.3433333333333195</v>
      </c>
      <c r="K56" s="137">
        <v>68.655988195131457</v>
      </c>
      <c r="L56" s="137">
        <v>107.66405503999471</v>
      </c>
      <c r="M56" s="148">
        <v>185.98333333333335</v>
      </c>
    </row>
    <row r="57" spans="1:13" ht="14.25" customHeight="1" x14ac:dyDescent="0.2">
      <c r="A57" s="135">
        <v>2000</v>
      </c>
      <c r="B57" s="135" t="s">
        <v>116</v>
      </c>
      <c r="C57" s="125">
        <f>SUM('4.1.1'!C152:C154)/3</f>
        <v>85.660000000000011</v>
      </c>
      <c r="D57" s="125">
        <f>SUM('4.1.1'!D152:D154)/3</f>
        <v>88.269999999999982</v>
      </c>
      <c r="E57" s="125">
        <f>SUM('4.1.1'!E152:E154)/3</f>
        <v>80.446666666666658</v>
      </c>
      <c r="F57" s="125">
        <f>SUM('4.1.1'!F152:F154)/3</f>
        <v>83.376666666666665</v>
      </c>
      <c r="G57" s="125">
        <f>SUM('4.1.1'!G152:G154)/3</f>
        <v>23.97666666666667</v>
      </c>
      <c r="H57" s="125">
        <f>SUM('4.1.1'!H152:H154)/3</f>
        <v>25.223333333333333</v>
      </c>
      <c r="I57" s="137">
        <f>SUM('4.1.1'!I152:I154)/3</f>
        <v>39.899530267029867</v>
      </c>
      <c r="J57" s="137">
        <f t="shared" si="1"/>
        <v>2.9300000000000068</v>
      </c>
      <c r="K57" s="137">
        <v>69.822443533646364</v>
      </c>
      <c r="L57" s="137">
        <v>109.49325180882762</v>
      </c>
      <c r="M57" s="148">
        <v>189.17333333333332</v>
      </c>
    </row>
    <row r="58" spans="1:13" ht="14.25" customHeight="1" x14ac:dyDescent="0.2">
      <c r="A58" s="135">
        <v>2001</v>
      </c>
      <c r="B58" s="135" t="s">
        <v>113</v>
      </c>
      <c r="C58" s="125">
        <f>SUM('4.1.1'!C155:C157)/3</f>
        <v>80.653333333333322</v>
      </c>
      <c r="D58" s="125">
        <f>SUM('4.1.1'!D155:D157)/3</f>
        <v>83.8</v>
      </c>
      <c r="E58" s="125">
        <f>SUM('4.1.1'!E155:E157)/3</f>
        <v>76.296666666666667</v>
      </c>
      <c r="F58" s="125">
        <f>SUM('4.1.1'!F155:F157)/3</f>
        <v>80.17</v>
      </c>
      <c r="G58" s="125">
        <f>SUM('4.1.1'!G155:G157)/3</f>
        <v>19.756666666666668</v>
      </c>
      <c r="H58" s="125">
        <f>SUM('4.1.1'!H155:H157)/3</f>
        <v>20.403333333333332</v>
      </c>
      <c r="I58" s="137">
        <f>SUM('4.1.1'!I155:I157)/3</f>
        <v>34.114913138194225</v>
      </c>
      <c r="J58" s="137">
        <f t="shared" si="1"/>
        <v>3.8733333333333348</v>
      </c>
      <c r="K58" s="137">
        <v>59.772027192028816</v>
      </c>
      <c r="L58" s="137">
        <v>93.732520565642247</v>
      </c>
      <c r="M58" s="148">
        <v>161.87333333333333</v>
      </c>
    </row>
    <row r="59" spans="1:13" ht="14.25" customHeight="1" x14ac:dyDescent="0.2">
      <c r="A59" s="135">
        <v>2001</v>
      </c>
      <c r="B59" s="135" t="s">
        <v>14</v>
      </c>
      <c r="C59" s="125">
        <f>SUM('4.1.1'!C158:C160)/3</f>
        <v>80.22</v>
      </c>
      <c r="D59" s="125">
        <f>SUM('4.1.1'!D158:D160)/3</f>
        <v>83.373333333333335</v>
      </c>
      <c r="E59" s="125">
        <f>SUM('4.1.1'!E158:E160)/3</f>
        <v>77.660000000000011</v>
      </c>
      <c r="F59" s="125">
        <f>SUM('4.1.1'!F158:F160)/3</f>
        <v>77.763333333333335</v>
      </c>
      <c r="G59" s="125">
        <f>SUM('4.1.1'!G158:G160)/3</f>
        <v>19.32</v>
      </c>
      <c r="H59" s="125">
        <f>SUM('4.1.1'!H158:H160)/3</f>
        <v>20.066666666666666</v>
      </c>
      <c r="I59" s="137">
        <f>SUM('4.1.1'!I158:I160)/3</f>
        <v>37.001417601069221</v>
      </c>
      <c r="J59" s="137">
        <f t="shared" si="1"/>
        <v>0.10333333333332462</v>
      </c>
      <c r="K59" s="137">
        <v>64.727049917171314</v>
      </c>
      <c r="L59" s="137">
        <v>101.50282368746078</v>
      </c>
      <c r="M59" s="148">
        <v>175.43333333333331</v>
      </c>
    </row>
    <row r="60" spans="1:13" ht="14.25" customHeight="1" x14ac:dyDescent="0.2">
      <c r="A60" s="135">
        <v>2001</v>
      </c>
      <c r="B60" s="135" t="s">
        <v>15</v>
      </c>
      <c r="C60" s="125">
        <f>SUM('4.1.1'!C161:C163)/3</f>
        <v>80.59333333333332</v>
      </c>
      <c r="D60" s="125">
        <f>SUM('4.1.1'!D161:D163)/3</f>
        <v>83.756666666666661</v>
      </c>
      <c r="E60" s="125">
        <f>SUM('4.1.1'!E161:E163)/3</f>
        <v>77.013333333333335</v>
      </c>
      <c r="F60" s="125">
        <f>SUM('4.1.1'!F161:F163)/3</f>
        <v>77.540000000000006</v>
      </c>
      <c r="G60" s="125">
        <f>SUM('4.1.1'!G161:G163)/3</f>
        <v>18.419999999999998</v>
      </c>
      <c r="H60" s="125">
        <f>SUM('4.1.1'!H161:H163)/3</f>
        <v>19.66333333333333</v>
      </c>
      <c r="I60" s="137">
        <f>SUM('4.1.1'!I161:I163)/3</f>
        <v>33.887931174049669</v>
      </c>
      <c r="J60" s="137">
        <f t="shared" si="1"/>
        <v>0.52666666666667084</v>
      </c>
      <c r="K60" s="137">
        <v>59.191175005137019</v>
      </c>
      <c r="L60" s="137">
        <v>92.821647334280712</v>
      </c>
      <c r="M60" s="148">
        <v>160.56666666666663</v>
      </c>
    </row>
    <row r="61" spans="1:13" ht="14.25" customHeight="1" x14ac:dyDescent="0.2">
      <c r="A61" s="135">
        <v>2001</v>
      </c>
      <c r="B61" s="135" t="s">
        <v>116</v>
      </c>
      <c r="C61" s="125">
        <f>SUM('4.1.1'!C164:C166)/3</f>
        <v>77.39</v>
      </c>
      <c r="D61" s="125">
        <f>SUM('4.1.1'!D164:D166)/3</f>
        <v>80.036666666666676</v>
      </c>
      <c r="E61" s="125">
        <f>SUM('4.1.1'!E164:E166)/3</f>
        <v>71.896666666666661</v>
      </c>
      <c r="F61" s="125">
        <f>SUM('4.1.1'!F164:F166)/3</f>
        <v>75.87</v>
      </c>
      <c r="G61" s="125">
        <f>SUM('4.1.1'!G164:G166)/3</f>
        <v>15.013333333333334</v>
      </c>
      <c r="H61" s="125">
        <f>SUM('4.1.1'!H164:H166)/3</f>
        <v>16.326666666666668</v>
      </c>
      <c r="I61" s="137">
        <f>SUM('4.1.1'!I164:I166)/3</f>
        <v>26.163147951579163</v>
      </c>
      <c r="J61" s="137">
        <f t="shared" si="1"/>
        <v>3.9733333333333434</v>
      </c>
      <c r="K61" s="137">
        <v>45.720615031512693</v>
      </c>
      <c r="L61" s="137">
        <v>71.697559712122157</v>
      </c>
      <c r="M61" s="148">
        <v>123.93333333333334</v>
      </c>
    </row>
    <row r="62" spans="1:13" ht="14.25" customHeight="1" x14ac:dyDescent="0.2">
      <c r="A62" s="135">
        <v>2002</v>
      </c>
      <c r="B62" s="135" t="s">
        <v>113</v>
      </c>
      <c r="C62" s="125">
        <f>SUM('4.1.1'!C167:C169)/3</f>
        <v>75.923333333333332</v>
      </c>
      <c r="D62" s="125">
        <f>SUM('4.1.1'!D167:D169)/3</f>
        <v>78.723333333333343</v>
      </c>
      <c r="E62" s="125">
        <f>SUM('4.1.1'!E167:E169)/3</f>
        <v>70.466666666666669</v>
      </c>
      <c r="F62" s="125">
        <f>SUM('4.1.1'!F167:F169)/3</f>
        <v>74.626666666666665</v>
      </c>
      <c r="G62" s="125">
        <f>SUM('4.1.1'!G167:G169)/3</f>
        <v>14.616666666666665</v>
      </c>
      <c r="H62" s="125">
        <f>SUM('4.1.1'!H167:H169)/3</f>
        <v>14.706666666666669</v>
      </c>
      <c r="I62" s="137">
        <f>SUM('4.1.1'!I167:I169)/3</f>
        <v>27.806822392574883</v>
      </c>
      <c r="J62" s="137">
        <f t="shared" si="1"/>
        <v>4.1599999999999966</v>
      </c>
      <c r="K62" s="137">
        <v>48.730651729657147</v>
      </c>
      <c r="L62" s="137">
        <v>76.417799930941257</v>
      </c>
      <c r="M62" s="148">
        <v>131.80000000000001</v>
      </c>
    </row>
    <row r="63" spans="1:13" ht="14.25" customHeight="1" x14ac:dyDescent="0.2">
      <c r="A63" s="135">
        <v>2002</v>
      </c>
      <c r="B63" s="135" t="s">
        <v>114</v>
      </c>
      <c r="C63" s="125">
        <f>SUM('4.1.1'!C170:C172)/3</f>
        <v>77.643333333333331</v>
      </c>
      <c r="D63" s="125">
        <f>SUM('4.1.1'!D170:D172)/3</f>
        <v>80.446666666666658</v>
      </c>
      <c r="E63" s="125">
        <f>SUM('4.1.1'!E170:E172)/3</f>
        <v>74.566666666666663</v>
      </c>
      <c r="F63" s="125">
        <f>SUM('4.1.1'!F170:F172)/3</f>
        <v>76.296666666666667</v>
      </c>
      <c r="G63" s="125">
        <f>SUM('4.1.1'!G170:G172)/3</f>
        <v>15.859999999999998</v>
      </c>
      <c r="H63" s="125">
        <f>SUM('4.1.1'!H170:H172)/3</f>
        <v>15.83</v>
      </c>
      <c r="I63" s="137">
        <f>SUM('4.1.1'!I170:I172)/3</f>
        <v>32.429236086682479</v>
      </c>
      <c r="J63" s="137">
        <f t="shared" si="1"/>
        <v>1.730000000000004</v>
      </c>
      <c r="K63" s="137">
        <v>56.780321224242336</v>
      </c>
      <c r="L63" s="137">
        <v>89.041025993256426</v>
      </c>
      <c r="M63" s="148">
        <v>153.83333333333334</v>
      </c>
    </row>
    <row r="64" spans="1:13" ht="14.25" customHeight="1" x14ac:dyDescent="0.2">
      <c r="A64" s="135">
        <v>2002</v>
      </c>
      <c r="B64" s="135" t="s">
        <v>115</v>
      </c>
      <c r="C64" s="125">
        <f>SUM('4.1.1'!C173:C175)/3</f>
        <v>77.143333333333331</v>
      </c>
      <c r="D64" s="125">
        <f>SUM('4.1.1'!D173:D175)/3</f>
        <v>80.033333333333317</v>
      </c>
      <c r="E64" s="125">
        <f>SUM('4.1.1'!E173:E175)/3</f>
        <v>73.846666666666678</v>
      </c>
      <c r="F64" s="125">
        <f>SUM('4.1.1'!F173:F175)/3</f>
        <v>75.410000000000011</v>
      </c>
      <c r="G64" s="125">
        <f>SUM('4.1.1'!G173:G175)/3</f>
        <v>15.906666666666666</v>
      </c>
      <c r="H64" s="125">
        <f>SUM('4.1.1'!H173:H175)/3</f>
        <v>16.3</v>
      </c>
      <c r="I64" s="137">
        <f>SUM('4.1.1'!I173:I175)/3</f>
        <v>33.471730354154822</v>
      </c>
      <c r="J64" s="137">
        <f t="shared" si="1"/>
        <v>1.5633333333333326</v>
      </c>
      <c r="K64" s="137">
        <v>58.594645655380077</v>
      </c>
      <c r="L64" s="137">
        <v>91.886189693460395</v>
      </c>
      <c r="M64" s="148">
        <v>158.73333333333332</v>
      </c>
    </row>
    <row r="65" spans="1:13" ht="14.25" customHeight="1" x14ac:dyDescent="0.2">
      <c r="A65" s="135">
        <v>2002</v>
      </c>
      <c r="B65" s="135" t="s">
        <v>116</v>
      </c>
      <c r="C65" s="125">
        <f>SUM('4.1.1'!C176:C178)/3</f>
        <v>77.426666666666662</v>
      </c>
      <c r="D65" s="125">
        <f>SUM('4.1.1'!D176:D178)/3</f>
        <v>79.95</v>
      </c>
      <c r="E65" s="125">
        <f>SUM('4.1.1'!E176:E178)/3</f>
        <v>74.066666666666663</v>
      </c>
      <c r="F65" s="125">
        <f>SUM('4.1.1'!F176:F178)/3</f>
        <v>75.503333333333345</v>
      </c>
      <c r="G65" s="125">
        <f>SUM('4.1.1'!G176:G178)/3</f>
        <v>16.243333333333336</v>
      </c>
      <c r="H65" s="125">
        <f>SUM('4.1.1'!H176:H178)/3</f>
        <v>16.886666666666667</v>
      </c>
      <c r="I65" s="137">
        <f>SUM('4.1.1'!I176:I178)/3</f>
        <v>32.748189456707806</v>
      </c>
      <c r="J65" s="137">
        <f t="shared" si="1"/>
        <v>1.4366666666666816</v>
      </c>
      <c r="K65" s="137">
        <v>57.302649141547739</v>
      </c>
      <c r="L65" s="137">
        <v>89.860123396353515</v>
      </c>
      <c r="M65" s="148">
        <v>155.19999999999999</v>
      </c>
    </row>
    <row r="66" spans="1:13" ht="14.25" customHeight="1" x14ac:dyDescent="0.2">
      <c r="A66" s="135">
        <v>2003</v>
      </c>
      <c r="B66" s="135" t="s">
        <v>113</v>
      </c>
      <c r="C66" s="125">
        <f>SUM('4.1.1'!C179:C181)/3</f>
        <v>79.606666666666669</v>
      </c>
      <c r="D66" s="125">
        <f>SUM('4.1.1'!D179:D181)/3</f>
        <v>81.566666666666663</v>
      </c>
      <c r="E66" s="125">
        <f>SUM('4.1.1'!E179:E181)/3</f>
        <v>76.720000000000013</v>
      </c>
      <c r="F66" s="125">
        <f>SUM('4.1.1'!F179:F181)/3</f>
        <v>78.496666666666655</v>
      </c>
      <c r="G66" s="125">
        <f>SUM('4.1.1'!G179:G181)/3</f>
        <v>20.186666666666664</v>
      </c>
      <c r="H66" s="125">
        <f>SUM('4.1.1'!H179:H181)/3</f>
        <v>20.666666666666668</v>
      </c>
      <c r="I66" s="137">
        <f>SUM('4.1.1'!I179:I181)/3</f>
        <v>38.66176716088011</v>
      </c>
      <c r="J66" s="137">
        <f t="shared" ref="J66:J97" si="2">F66-E66</f>
        <v>1.7766666666666424</v>
      </c>
      <c r="K66" s="137">
        <v>67.631336872199753</v>
      </c>
      <c r="L66" s="137">
        <v>105.92462788512383</v>
      </c>
      <c r="M66" s="148">
        <v>183.26666666666668</v>
      </c>
    </row>
    <row r="67" spans="1:13" ht="14.25" customHeight="1" x14ac:dyDescent="0.2">
      <c r="A67" s="135">
        <v>2003</v>
      </c>
      <c r="B67" s="135" t="s">
        <v>114</v>
      </c>
      <c r="C67" s="125">
        <f>SUM('4.1.1'!C182:C184)/3</f>
        <v>80.273333333333326</v>
      </c>
      <c r="D67" s="125">
        <f>SUM('4.1.1'!D182:D184)/3</f>
        <v>81.566666666666663</v>
      </c>
      <c r="E67" s="125">
        <f>SUM('4.1.1'!E182:E184)/3</f>
        <v>76.143333333333331</v>
      </c>
      <c r="F67" s="125">
        <f>SUM('4.1.1'!F182:F184)/3</f>
        <v>78.570000000000007</v>
      </c>
      <c r="G67" s="125">
        <f>SUM('4.1.1'!G182:G184)/3</f>
        <v>15.680000000000001</v>
      </c>
      <c r="H67" s="125">
        <f>SUM('4.1.1'!H182:H184)/3</f>
        <v>17.049999999999997</v>
      </c>
      <c r="I67" s="137">
        <f>SUM('4.1.1'!I182:I184)/3</f>
        <v>31.134128901094368</v>
      </c>
      <c r="J67" s="137">
        <f t="shared" si="2"/>
        <v>2.4266666666666765</v>
      </c>
      <c r="K67" s="137">
        <v>54.503529347367952</v>
      </c>
      <c r="L67" s="137">
        <v>85.576573393537515</v>
      </c>
      <c r="M67" s="148">
        <v>147.80000000000001</v>
      </c>
    </row>
    <row r="68" spans="1:13" ht="14.25" customHeight="1" x14ac:dyDescent="0.2">
      <c r="A68" s="135">
        <v>2003</v>
      </c>
      <c r="B68" s="135" t="s">
        <v>115</v>
      </c>
      <c r="C68" s="125">
        <f>SUM('4.1.1'!C185:C187)/3</f>
        <v>79.723333333333343</v>
      </c>
      <c r="D68" s="125">
        <f>SUM('4.1.1'!D185:D187)/3</f>
        <v>80.98</v>
      </c>
      <c r="E68" s="125">
        <f>SUM('4.1.1'!E185:E187)/3</f>
        <v>75.433333333333323</v>
      </c>
      <c r="F68" s="125">
        <f>SUM('4.1.1'!F185:F187)/3</f>
        <v>77.146666666666661</v>
      </c>
      <c r="G68" s="125">
        <f>SUM('4.1.1'!G185:G187)/3</f>
        <v>16.810000000000002</v>
      </c>
      <c r="H68" s="125">
        <f>SUM('4.1.1'!H185:H187)/3</f>
        <v>18.006666666666664</v>
      </c>
      <c r="I68" s="137">
        <f>SUM('4.1.1'!I185:I187)/3</f>
        <v>33.879536791797968</v>
      </c>
      <c r="J68" s="137">
        <f t="shared" si="2"/>
        <v>1.7133333333333383</v>
      </c>
      <c r="K68" s="137">
        <v>59.280597436793109</v>
      </c>
      <c r="L68" s="137">
        <v>92.923986109499083</v>
      </c>
      <c r="M68" s="148">
        <v>109.93333333333334</v>
      </c>
    </row>
    <row r="69" spans="1:13" ht="14.25" customHeight="1" x14ac:dyDescent="0.2">
      <c r="A69" s="135">
        <v>2003</v>
      </c>
      <c r="B69" s="135" t="s">
        <v>116</v>
      </c>
      <c r="C69" s="125">
        <f>SUM('4.1.1'!C188:C190)/3</f>
        <v>80.163333333333341</v>
      </c>
      <c r="D69" s="125">
        <f>SUM('4.1.1'!D188:D190)/3</f>
        <v>81.343333333333334</v>
      </c>
      <c r="E69" s="125">
        <f>SUM('4.1.1'!E188:E190)/3</f>
        <v>75.86</v>
      </c>
      <c r="F69" s="125">
        <f>SUM('4.1.1'!F188:F190)/3</f>
        <v>77.463333333333324</v>
      </c>
      <c r="G69" s="125">
        <f>SUM('4.1.1'!G188:G190)/3</f>
        <v>17.606666666666669</v>
      </c>
      <c r="H69" s="125">
        <f>SUM('4.1.1'!H188:H190)/3</f>
        <v>18.603333333333335</v>
      </c>
      <c r="I69" s="137">
        <f>SUM('4.1.1'!I188:I190)/3</f>
        <v>33.370477804235016</v>
      </c>
      <c r="J69" s="137">
        <f t="shared" si="2"/>
        <v>1.6033333333333246</v>
      </c>
      <c r="K69" s="137">
        <v>58.404719319975278</v>
      </c>
      <c r="L69" s="137">
        <v>91.629299201717274</v>
      </c>
      <c r="M69" s="110"/>
    </row>
    <row r="70" spans="1:13" ht="14.25" customHeight="1" x14ac:dyDescent="0.2">
      <c r="A70" s="135">
        <v>2004</v>
      </c>
      <c r="B70" s="135" t="s">
        <v>113</v>
      </c>
      <c r="C70" s="125">
        <f>SUM('4.1.1'!C191:C193)/3</f>
        <v>80.296666666666667</v>
      </c>
      <c r="D70" s="125">
        <f>SUM('4.1.1'!D191:D193)/3</f>
        <v>81.756666666666661</v>
      </c>
      <c r="E70" s="125">
        <f>SUM('4.1.1'!E191:E193)/3</f>
        <v>76.570000000000007</v>
      </c>
      <c r="F70" s="125">
        <f>SUM('4.1.1'!F191:F193)/3</f>
        <v>78.150000000000006</v>
      </c>
      <c r="G70" s="125">
        <f>SUM('4.1.1'!G191:G193)/3</f>
        <v>18.010000000000002</v>
      </c>
      <c r="H70" s="125">
        <f>SUM('4.1.1'!H191:H193)/3</f>
        <v>18.413333333333334</v>
      </c>
      <c r="I70" s="137">
        <f>SUM('4.1.1'!I191:I193)/3</f>
        <v>33.1202317708644</v>
      </c>
      <c r="J70" s="137">
        <f t="shared" si="2"/>
        <v>1.5799999999999983</v>
      </c>
      <c r="K70" s="137">
        <v>57.943951759242843</v>
      </c>
      <c r="L70" s="137">
        <v>90.866666666666674</v>
      </c>
      <c r="M70" s="110"/>
    </row>
    <row r="71" spans="1:13" ht="14.25" customHeight="1" x14ac:dyDescent="0.2">
      <c r="A71" s="135">
        <v>2004</v>
      </c>
      <c r="B71" s="135" t="s">
        <v>114</v>
      </c>
      <c r="C71" s="125">
        <f>SUM('4.1.1'!C194:C196)/3</f>
        <v>83.526666666666657</v>
      </c>
      <c r="D71" s="125">
        <f>SUM('4.1.1'!D194:D196)/3</f>
        <v>85.276666666666657</v>
      </c>
      <c r="E71" s="125">
        <f>SUM('4.1.1'!E194:E196)/3</f>
        <v>80.176666666666662</v>
      </c>
      <c r="F71" s="125">
        <f>SUM('4.1.1'!F194:F196)/3</f>
        <v>81.463333333333324</v>
      </c>
      <c r="G71" s="125">
        <f>SUM('4.1.1'!G194:G196)/3</f>
        <v>19.733333333333334</v>
      </c>
      <c r="H71" s="125">
        <f>SUM('4.1.1'!H194:H196)/3</f>
        <v>20.316666666666666</v>
      </c>
      <c r="I71" s="137">
        <f>SUM('4.1.1'!I194:I196)/3</f>
        <v>37.497931928057625</v>
      </c>
      <c r="J71" s="137">
        <f t="shared" si="2"/>
        <v>1.2866666666666617</v>
      </c>
      <c r="K71" s="137">
        <v>65.649642308141225</v>
      </c>
      <c r="L71" s="137">
        <v>102.96666666666665</v>
      </c>
      <c r="M71" s="110"/>
    </row>
    <row r="72" spans="1:13" ht="14.25" customHeight="1" x14ac:dyDescent="0.2">
      <c r="A72" s="135">
        <v>2004</v>
      </c>
      <c r="B72" s="135" t="s">
        <v>115</v>
      </c>
      <c r="C72" s="125">
        <f>SUM('4.1.1'!C197:C199)/3</f>
        <v>85.40333333333335</v>
      </c>
      <c r="D72" s="125">
        <f>SUM('4.1.1'!D197:D199)/3</f>
        <v>86.536666666666676</v>
      </c>
      <c r="E72" s="125">
        <f>SUM('4.1.1'!E197:E199)/3</f>
        <v>80.913333333333341</v>
      </c>
      <c r="F72" s="125">
        <f>SUM('4.1.1'!F197:F199)/3</f>
        <v>82.13</v>
      </c>
      <c r="G72" s="125">
        <f>SUM('4.1.1'!G197:G199)/3</f>
        <v>22.37</v>
      </c>
      <c r="H72" s="125">
        <f>SUM('4.1.1'!H197:H199)/3</f>
        <v>22.986666666666668</v>
      </c>
      <c r="I72" s="137">
        <f>SUM('4.1.1'!I197:I199)/3</f>
        <v>43.592488659446282</v>
      </c>
      <c r="J72" s="137">
        <f t="shared" si="2"/>
        <v>1.2166666666666544</v>
      </c>
      <c r="K72" s="137">
        <v>76.315328912015431</v>
      </c>
      <c r="L72" s="137">
        <v>119.66666666666667</v>
      </c>
      <c r="M72" s="110"/>
    </row>
    <row r="73" spans="1:13" ht="14.25" customHeight="1" x14ac:dyDescent="0.2">
      <c r="A73" s="135">
        <v>2004</v>
      </c>
      <c r="B73" s="135" t="s">
        <v>116</v>
      </c>
      <c r="C73" s="125">
        <f>SUM('4.1.1'!C200:C202)/3</f>
        <v>88.446666666666658</v>
      </c>
      <c r="D73" s="125">
        <f>SUM('4.1.1'!D200:D202)/3</f>
        <v>89.429999999999993</v>
      </c>
      <c r="E73" s="125">
        <f>SUM('4.1.1'!E200:E202)/3</f>
        <v>83.236666666666665</v>
      </c>
      <c r="F73" s="125">
        <f>SUM('4.1.1'!F200:F202)/3</f>
        <v>85.90666666666668</v>
      </c>
      <c r="G73" s="125">
        <f>SUM('4.1.1'!G200:G202)/3</f>
        <v>24.943333333333332</v>
      </c>
      <c r="H73" s="125">
        <f>SUM('4.1.1'!H200:H202)/3</f>
        <v>26.123333333333335</v>
      </c>
      <c r="I73" s="137">
        <f>SUM('4.1.1'!I200:I202)/3</f>
        <v>44.737132730226897</v>
      </c>
      <c r="J73" s="137">
        <f t="shared" si="2"/>
        <v>2.6700000000000159</v>
      </c>
      <c r="K73" s="137">
        <v>78.37948763373511</v>
      </c>
      <c r="L73" s="137">
        <v>122.89999999999999</v>
      </c>
      <c r="M73" s="110"/>
    </row>
    <row r="74" spans="1:13" ht="14.25" customHeight="1" x14ac:dyDescent="0.2">
      <c r="A74" s="135">
        <v>2005</v>
      </c>
      <c r="B74" s="135" t="s">
        <v>113</v>
      </c>
      <c r="C74" s="125">
        <f>SUM('4.1.1'!C203:C205)/3</f>
        <v>87.553333333333327</v>
      </c>
      <c r="D74" s="125">
        <f>SUM('4.1.1'!D203:D205)/3</f>
        <v>87.616666666666674</v>
      </c>
      <c r="E74" s="125">
        <f>SUM('4.1.1'!E203:E205)/3</f>
        <v>80.126666666666665</v>
      </c>
      <c r="F74" s="125">
        <f>SUM('4.1.1'!F203:F205)/3</f>
        <v>84.840000000000018</v>
      </c>
      <c r="G74" s="125">
        <f>SUM('4.1.1'!G203:G205)/3</f>
        <v>23.49</v>
      </c>
      <c r="H74" s="125">
        <f>SUM('4.1.1'!H203:H205)/3</f>
        <v>25.166666666666668</v>
      </c>
      <c r="I74" s="137">
        <f>SUM('4.1.1'!I203:I205)/3</f>
        <v>47.471266596283748</v>
      </c>
      <c r="J74" s="137">
        <f t="shared" si="2"/>
        <v>4.7133333333333525</v>
      </c>
      <c r="K74" s="137">
        <v>83.12755060832562</v>
      </c>
      <c r="L74" s="137">
        <v>130.4</v>
      </c>
      <c r="M74" s="110"/>
    </row>
    <row r="75" spans="1:13" ht="14.25" customHeight="1" x14ac:dyDescent="0.2">
      <c r="A75" s="135">
        <v>2005</v>
      </c>
      <c r="B75" s="135" t="s">
        <v>114</v>
      </c>
      <c r="C75" s="125">
        <f>SUM('4.1.1'!C206:C208)/3</f>
        <v>88.40666666666668</v>
      </c>
      <c r="D75" s="125">
        <f>SUM('4.1.1'!D206:D208)/3</f>
        <v>91.46</v>
      </c>
      <c r="E75" s="125">
        <f>SUM('4.1.1'!E206:E208)/3</f>
        <v>85.126666666666665</v>
      </c>
      <c r="F75" s="125">
        <f>SUM('4.1.1'!F206:F208)/3</f>
        <v>89.353333333333339</v>
      </c>
      <c r="G75" s="125">
        <f>SUM('4.1.1'!G206:G208)/3</f>
        <v>28.03</v>
      </c>
      <c r="H75" s="125">
        <f>SUM('4.1.1'!H206:H208)/3</f>
        <v>28.723333333333333</v>
      </c>
      <c r="I75" s="137">
        <f>SUM('4.1.1'!I206:I208)/3</f>
        <v>52.279460422941291</v>
      </c>
      <c r="J75" s="137">
        <f t="shared" si="2"/>
        <v>4.2266666666666737</v>
      </c>
      <c r="K75" s="137">
        <v>91.566733055747207</v>
      </c>
      <c r="L75" s="137">
        <v>143.46666666666667</v>
      </c>
      <c r="M75" s="110"/>
    </row>
    <row r="76" spans="1:13" ht="14.25" customHeight="1" x14ac:dyDescent="0.2">
      <c r="A76" s="135">
        <v>2005</v>
      </c>
      <c r="B76" s="135" t="s">
        <v>115</v>
      </c>
      <c r="C76" s="159"/>
      <c r="D76" s="125">
        <f>SUM('4.1.1'!D209:D211)/3</f>
        <v>96.96</v>
      </c>
      <c r="E76" s="125">
        <f>SUM('4.1.1'!E209:E211)/3</f>
        <v>91.143333333333331</v>
      </c>
      <c r="F76" s="125">
        <f>SUM('4.1.1'!F209:F211)/3</f>
        <v>94.779999999999987</v>
      </c>
      <c r="G76" s="125">
        <f>SUM('4.1.1'!G209:G211)/3</f>
        <v>32.413333333333334</v>
      </c>
      <c r="H76" s="125">
        <f>SUM('4.1.1'!H209:H211)/3</f>
        <v>33.983333333333327</v>
      </c>
      <c r="I76" s="137">
        <f>SUM('4.1.1'!I209:I211)/3</f>
        <v>65.871797325116063</v>
      </c>
      <c r="J76" s="137">
        <f t="shared" si="2"/>
        <v>3.6366666666666561</v>
      </c>
      <c r="K76" s="137">
        <v>115.31786887861006</v>
      </c>
      <c r="L76" s="137">
        <v>180.9</v>
      </c>
      <c r="M76" s="110"/>
    </row>
    <row r="77" spans="1:13" ht="14.25" customHeight="1" x14ac:dyDescent="0.2">
      <c r="A77" s="135">
        <v>2005</v>
      </c>
      <c r="B77" s="135" t="s">
        <v>116</v>
      </c>
      <c r="C77" s="159"/>
      <c r="D77" s="125">
        <f>SUM('4.1.1'!D212:D214)/3</f>
        <v>97.58</v>
      </c>
      <c r="E77" s="125">
        <f>SUM('4.1.1'!E212:E214)/3</f>
        <v>90.583333333333329</v>
      </c>
      <c r="F77" s="125">
        <f>SUM('4.1.1'!F212:F214)/3</f>
        <v>94.466666666666654</v>
      </c>
      <c r="G77" s="125">
        <f>SUM('4.1.1'!G212:G214)/3</f>
        <v>32.193333333333335</v>
      </c>
      <c r="H77" s="125">
        <f>SUM('4.1.1'!H212:H214)/3</f>
        <v>34.243333333333332</v>
      </c>
      <c r="I77" s="137">
        <f>SUM('4.1.1'!I212:I214)/3</f>
        <v>62.848254948081745</v>
      </c>
      <c r="J77" s="137">
        <f t="shared" si="2"/>
        <v>3.8833333333333258</v>
      </c>
      <c r="K77" s="137">
        <v>109.98812988498702</v>
      </c>
      <c r="L77" s="137">
        <v>172.5</v>
      </c>
      <c r="M77" s="110"/>
    </row>
    <row r="78" spans="1:13" ht="14.25" customHeight="1" x14ac:dyDescent="0.2">
      <c r="A78" s="135">
        <v>2006</v>
      </c>
      <c r="B78" s="135" t="s">
        <v>113</v>
      </c>
      <c r="C78" s="159"/>
      <c r="D78" s="125">
        <f>SUM('4.1.1'!D215:D217)/3</f>
        <v>96.046666666666667</v>
      </c>
      <c r="E78" s="125">
        <f>SUM('4.1.1'!E215:E217)/3</f>
        <v>89.243333333333339</v>
      </c>
      <c r="F78" s="125">
        <f>SUM('4.1.1'!F215:F217)/3</f>
        <v>93.493333333333339</v>
      </c>
      <c r="G78" s="125">
        <f>SUM('4.1.1'!G215:G217)/3</f>
        <v>31.95333333333333</v>
      </c>
      <c r="H78" s="125">
        <f>SUM('4.1.1'!H215:H217)/3</f>
        <v>33.823333333333331</v>
      </c>
      <c r="I78" s="137">
        <f>SUM('4.1.1'!I215:I217)/3</f>
        <v>67.284690162934552</v>
      </c>
      <c r="J78" s="137">
        <f t="shared" si="2"/>
        <v>4.25</v>
      </c>
      <c r="K78" s="137">
        <v>117.78074709625685</v>
      </c>
      <c r="L78" s="137">
        <v>184.66666666666666</v>
      </c>
      <c r="M78" s="110"/>
    </row>
    <row r="79" spans="1:13" ht="14.25" customHeight="1" x14ac:dyDescent="0.2">
      <c r="A79" s="135">
        <v>2006</v>
      </c>
      <c r="B79" s="135" t="s">
        <v>114</v>
      </c>
      <c r="C79" s="159"/>
      <c r="D79" s="125">
        <f>SUM('4.1.1'!D218:D220)/3</f>
        <v>101.04666666666667</v>
      </c>
      <c r="E79" s="125">
        <f>SUM('4.1.1'!E218:E220)/3</f>
        <v>95.186666666666667</v>
      </c>
      <c r="F79" s="125">
        <f>SUM('4.1.1'!F218:F220)/3</f>
        <v>97.90666666666668</v>
      </c>
      <c r="G79" s="125">
        <f>SUM('4.1.1'!G218:G220)/3</f>
        <v>33.659999999999997</v>
      </c>
      <c r="H79" s="125">
        <f>SUM('4.1.1'!H218:H220)/3</f>
        <v>35.866666666666667</v>
      </c>
      <c r="I79" s="137">
        <f>SUM('4.1.1'!I218:I220)/3</f>
        <v>72.492160027324346</v>
      </c>
      <c r="J79" s="137">
        <f t="shared" si="2"/>
        <v>2.7200000000000131</v>
      </c>
      <c r="K79" s="137">
        <v>126.8593206706222</v>
      </c>
      <c r="L79" s="137">
        <v>198.93333333333331</v>
      </c>
      <c r="M79" s="110"/>
    </row>
    <row r="80" spans="1:13" ht="14.25" customHeight="1" x14ac:dyDescent="0.2">
      <c r="A80" s="135">
        <v>2006</v>
      </c>
      <c r="B80" s="135" t="s">
        <v>115</v>
      </c>
      <c r="C80" s="159"/>
      <c r="D80" s="125">
        <f>SUM('4.1.1'!D221:D223)/3</f>
        <v>100.78333333333335</v>
      </c>
      <c r="E80" s="125">
        <f>SUM('4.1.1'!E221:E223)/3</f>
        <v>94.59999999999998</v>
      </c>
      <c r="F80" s="125">
        <f>SUM('4.1.1'!F221:F223)/3</f>
        <v>97.49666666666667</v>
      </c>
      <c r="G80" s="125">
        <f>SUM('4.1.1'!G221:G223)/3</f>
        <v>36.839999999999996</v>
      </c>
      <c r="H80" s="125">
        <f>SUM('4.1.1'!H221:H223)/3</f>
        <v>40.423333333333339</v>
      </c>
      <c r="I80" s="137">
        <f>SUM('4.1.1'!I221:I223)/3</f>
        <v>71.251716681158697</v>
      </c>
      <c r="J80" s="137">
        <f t="shared" si="2"/>
        <v>2.8966666666666896</v>
      </c>
      <c r="K80" s="137">
        <v>124.68676581290869</v>
      </c>
      <c r="L80" s="137">
        <v>195.66666666666666</v>
      </c>
      <c r="M80" s="110"/>
    </row>
    <row r="81" spans="1:13" ht="14.25" customHeight="1" x14ac:dyDescent="0.2">
      <c r="A81" s="135">
        <v>2006</v>
      </c>
      <c r="B81" s="135" t="s">
        <v>116</v>
      </c>
      <c r="C81" s="159"/>
      <c r="D81" s="125">
        <f>SUM('4.1.1'!D224:D226)/3</f>
        <v>94.316666666666663</v>
      </c>
      <c r="E81" s="125">
        <f>SUM('4.1.1'!E224:E226)/3</f>
        <v>86.24666666666667</v>
      </c>
      <c r="F81" s="125">
        <f>SUM('4.1.1'!F224:F226)/3</f>
        <v>91.94</v>
      </c>
      <c r="G81" s="125">
        <f>SUM('4.1.1'!G224:G226)/3</f>
        <v>32.18333333333333</v>
      </c>
      <c r="H81" s="125">
        <f>SUM('4.1.1'!H224:H226)/3</f>
        <v>36.20333333333334</v>
      </c>
      <c r="I81" s="137">
        <f>SUM('4.1.1'!I224:I226)/3</f>
        <v>59.672719905049114</v>
      </c>
      <c r="J81" s="137">
        <f t="shared" si="2"/>
        <v>5.693333333333328</v>
      </c>
      <c r="K81" s="137">
        <v>104.44011453011224</v>
      </c>
      <c r="L81" s="137">
        <v>163.82597614163799</v>
      </c>
      <c r="M81" s="110"/>
    </row>
    <row r="82" spans="1:13" ht="14.25" customHeight="1" x14ac:dyDescent="0.2">
      <c r="A82" s="135">
        <v>2007</v>
      </c>
      <c r="B82" s="135" t="s">
        <v>113</v>
      </c>
      <c r="C82" s="159"/>
      <c r="D82" s="125">
        <f>SUM('4.1.1'!D227:D229)/3</f>
        <v>94.94</v>
      </c>
      <c r="E82" s="125">
        <f>SUM('4.1.1'!E227:E229)/3</f>
        <v>87.156666666666652</v>
      </c>
      <c r="F82" s="125">
        <f>SUM('4.1.1'!F227:F229)/3</f>
        <v>91.259999999999991</v>
      </c>
      <c r="G82" s="125">
        <f>SUM('4.1.1'!G227:G229)/3</f>
        <v>31.053333333333331</v>
      </c>
      <c r="H82" s="125">
        <f>SUM('4.1.1'!H227:H229)/3</f>
        <v>34.756666666666668</v>
      </c>
      <c r="I82" s="137">
        <f>SUM('4.1.1'!I227:I229)/3</f>
        <v>57.086162289043706</v>
      </c>
      <c r="J82" s="137">
        <f t="shared" si="2"/>
        <v>4.1033333333333388</v>
      </c>
      <c r="K82" s="137">
        <v>99.940690150650084</v>
      </c>
      <c r="L82" s="137">
        <v>156.65908972738706</v>
      </c>
      <c r="M82" s="110"/>
    </row>
    <row r="83" spans="1:13" ht="14.25" customHeight="1" x14ac:dyDescent="0.2">
      <c r="A83" s="135">
        <v>2007</v>
      </c>
      <c r="B83" s="135" t="s">
        <v>114</v>
      </c>
      <c r="C83" s="159"/>
      <c r="D83" s="125">
        <f>SUM('4.1.1'!D230:D232)/3</f>
        <v>100.34333333333335</v>
      </c>
      <c r="E83" s="125">
        <f>SUM('4.1.1'!E230:E232)/3</f>
        <v>94.469999999999985</v>
      </c>
      <c r="F83" s="125">
        <f>SUM('4.1.1'!F230:F232)/3</f>
        <v>96.053333333333327</v>
      </c>
      <c r="G83" s="125">
        <f>SUM('4.1.1'!G230:G232)/3</f>
        <v>33.786666666666669</v>
      </c>
      <c r="H83" s="125">
        <f>SUM('4.1.1'!H230:H232)/3</f>
        <v>38.359999999999992</v>
      </c>
      <c r="I83" s="137">
        <f>SUM('4.1.1'!I230:I232)/3</f>
        <v>66.92875820546773</v>
      </c>
      <c r="J83" s="137">
        <f t="shared" si="2"/>
        <v>1.5833333333333428</v>
      </c>
      <c r="K83" s="137">
        <v>117.07986348017441</v>
      </c>
      <c r="L83" s="137">
        <v>183.68836457959299</v>
      </c>
      <c r="M83" s="110"/>
    </row>
    <row r="84" spans="1:13" ht="14.25" customHeight="1" x14ac:dyDescent="0.2">
      <c r="A84" s="135">
        <v>2007</v>
      </c>
      <c r="B84" s="135" t="s">
        <v>115</v>
      </c>
      <c r="C84" s="159"/>
      <c r="D84" s="125">
        <f>SUM('4.1.1'!D233:D235)/3</f>
        <v>101.34666666666665</v>
      </c>
      <c r="E84" s="125">
        <f>SUM('4.1.1'!E233:E235)/3</f>
        <v>95.399999999999991</v>
      </c>
      <c r="F84" s="125">
        <f>SUM('4.1.1'!F233:F235)/3</f>
        <v>96.49666666666667</v>
      </c>
      <c r="G84" s="125">
        <f>SUM('4.1.1'!G233:G235)/3</f>
        <v>34.910000000000004</v>
      </c>
      <c r="H84" s="125">
        <f>SUM('4.1.1'!H233:H235)/3</f>
        <v>40</v>
      </c>
      <c r="I84" s="137">
        <f>SUM('4.1.1'!I233:I235)/3</f>
        <v>72.156384917560146</v>
      </c>
      <c r="J84" s="137">
        <f t="shared" si="2"/>
        <v>1.0966666666666782</v>
      </c>
      <c r="K84" s="137">
        <v>126.23627906398174</v>
      </c>
      <c r="L84" s="137">
        <v>198.23333333333335</v>
      </c>
      <c r="M84" s="110"/>
    </row>
    <row r="85" spans="1:13" ht="14.25" customHeight="1" x14ac:dyDescent="0.2">
      <c r="A85" s="135">
        <v>2007</v>
      </c>
      <c r="B85" s="135" t="s">
        <v>116</v>
      </c>
      <c r="C85" s="159"/>
      <c r="D85" s="125">
        <f>SUM('4.1.1'!D236:D238)/3</f>
        <v>104.95666666666666</v>
      </c>
      <c r="E85" s="125">
        <f>SUM('4.1.1'!E236:E238)/3</f>
        <v>99.95</v>
      </c>
      <c r="F85" s="125">
        <f>SUM('4.1.1'!F236:F238)/3</f>
        <v>103.58333333333333</v>
      </c>
      <c r="G85" s="125">
        <f>SUM('4.1.1'!G236:G238)/3</f>
        <v>40.383333333333333</v>
      </c>
      <c r="H85" s="125">
        <f>SUM('4.1.1'!H236:H238)/3</f>
        <v>46.983333333333327</v>
      </c>
      <c r="I85" s="137">
        <f>SUM('4.1.1'!I236:I238)/3</f>
        <v>84.110650853314837</v>
      </c>
      <c r="J85" s="137">
        <f t="shared" si="2"/>
        <v>3.6333333333333258</v>
      </c>
      <c r="K85" s="137">
        <v>147.14960446319745</v>
      </c>
      <c r="L85" s="137">
        <v>231.16666666666666</v>
      </c>
      <c r="M85" s="110"/>
    </row>
    <row r="86" spans="1:13" ht="14.25" customHeight="1" x14ac:dyDescent="0.2">
      <c r="A86" s="135">
        <v>2008</v>
      </c>
      <c r="B86" s="135" t="s">
        <v>113</v>
      </c>
      <c r="C86" s="159"/>
      <c r="D86" s="125">
        <f>SUM('4.1.1'!D239:D241)/3</f>
        <v>111.30666666666667</v>
      </c>
      <c r="E86" s="125">
        <f>SUM('4.1.1'!E239:E241)/3</f>
        <v>104.52333333333333</v>
      </c>
      <c r="F86" s="125">
        <f>SUM('4.1.1'!F239:F241)/3</f>
        <v>110.23333333333335</v>
      </c>
      <c r="G86" s="125">
        <f>SUM('4.1.1'!G239:G241)/3</f>
        <v>45.256666666666661</v>
      </c>
      <c r="H86" s="125">
        <f>SUM('4.1.1'!H239:H241)/3</f>
        <v>52.859999999999992</v>
      </c>
      <c r="I86" s="137">
        <f>SUM('4.1.1'!I239:I241)/3</f>
        <v>94.917155639160754</v>
      </c>
      <c r="J86" s="137">
        <f t="shared" si="2"/>
        <v>5.7100000000000222</v>
      </c>
      <c r="K86" s="137">
        <v>166.06319665528827</v>
      </c>
      <c r="L86" s="137">
        <v>260.2</v>
      </c>
      <c r="M86" s="110"/>
    </row>
    <row r="87" spans="1:13" ht="14.25" customHeight="1" x14ac:dyDescent="0.2">
      <c r="A87" s="135">
        <v>2008</v>
      </c>
      <c r="B87" s="135" t="s">
        <v>114</v>
      </c>
      <c r="C87" s="159"/>
      <c r="D87" s="125">
        <f>SUM('4.1.1'!D242:D244)/3</f>
        <v>118.29666666666667</v>
      </c>
      <c r="E87" s="125">
        <f>SUM('4.1.1'!E242:E244)/3</f>
        <v>112.58</v>
      </c>
      <c r="F87" s="125">
        <f>SUM('4.1.1'!F242:F244)/3</f>
        <v>123.78000000000002</v>
      </c>
      <c r="G87" s="125">
        <f>SUM('4.1.1'!G242:G244)/3</f>
        <v>58.423333333333339</v>
      </c>
      <c r="H87" s="125">
        <f>SUM('4.1.1'!H242:H244)/3</f>
        <v>65.346666666666678</v>
      </c>
      <c r="I87" s="137">
        <f>SUM('4.1.1'!I242:I244)/3</f>
        <v>119.36190773099501</v>
      </c>
      <c r="J87" s="137">
        <f t="shared" si="2"/>
        <v>11.200000000000017</v>
      </c>
      <c r="K87" s="137">
        <v>208.85818265348317</v>
      </c>
      <c r="L87" s="137">
        <v>327.43333333333334</v>
      </c>
      <c r="M87" s="110"/>
    </row>
    <row r="88" spans="1:13" ht="14.25" customHeight="1" x14ac:dyDescent="0.2">
      <c r="A88" s="135">
        <v>2008</v>
      </c>
      <c r="B88" s="135" t="s">
        <v>115</v>
      </c>
      <c r="C88" s="159"/>
      <c r="D88" s="125">
        <f>SUM('4.1.1'!D245:D247)/3</f>
        <v>120.96666666666668</v>
      </c>
      <c r="E88" s="125">
        <f>SUM('4.1.1'!E245:E247)/3</f>
        <v>114.66000000000001</v>
      </c>
      <c r="F88" s="125">
        <f>SUM('4.1.1'!F245:F247)/3</f>
        <v>126.95</v>
      </c>
      <c r="G88" s="125">
        <f>SUM('4.1.1'!G245:G247)/3</f>
        <v>57.91</v>
      </c>
      <c r="H88" s="125">
        <f>SUM('4.1.1'!H245:H247)/3</f>
        <v>64.716666666666683</v>
      </c>
      <c r="I88" s="125">
        <f>SUM('4.1.1'!I245:I247)/3</f>
        <v>118.06693983560393</v>
      </c>
      <c r="J88" s="137">
        <f t="shared" si="2"/>
        <v>12.289999999999992</v>
      </c>
      <c r="K88" s="125">
        <v>206.47337337417113</v>
      </c>
      <c r="L88" s="137">
        <v>323.05258760027891</v>
      </c>
      <c r="M88" s="110"/>
    </row>
    <row r="89" spans="1:13" ht="14.25" customHeight="1" x14ac:dyDescent="0.2">
      <c r="A89" s="135">
        <v>2008</v>
      </c>
      <c r="B89" s="135" t="s">
        <v>116</v>
      </c>
      <c r="C89" s="159"/>
      <c r="D89" s="125">
        <f>SUM('4.1.1'!D248:D250)/3</f>
        <v>103.30666666666667</v>
      </c>
      <c r="E89" s="125">
        <f>SUM('4.1.1'!E248:E250)/3</f>
        <v>96.54</v>
      </c>
      <c r="F89" s="125">
        <f>SUM('4.1.1'!F248:F250)/3</f>
        <v>109.08</v>
      </c>
      <c r="G89" s="125">
        <f>SUM('4.1.1'!G248:G250)/3</f>
        <v>42.596666666666664</v>
      </c>
      <c r="H89" s="125">
        <f>SUM('4.1.1'!H248:H250)/3</f>
        <v>50.743333333333332</v>
      </c>
      <c r="I89" s="125">
        <f>SUM('4.1.1'!I248:I250)/3</f>
        <v>69.077424993058074</v>
      </c>
      <c r="J89" s="137">
        <f t="shared" si="2"/>
        <v>12.539999999999992</v>
      </c>
      <c r="K89" s="125">
        <v>120.74025314720022</v>
      </c>
      <c r="L89" s="137">
        <v>188.59028359312606</v>
      </c>
      <c r="M89" s="110"/>
    </row>
    <row r="90" spans="1:13" ht="14.25" customHeight="1" x14ac:dyDescent="0.2">
      <c r="A90" s="135">
        <v>2009</v>
      </c>
      <c r="B90" s="135" t="s">
        <v>113</v>
      </c>
      <c r="C90" s="159"/>
      <c r="D90" s="125">
        <f>SUM('4.1.1'!D251:D253)/3</f>
        <v>95.36999999999999</v>
      </c>
      <c r="E90" s="125">
        <f>SUM('4.1.1'!E251:E253)/3</f>
        <v>88.589999999999989</v>
      </c>
      <c r="F90" s="125">
        <f>SUM('4.1.1'!F251:F253)/3</f>
        <v>99.626666666666665</v>
      </c>
      <c r="G90" s="125">
        <f>SUM('4.1.1'!G251:G253)/3</f>
        <v>33.9</v>
      </c>
      <c r="H90" s="125">
        <f>SUM('4.1.1'!H251:H253)/3</f>
        <v>41.769999999999996</v>
      </c>
      <c r="I90" s="125">
        <f>SUM('4.1.1'!I251:I253)/3</f>
        <v>59.222606631006023</v>
      </c>
      <c r="J90" s="137">
        <f t="shared" si="2"/>
        <v>11.036666666666676</v>
      </c>
      <c r="K90" s="125">
        <v>103.59094959469969</v>
      </c>
      <c r="L90" s="137">
        <v>162.2045753108047</v>
      </c>
      <c r="M90" s="110"/>
    </row>
    <row r="91" spans="1:13" ht="14.25" customHeight="1" x14ac:dyDescent="0.2">
      <c r="A91" s="135">
        <v>2009</v>
      </c>
      <c r="B91" s="135" t="s">
        <v>114</v>
      </c>
      <c r="C91" s="159"/>
      <c r="D91" s="125">
        <f>SUM('4.1.1'!D254:D256)/3</f>
        <v>103.54</v>
      </c>
      <c r="E91" s="125">
        <f>SUM('4.1.1'!E254:E256)/3</f>
        <v>97.466666666666654</v>
      </c>
      <c r="F91" s="125">
        <f>SUM('4.1.1'!F254:F256)/3</f>
        <v>103.08</v>
      </c>
      <c r="G91" s="125">
        <f>SUM('4.1.1'!G254:G256)/3</f>
        <v>34.603333333333332</v>
      </c>
      <c r="H91" s="125">
        <f>SUM('4.1.1'!H254:H256)/3</f>
        <v>42.283333333333331</v>
      </c>
      <c r="I91" s="125">
        <f>SUM('4.1.1'!I254:I256)/3</f>
        <v>72.596457352037262</v>
      </c>
      <c r="J91" s="137">
        <f t="shared" si="2"/>
        <v>5.6133333333333439</v>
      </c>
      <c r="K91" s="125">
        <v>127.05169573435337</v>
      </c>
      <c r="L91" s="137">
        <v>199.29592536146188</v>
      </c>
      <c r="M91" s="110"/>
    </row>
    <row r="92" spans="1:13" ht="14.25" customHeight="1" x14ac:dyDescent="0.2">
      <c r="A92" s="135">
        <v>2009</v>
      </c>
      <c r="B92" s="135" t="s">
        <v>115</v>
      </c>
      <c r="C92" s="159"/>
      <c r="D92" s="125">
        <f>SUM('4.1.1'!D257:D259)/3</f>
        <v>110.43666666666667</v>
      </c>
      <c r="E92" s="125">
        <f>SUM('4.1.1'!E257:E259)/3</f>
        <v>104.10666666666667</v>
      </c>
      <c r="F92" s="125">
        <f>SUM('4.1.1'!F257:F259)/3</f>
        <v>104.89999999999999</v>
      </c>
      <c r="G92" s="125">
        <f>SUM('4.1.1'!G257:G259)/3</f>
        <v>36.81666666666667</v>
      </c>
      <c r="H92" s="125">
        <f>SUM('4.1.1'!H257:H259)/3</f>
        <v>44.330000000000005</v>
      </c>
      <c r="I92" s="125">
        <f>SUM('4.1.1'!I257:I259)/3</f>
        <v>81.143316727681267</v>
      </c>
      <c r="J92" s="137">
        <f t="shared" si="2"/>
        <v>0.79333333333332234</v>
      </c>
      <c r="K92" s="125">
        <v>141.96231780970052</v>
      </c>
      <c r="L92" s="137">
        <v>222.42876263265597</v>
      </c>
      <c r="M92" s="110"/>
    </row>
    <row r="93" spans="1:13" ht="14.25" customHeight="1" x14ac:dyDescent="0.2">
      <c r="A93" s="135">
        <v>2009</v>
      </c>
      <c r="B93" s="135" t="s">
        <v>21</v>
      </c>
      <c r="C93" s="159"/>
      <c r="D93" s="125">
        <f>SUM('4.1.1'!D260:D262)/3</f>
        <v>113.49984278460879</v>
      </c>
      <c r="E93" s="125">
        <f>SUM('4.1.1'!E260:E262)/3</f>
        <v>106.99500733333333</v>
      </c>
      <c r="F93" s="125">
        <f>SUM('4.1.1'!F260:F262)/3</f>
        <v>108.11304518455664</v>
      </c>
      <c r="G93" s="125">
        <f>SUM('4.1.1'!G260:G262)/3</f>
        <v>39.260866204690835</v>
      </c>
      <c r="H93" s="125">
        <f>SUM('4.1.1'!H260:H262)/3</f>
        <v>47.598763562957352</v>
      </c>
      <c r="I93" s="125">
        <f>SUM('4.1.1'!I260:I262)/3</f>
        <v>88.681662042474201</v>
      </c>
      <c r="J93" s="137">
        <f t="shared" si="2"/>
        <v>1.1180378512233062</v>
      </c>
      <c r="K93" s="125">
        <v>155.18502350809931</v>
      </c>
      <c r="L93" s="137">
        <v>242.2874792583369</v>
      </c>
      <c r="M93" s="110"/>
    </row>
    <row r="94" spans="1:13" ht="14.25" customHeight="1" x14ac:dyDescent="0.2">
      <c r="A94" s="135">
        <v>2010</v>
      </c>
      <c r="B94" s="135" t="s">
        <v>113</v>
      </c>
      <c r="C94" s="159"/>
      <c r="D94" s="125">
        <f>SUM('4.1.1'!D263:D265)/3</f>
        <v>119.64286786461717</v>
      </c>
      <c r="E94" s="125">
        <f>SUM('4.1.1'!E263:E265)/3</f>
        <v>112.867847</v>
      </c>
      <c r="F94" s="125">
        <f>SUM('4.1.1'!F263:F265)/3</f>
        <v>114.30018915287796</v>
      </c>
      <c r="G94" s="125">
        <f>SUM('4.1.1'!G263:G265)/3</f>
        <v>43.602052238805982</v>
      </c>
      <c r="H94" s="125">
        <f>SUM('4.1.1'!H263:H265)/3</f>
        <v>51.062123932086081</v>
      </c>
      <c r="I94" s="125">
        <f>SUM('4.1.1'!I263:I265)/3</f>
        <v>95.492284039962541</v>
      </c>
      <c r="J94" s="137">
        <f t="shared" si="2"/>
        <v>1.4323421528779647</v>
      </c>
      <c r="K94" s="137">
        <v>167.06305063623481</v>
      </c>
      <c r="L94" s="159"/>
      <c r="M94" s="110"/>
    </row>
    <row r="95" spans="1:13" ht="14.25" customHeight="1" x14ac:dyDescent="0.2">
      <c r="A95" s="135">
        <v>2010</v>
      </c>
      <c r="B95" s="135" t="s">
        <v>114</v>
      </c>
      <c r="C95" s="159"/>
      <c r="D95" s="125">
        <f>SUM('4.1.1'!D266:D268)/3</f>
        <v>126.01029876596665</v>
      </c>
      <c r="E95" s="125">
        <f>SUM('4.1.1'!E266:E268)/3</f>
        <v>119.56101833333334</v>
      </c>
      <c r="F95" s="125">
        <f>SUM('4.1.1'!F266:F268)/3</f>
        <v>121.28531254419461</v>
      </c>
      <c r="G95" s="125">
        <f>SUM('4.1.1'!G266:G268)/3</f>
        <v>46.949419864960909</v>
      </c>
      <c r="H95" s="125">
        <f>SUM('4.1.1'!H266:H268)/3</f>
        <v>55.631367650769619</v>
      </c>
      <c r="I95" s="125">
        <f>SUM('4.1.1'!I266:I268)/3</f>
        <v>101.41860839247317</v>
      </c>
      <c r="J95" s="137">
        <f t="shared" si="2"/>
        <v>1.7242942108612738</v>
      </c>
      <c r="K95" s="137">
        <v>177.45749494106167</v>
      </c>
      <c r="L95" s="159"/>
      <c r="M95" s="110"/>
    </row>
    <row r="96" spans="1:13" ht="14.25" customHeight="1" x14ac:dyDescent="0.2">
      <c r="A96" s="135">
        <v>2010</v>
      </c>
      <c r="B96" s="135" t="s">
        <v>115</v>
      </c>
      <c r="C96" s="159"/>
      <c r="D96" s="125">
        <f>SUM('4.1.1'!D269:D271)/3</f>
        <v>123.18837338529265</v>
      </c>
      <c r="E96" s="125">
        <f>SUM('4.1.1'!E269:E271)/3</f>
        <v>116.011186</v>
      </c>
      <c r="F96" s="125">
        <f>SUM('4.1.1'!F269:F271)/3</f>
        <v>118.50923843869326</v>
      </c>
      <c r="G96" s="125">
        <f>SUM('4.1.1'!G269:G271)/3</f>
        <v>43.855027985074628</v>
      </c>
      <c r="H96" s="125">
        <f>SUM('4.1.1'!H269:H271)/3</f>
        <v>53.067317328142458</v>
      </c>
      <c r="I96" s="125">
        <f>SUM('4.1.1'!I269:I271)/3</f>
        <v>96.877517211466241</v>
      </c>
      <c r="J96" s="137">
        <f t="shared" si="2"/>
        <v>2.4980524386932643</v>
      </c>
      <c r="K96" s="137">
        <v>169.49923381192696</v>
      </c>
      <c r="L96" s="159"/>
      <c r="M96" s="110"/>
    </row>
    <row r="97" spans="1:13" ht="14.25" customHeight="1" x14ac:dyDescent="0.2">
      <c r="A97" s="135">
        <v>2010</v>
      </c>
      <c r="B97" s="135" t="s">
        <v>21</v>
      </c>
      <c r="C97" s="159"/>
      <c r="D97" s="125">
        <f>SUM('4.1.1'!D272:D274)/3</f>
        <v>126.4925806451613</v>
      </c>
      <c r="E97" s="125">
        <f>SUM('4.1.1'!E272:E274)/3</f>
        <v>119.17023266666666</v>
      </c>
      <c r="F97" s="125">
        <f>SUM('4.1.1'!F272:F274)/3</f>
        <v>122.93976983453543</v>
      </c>
      <c r="G97" s="125">
        <f>SUM('4.1.1'!G272:G274)/3</f>
        <v>47.398616737739871</v>
      </c>
      <c r="H97" s="125">
        <f>SUM('4.1.1'!H272:H274)/3</f>
        <v>56.810859377816229</v>
      </c>
      <c r="I97" s="125">
        <f>SUM('4.1.1'!I272:I274)/3</f>
        <v>106.21159035609804</v>
      </c>
      <c r="J97" s="137">
        <f t="shared" si="2"/>
        <v>3.7695371678687621</v>
      </c>
      <c r="K97" s="125">
        <v>185.8564300565898</v>
      </c>
      <c r="L97" s="159"/>
      <c r="M97" s="110"/>
    </row>
    <row r="98" spans="1:13" ht="14.25" customHeight="1" x14ac:dyDescent="0.2">
      <c r="A98" s="135">
        <v>2011</v>
      </c>
      <c r="B98" s="135" t="s">
        <v>113</v>
      </c>
      <c r="C98" s="159"/>
      <c r="D98" s="125">
        <f>SUM('4.1.1'!D275:D277)/3</f>
        <v>136.03843031123139</v>
      </c>
      <c r="E98" s="125">
        <f>SUM('4.1.1'!E275:E277)/3</f>
        <v>129.26139571312436</v>
      </c>
      <c r="F98" s="125">
        <f>SUM('4.1.1'!F275:F277)/3</f>
        <v>134.54994960403164</v>
      </c>
      <c r="G98" s="125">
        <f>SUM('4.1.1'!G275:G277)/3</f>
        <v>56.11050176042378</v>
      </c>
      <c r="H98" s="125">
        <f>SUM('4.1.1'!H275:H277)/3</f>
        <v>64.398639173990546</v>
      </c>
      <c r="I98" s="125">
        <f>SUM('4.1.1'!I275:I277)/3</f>
        <v>127.22504819855367</v>
      </c>
      <c r="J98" s="137">
        <f t="shared" ref="J98:J129" si="3">F98-E98</f>
        <v>5.2885538909072807</v>
      </c>
      <c r="K98" s="137">
        <v>222.58226603978846</v>
      </c>
      <c r="L98" s="159"/>
      <c r="M98" s="110"/>
    </row>
    <row r="99" spans="1:13" ht="14.25" customHeight="1" x14ac:dyDescent="0.2">
      <c r="A99" s="135">
        <v>2011</v>
      </c>
      <c r="B99" s="135" t="s">
        <v>114</v>
      </c>
      <c r="C99" s="159"/>
      <c r="D99" s="125">
        <f>SUM('4.1.1'!D278:D280)/3</f>
        <v>142.98883626522323</v>
      </c>
      <c r="E99" s="125">
        <f>SUM('4.1.1'!E278:E280)/3</f>
        <v>135.67100569071837</v>
      </c>
      <c r="F99" s="125">
        <f>SUM('4.1.1'!F278:F280)/3</f>
        <v>140.75746857174502</v>
      </c>
      <c r="G99" s="125">
        <f>SUM('4.1.1'!G278:G280)/3</f>
        <v>60.15228015832043</v>
      </c>
      <c r="H99" s="125">
        <f>SUM('4.1.1'!H278:H280)/3</f>
        <v>69.530992191707057</v>
      </c>
      <c r="I99" s="125">
        <f>SUM('4.1.1'!I278:I280)/3</f>
        <v>140.94760474134048</v>
      </c>
      <c r="J99" s="137">
        <f t="shared" si="3"/>
        <v>5.0864628810266481</v>
      </c>
      <c r="K99" s="137">
        <v>246.67040359334922</v>
      </c>
      <c r="L99" s="159"/>
      <c r="M99" s="110"/>
    </row>
    <row r="100" spans="1:13" ht="14.25" customHeight="1" x14ac:dyDescent="0.2">
      <c r="A100" s="135">
        <v>2011</v>
      </c>
      <c r="B100" s="135" t="s">
        <v>115</v>
      </c>
      <c r="C100" s="159"/>
      <c r="D100" s="125">
        <f>SUM('4.1.1'!D281:D283)/3</f>
        <v>142.61204330175914</v>
      </c>
      <c r="E100" s="125">
        <f>SUM('4.1.1'!E281:E283)/3</f>
        <v>135.06725774790314</v>
      </c>
      <c r="F100" s="125">
        <f>SUM('4.1.1'!F281:F283)/3</f>
        <v>139.47474442044634</v>
      </c>
      <c r="G100" s="125">
        <f>SUM('4.1.1'!G281:G283)/3</f>
        <v>57.804945792462568</v>
      </c>
      <c r="H100" s="125">
        <f>SUM('4.1.1'!H281:H283)/3</f>
        <v>68.188583737210564</v>
      </c>
      <c r="I100" s="125">
        <f>SUM('4.1.1'!I279:I281)/3</f>
        <v>138.36855462067058</v>
      </c>
      <c r="J100" s="137">
        <f t="shared" si="3"/>
        <v>4.4074866725432003</v>
      </c>
      <c r="K100" s="137">
        <v>242.1909985053417</v>
      </c>
      <c r="L100" s="159"/>
      <c r="M100" s="110"/>
    </row>
    <row r="101" spans="1:13" ht="14.25" customHeight="1" x14ac:dyDescent="0.2">
      <c r="A101" s="135">
        <v>2011</v>
      </c>
      <c r="B101" s="135" t="s">
        <v>116</v>
      </c>
      <c r="C101" s="159"/>
      <c r="D101" s="125">
        <f>SUM('4.1.1'!D284:D286)/3</f>
        <v>140.65647722147045</v>
      </c>
      <c r="E101" s="125">
        <f>SUM('4.1.1'!E284:E286)/3</f>
        <v>133.07550155652052</v>
      </c>
      <c r="F101" s="125">
        <f>SUM('4.1.1'!F284:F286)/3</f>
        <v>140.08234572003468</v>
      </c>
      <c r="G101" s="125">
        <f>SUM('4.1.1'!G284:G286)/3</f>
        <v>58.642262949578395</v>
      </c>
      <c r="H101" s="125">
        <f>SUM('4.1.1'!H284:H286)/3</f>
        <v>70.298555465805052</v>
      </c>
      <c r="I101" s="125">
        <f>SUM('4.1.1'!I284:I286)/3</f>
        <v>137.28485607937634</v>
      </c>
      <c r="J101" s="137">
        <f t="shared" si="3"/>
        <v>7.0068441635141596</v>
      </c>
      <c r="K101" s="137">
        <v>240.24800404522171</v>
      </c>
      <c r="L101" s="159"/>
      <c r="M101" s="110"/>
    </row>
    <row r="102" spans="1:13" ht="14.25" customHeight="1" x14ac:dyDescent="0.2">
      <c r="A102" s="135">
        <v>2012</v>
      </c>
      <c r="B102" s="135" t="s">
        <v>113</v>
      </c>
      <c r="C102" s="159"/>
      <c r="D102" s="125">
        <f>SUM('4.1.1'!D287:D289)/3</f>
        <v>142.3698240866035</v>
      </c>
      <c r="E102" s="125">
        <f>SUM('4.1.1'!E287:E289)/3</f>
        <v>135.03902385342931</v>
      </c>
      <c r="F102" s="125">
        <f>SUM('4.1.1'!F287:F289)/3</f>
        <v>142.9843381144893</v>
      </c>
      <c r="G102" s="125">
        <f>SUM('4.1.1'!G287:G289)/3</f>
        <v>61.943561932388491</v>
      </c>
      <c r="H102" s="125">
        <f>SUM('4.1.1'!H287:H289)/3</f>
        <v>71.922886890964847</v>
      </c>
      <c r="I102" s="125">
        <f>SUM('4.1.1'!I287:I289)/3</f>
        <v>145.95167851161975</v>
      </c>
      <c r="J102" s="137">
        <f t="shared" si="3"/>
        <v>7.9453142610599912</v>
      </c>
      <c r="K102" s="137">
        <v>255.3726541609781</v>
      </c>
      <c r="L102" s="159"/>
      <c r="M102" s="110"/>
    </row>
    <row r="103" spans="1:13" ht="14.25" customHeight="1" x14ac:dyDescent="0.2">
      <c r="A103" s="135">
        <v>2012</v>
      </c>
      <c r="B103" s="135" t="s">
        <v>114</v>
      </c>
      <c r="C103" s="159"/>
      <c r="D103" s="125">
        <f>SUM('4.1.1'!D290:D292)/3</f>
        <v>144.52425290157171</v>
      </c>
      <c r="E103" s="125">
        <f>SUM('4.1.1'!E290:E292)/3</f>
        <v>137.01658174867646</v>
      </c>
      <c r="F103" s="125">
        <f>SUM('4.1.1'!F290:F292)/3</f>
        <v>143.07709136513139</v>
      </c>
      <c r="G103" s="125">
        <f>SUM('4.1.1'!G290:G292)/3</f>
        <v>59.33336934546373</v>
      </c>
      <c r="H103" s="125">
        <f>SUM('4.1.1'!H290:H292)/3</f>
        <v>70.02434129656352</v>
      </c>
      <c r="I103" s="125">
        <f>SUM('4.1.1'!I290:I292)/3</f>
        <v>134.59607363099113</v>
      </c>
      <c r="J103" s="137">
        <f t="shared" si="3"/>
        <v>6.0605096164549366</v>
      </c>
      <c r="K103" s="137">
        <v>235.47684784608563</v>
      </c>
      <c r="L103" s="159"/>
      <c r="M103" s="110"/>
    </row>
    <row r="104" spans="1:13" ht="14.25" customHeight="1" x14ac:dyDescent="0.2">
      <c r="A104" s="135">
        <v>2012</v>
      </c>
      <c r="B104" s="135" t="s">
        <v>115</v>
      </c>
      <c r="C104" s="159"/>
      <c r="D104" s="125">
        <f>SUM('4.1.1'!D293:D295)/3</f>
        <v>142.16168229817978</v>
      </c>
      <c r="E104" s="125">
        <f>SUM('4.1.1'!E293:E295)/3</f>
        <v>134.78267600000001</v>
      </c>
      <c r="F104" s="125">
        <f>SUM('4.1.1'!F293:F295)/3</f>
        <v>139.99199732127909</v>
      </c>
      <c r="G104" s="125">
        <f>SUM('4.1.1'!G293:G295)/3</f>
        <v>57.42010424564063</v>
      </c>
      <c r="H104" s="125">
        <f>SUM('4.1.1'!H293:H295)/3</f>
        <v>70.451222275666737</v>
      </c>
      <c r="I104" s="125">
        <f>SUM('4.1.1'!I293:I295)/3</f>
        <v>133.03523164352964</v>
      </c>
      <c r="J104" s="137">
        <f t="shared" si="3"/>
        <v>5.2093213212790772</v>
      </c>
      <c r="K104" s="137">
        <v>232.89261370096492</v>
      </c>
      <c r="L104" s="159"/>
      <c r="M104" s="110"/>
    </row>
    <row r="105" spans="1:13" ht="14.25" customHeight="1" x14ac:dyDescent="0.2">
      <c r="A105" s="135">
        <v>2012</v>
      </c>
      <c r="B105" s="135" t="s">
        <v>116</v>
      </c>
      <c r="C105" s="159"/>
      <c r="D105" s="125">
        <f>SUM('4.1.1'!D296:D298)/3</f>
        <v>142.41951229679032</v>
      </c>
      <c r="E105" s="125">
        <f>SUM('4.1.1'!E296:E298)/3</f>
        <v>134.72390733333333</v>
      </c>
      <c r="F105" s="125">
        <f>SUM('4.1.1'!F296:F298)/3</f>
        <v>141.2596122551482</v>
      </c>
      <c r="G105" s="125">
        <f>SUM('4.1.1'!G296:G298)/3</f>
        <v>58.45459691685619</v>
      </c>
      <c r="H105" s="125">
        <f>SUM('4.1.1'!H296:H298)/3</f>
        <v>70.645220458553794</v>
      </c>
      <c r="I105" s="125">
        <f>SUM('4.1.1'!I296:I298)/3</f>
        <v>133.37836772876008</v>
      </c>
      <c r="J105" s="137">
        <f t="shared" si="3"/>
        <v>6.5357049218148688</v>
      </c>
      <c r="K105" s="125">
        <v>233.4003468534186</v>
      </c>
      <c r="L105" s="159"/>
      <c r="M105" s="110"/>
    </row>
    <row r="106" spans="1:13" ht="14.25" customHeight="1" x14ac:dyDescent="0.2">
      <c r="A106" s="135">
        <v>2013</v>
      </c>
      <c r="B106" s="135" t="s">
        <v>113</v>
      </c>
      <c r="C106" s="159"/>
      <c r="D106" s="125">
        <f>SUM('4.1.1'!D299:D301)/3</f>
        <v>142.7907850493261</v>
      </c>
      <c r="E106" s="125">
        <f>SUM('4.1.1'!E299:E301)/3</f>
        <v>135.10865133333334</v>
      </c>
      <c r="F106" s="125">
        <f>SUM('4.1.1'!F299:F301)/3</f>
        <v>142.65728310731629</v>
      </c>
      <c r="G106" s="125">
        <f>SUM('4.1.1'!G299:G301)/3</f>
        <v>61.723555724033361</v>
      </c>
      <c r="H106" s="125">
        <f>SUM('4.1.1'!H299:H301)/3</f>
        <v>72.068010795788567</v>
      </c>
      <c r="I106" s="125">
        <f>SUM('4.1.1'!I299:I301)/3</f>
        <v>140.80318506874104</v>
      </c>
      <c r="J106" s="137">
        <f t="shared" si="3"/>
        <v>7.5486317739829474</v>
      </c>
      <c r="K106" s="125">
        <v>246.30299015081206</v>
      </c>
      <c r="L106" s="159"/>
      <c r="M106" s="110"/>
    </row>
    <row r="107" spans="1:13" ht="14.25" customHeight="1" x14ac:dyDescent="0.2">
      <c r="A107" s="135">
        <v>2013</v>
      </c>
      <c r="B107" s="135" t="s">
        <v>114</v>
      </c>
      <c r="C107" s="159"/>
      <c r="D107" s="125">
        <f>SUM('4.1.1'!D302:D304)/3</f>
        <v>142.21882346811171</v>
      </c>
      <c r="E107" s="125">
        <f>SUM('4.1.1'!E302:E304)/3</f>
        <v>134.53824466666666</v>
      </c>
      <c r="F107" s="125">
        <f>SUM('4.1.1'!F302:F304)/3</f>
        <v>139.49476611418049</v>
      </c>
      <c r="G107" s="125">
        <f>SUM('4.1.1'!G302:G304)/3</f>
        <v>56.046435430881978</v>
      </c>
      <c r="H107" s="125">
        <f>SUM('4.1.1'!H302:H304)/3</f>
        <v>68.660256533589873</v>
      </c>
      <c r="I107" s="125">
        <f>SUM('4.1.1'!I302:I304)/3</f>
        <v>130.12874345580585</v>
      </c>
      <c r="J107" s="137">
        <f t="shared" si="3"/>
        <v>4.9565214475138362</v>
      </c>
      <c r="K107" s="125">
        <v>227.64855535045297</v>
      </c>
      <c r="L107" s="159"/>
      <c r="M107" s="110"/>
    </row>
    <row r="108" spans="1:13" ht="14.25" customHeight="1" x14ac:dyDescent="0.2">
      <c r="A108" s="135">
        <v>2013</v>
      </c>
      <c r="B108" s="135" t="s">
        <v>115</v>
      </c>
      <c r="C108" s="159"/>
      <c r="D108" s="125">
        <f>SUM('4.1.1'!D305:D307)/3</f>
        <v>143.9063666066547</v>
      </c>
      <c r="E108" s="125">
        <f>SUM('4.1.1'!E305:E307)/3</f>
        <v>136.267065</v>
      </c>
      <c r="F108" s="125">
        <f>SUM('4.1.1'!F305:F307)/3</f>
        <v>141.19336166666668</v>
      </c>
      <c r="G108" s="125">
        <f>SUM('4.1.1'!G305:G307)/3</f>
        <v>56.299191001095856</v>
      </c>
      <c r="H108" s="125">
        <f>SUM('4.1.1'!H305:H307)/3</f>
        <v>70.763947141049712</v>
      </c>
      <c r="I108" s="125">
        <f>SUM('4.1.1'!I305:I307)/3</f>
        <v>138.09477215826374</v>
      </c>
      <c r="J108" s="137">
        <f t="shared" si="3"/>
        <v>4.9262966666666728</v>
      </c>
      <c r="K108" s="125">
        <v>241.66233318802929</v>
      </c>
      <c r="L108" s="159"/>
      <c r="M108" s="110"/>
    </row>
    <row r="109" spans="1:13" ht="14.25" customHeight="1" x14ac:dyDescent="0.2">
      <c r="A109" s="135">
        <v>2013</v>
      </c>
      <c r="B109" s="135" t="s">
        <v>116</v>
      </c>
      <c r="C109" s="159"/>
      <c r="D109" s="125">
        <f>SUM('4.1.1'!D308:D310)/3</f>
        <v>138.08007001400281</v>
      </c>
      <c r="E109" s="125">
        <f>SUM('4.1.1'!E308:E310)/3</f>
        <v>130.66715100000002</v>
      </c>
      <c r="F109" s="125">
        <f>SUM('4.1.1'!F308:F310)/3</f>
        <v>138.27534566666668</v>
      </c>
      <c r="G109" s="125">
        <f>SUM('4.1.1'!G308:G310)/3</f>
        <v>54.507043125120866</v>
      </c>
      <c r="H109" s="125">
        <f>SUM('4.1.1'!H308:H310)/3</f>
        <v>67.640664873985017</v>
      </c>
      <c r="I109" s="125">
        <f>SUM('4.1.1'!I308:I310)/3</f>
        <v>131.44205934055825</v>
      </c>
      <c r="J109" s="137">
        <f t="shared" si="3"/>
        <v>7.6081946666666624</v>
      </c>
      <c r="K109" s="125">
        <v>229.96484976437247</v>
      </c>
      <c r="L109" s="159"/>
      <c r="M109" s="110"/>
    </row>
    <row r="110" spans="1:13" ht="14.25" customHeight="1" x14ac:dyDescent="0.2">
      <c r="A110" s="135">
        <v>2014</v>
      </c>
      <c r="B110" s="135" t="s">
        <v>113</v>
      </c>
      <c r="C110" s="159"/>
      <c r="D110" s="125">
        <f>SUM('4.1.1'!D311:D313)/3</f>
        <v>136.78990331399618</v>
      </c>
      <c r="E110" s="125">
        <f>SUM('4.1.1'!E311:E313)/3</f>
        <v>129.25915466666666</v>
      </c>
      <c r="F110" s="125">
        <f>SUM('4.1.1'!F311:F313)/3</f>
        <v>136.93008366666666</v>
      </c>
      <c r="G110" s="125">
        <f>SUM('4.1.1'!G311:G313)/3</f>
        <v>53.373743956681494</v>
      </c>
      <c r="H110" s="125">
        <f>SUM('4.1.1'!H311:H313)/3</f>
        <v>66.03014288727195</v>
      </c>
      <c r="I110" s="125">
        <f>SUM('4.1.1'!I311:I313)/3</f>
        <v>127.86814437252963</v>
      </c>
      <c r="J110" s="137">
        <f t="shared" si="3"/>
        <v>7.670929000000001</v>
      </c>
      <c r="K110" s="159"/>
      <c r="L110" s="159"/>
      <c r="M110" s="110"/>
    </row>
    <row r="111" spans="1:13" ht="14.25" customHeight="1" x14ac:dyDescent="0.2">
      <c r="A111" s="135">
        <v>2014</v>
      </c>
      <c r="B111" s="135" t="s">
        <v>114</v>
      </c>
      <c r="C111" s="159"/>
      <c r="D111" s="125">
        <f>SUM('4.1.1'!D314:D316)/3</f>
        <v>136.94746482629861</v>
      </c>
      <c r="E111" s="125">
        <f>SUM('4.1.1'!E314:E316)/3</f>
        <v>129.27065966666666</v>
      </c>
      <c r="F111" s="125">
        <f>SUM('4.1.1'!F314:F316)/3</f>
        <v>135.79507466666666</v>
      </c>
      <c r="G111" s="125">
        <f>SUM('4.1.1'!G314:G316)/3</f>
        <v>51.105721008186684</v>
      </c>
      <c r="H111" s="125">
        <f>SUM('4.1.1'!H314:H316)/3</f>
        <v>64.790673837393228</v>
      </c>
      <c r="I111" s="125">
        <f>SUM('4.1.1'!I314:I316)/3</f>
        <v>126.75145827144011</v>
      </c>
      <c r="J111" s="137">
        <f t="shared" si="3"/>
        <v>6.5244150000000047</v>
      </c>
      <c r="K111" s="159"/>
      <c r="L111" s="159"/>
      <c r="M111" s="110"/>
    </row>
    <row r="112" spans="1:13" ht="14.25" customHeight="1" x14ac:dyDescent="0.2">
      <c r="A112" s="135">
        <v>2014</v>
      </c>
      <c r="B112" s="135" t="s">
        <v>115</v>
      </c>
      <c r="C112" s="159"/>
      <c r="D112" s="125">
        <f>SUM('4.1.1'!D317:D319)/3</f>
        <v>137.21473092575278</v>
      </c>
      <c r="E112" s="125">
        <f>SUM('4.1.1'!E317:E319)/3</f>
        <v>129.63464634365823</v>
      </c>
      <c r="F112" s="125">
        <f>SUM('4.1.1'!F317:F319)/3</f>
        <v>134.23099996266185</v>
      </c>
      <c r="G112" s="125">
        <f>SUM('4.1.1'!G317:G319)/3</f>
        <v>51.16811633333333</v>
      </c>
      <c r="H112" s="125">
        <f>SUM('4.1.1'!H317:H319)/3</f>
        <v>62.354121999999997</v>
      </c>
      <c r="I112" s="125">
        <f>SUM('4.1.1'!I317:I319)/3</f>
        <v>119.60024555421967</v>
      </c>
      <c r="J112" s="137">
        <f t="shared" si="3"/>
        <v>4.5963536190036223</v>
      </c>
      <c r="K112" s="159"/>
      <c r="L112" s="159"/>
      <c r="M112" s="110"/>
    </row>
    <row r="113" spans="1:13" ht="14.25" customHeight="1" x14ac:dyDescent="0.2">
      <c r="A113" s="135">
        <v>2014</v>
      </c>
      <c r="B113" s="135" t="s">
        <v>116</v>
      </c>
      <c r="C113" s="159"/>
      <c r="D113" s="125">
        <f>SUM('4.1.1'!D320:D322)/3</f>
        <v>129.32284264602256</v>
      </c>
      <c r="E113" s="125">
        <f>SUM('4.1.1'!E320:E322)/3</f>
        <v>121.81895107411891</v>
      </c>
      <c r="F113" s="125">
        <f>SUM('4.1.1'!F320:F322)/3</f>
        <v>126.87583720248593</v>
      </c>
      <c r="G113" s="125">
        <f>SUM('4.1.1'!G320:G322)/3</f>
        <v>44.932345999999995</v>
      </c>
      <c r="H113" s="125">
        <f>SUM('4.1.1'!H320:H322)/3</f>
        <v>55.952528666666666</v>
      </c>
      <c r="I113" s="125">
        <f>SUM('4.1.1'!I320:I322)/3</f>
        <v>95.225969971904021</v>
      </c>
      <c r="J113" s="137">
        <f t="shared" si="3"/>
        <v>5.0568861283670117</v>
      </c>
      <c r="K113" s="159"/>
      <c r="L113" s="159"/>
      <c r="M113" s="110"/>
    </row>
    <row r="114" spans="1:13" ht="14.25" customHeight="1" x14ac:dyDescent="0.2">
      <c r="A114" s="135">
        <v>2015</v>
      </c>
      <c r="B114" s="135" t="s">
        <v>113</v>
      </c>
      <c r="C114" s="159"/>
      <c r="D114" s="125">
        <f>SUM('4.1.1'!D323:D325)/3</f>
        <v>116.61531045569949</v>
      </c>
      <c r="E114" s="125">
        <f>SUM('4.1.1'!E323:E325)/3</f>
        <v>108.89413292432017</v>
      </c>
      <c r="F114" s="125">
        <f>SUM('4.1.1'!F323:F325)/3</f>
        <v>116.22031175155439</v>
      </c>
      <c r="G114" s="125">
        <f>SUM('4.1.1'!G323:G325)/3</f>
        <v>36.84892133333333</v>
      </c>
      <c r="H114" s="125">
        <f>SUM('4.1.1'!H323:H325)/3</f>
        <v>47.869543999999991</v>
      </c>
      <c r="I114" s="125">
        <f>SUM('4.1.1'!I323:I325)/3</f>
        <v>69.478913673417097</v>
      </c>
      <c r="J114" s="137">
        <f t="shared" si="3"/>
        <v>7.3261788272342159</v>
      </c>
      <c r="K114" s="159"/>
      <c r="L114" s="159"/>
      <c r="M114" s="110"/>
    </row>
    <row r="115" spans="1:13" ht="14.25" customHeight="1" x14ac:dyDescent="0.2">
      <c r="A115" s="135">
        <v>2015</v>
      </c>
      <c r="B115" s="135" t="s">
        <v>114</v>
      </c>
      <c r="C115" s="159"/>
      <c r="D115" s="125">
        <f>SUM('4.1.1'!D326:D328)/3</f>
        <v>122.45157247419188</v>
      </c>
      <c r="E115" s="125">
        <f>SUM('4.1.1'!E326:E328)/3</f>
        <v>114.89777788969479</v>
      </c>
      <c r="F115" s="125">
        <f>SUM('4.1.1'!F326:F328)/3</f>
        <v>120.43360539424823</v>
      </c>
      <c r="G115" s="125">
        <f>SUM('4.1.1'!G326:G328)/3</f>
        <v>36.818928666666672</v>
      </c>
      <c r="H115" s="125">
        <f>SUM('4.1.1'!H326:H328)/3</f>
        <v>49.123513000000003</v>
      </c>
      <c r="I115" s="125">
        <f>SUM('4.1.1'!I326:I328)/3</f>
        <v>77.810477521933393</v>
      </c>
      <c r="J115" s="137">
        <f t="shared" si="3"/>
        <v>5.5358275045534384</v>
      </c>
      <c r="K115" s="159"/>
      <c r="L115" s="159"/>
      <c r="M115" s="110"/>
    </row>
    <row r="116" spans="1:13" ht="14.25" customHeight="1" x14ac:dyDescent="0.2">
      <c r="A116" s="135">
        <v>2015</v>
      </c>
      <c r="B116" s="135" t="s">
        <v>115</v>
      </c>
      <c r="C116" s="159"/>
      <c r="D116" s="125">
        <f>SUM('4.1.1'!D329:D331)/3</f>
        <v>121.75759220516333</v>
      </c>
      <c r="E116" s="125">
        <f>SUM('4.1.1'!E329:E331)/3</f>
        <v>114.12628190172275</v>
      </c>
      <c r="F116" s="125">
        <f>SUM('4.1.1'!F329:F331)/3</f>
        <v>113.41535001555216</v>
      </c>
      <c r="G116" s="125">
        <f>SUM('4.1.1'!G329:G331)/3</f>
        <v>32.656509</v>
      </c>
      <c r="H116" s="125">
        <f>SUM('4.1.1'!H329:H331)/3</f>
        <v>44.966460333333337</v>
      </c>
      <c r="I116" s="125">
        <f>SUM('4.1.1'!I329:I331)/3</f>
        <v>63.855117061256266</v>
      </c>
      <c r="J116" s="137">
        <f t="shared" si="3"/>
        <v>-0.71093188617058445</v>
      </c>
      <c r="K116" s="159"/>
      <c r="L116" s="159"/>
      <c r="M116" s="110"/>
    </row>
    <row r="117" spans="1:13" ht="14.25" customHeight="1" x14ac:dyDescent="0.2">
      <c r="A117" s="135">
        <v>2015</v>
      </c>
      <c r="B117" s="135" t="s">
        <v>116</v>
      </c>
      <c r="C117" s="159"/>
      <c r="D117" s="125">
        <f>SUM('4.1.1'!D332:D334)/3</f>
        <v>115.07257684870306</v>
      </c>
      <c r="E117" s="125">
        <f>SUM('4.1.1'!E332:E334)/3</f>
        <v>106.60484788699814</v>
      </c>
      <c r="F117" s="125">
        <f>SUM('4.1.1'!F332:F334)/3</f>
        <v>109.52455633333335</v>
      </c>
      <c r="G117" s="125">
        <f>SUM('4.1.1'!G332:G334)/3</f>
        <v>29.962</v>
      </c>
      <c r="H117" s="125">
        <f>SUM('4.1.1'!H332:H334)/3</f>
        <v>41.232641666666673</v>
      </c>
      <c r="I117" s="125">
        <f>SUM('4.1.1'!I332:I334)/3</f>
        <v>56.46930305081861</v>
      </c>
      <c r="J117" s="137">
        <f t="shared" si="3"/>
        <v>2.919708446335207</v>
      </c>
      <c r="K117" s="159"/>
      <c r="L117" s="159"/>
      <c r="M117" s="110"/>
    </row>
    <row r="118" spans="1:13" ht="14.25" customHeight="1" x14ac:dyDescent="0.2">
      <c r="A118" s="135">
        <v>2016</v>
      </c>
      <c r="B118" s="135" t="s">
        <v>113</v>
      </c>
      <c r="C118" s="159"/>
      <c r="D118" s="125">
        <f>SUM('4.1.1'!D335:D337)/3</f>
        <v>110.16359305194362</v>
      </c>
      <c r="E118" s="125">
        <f>SUM('4.1.1'!E335:E337)/3</f>
        <v>101.62392762735124</v>
      </c>
      <c r="F118" s="125">
        <f>SUM('4.1.1'!F335:F337)/3</f>
        <v>101.98084633333333</v>
      </c>
      <c r="G118" s="125">
        <f>SUM('4.1.1'!G335:G337)/3</f>
        <v>23.710999999999999</v>
      </c>
      <c r="H118" s="125">
        <f>SUM('4.1.1'!H335:H337)/3</f>
        <v>35.61974566666666</v>
      </c>
      <c r="I118" s="125">
        <f>SUM('4.1.1'!I335:I337)/3</f>
        <v>46.30739232697406</v>
      </c>
      <c r="J118" s="137">
        <f t="shared" si="3"/>
        <v>0.35691870598209618</v>
      </c>
      <c r="K118" s="159"/>
      <c r="L118" s="159"/>
      <c r="M118" s="110"/>
    </row>
    <row r="119" spans="1:13" ht="14.25" customHeight="1" x14ac:dyDescent="0.2">
      <c r="A119" s="135">
        <v>2016</v>
      </c>
      <c r="B119" s="135" t="s">
        <v>114</v>
      </c>
      <c r="C119" s="159"/>
      <c r="D119" s="125">
        <f>SUM('4.1.1'!D338:D340)/3</f>
        <v>117.30632593185305</v>
      </c>
      <c r="E119" s="125">
        <f>SUM('4.1.1'!E338:E340)/3</f>
        <v>108.6134573382206</v>
      </c>
      <c r="F119" s="125">
        <f>SUM('4.1.1'!F338:F340)/3</f>
        <v>109.290436</v>
      </c>
      <c r="G119" s="125">
        <f>SUM('4.1.1'!G338:G340)/3</f>
        <v>29.65366666666667</v>
      </c>
      <c r="H119" s="125">
        <f>SUM('4.1.1'!H338:H340)/3</f>
        <v>41.737902666666663</v>
      </c>
      <c r="I119" s="125">
        <f>SUM('4.1.1'!I338:I340)/3</f>
        <v>61.272602456097722</v>
      </c>
      <c r="J119" s="137">
        <f t="shared" si="3"/>
        <v>0.67697866177940114</v>
      </c>
      <c r="K119" s="159"/>
      <c r="L119" s="159"/>
      <c r="M119" s="110"/>
    </row>
    <row r="120" spans="1:13" ht="14.25" customHeight="1" x14ac:dyDescent="0.2">
      <c r="A120" s="135">
        <v>2016</v>
      </c>
      <c r="B120" s="135" t="s">
        <v>115</v>
      </c>
      <c r="C120" s="159"/>
      <c r="D120" s="125">
        <f>SUM('4.1.1'!D341:D343)/3</f>
        <v>119.64668333666732</v>
      </c>
      <c r="E120" s="125">
        <f>SUM('4.1.1'!E341:E343)/3</f>
        <v>110.64120302173028</v>
      </c>
      <c r="F120" s="125">
        <f>SUM('4.1.1'!F341:F343)/3</f>
        <v>112.18903166666666</v>
      </c>
      <c r="G120" s="125">
        <f>SUM('4.1.1'!G341:G343)/3</f>
        <v>31.451666666666668</v>
      </c>
      <c r="H120" s="125">
        <f>SUM('4.1.1'!H341:H343)/3</f>
        <v>44.239950999999998</v>
      </c>
      <c r="I120" s="125">
        <f>SUM('4.1.1'!I341:I343)/3</f>
        <v>67.741670528548269</v>
      </c>
      <c r="J120" s="137">
        <f t="shared" si="3"/>
        <v>1.5478286449363878</v>
      </c>
      <c r="K120" s="159"/>
      <c r="L120" s="159"/>
      <c r="M120" s="110"/>
    </row>
    <row r="121" spans="1:13" ht="14.25" customHeight="1" x14ac:dyDescent="0.2">
      <c r="A121" s="135">
        <v>2016</v>
      </c>
      <c r="B121" s="135" t="s">
        <v>116</v>
      </c>
      <c r="C121" s="159"/>
      <c r="D121" s="125">
        <f>SUM('4.1.1'!D344:D346)/3</f>
        <v>124.20373341334933</v>
      </c>
      <c r="E121" s="125">
        <f>SUM('4.1.1'!E344:E346)/3</f>
        <v>114.50397327534829</v>
      </c>
      <c r="F121" s="125">
        <f>SUM('4.1.1'!F344:F346)/3</f>
        <v>117.05420733333335</v>
      </c>
      <c r="G121" s="125">
        <f>SUM('4.1.1'!G344:G346)/3</f>
        <v>37.108666666666664</v>
      </c>
      <c r="H121" s="125">
        <f>SUM('4.1.1'!H344:H346)/3</f>
        <v>48.788435333333346</v>
      </c>
      <c r="I121" s="125">
        <f>SUM('4.1.1'!I344:I346)/3</f>
        <v>76.631286512517661</v>
      </c>
      <c r="J121" s="137">
        <f t="shared" si="3"/>
        <v>2.5502340579850653</v>
      </c>
      <c r="K121" s="159"/>
      <c r="L121" s="159"/>
      <c r="M121" s="110"/>
    </row>
    <row r="122" spans="1:13" ht="14.25" customHeight="1" x14ac:dyDescent="0.2">
      <c r="A122" s="135">
        <v>2017</v>
      </c>
      <c r="B122" s="135" t="s">
        <v>113</v>
      </c>
      <c r="C122" s="159"/>
      <c r="D122" s="125">
        <f>SUM('4.1.1'!D347:D349)/3</f>
        <v>128.37332933253319</v>
      </c>
      <c r="E122" s="125">
        <f>SUM('4.1.1'!E347:E349)/3</f>
        <v>119.31582521170346</v>
      </c>
      <c r="F122" s="125">
        <f>SUM('4.1.1'!F347:F349)/3</f>
        <v>122.37682200000002</v>
      </c>
      <c r="G122" s="125">
        <f>SUM('4.1.1'!G347:G349)/3</f>
        <v>40.226666666666667</v>
      </c>
      <c r="H122" s="125">
        <f>SUM('4.1.1'!H347:H349)/3</f>
        <v>51.947650000000003</v>
      </c>
      <c r="I122" s="125">
        <f>SUM('4.1.1'!I347:I349)/3</f>
        <v>84.084512665352449</v>
      </c>
      <c r="J122" s="137">
        <f t="shared" si="3"/>
        <v>3.0609967882965634</v>
      </c>
      <c r="K122" s="159"/>
      <c r="L122" s="159"/>
      <c r="M122" s="110"/>
    </row>
    <row r="123" spans="1:13" ht="14.25" customHeight="1" x14ac:dyDescent="0.2">
      <c r="A123" s="135">
        <v>2017</v>
      </c>
      <c r="B123" s="135" t="s">
        <v>114</v>
      </c>
      <c r="C123" s="159"/>
      <c r="D123" s="125">
        <f>SUM('4.1.1'!D350:D352)/3</f>
        <v>125.55800960192039</v>
      </c>
      <c r="E123" s="125">
        <f>SUM('4.1.1'!E350:E352)/3</f>
        <v>116.1237463870181</v>
      </c>
      <c r="F123" s="125">
        <f>SUM('4.1.1'!F350:F352)/3</f>
        <v>118.27555833333334</v>
      </c>
      <c r="G123" s="125">
        <f>SUM('4.1.1'!G350:G352)/3</f>
        <v>37.324999999999996</v>
      </c>
      <c r="H123" s="125">
        <f>SUM('4.1.1'!H350:H352)/3</f>
        <v>48.321896333333335</v>
      </c>
      <c r="I123" s="125">
        <f>SUM('4.1.1'!I350:I352)/3</f>
        <v>75.58001130383343</v>
      </c>
      <c r="J123" s="137">
        <f t="shared" si="3"/>
        <v>2.1518119463152345</v>
      </c>
      <c r="K123" s="125"/>
      <c r="L123" s="110"/>
      <c r="M123" s="110"/>
    </row>
    <row r="124" spans="1:13" ht="14.25" customHeight="1" x14ac:dyDescent="0.2">
      <c r="A124" s="135">
        <v>2017</v>
      </c>
      <c r="B124" s="135" t="s">
        <v>115</v>
      </c>
      <c r="C124" s="159"/>
      <c r="D124" s="125">
        <f>SUM('4.1.1'!D353:D355)/3</f>
        <v>125.59547109421884</v>
      </c>
      <c r="E124" s="125">
        <f>SUM('4.1.1'!E353:E355)/3</f>
        <v>116.15967160801002</v>
      </c>
      <c r="F124" s="125">
        <f>SUM('4.1.1'!F353:F355)/3</f>
        <v>117.7533376666667</v>
      </c>
      <c r="G124" s="125">
        <f>SUM('4.1.1'!G353:G355)/3</f>
        <v>36.801666666666662</v>
      </c>
      <c r="H124" s="125">
        <f>SUM('4.1.1'!H353:H355)/3</f>
        <v>48.583680666666673</v>
      </c>
      <c r="I124" s="125">
        <f>SUM('4.1.1'!I353:I355)/3</f>
        <v>76.588677323267689</v>
      </c>
      <c r="J124" s="137">
        <f t="shared" si="3"/>
        <v>1.5936660586566802</v>
      </c>
      <c r="K124" s="125"/>
      <c r="L124" s="110"/>
      <c r="M124" s="110"/>
    </row>
    <row r="125" spans="1:13" ht="14.25" customHeight="1" x14ac:dyDescent="0.2">
      <c r="A125" s="135">
        <v>2017</v>
      </c>
      <c r="B125" s="135" t="s">
        <v>116</v>
      </c>
      <c r="C125" s="159"/>
      <c r="D125" s="125">
        <f>SUM('4.1.1'!D356:D358)/3</f>
        <v>128.2892516868707</v>
      </c>
      <c r="E125" s="125">
        <f>SUM('4.1.1'!E356:E358)/3</f>
        <v>118.75628725644715</v>
      </c>
      <c r="F125" s="125">
        <f>SUM('4.1.1'!F356:F358)/3</f>
        <v>122.19123133333336</v>
      </c>
      <c r="G125" s="125">
        <f>SUM('4.1.1'!G356:G358)/3</f>
        <v>42.321999999999996</v>
      </c>
      <c r="H125" s="125">
        <f>SUM('4.1.1'!H356:H358)/3</f>
        <v>52.990205666666668</v>
      </c>
      <c r="I125" s="125">
        <f>SUM('4.1.1'!I356:I358)/3</f>
        <v>89.597894241591334</v>
      </c>
      <c r="J125" s="137">
        <f t="shared" si="3"/>
        <v>3.434944076886211</v>
      </c>
      <c r="K125" s="125"/>
      <c r="L125" s="110"/>
      <c r="M125" s="110"/>
    </row>
    <row r="126" spans="1:13" ht="14.25" customHeight="1" x14ac:dyDescent="0.2">
      <c r="A126" s="135">
        <v>2018</v>
      </c>
      <c r="B126" s="135" t="s">
        <v>113</v>
      </c>
      <c r="C126" s="159"/>
      <c r="D126" s="125">
        <f>SUM('4.1.1'!D359:D361)/3</f>
        <v>130.20306100000002</v>
      </c>
      <c r="E126" s="125">
        <f>SUM('4.1.1'!E359:E361)/3</f>
        <v>120.57074390413982</v>
      </c>
      <c r="F126" s="125">
        <f>SUM('4.1.1'!F359:F361)/3</f>
        <v>124.00354966666669</v>
      </c>
      <c r="G126" s="125">
        <f>SUM('4.1.1'!G359:G361)/3</f>
        <v>44.329000000000001</v>
      </c>
      <c r="H126" s="125">
        <f>SUM('4.1.1'!H359:H361)/3</f>
        <v>53.318035666666667</v>
      </c>
      <c r="I126" s="125">
        <f>SUM('4.1.1'!I359:I361)/3</f>
        <v>93.893271429047502</v>
      </c>
      <c r="J126" s="137">
        <f t="shared" si="3"/>
        <v>3.4328057625268684</v>
      </c>
      <c r="K126" s="125"/>
      <c r="L126" s="110"/>
      <c r="M126" s="110"/>
    </row>
    <row r="127" spans="1:13" ht="14.25" customHeight="1" x14ac:dyDescent="0.2">
      <c r="A127" s="135">
        <v>2018</v>
      </c>
      <c r="B127" s="135" t="s">
        <v>114</v>
      </c>
      <c r="C127" s="159"/>
      <c r="D127" s="125">
        <f>SUM('4.1.1'!D362:D364)/3</f>
        <v>134.209609</v>
      </c>
      <c r="E127" s="125">
        <f>SUM('4.1.1'!E362:E364)/3</f>
        <v>124.39617603724578</v>
      </c>
      <c r="F127" s="125">
        <f>SUM('4.1.1'!F362:F364)/3</f>
        <v>128.10850233333335</v>
      </c>
      <c r="G127" s="125">
        <f>SUM('4.1.1'!G362:G364)/3</f>
        <v>48.119</v>
      </c>
      <c r="H127" s="125">
        <f>SUM('4.1.1'!H362:H364)/3</f>
        <v>58.973551999999991</v>
      </c>
      <c r="I127" s="125">
        <f>SUM('4.1.1'!I362:I364)/3</f>
        <v>105.62492135533653</v>
      </c>
      <c r="J127" s="137">
        <f t="shared" si="3"/>
        <v>3.7123262960875678</v>
      </c>
      <c r="K127" s="125"/>
      <c r="L127" s="110"/>
      <c r="M127" s="110"/>
    </row>
    <row r="128" spans="1:13" ht="14.25" customHeight="1" x14ac:dyDescent="0.2">
      <c r="A128" s="135">
        <v>2018</v>
      </c>
      <c r="B128" s="135" t="s">
        <v>115</v>
      </c>
      <c r="C128" s="159"/>
      <c r="D128" s="125">
        <f>SUM('4.1.1'!D365:D367)/3</f>
        <v>139.103126</v>
      </c>
      <c r="E128" s="125">
        <f>SUM('4.1.1'!E365:E367)/3</f>
        <v>128.99505163425766</v>
      </c>
      <c r="F128" s="125">
        <f>SUM('4.1.1'!F365:F367)/3</f>
        <v>132.92345400000002</v>
      </c>
      <c r="G128" s="125">
        <f>SUM('4.1.1'!G365:G367)/3</f>
        <v>49.620333333333328</v>
      </c>
      <c r="H128" s="125">
        <f>SUM('4.1.1'!H365:H367)/3</f>
        <v>62.17542233333333</v>
      </c>
      <c r="I128" s="125">
        <f>SUM('4.1.1'!I365:I367)/3</f>
        <v>111.60033056531307</v>
      </c>
      <c r="J128" s="137">
        <f t="shared" si="3"/>
        <v>3.9284023657423575</v>
      </c>
      <c r="K128" s="125"/>
      <c r="L128" s="110"/>
      <c r="M128" s="110"/>
    </row>
    <row r="129" spans="1:13" ht="14.25" customHeight="1" x14ac:dyDescent="0.2">
      <c r="A129" s="135">
        <v>2018</v>
      </c>
      <c r="B129" s="135" t="s">
        <v>116</v>
      </c>
      <c r="C129" s="159"/>
      <c r="D129" s="125">
        <f>SUM('4.1.1'!D368:D370)/3</f>
        <v>137.22899766666669</v>
      </c>
      <c r="E129" s="125">
        <f>SUM('4.1.1'!E368:E370)/3</f>
        <v>126.82191322180535</v>
      </c>
      <c r="F129" s="125">
        <f>SUM('4.1.1'!F368:F370)/3</f>
        <v>134.89315966666666</v>
      </c>
      <c r="G129" s="125">
        <f>SUM('4.1.1'!G368:G370)/3</f>
        <v>50.707333333333338</v>
      </c>
      <c r="H129" s="125">
        <f>SUM('4.1.1'!H368:H370)/3</f>
        <v>63.086894999999998</v>
      </c>
      <c r="I129" s="125">
        <f>SUM('4.1.1'!I368:I370)/3</f>
        <v>104.50085321376706</v>
      </c>
      <c r="J129" s="137">
        <f t="shared" si="3"/>
        <v>8.0712464448613161</v>
      </c>
      <c r="K129" s="125"/>
      <c r="L129" s="110"/>
      <c r="M129" s="110"/>
    </row>
    <row r="130" spans="1:13" ht="14.25" customHeight="1" x14ac:dyDescent="0.2">
      <c r="A130" s="135">
        <v>2019</v>
      </c>
      <c r="B130" s="135" t="s">
        <v>113</v>
      </c>
      <c r="C130" s="159"/>
      <c r="D130" s="125">
        <f>SUM('4.1.1'!D371:D373)/3</f>
        <v>130.2202216666667</v>
      </c>
      <c r="E130" s="125">
        <f>SUM('4.1.1'!E371:E373)/3</f>
        <v>119.57447136938447</v>
      </c>
      <c r="F130" s="125">
        <f>SUM('4.1.1'!F371:F373)/3</f>
        <v>129.63977666666668</v>
      </c>
      <c r="G130" s="125">
        <f>SUM('4.1.1'!G371:G373)/3</f>
        <v>46.798999999999999</v>
      </c>
      <c r="H130" s="125">
        <f>SUM('4.1.1'!H371:H373)/3</f>
        <v>58.067173999999994</v>
      </c>
      <c r="I130" s="125">
        <f>SUM('4.1.1'!I371:I373)/3</f>
        <v>94.432334192716993</v>
      </c>
      <c r="J130" s="137">
        <f t="shared" ref="J130:J136" si="4">F130-E130</f>
        <v>10.065305297282208</v>
      </c>
      <c r="K130" s="125"/>
      <c r="L130" s="110"/>
      <c r="M130" s="110"/>
    </row>
    <row r="131" spans="1:13" ht="14.25" customHeight="1" x14ac:dyDescent="0.2">
      <c r="A131" s="135">
        <v>2019</v>
      </c>
      <c r="B131" s="135" t="s">
        <v>114</v>
      </c>
      <c r="C131" s="159"/>
      <c r="D131" s="125">
        <f>SUM('4.1.1'!D374:D376)/3</f>
        <v>137.88582733333334</v>
      </c>
      <c r="E131" s="125">
        <f>SUM('4.1.1'!E374:E376)/3</f>
        <v>126.59838984441785</v>
      </c>
      <c r="F131" s="125">
        <f>SUM('4.1.1'!F374:F376)/3</f>
        <v>133.85721000000004</v>
      </c>
      <c r="G131" s="125">
        <f>SUM('4.1.1'!G374:G376)/3</f>
        <v>46.657666666666664</v>
      </c>
      <c r="H131" s="125">
        <f>SUM('4.1.1'!H374:H376)/3</f>
        <v>59.416411000000004</v>
      </c>
      <c r="I131" s="125">
        <f>SUM('4.1.1'!I374:I376)/3</f>
        <v>105.14926402358292</v>
      </c>
      <c r="J131" s="137">
        <f t="shared" si="4"/>
        <v>7.2588201555821854</v>
      </c>
      <c r="K131" s="125"/>
      <c r="L131" s="110"/>
      <c r="M131" s="110"/>
    </row>
    <row r="132" spans="1:13" ht="14.25" customHeight="1" x14ac:dyDescent="0.2">
      <c r="A132" s="135">
        <v>2019</v>
      </c>
      <c r="B132" s="135" t="s">
        <v>115</v>
      </c>
      <c r="C132" s="159"/>
      <c r="D132" s="125">
        <f>SUM('4.1.1'!D377:D379)/3</f>
        <v>138.97756666666666</v>
      </c>
      <c r="E132" s="125">
        <f>SUM('4.1.1'!E377:E379)/3</f>
        <v>127.62954560371263</v>
      </c>
      <c r="F132" s="125">
        <f>SUM('4.1.1'!F377:F379)/3</f>
        <v>131.86925966666669</v>
      </c>
      <c r="G132" s="125">
        <f>SUM('4.1.1'!G377:G379)/3</f>
        <v>47.205333333333328</v>
      </c>
      <c r="H132" s="125">
        <f>SUM('4.1.1'!H377:H379)/3</f>
        <v>59.520530000000001</v>
      </c>
      <c r="I132" s="125">
        <f>SUM('4.1.1'!I377:I379)/3</f>
        <v>98.871626182639247</v>
      </c>
      <c r="J132" s="137">
        <f t="shared" si="4"/>
        <v>4.2397140629540644</v>
      </c>
      <c r="K132" s="125"/>
      <c r="L132" s="110"/>
      <c r="M132" s="110"/>
    </row>
    <row r="133" spans="1:13" ht="14.25" customHeight="1" x14ac:dyDescent="0.2">
      <c r="A133" s="135">
        <v>2019</v>
      </c>
      <c r="B133" s="135" t="s">
        <v>116</v>
      </c>
      <c r="C133" s="159"/>
      <c r="D133" s="125">
        <f>SUM('4.1.1'!D380:D382)/3</f>
        <v>137.63993866666667</v>
      </c>
      <c r="E133" s="125">
        <f>SUM('4.1.1'!E380:E382)/3</f>
        <v>125.7095871658009</v>
      </c>
      <c r="F133" s="125">
        <f>SUM('4.1.1'!F380:F382)/3</f>
        <v>130.53560533333334</v>
      </c>
      <c r="G133" s="125">
        <f>SUM('4.1.1'!G380:G382)/3</f>
        <v>47.043333333333329</v>
      </c>
      <c r="H133" s="125">
        <f>SUM('4.1.1'!H380:H382)/3</f>
        <v>58.390161333333332</v>
      </c>
      <c r="I133" s="125">
        <f>SUM('4.1.1'!I380:I382)/3</f>
        <v>96.805406935495043</v>
      </c>
      <c r="J133" s="137">
        <f t="shared" si="4"/>
        <v>4.826018167532439</v>
      </c>
      <c r="K133" s="125"/>
      <c r="L133" s="110"/>
      <c r="M133" s="110"/>
    </row>
    <row r="134" spans="1:13" ht="14.25" customHeight="1" x14ac:dyDescent="0.2">
      <c r="A134" s="135">
        <v>2020</v>
      </c>
      <c r="B134" s="135" t="s">
        <v>113</v>
      </c>
      <c r="C134" s="159"/>
      <c r="D134" s="125">
        <f>SUM('4.1.1'!D383:D385)/3</f>
        <v>136.01687566666666</v>
      </c>
      <c r="E134" s="125">
        <f>SUM('4.1.1'!E383:E385)/3</f>
        <v>123.65227701581381</v>
      </c>
      <c r="F134" s="125">
        <f>SUM('4.1.1'!F383:F385)/3</f>
        <v>128.17054900000002</v>
      </c>
      <c r="G134" s="125">
        <f>SUM('4.1.1'!G383:G385)/3</f>
        <v>40.4</v>
      </c>
      <c r="H134" s="125">
        <f>SUM('4.1.1'!H383:H385)/3</f>
        <v>53.415166999999997</v>
      </c>
      <c r="I134" s="125">
        <f>SUM('4.1.1'!I383:I385)/3</f>
        <v>82.441099977506852</v>
      </c>
      <c r="J134" s="137">
        <f t="shared" si="4"/>
        <v>4.5182719841862138</v>
      </c>
      <c r="K134" s="125"/>
      <c r="L134" s="110"/>
      <c r="M134" s="110"/>
    </row>
    <row r="135" spans="1:13" ht="14.25" customHeight="1" x14ac:dyDescent="0.2">
      <c r="A135" s="135">
        <v>2020</v>
      </c>
      <c r="B135" s="135" t="s">
        <v>114</v>
      </c>
      <c r="C135" s="159"/>
      <c r="D135" s="125">
        <f>SUM('4.1.1'!D386:D388)/3</f>
        <v>120.68816</v>
      </c>
      <c r="E135" s="125">
        <f>SUM('4.1.1'!E386:E388)/3</f>
        <v>106.52817998564346</v>
      </c>
      <c r="F135" s="125">
        <f>SUM('4.1.1'!F386:F388)/3</f>
        <v>113.110229</v>
      </c>
      <c r="G135" s="125">
        <f>SUM('4.1.1'!G386:G388)/3</f>
        <v>22.965333333333334</v>
      </c>
      <c r="H135" s="125">
        <f>SUM('4.1.1'!H386:H388)/3</f>
        <v>40.954045666666666</v>
      </c>
      <c r="I135" s="125">
        <f>SUM('4.1.1'!I386:I388)/3</f>
        <v>46.988337963849972</v>
      </c>
      <c r="J135" s="137">
        <f t="shared" si="4"/>
        <v>6.5820490143565422</v>
      </c>
      <c r="K135" s="125"/>
      <c r="L135" s="110"/>
      <c r="M135" s="110"/>
    </row>
    <row r="136" spans="1:13" ht="14.25" customHeight="1" x14ac:dyDescent="0.2">
      <c r="A136" s="135">
        <v>2020</v>
      </c>
      <c r="B136" s="135" t="s">
        <v>115</v>
      </c>
      <c r="C136" s="159"/>
      <c r="D136" s="125">
        <f>SUM('4.1.1'!D389:D391)/3</f>
        <v>125.81285233333334</v>
      </c>
      <c r="E136" s="125">
        <f>SUM('4.1.1'!E389:E391)/3</f>
        <v>112.37485752598816</v>
      </c>
      <c r="F136" s="125">
        <f>SUM('4.1.1'!F389:F391)/3</f>
        <v>117.40638566666668</v>
      </c>
      <c r="G136" s="125">
        <f>SUM('4.1.1'!G389:G391)/3</f>
        <v>26.647000000000002</v>
      </c>
      <c r="H136" s="125">
        <f>SUM('4.1.1'!H389:H391)/3</f>
        <v>44.846106666666664</v>
      </c>
      <c r="I136" s="125">
        <f>SUM('4.1.1'!I389:I391)/3</f>
        <v>65.781352996585071</v>
      </c>
      <c r="J136" s="137">
        <f t="shared" si="4"/>
        <v>5.0315281406785175</v>
      </c>
      <c r="K136" s="125"/>
      <c r="L136" s="110"/>
      <c r="M136" s="110"/>
    </row>
    <row r="137" spans="1:13" ht="14.25" customHeight="1" x14ac:dyDescent="0.2">
      <c r="A137" s="135">
        <v>2020</v>
      </c>
      <c r="B137" s="135" t="s">
        <v>116</v>
      </c>
      <c r="C137" s="159"/>
      <c r="D137" s="125">
        <f>SUM('4.1.1'!D392:D394)/3</f>
        <v>126.59820066666668</v>
      </c>
      <c r="E137" s="125">
        <f>SUM('4.1.1'!E392:E394)/3</f>
        <v>113.23385663488797</v>
      </c>
      <c r="F137" s="125">
        <f>SUM('4.1.1'!F392:F394)/3</f>
        <v>117.85372933333333</v>
      </c>
      <c r="G137" s="125">
        <f>SUM('4.1.1'!G392:G394)/3</f>
        <v>28.343333333333334</v>
      </c>
      <c r="H137" s="125">
        <f>SUM('4.1.1'!H392:H394)/3</f>
        <v>45.184465333333328</v>
      </c>
      <c r="I137" s="125">
        <f>SUM('4.1.1'!I392:I394)/3</f>
        <v>65.347846695832118</v>
      </c>
      <c r="J137" s="137">
        <f t="shared" ref="J137" si="5">F137-E137</f>
        <v>4.6198726984453629</v>
      </c>
      <c r="K137" s="125"/>
      <c r="L137" s="110"/>
      <c r="M137" s="110"/>
    </row>
    <row r="138" spans="1:13" ht="14.25" customHeight="1" x14ac:dyDescent="0.2">
      <c r="A138" s="135">
        <v>2021</v>
      </c>
      <c r="B138" s="135" t="s">
        <v>113</v>
      </c>
      <c r="C138" s="159"/>
      <c r="D138" s="125">
        <f>SUM('4.1.1'!D395:D397)/3</f>
        <v>133.63544333333334</v>
      </c>
      <c r="E138" s="125">
        <f>SUM('4.1.1'!E395:E397)/3</f>
        <v>120.66068487205075</v>
      </c>
      <c r="F138" s="125">
        <f>SUM('4.1.1'!F395:F397)/3</f>
        <v>124.91856566666668</v>
      </c>
      <c r="G138" s="125">
        <f>SUM('4.1.1'!G395:G397)/3</f>
        <v>36.829333333333331</v>
      </c>
      <c r="H138" s="125">
        <f>SUM('4.1.1'!H395:H397)/3</f>
        <v>52.803205666666663</v>
      </c>
      <c r="I138" s="125">
        <f>SUM('4.1.1'!I395:I397)/3</f>
        <v>84.433396663333326</v>
      </c>
      <c r="J138" s="137">
        <f t="shared" ref="J138" si="6">F138-E138</f>
        <v>4.2578807946159287</v>
      </c>
      <c r="K138" s="125"/>
      <c r="L138" s="110"/>
      <c r="M138" s="110"/>
    </row>
    <row r="139" spans="1:13" ht="14.25" customHeight="1" x14ac:dyDescent="0.2">
      <c r="A139" s="135">
        <v>2021</v>
      </c>
      <c r="B139" s="135" t="s">
        <v>114</v>
      </c>
      <c r="C139" s="159"/>
      <c r="D139" s="125">
        <f>SUM('4.1.1'!D398:D400)/3</f>
        <v>140.50267704966666</v>
      </c>
      <c r="E139" s="125">
        <f>SUM('4.1.1'!E398:E400)/3</f>
        <v>127.36637726945541</v>
      </c>
      <c r="F139" s="125">
        <f>SUM('4.1.1'!F398:F400)/3</f>
        <v>131.02139240000005</v>
      </c>
      <c r="G139" s="125">
        <f>SUM('4.1.1'!G398:G400)/3</f>
        <v>40.228666666666669</v>
      </c>
      <c r="H139" s="125">
        <f>SUM('4.1.1'!H398:H400)/3</f>
        <v>55.801948333333335</v>
      </c>
      <c r="I139" s="125">
        <f>SUM('4.1.1'!I398:I400)/3</f>
        <v>94.543827083333326</v>
      </c>
      <c r="J139" s="137">
        <f t="shared" ref="J139" si="7">F139-E139</f>
        <v>3.6550151305446406</v>
      </c>
      <c r="K139" s="125"/>
      <c r="L139" s="110"/>
      <c r="M139" s="110"/>
    </row>
    <row r="140" spans="1:13" ht="14.25" customHeight="1" x14ac:dyDescent="0.2">
      <c r="A140" s="135">
        <v>2021</v>
      </c>
      <c r="B140" s="135" t="s">
        <v>115</v>
      </c>
      <c r="C140" s="159"/>
      <c r="D140" s="125">
        <f>SUM('4.1.1'!D401:D403)/3</f>
        <v>147.57557456333336</v>
      </c>
      <c r="E140" s="125">
        <f>SUM('4.1.1'!E401:E403)/3</f>
        <v>133.95183935185912</v>
      </c>
      <c r="F140" s="125">
        <f>SUM('4.1.1'!F401:F403)/3</f>
        <v>136.37762768800002</v>
      </c>
      <c r="G140" s="125">
        <f>SUM('4.1.1'!G401:G403)/3</f>
        <v>40.988999999999997</v>
      </c>
      <c r="H140" s="125">
        <f>SUM('4.1.1'!H401:H403)/3</f>
        <v>58.374027333333338</v>
      </c>
      <c r="I140" s="125">
        <f>SUM('4.1.1'!I401:I403)/3</f>
        <v>102.73160790003301</v>
      </c>
      <c r="J140" s="137">
        <f t="shared" ref="J140" si="8">F140-E140</f>
        <v>2.4257883361408972</v>
      </c>
      <c r="K140" s="125"/>
      <c r="L140" s="110"/>
      <c r="M140" s="110"/>
    </row>
    <row r="141" spans="1:13" ht="14.25" customHeight="1" x14ac:dyDescent="0.2">
      <c r="A141" s="135">
        <v>2021</v>
      </c>
      <c r="B141" s="135" t="s">
        <v>116</v>
      </c>
      <c r="C141" s="159"/>
      <c r="D141" s="125">
        <f>SUM('4.1.1'!D404:D406)/3</f>
        <v>157.75462711887695</v>
      </c>
      <c r="E141" s="125">
        <f>SUM('4.1.1'!E404:E406)/3</f>
        <v>143.09941417246895</v>
      </c>
      <c r="F141" s="125">
        <f>SUM('4.1.1'!F404:F406)/3</f>
        <v>147.43044366666666</v>
      </c>
      <c r="G141" s="125">
        <f>SUM('4.1.1'!G404:G406)/3</f>
        <v>53.051666666666655</v>
      </c>
      <c r="H141" s="125">
        <f>SUM('4.1.1'!H404:H406)/3</f>
        <v>72.638402666666664</v>
      </c>
      <c r="I141" s="125">
        <f>SUM('4.1.1'!I404:I406)/3</f>
        <v>114.60408154552552</v>
      </c>
      <c r="J141" s="137">
        <f t="shared" ref="J141:J146" si="9">F141-E141</f>
        <v>4.3310294941977077</v>
      </c>
      <c r="K141" s="125"/>
      <c r="L141" s="110"/>
      <c r="M141" s="110"/>
    </row>
    <row r="142" spans="1:13" ht="14.25" customHeight="1" x14ac:dyDescent="0.2">
      <c r="A142" s="135">
        <v>2022</v>
      </c>
      <c r="B142" s="135" t="s">
        <v>113</v>
      </c>
      <c r="C142" s="159"/>
      <c r="D142" s="125">
        <f>SUM('4.1.1'!D407:D409)/3</f>
        <v>163.31223966666667</v>
      </c>
      <c r="E142" s="125">
        <f>SUM('4.1.1'!E407:E409)/3</f>
        <v>151.26225046385386</v>
      </c>
      <c r="F142" s="125">
        <f>SUM('4.1.1'!F407:F409)/3</f>
        <v>157.07002933333334</v>
      </c>
      <c r="G142" s="125">
        <f>SUM('4.1.1'!G407:G409)/3</f>
        <v>65.966999999999999</v>
      </c>
      <c r="H142" s="125">
        <f>SUM('4.1.1'!H407:H409)/3</f>
        <v>90.290402333333319</v>
      </c>
      <c r="I142" s="125">
        <f>SUM('4.1.1'!I407:I409)/3</f>
        <v>145.78337990697344</v>
      </c>
      <c r="J142" s="137">
        <f t="shared" si="9"/>
        <v>5.8077788694794776</v>
      </c>
      <c r="K142" s="125"/>
      <c r="L142" s="110"/>
      <c r="M142" s="110"/>
    </row>
    <row r="143" spans="1:13" ht="14.25" customHeight="1" x14ac:dyDescent="0.2">
      <c r="A143" s="135">
        <v>2022</v>
      </c>
      <c r="B143" s="135" t="s">
        <v>114</v>
      </c>
      <c r="C143" s="159"/>
      <c r="D143" s="125">
        <f>SUM('4.1.1'!D410:D412)/3</f>
        <v>181.2624291763897</v>
      </c>
      <c r="E143" s="125">
        <f>SUM('4.1.1'!E410:E412)/3</f>
        <v>169.977454829273</v>
      </c>
      <c r="F143" s="125">
        <f>SUM('4.1.1'!F410:F412)/3</f>
        <v>181.81859466666666</v>
      </c>
      <c r="G143" s="125">
        <f>SUM('4.1.1'!G410:G412)/3</f>
        <v>91.724666666666664</v>
      </c>
      <c r="H143" s="125">
        <f>SUM('4.1.1'!H410:H412)/3</f>
        <v>110.619995</v>
      </c>
      <c r="I143" s="125">
        <f>SUM('4.1.1'!I408:I410)/3</f>
        <v>159.59719382182089</v>
      </c>
      <c r="J143" s="137">
        <f t="shared" si="9"/>
        <v>11.841139837393655</v>
      </c>
      <c r="K143" s="125"/>
      <c r="L143" s="110"/>
      <c r="M143" s="110"/>
    </row>
    <row r="144" spans="1:13" ht="14.25" customHeight="1" x14ac:dyDescent="0.2">
      <c r="A144" s="135">
        <v>2022</v>
      </c>
      <c r="B144" s="135" t="s">
        <v>115</v>
      </c>
      <c r="C144" s="159"/>
      <c r="D144" s="125">
        <f>SUM('4.1.1'!D413:D415)/3</f>
        <v>187.44498544375961</v>
      </c>
      <c r="E144" s="125">
        <f>SUM('4.1.1'!E413:E415)/3</f>
        <v>176.67880680513971</v>
      </c>
      <c r="F144" s="125">
        <f>SUM('4.1.1'!F413:F415)/3</f>
        <v>188.18251700000005</v>
      </c>
      <c r="G144" s="125">
        <f>SUM('4.1.1'!G413:G415)/3</f>
        <v>83.132666666666665</v>
      </c>
      <c r="H144" s="125">
        <f>SUM('4.1.1'!H413:H415)/3</f>
        <v>106.39673699999999</v>
      </c>
      <c r="I144" s="125">
        <f>SUM('4.1.1'!I413:I415)/3</f>
        <v>175.39695977893768</v>
      </c>
      <c r="J144" s="137">
        <f t="shared" si="9"/>
        <v>11.503710194860332</v>
      </c>
      <c r="K144" s="125"/>
      <c r="L144" s="110"/>
      <c r="M144" s="110"/>
    </row>
    <row r="145" spans="1:13" ht="14.25" customHeight="1" x14ac:dyDescent="0.2">
      <c r="A145" s="135">
        <v>2022</v>
      </c>
      <c r="B145" s="135" t="s">
        <v>116</v>
      </c>
      <c r="C145" s="159"/>
      <c r="D145" s="125">
        <f>SUM('4.1.1'!D416:D418)/3</f>
        <v>173.53860101728188</v>
      </c>
      <c r="E145" s="125">
        <f>SUM('4.1.1'!E416:E418)/3</f>
        <v>161.01058486568559</v>
      </c>
      <c r="F145" s="125">
        <f>SUM('4.1.1'!F416:F418)/3</f>
        <v>183.56138566666672</v>
      </c>
      <c r="G145" s="125">
        <f>SUM('4.1.1'!G416:G418)/3</f>
        <v>81.169333333333327</v>
      </c>
      <c r="H145" s="125">
        <f>SUM('4.1.1'!H416:H418)/3</f>
        <v>110.26576799999999</v>
      </c>
      <c r="I145" s="125">
        <f>SUM('4.1.1'!I414:I416)/3</f>
        <v>165.64568743769286</v>
      </c>
      <c r="J145" s="137">
        <f t="shared" si="9"/>
        <v>22.550800800981136</v>
      </c>
      <c r="K145" s="125"/>
      <c r="L145" s="110"/>
      <c r="M145" s="110"/>
    </row>
    <row r="146" spans="1:13" ht="14.25" customHeight="1" x14ac:dyDescent="0.2">
      <c r="A146" s="135">
        <v>2023</v>
      </c>
      <c r="B146" s="135" t="s">
        <v>113</v>
      </c>
      <c r="C146" s="159"/>
      <c r="D146" s="125">
        <f>SUM('4.1.1'!D419:D421)/3</f>
        <v>160.8089750732662</v>
      </c>
      <c r="E146" s="125">
        <f>SUM('4.1.1'!E419:E421)/3</f>
        <v>147.77837221604344</v>
      </c>
      <c r="F146" s="125">
        <f>SUM('4.1.1'!F419:F421)/3</f>
        <v>169.19889033333331</v>
      </c>
      <c r="G146" s="125">
        <f>SUM('4.1.1'!G419:G421)/3</f>
        <v>70.165999999999997</v>
      </c>
      <c r="H146" s="125">
        <f>SUM('4.1.1'!H419:H421)/3</f>
        <v>85.791853000000003</v>
      </c>
      <c r="I146" s="125">
        <f>SUM('4.1.1'!I419:I421)/3</f>
        <v>132.23454779261579</v>
      </c>
      <c r="J146" s="137">
        <f t="shared" si="9"/>
        <v>21.420518117289873</v>
      </c>
      <c r="K146" s="125"/>
      <c r="L146" s="110"/>
      <c r="M146" s="110"/>
    </row>
    <row r="147" spans="1:13" x14ac:dyDescent="0.2">
      <c r="A147" s="135">
        <v>2023</v>
      </c>
      <c r="B147" s="135" t="s">
        <v>114</v>
      </c>
      <c r="C147" s="159"/>
      <c r="D147" s="125">
        <f>SUM('4.1.1'!D422:D424)/3</f>
        <v>157.41762361403826</v>
      </c>
      <c r="E147" s="125">
        <f>SUM('4.1.1'!E422:E424)/3</f>
        <v>144.47101207191216</v>
      </c>
      <c r="F147" s="125">
        <f>SUM('4.1.1'!F422:F424)/3</f>
        <v>154.28147666666669</v>
      </c>
      <c r="G147" s="125">
        <f>SUM('4.1.1'!G422:G424)/3</f>
        <v>56.347000000000008</v>
      </c>
      <c r="H147" s="125">
        <f>SUM('4.1.1'!H422:H424)/3</f>
        <v>81.453457333333333</v>
      </c>
      <c r="I147" s="125">
        <f>SUM('4.1.1'!I422:I424)/3</f>
        <v>83.143163604896799</v>
      </c>
      <c r="J147" s="137">
        <f>F147-E147</f>
        <v>9.810464594754535</v>
      </c>
      <c r="K147" s="125"/>
      <c r="L147" s="110"/>
      <c r="M147" s="110"/>
    </row>
  </sheetData>
  <phoneticPr fontId="5" type="noConversion"/>
  <pageMargins left="0.19685039370078741" right="0.15748031496062992" top="0.98425196850393704" bottom="0.98425196850393704" header="0.51181102362204722" footer="0.51181102362204722"/>
  <pageSetup paperSize="9"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4"/>
  </sheetPr>
  <dimension ref="A1:L59"/>
  <sheetViews>
    <sheetView showGridLines="0" zoomScaleNormal="100" workbookViewId="0">
      <pane ySplit="13" topLeftCell="A14" activePane="bottomLeft" state="frozen"/>
      <selection pane="bottomLeft" activeCell="A14" sqref="A14"/>
    </sheetView>
  </sheetViews>
  <sheetFormatPr defaultColWidth="16.5703125" defaultRowHeight="12.75" x14ac:dyDescent="0.2"/>
  <cols>
    <col min="1" max="12" width="15.5703125" customWidth="1"/>
  </cols>
  <sheetData>
    <row r="1" spans="1:12" ht="18" customHeight="1" x14ac:dyDescent="0.2">
      <c r="A1" s="130" t="s">
        <v>45</v>
      </c>
      <c r="B1" s="21"/>
      <c r="C1" s="21"/>
      <c r="D1" s="21"/>
      <c r="E1" s="21"/>
      <c r="F1" s="21"/>
      <c r="G1" s="21"/>
      <c r="H1" s="21"/>
      <c r="J1" s="5"/>
      <c r="K1" s="6"/>
      <c r="L1" s="6"/>
    </row>
    <row r="2" spans="1:12" ht="18" customHeight="1" x14ac:dyDescent="0.2">
      <c r="A2" s="129" t="s">
        <v>101</v>
      </c>
      <c r="B2" s="21"/>
      <c r="C2" s="21"/>
      <c r="D2" s="21"/>
      <c r="E2" s="21"/>
      <c r="F2" s="21"/>
      <c r="G2" s="21"/>
      <c r="H2" s="21"/>
      <c r="J2" s="5"/>
      <c r="K2" s="6"/>
      <c r="L2" s="6"/>
    </row>
    <row r="3" spans="1:12" ht="18" customHeight="1" x14ac:dyDescent="0.2">
      <c r="A3" s="129" t="s">
        <v>102</v>
      </c>
      <c r="B3" s="21"/>
      <c r="C3" s="21"/>
      <c r="D3" s="21"/>
      <c r="E3" s="21"/>
      <c r="F3" s="21"/>
      <c r="G3" s="21"/>
      <c r="H3" s="21"/>
      <c r="J3" s="5"/>
      <c r="K3" s="6"/>
      <c r="L3" s="6"/>
    </row>
    <row r="4" spans="1:12" ht="18" customHeight="1" x14ac:dyDescent="0.2">
      <c r="A4" s="129" t="s">
        <v>103</v>
      </c>
      <c r="B4" s="21"/>
      <c r="C4" s="21"/>
      <c r="D4" s="21"/>
      <c r="E4" s="21"/>
      <c r="F4" s="21"/>
      <c r="G4" s="21"/>
      <c r="H4" s="21"/>
      <c r="J4" s="5"/>
      <c r="K4" s="6"/>
      <c r="L4" s="6"/>
    </row>
    <row r="5" spans="1:12" ht="18" customHeight="1" x14ac:dyDescent="0.2">
      <c r="A5" s="129" t="s">
        <v>104</v>
      </c>
      <c r="B5" s="21"/>
      <c r="C5" s="21"/>
      <c r="D5" s="21"/>
      <c r="E5" s="21"/>
      <c r="F5" s="21"/>
      <c r="G5" s="21"/>
      <c r="H5" s="21"/>
      <c r="J5" s="5"/>
      <c r="K5" s="6"/>
      <c r="L5" s="6"/>
    </row>
    <row r="6" spans="1:12" ht="18" customHeight="1" x14ac:dyDescent="0.2">
      <c r="A6" s="129" t="s">
        <v>105</v>
      </c>
      <c r="B6" s="21"/>
      <c r="C6" s="21"/>
      <c r="D6" s="21"/>
      <c r="E6" s="21"/>
      <c r="F6" s="21"/>
      <c r="G6" s="21"/>
      <c r="H6" s="21"/>
      <c r="J6" s="5"/>
      <c r="K6" s="6"/>
      <c r="L6" s="6"/>
    </row>
    <row r="7" spans="1:12" ht="18" customHeight="1" x14ac:dyDescent="0.2">
      <c r="A7" s="129" t="s">
        <v>106</v>
      </c>
      <c r="B7" s="21"/>
      <c r="C7" s="21"/>
      <c r="D7" s="21"/>
      <c r="E7" s="21"/>
      <c r="F7" s="21"/>
      <c r="G7" s="21"/>
      <c r="H7" s="21"/>
      <c r="J7" s="5"/>
      <c r="K7" s="6"/>
      <c r="L7" s="6"/>
    </row>
    <row r="8" spans="1:12" ht="18" customHeight="1" x14ac:dyDescent="0.2">
      <c r="A8" s="129" t="s">
        <v>107</v>
      </c>
      <c r="B8" s="21"/>
      <c r="C8" s="21"/>
      <c r="D8" s="21"/>
      <c r="E8" s="21"/>
      <c r="F8" s="21"/>
      <c r="G8" s="21"/>
      <c r="H8" s="21"/>
      <c r="J8" s="5"/>
      <c r="K8" s="6"/>
      <c r="L8" s="6"/>
    </row>
    <row r="9" spans="1:12" ht="18" customHeight="1" x14ac:dyDescent="0.2">
      <c r="A9" s="129" t="s">
        <v>108</v>
      </c>
      <c r="B9" s="21"/>
      <c r="C9" s="21"/>
      <c r="D9" s="21"/>
      <c r="E9" s="21"/>
      <c r="F9" s="21"/>
      <c r="G9" s="21"/>
      <c r="H9" s="21"/>
      <c r="J9" s="5"/>
      <c r="K9" s="6"/>
      <c r="L9" s="6"/>
    </row>
    <row r="10" spans="1:12" ht="18" customHeight="1" x14ac:dyDescent="0.2">
      <c r="A10" s="134" t="s">
        <v>100</v>
      </c>
      <c r="B10" s="21"/>
      <c r="C10" s="21"/>
      <c r="D10" s="21"/>
      <c r="E10" s="21"/>
      <c r="F10" s="21"/>
      <c r="G10" s="21"/>
      <c r="H10" s="21"/>
      <c r="J10" s="5"/>
      <c r="K10" s="6"/>
      <c r="L10" s="6"/>
    </row>
    <row r="11" spans="1:12" ht="18" customHeight="1" x14ac:dyDescent="0.2">
      <c r="A11" s="134" t="s">
        <v>117</v>
      </c>
      <c r="B11" s="21"/>
      <c r="C11" s="21"/>
      <c r="D11" s="21"/>
      <c r="E11" s="21"/>
      <c r="F11" s="21"/>
      <c r="G11" s="21"/>
      <c r="H11" s="21"/>
      <c r="J11" s="5"/>
      <c r="K11" s="6"/>
      <c r="L11" s="6"/>
    </row>
    <row r="12" spans="1:12" ht="15.95" customHeight="1" x14ac:dyDescent="0.2">
      <c r="A12" s="134" t="s">
        <v>209</v>
      </c>
      <c r="B12" s="21"/>
      <c r="C12" s="21"/>
      <c r="D12" s="21"/>
      <c r="E12" s="21"/>
      <c r="F12" s="21"/>
      <c r="G12" s="21"/>
      <c r="H12" s="21"/>
      <c r="J12" s="5"/>
      <c r="K12" s="6"/>
      <c r="L12" s="6"/>
    </row>
    <row r="13" spans="1:12" ht="92.1" customHeight="1" x14ac:dyDescent="0.2">
      <c r="A13" s="208" t="s">
        <v>93</v>
      </c>
      <c r="B13" s="209" t="s">
        <v>174</v>
      </c>
      <c r="C13" s="209" t="s">
        <v>173</v>
      </c>
      <c r="D13" s="209" t="s">
        <v>172</v>
      </c>
      <c r="E13" s="209" t="s">
        <v>171</v>
      </c>
      <c r="F13" s="209" t="s">
        <v>170</v>
      </c>
      <c r="G13" s="209" t="s">
        <v>169</v>
      </c>
      <c r="H13" s="210" t="s">
        <v>168</v>
      </c>
      <c r="I13" s="215" t="s">
        <v>163</v>
      </c>
      <c r="J13" s="207" t="s">
        <v>161</v>
      </c>
      <c r="K13" s="207" t="s">
        <v>160</v>
      </c>
      <c r="L13" s="207" t="s">
        <v>159</v>
      </c>
    </row>
    <row r="14" spans="1:12" ht="14.25" customHeight="1" x14ac:dyDescent="0.2">
      <c r="A14" s="55">
        <v>1977</v>
      </c>
      <c r="B14" s="33">
        <v>17.64</v>
      </c>
      <c r="C14" s="33" t="s">
        <v>7</v>
      </c>
      <c r="D14" s="33" t="s">
        <v>7</v>
      </c>
      <c r="E14" s="33">
        <v>18.21</v>
      </c>
      <c r="F14" s="33">
        <v>8.4</v>
      </c>
      <c r="G14" s="33">
        <v>8.3699999999999992</v>
      </c>
      <c r="H14" s="43" t="s">
        <v>7</v>
      </c>
      <c r="I14" s="43"/>
      <c r="J14" s="43"/>
      <c r="K14" s="56"/>
      <c r="L14" s="56"/>
    </row>
    <row r="15" spans="1:12" ht="14.25" customHeight="1" x14ac:dyDescent="0.2">
      <c r="A15" s="55">
        <v>1978</v>
      </c>
      <c r="B15" s="33">
        <v>16.77</v>
      </c>
      <c r="C15" s="33" t="s">
        <v>7</v>
      </c>
      <c r="D15" s="33" t="s">
        <v>7</v>
      </c>
      <c r="E15" s="33">
        <v>18.46</v>
      </c>
      <c r="F15" s="33">
        <v>8.39</v>
      </c>
      <c r="G15" s="33">
        <v>8.42</v>
      </c>
      <c r="H15" s="43" t="s">
        <v>7</v>
      </c>
      <c r="I15" s="43"/>
      <c r="J15" s="43"/>
      <c r="K15" s="56"/>
      <c r="L15" s="56"/>
    </row>
    <row r="16" spans="1:12" ht="14.25" customHeight="1" x14ac:dyDescent="0.2">
      <c r="A16" s="55">
        <v>1979</v>
      </c>
      <c r="B16" s="33">
        <v>22.66</v>
      </c>
      <c r="C16" s="33" t="s">
        <v>7</v>
      </c>
      <c r="D16" s="33" t="s">
        <v>7</v>
      </c>
      <c r="E16" s="33">
        <v>23.65</v>
      </c>
      <c r="F16" s="33">
        <v>10.89</v>
      </c>
      <c r="G16" s="33">
        <v>10.9</v>
      </c>
      <c r="H16" s="43" t="s">
        <v>7</v>
      </c>
      <c r="I16" s="43"/>
      <c r="J16" s="43"/>
      <c r="K16" s="56"/>
      <c r="L16" s="56"/>
    </row>
    <row r="17" spans="1:12" ht="14.25" customHeight="1" x14ac:dyDescent="0.2">
      <c r="A17" s="55">
        <v>1980</v>
      </c>
      <c r="B17" s="33">
        <v>28.32</v>
      </c>
      <c r="C17" s="33" t="s">
        <v>7</v>
      </c>
      <c r="D17" s="33" t="s">
        <v>7</v>
      </c>
      <c r="E17" s="33">
        <v>29.67</v>
      </c>
      <c r="F17" s="33">
        <v>14.78</v>
      </c>
      <c r="G17" s="33">
        <v>14.77</v>
      </c>
      <c r="H17" s="43" t="s">
        <v>7</v>
      </c>
      <c r="I17" s="43"/>
      <c r="J17" s="43"/>
      <c r="K17" s="56"/>
      <c r="L17" s="56"/>
    </row>
    <row r="18" spans="1:12" ht="14.25" customHeight="1" x14ac:dyDescent="0.2">
      <c r="A18" s="55">
        <v>1981</v>
      </c>
      <c r="B18" s="33">
        <v>34.29</v>
      </c>
      <c r="C18" s="33" t="s">
        <v>7</v>
      </c>
      <c r="D18" s="33" t="s">
        <v>7</v>
      </c>
      <c r="E18" s="33">
        <v>34.01</v>
      </c>
      <c r="F18" s="33">
        <v>18.010000000000002</v>
      </c>
      <c r="G18" s="33">
        <v>17.510000000000002</v>
      </c>
      <c r="H18" s="43" t="s">
        <v>7</v>
      </c>
      <c r="I18" s="43"/>
      <c r="J18" s="43"/>
      <c r="K18" s="56"/>
      <c r="L18" s="56"/>
    </row>
    <row r="19" spans="1:12" ht="14.25" customHeight="1" x14ac:dyDescent="0.2">
      <c r="A19" s="55">
        <v>1982</v>
      </c>
      <c r="B19" s="33">
        <v>36.619999999999997</v>
      </c>
      <c r="C19" s="33" t="s">
        <v>7</v>
      </c>
      <c r="D19" s="33" t="s">
        <v>7</v>
      </c>
      <c r="E19" s="33">
        <v>35.86</v>
      </c>
      <c r="F19" s="33">
        <v>20.75</v>
      </c>
      <c r="G19" s="33">
        <v>20.11</v>
      </c>
      <c r="H19" s="43" t="s">
        <v>7</v>
      </c>
      <c r="I19" s="43"/>
      <c r="J19" s="43"/>
      <c r="K19" s="56"/>
      <c r="L19" s="56"/>
    </row>
    <row r="20" spans="1:12" ht="14.25" customHeight="1" x14ac:dyDescent="0.2">
      <c r="A20" s="55">
        <v>1983</v>
      </c>
      <c r="B20" s="33">
        <v>39.28</v>
      </c>
      <c r="C20" s="33" t="s">
        <v>7</v>
      </c>
      <c r="D20" s="33" t="s">
        <v>7</v>
      </c>
      <c r="E20" s="33">
        <v>37.299999999999997</v>
      </c>
      <c r="F20" s="33">
        <v>21.19</v>
      </c>
      <c r="G20" s="33">
        <v>20.71</v>
      </c>
      <c r="H20" s="43" t="s">
        <v>7</v>
      </c>
      <c r="I20" s="43"/>
      <c r="J20" s="43"/>
      <c r="K20" s="56"/>
      <c r="L20" s="56"/>
    </row>
    <row r="21" spans="1:12" ht="14.25" customHeight="1" x14ac:dyDescent="0.2">
      <c r="A21" s="55">
        <v>1984</v>
      </c>
      <c r="B21" s="33">
        <v>40.619999999999997</v>
      </c>
      <c r="C21" s="33" t="s">
        <v>7</v>
      </c>
      <c r="D21" s="33" t="s">
        <v>7</v>
      </c>
      <c r="E21" s="33">
        <v>38.33</v>
      </c>
      <c r="F21" s="33">
        <v>19.670000000000002</v>
      </c>
      <c r="G21" s="33">
        <v>20.440000000000001</v>
      </c>
      <c r="H21" s="43" t="s">
        <v>7</v>
      </c>
      <c r="I21" s="43"/>
      <c r="J21" s="43"/>
      <c r="K21" s="56"/>
      <c r="L21" s="56"/>
    </row>
    <row r="22" spans="1:12" ht="14.25" customHeight="1" x14ac:dyDescent="0.2">
      <c r="A22" s="55">
        <v>1985</v>
      </c>
      <c r="B22" s="33">
        <v>43.14</v>
      </c>
      <c r="C22" s="33" t="s">
        <v>7</v>
      </c>
      <c r="D22" s="33" t="s">
        <v>7</v>
      </c>
      <c r="E22" s="33">
        <v>41.94</v>
      </c>
      <c r="F22" s="33">
        <v>21.12</v>
      </c>
      <c r="G22" s="33">
        <v>21.58</v>
      </c>
      <c r="H22" s="43" t="s">
        <v>7</v>
      </c>
      <c r="I22" s="43"/>
      <c r="J22" s="43"/>
      <c r="K22" s="56"/>
      <c r="L22" s="56"/>
    </row>
    <row r="23" spans="1:12" ht="14.25" customHeight="1" x14ac:dyDescent="0.2">
      <c r="A23" s="55">
        <v>1986</v>
      </c>
      <c r="B23" s="33">
        <v>37.35</v>
      </c>
      <c r="C23" s="33" t="s">
        <v>7</v>
      </c>
      <c r="D23" s="33" t="s">
        <v>7</v>
      </c>
      <c r="E23" s="33">
        <v>35.6</v>
      </c>
      <c r="F23" s="33">
        <v>13.95</v>
      </c>
      <c r="G23" s="33">
        <v>13.77</v>
      </c>
      <c r="H23" s="43" t="s">
        <v>7</v>
      </c>
      <c r="I23" s="43"/>
      <c r="J23" s="43"/>
      <c r="K23" s="56"/>
      <c r="L23" s="56"/>
    </row>
    <row r="24" spans="1:12" ht="14.25" customHeight="1" x14ac:dyDescent="0.2">
      <c r="A24" s="55">
        <v>1987</v>
      </c>
      <c r="B24" s="33">
        <v>37.9</v>
      </c>
      <c r="C24" s="33" t="s">
        <v>7</v>
      </c>
      <c r="D24" s="33" t="s">
        <v>7</v>
      </c>
      <c r="E24" s="33">
        <v>34.58</v>
      </c>
      <c r="F24" s="33">
        <v>12.55</v>
      </c>
      <c r="G24" s="33">
        <v>13.16</v>
      </c>
      <c r="H24" s="43" t="s">
        <v>7</v>
      </c>
      <c r="I24" s="43"/>
      <c r="J24" s="43"/>
      <c r="K24" s="56"/>
      <c r="L24" s="56"/>
    </row>
    <row r="25" spans="1:12" ht="14.25" customHeight="1" x14ac:dyDescent="0.2">
      <c r="A25" s="55">
        <v>1988</v>
      </c>
      <c r="B25" s="33">
        <v>37.380000000000003</v>
      </c>
      <c r="C25" s="33" t="s">
        <v>7</v>
      </c>
      <c r="D25" s="33" t="s">
        <v>7</v>
      </c>
      <c r="E25" s="33">
        <v>34</v>
      </c>
      <c r="F25" s="33">
        <v>10.65</v>
      </c>
      <c r="G25" s="33">
        <v>10.88</v>
      </c>
      <c r="H25" s="43" t="s">
        <v>7</v>
      </c>
      <c r="I25" s="43"/>
      <c r="J25" s="43"/>
      <c r="K25" s="56"/>
      <c r="L25" s="56"/>
    </row>
    <row r="26" spans="1:12" ht="14.25" customHeight="1" x14ac:dyDescent="0.2">
      <c r="A26" s="55">
        <v>1989</v>
      </c>
      <c r="B26" s="33">
        <v>40.39</v>
      </c>
      <c r="C26" s="33" t="s">
        <v>7</v>
      </c>
      <c r="D26" s="33">
        <f>SUM('4.1.1'!E11:E22)/12</f>
        <v>38.287500000000001</v>
      </c>
      <c r="E26" s="33">
        <v>36.18</v>
      </c>
      <c r="F26" s="33">
        <v>12.04</v>
      </c>
      <c r="G26" s="33">
        <v>11.64</v>
      </c>
      <c r="H26" s="43" t="s">
        <v>7</v>
      </c>
      <c r="I26" s="43"/>
      <c r="J26" s="43"/>
      <c r="K26" s="56"/>
      <c r="L26" s="56"/>
    </row>
    <row r="27" spans="1:12" ht="14.25" customHeight="1" x14ac:dyDescent="0.2">
      <c r="A27" s="55">
        <v>1990</v>
      </c>
      <c r="B27" s="33">
        <f>SUM('4.1.1'!C23:C34)/12</f>
        <v>44.874166666666667</v>
      </c>
      <c r="C27" s="33" t="s">
        <v>7</v>
      </c>
      <c r="D27" s="33">
        <f>SUM('4.1.1'!E23:E34)/12</f>
        <v>42.031666666666659</v>
      </c>
      <c r="E27" s="33">
        <f>SUM('4.1.1'!F23:F34)/12</f>
        <v>40.481666666666662</v>
      </c>
      <c r="F27" s="33">
        <f>SUM('4.1.1'!G23:G34)/12</f>
        <v>15.560000000000002</v>
      </c>
      <c r="G27" s="33">
        <f>SUM('4.1.1'!H23:H34)/12</f>
        <v>14.639166666666666</v>
      </c>
      <c r="H27" s="43" t="s">
        <v>7</v>
      </c>
      <c r="I27" s="34">
        <f t="shared" ref="I27:I57" si="0">E27-D27</f>
        <v>-1.5499999999999972</v>
      </c>
      <c r="J27" s="43"/>
      <c r="K27" s="56"/>
      <c r="L27" s="56"/>
    </row>
    <row r="28" spans="1:12" ht="14.25" customHeight="1" x14ac:dyDescent="0.2">
      <c r="A28" s="55">
        <v>1991</v>
      </c>
      <c r="B28" s="33">
        <f>SUM('4.1.1'!C35:C46)/12</f>
        <v>48.481666666666676</v>
      </c>
      <c r="C28" s="33">
        <f>SUM('4.1.1'!D35:D46)/12</f>
        <v>47.305833333333332</v>
      </c>
      <c r="D28" s="33">
        <f>SUM('4.1.1'!E35:E46)/12</f>
        <v>45.073333333333331</v>
      </c>
      <c r="E28" s="33">
        <f>SUM('4.1.1'!F35:F46)/12</f>
        <v>43.818333333333335</v>
      </c>
      <c r="F28" s="33">
        <f>SUM('4.1.1'!G35:G46)/12</f>
        <v>14.11166666666667</v>
      </c>
      <c r="G28" s="33">
        <f>SUM('4.1.1'!H35:H46)/12</f>
        <v>13.65</v>
      </c>
      <c r="H28" s="43" t="s">
        <v>7</v>
      </c>
      <c r="I28" s="34">
        <f t="shared" si="0"/>
        <v>-1.2549999999999955</v>
      </c>
      <c r="J28" s="43">
        <v>38.922892280110482</v>
      </c>
      <c r="K28" s="43">
        <v>61.03759521822402</v>
      </c>
      <c r="L28" s="43">
        <f>SUM(chart_data!Q30:Q41)/12</f>
        <v>105.43583333333333</v>
      </c>
    </row>
    <row r="29" spans="1:12" ht="14.25" customHeight="1" x14ac:dyDescent="0.2">
      <c r="A29" s="55">
        <v>1992</v>
      </c>
      <c r="B29" s="33">
        <f>SUM('4.1.1'!C47:C58)/12</f>
        <v>50.28</v>
      </c>
      <c r="C29" s="33">
        <f>SUM('4.1.1'!D47:D58)/12</f>
        <v>48.375833333333333</v>
      </c>
      <c r="D29" s="33">
        <f>SUM('4.1.1'!E47:E58)/12</f>
        <v>46.070833333333333</v>
      </c>
      <c r="E29" s="33">
        <f>SUM('4.1.1'!F47:F58)/12</f>
        <v>45.010833333333331</v>
      </c>
      <c r="F29" s="33">
        <f>SUM('4.1.1'!G47:G58)/12</f>
        <v>13.055000000000001</v>
      </c>
      <c r="G29" s="33">
        <f>SUM('4.1.1'!H47:H58)/12</f>
        <v>12.4925</v>
      </c>
      <c r="H29" s="43" t="s">
        <v>7</v>
      </c>
      <c r="I29" s="34">
        <f t="shared" si="0"/>
        <v>-1.0600000000000023</v>
      </c>
      <c r="J29" s="43">
        <v>36.736838578076352</v>
      </c>
      <c r="K29" s="43">
        <v>57.609497942466248</v>
      </c>
      <c r="L29" s="43">
        <f>SUM(chart_data!Q42:Q53)/12</f>
        <v>99.514166666666668</v>
      </c>
    </row>
    <row r="30" spans="1:12" ht="14.25" customHeight="1" x14ac:dyDescent="0.2">
      <c r="A30" s="55">
        <v>1993</v>
      </c>
      <c r="B30" s="33">
        <f>SUM('4.1.1'!C59:C70)/12</f>
        <v>54.12083333333333</v>
      </c>
      <c r="C30" s="33">
        <f>SUM('4.1.1'!D59:D70)/12</f>
        <v>52.905833333333341</v>
      </c>
      <c r="D30" s="33">
        <f>SUM('4.1.1'!E59:E70)/12</f>
        <v>49.443333333333335</v>
      </c>
      <c r="E30" s="33">
        <f>SUM('4.1.1'!F59:F70)/12</f>
        <v>49.195</v>
      </c>
      <c r="F30" s="33">
        <f>SUM('4.1.1'!G59:G70)/12</f>
        <v>13.637500000000001</v>
      </c>
      <c r="G30" s="33">
        <f>SUM('4.1.1'!H59:H70)/12</f>
        <v>13.419166666666664</v>
      </c>
      <c r="H30" s="43" t="s">
        <v>7</v>
      </c>
      <c r="I30" s="34">
        <f t="shared" si="0"/>
        <v>-0.24833333333333485</v>
      </c>
      <c r="J30" s="43">
        <v>38.256247420511833</v>
      </c>
      <c r="K30" s="43">
        <v>59.992184748681787</v>
      </c>
      <c r="L30" s="43">
        <f>SUM(chart_data!Q54:Q65)/12</f>
        <v>103.63</v>
      </c>
    </row>
    <row r="31" spans="1:12" ht="14.25" customHeight="1" x14ac:dyDescent="0.2">
      <c r="A31" s="55">
        <v>1994</v>
      </c>
      <c r="B31" s="33">
        <f>SUM('4.1.1'!C71:C82)/12</f>
        <v>56.874166666666667</v>
      </c>
      <c r="C31" s="33">
        <f>SUM('4.1.1'!D71:D82)/12</f>
        <v>55.979166666666664</v>
      </c>
      <c r="D31" s="33">
        <f>SUM('4.1.1'!E71:E82)/12</f>
        <v>51.577499999999993</v>
      </c>
      <c r="E31" s="33">
        <f>SUM('4.1.1'!F71:F82)/12</f>
        <v>51.530833333333334</v>
      </c>
      <c r="F31" s="33">
        <f>SUM('4.1.1'!G71:G82)/12</f>
        <v>13.365</v>
      </c>
      <c r="G31" s="33">
        <f>SUM('4.1.1'!H71:H82)/12</f>
        <v>13.265000000000001</v>
      </c>
      <c r="H31" s="43" t="s">
        <v>7</v>
      </c>
      <c r="I31" s="34">
        <f t="shared" si="0"/>
        <v>-4.6666666666659751E-2</v>
      </c>
      <c r="J31" s="43">
        <v>35.104835356954609</v>
      </c>
      <c r="K31" s="43">
        <v>55.050244347209436</v>
      </c>
      <c r="L31" s="43">
        <f>SUM(chart_data!Q66:Q77)/12</f>
        <v>95.09333333333332</v>
      </c>
    </row>
    <row r="32" spans="1:12" ht="14.25" customHeight="1" x14ac:dyDescent="0.2">
      <c r="A32" s="55">
        <f>+chart_data!B78</f>
        <v>1995</v>
      </c>
      <c r="B32" s="33">
        <f>SUM('4.1.1'!C83:C94)/12</f>
        <v>59.698333333333331</v>
      </c>
      <c r="C32" s="33">
        <f>SUM('4.1.1'!D83:D94)/12</f>
        <v>58.552500000000009</v>
      </c>
      <c r="D32" s="33">
        <f>SUM('4.1.1'!E83:E94)/12</f>
        <v>53.769166666666671</v>
      </c>
      <c r="E32" s="33">
        <f>SUM('4.1.1'!F83:F94)/12</f>
        <v>54.24083333333332</v>
      </c>
      <c r="F32" s="33">
        <f>SUM('4.1.1'!G83:G94)/12</f>
        <v>13.799999999999999</v>
      </c>
      <c r="G32" s="33">
        <f>SUM('4.1.1'!H83:H94)/12</f>
        <v>13.87083333333333</v>
      </c>
      <c r="H32" s="43" t="s">
        <v>7</v>
      </c>
      <c r="I32" s="34">
        <f t="shared" si="0"/>
        <v>0.4716666666666498</v>
      </c>
      <c r="J32" s="43">
        <v>36.916189733196802</v>
      </c>
      <c r="K32" s="43">
        <v>57.890750505338026</v>
      </c>
      <c r="L32" s="43">
        <f>SUM(chart_data!Q78:Q89)/12</f>
        <v>100</v>
      </c>
    </row>
    <row r="33" spans="1:12" ht="14.25" customHeight="1" x14ac:dyDescent="0.2">
      <c r="A33" s="55">
        <f>+chart_data!B90</f>
        <v>1996</v>
      </c>
      <c r="B33" s="33">
        <f>SUM('4.1.1'!C95:C106)/12</f>
        <v>61.631666666666668</v>
      </c>
      <c r="C33" s="33">
        <f>SUM('4.1.1'!D95:D106)/12</f>
        <v>63.674166666666672</v>
      </c>
      <c r="D33" s="33">
        <f>SUM('4.1.1'!E95:E106)/12</f>
        <v>56.520833333333336</v>
      </c>
      <c r="E33" s="33">
        <f>SUM('4.1.1'!F95:F106)/12</f>
        <v>57.705833333333345</v>
      </c>
      <c r="F33" s="33">
        <f>SUM('4.1.1'!G95:G106)/12</f>
        <v>15.93166666666667</v>
      </c>
      <c r="G33" s="33">
        <f>SUM('4.1.1'!H95:H106)/12</f>
        <v>16.529166666666665</v>
      </c>
      <c r="H33" s="43">
        <f>SUM('4.1.1'!I95:I106)/12</f>
        <v>25.877914663794527</v>
      </c>
      <c r="I33" s="34">
        <f t="shared" si="0"/>
        <v>1.1850000000000094</v>
      </c>
      <c r="J33" s="43">
        <v>45.258664356907879</v>
      </c>
      <c r="K33" s="43">
        <v>70.973143908579161</v>
      </c>
      <c r="L33" s="43">
        <f>SUM(chart_data!Q90:Q101)/12</f>
        <v>122.4575</v>
      </c>
    </row>
    <row r="34" spans="1:12" ht="14.25" customHeight="1" x14ac:dyDescent="0.2">
      <c r="A34" s="55">
        <f>+chart_data!B102</f>
        <v>1997</v>
      </c>
      <c r="B34" s="33">
        <f>SUM('4.1.1'!C107:C118)/12</f>
        <v>67.217499999999987</v>
      </c>
      <c r="C34" s="33">
        <f>SUM('4.1.1'!D107:D118)/12</f>
        <v>71.306666666666672</v>
      </c>
      <c r="D34" s="33">
        <f>SUM('4.1.1'!E107:E118)/12</f>
        <v>61.82</v>
      </c>
      <c r="E34" s="33">
        <f>SUM('4.1.1'!F107:F118)/12</f>
        <v>62.471666666666671</v>
      </c>
      <c r="F34" s="33">
        <f>SUM('4.1.1'!G107:G118)/12</f>
        <v>14.355833333333335</v>
      </c>
      <c r="G34" s="33">
        <f>SUM('4.1.1'!H107:H118)/12</f>
        <v>15.450833333333334</v>
      </c>
      <c r="H34" s="43">
        <f>SUM('4.1.1'!I107:I118)/12</f>
        <v>22.722815289864542</v>
      </c>
      <c r="I34" s="34">
        <f t="shared" si="0"/>
        <v>0.65166666666667084</v>
      </c>
      <c r="J34" s="43">
        <v>39.799140778926628</v>
      </c>
      <c r="K34" s="43">
        <v>62.41169919786703</v>
      </c>
      <c r="L34" s="43">
        <f>SUM(chart_data!Q102:Q113)/12</f>
        <v>107.86250000000001</v>
      </c>
    </row>
    <row r="35" spans="1:12" ht="14.25" customHeight="1" x14ac:dyDescent="0.2">
      <c r="A35" s="126">
        <f>+chart_data!B114</f>
        <v>1998</v>
      </c>
      <c r="B35" s="33">
        <f>SUM('4.1.1'!C119:C130)/12</f>
        <v>71.106666666666669</v>
      </c>
      <c r="C35" s="33">
        <f>SUM('4.1.1'!D119:D130)/12</f>
        <v>77.796666666666667</v>
      </c>
      <c r="D35" s="33">
        <f>SUM('4.1.1'!E119:E130)/12</f>
        <v>64.795833333333334</v>
      </c>
      <c r="E35" s="33">
        <f>SUM('4.1.1'!F119:F130)/12</f>
        <v>65.503333333333345</v>
      </c>
      <c r="F35" s="33">
        <f>SUM('4.1.1'!G119:G130)/12</f>
        <v>11.247500000000002</v>
      </c>
      <c r="G35" s="33">
        <f>SUM('4.1.1'!H119:H130)/12</f>
        <v>12.468333333333334</v>
      </c>
      <c r="H35" s="43">
        <f>SUM('4.1.1'!I119:I130)/12</f>
        <v>14.79787482194817</v>
      </c>
      <c r="I35" s="34">
        <f t="shared" si="0"/>
        <v>0.70750000000001023</v>
      </c>
      <c r="J35" s="43">
        <v>25.966926467052655</v>
      </c>
      <c r="K35" s="43">
        <v>40.720477177058555</v>
      </c>
      <c r="L35" s="43">
        <f>SUM(chart_data!Q114:Q125)/12</f>
        <v>70.483333333333334</v>
      </c>
    </row>
    <row r="36" spans="1:12" ht="14.25" customHeight="1" x14ac:dyDescent="0.2">
      <c r="A36" s="55">
        <f>+chart_data!B126</f>
        <v>1999</v>
      </c>
      <c r="B36" s="33">
        <f>SUM('4.1.1'!C131:C142)/12</f>
        <v>77.202500000000001</v>
      </c>
      <c r="C36" s="33">
        <f>SUM('4.1.1'!D131:D142)/12</f>
        <v>82.922499999999985</v>
      </c>
      <c r="D36" s="33">
        <f>SUM('4.1.1'!E131:E142)/12</f>
        <v>70.161666666666676</v>
      </c>
      <c r="E36" s="33">
        <f>SUM('4.1.1'!F131:F142)/12</f>
        <v>72.485833333333332</v>
      </c>
      <c r="F36" s="33">
        <f>SUM('4.1.1'!G131:G142)/12</f>
        <v>12.729166666666666</v>
      </c>
      <c r="G36" s="33">
        <f>SUM('4.1.1'!H131:H142)/12</f>
        <v>13.8925</v>
      </c>
      <c r="H36" s="43">
        <f>SUM('4.1.1'!I131:I142)/12</f>
        <v>21.306581100018246</v>
      </c>
      <c r="I36" s="34">
        <f t="shared" si="0"/>
        <v>2.3241666666666561</v>
      </c>
      <c r="J36" s="43">
        <v>37.266102875800563</v>
      </c>
      <c r="K36" s="43">
        <v>58.43947274843557</v>
      </c>
      <c r="L36" s="43">
        <f>SUM(chart_data!Q126:Q137)/12</f>
        <v>100.77416666666666</v>
      </c>
    </row>
    <row r="37" spans="1:12" ht="14.25" customHeight="1" x14ac:dyDescent="0.2">
      <c r="A37" s="126" t="s">
        <v>9</v>
      </c>
      <c r="B37" s="33">
        <f>SUM('4.1.1'!C143:C154)/12</f>
        <v>84.892499999999998</v>
      </c>
      <c r="C37" s="33">
        <f>SUM('4.1.1'!D143:D154)/12</f>
        <v>87.31583333333333</v>
      </c>
      <c r="D37" s="33">
        <f>SUM('4.1.1'!E143:E154)/12</f>
        <v>79.926666666666662</v>
      </c>
      <c r="E37" s="33">
        <f>SUM('4.1.1'!F143:F154)/12</f>
        <v>81.343333333333348</v>
      </c>
      <c r="F37" s="33">
        <f>SUM('4.1.1'!G143:G154)/12</f>
        <v>20.572499999999998</v>
      </c>
      <c r="G37" s="33">
        <f>SUM('4.1.1'!H143:H154)/12</f>
        <v>21.510833333333334</v>
      </c>
      <c r="H37" s="43">
        <f>SUM('4.1.1'!I143:I154)/12</f>
        <v>36.453614332151766</v>
      </c>
      <c r="I37" s="34">
        <f t="shared" si="0"/>
        <v>1.4166666666666856</v>
      </c>
      <c r="J37" s="43">
        <v>63.767439422317516</v>
      </c>
      <c r="K37" s="43">
        <v>99.997994176577379</v>
      </c>
      <c r="L37" s="43">
        <f>SUM(chart_data!Q138:Q149)/12</f>
        <v>172.73916666666665</v>
      </c>
    </row>
    <row r="38" spans="1:12" ht="14.25" customHeight="1" x14ac:dyDescent="0.2">
      <c r="A38" s="55">
        <v>2001</v>
      </c>
      <c r="B38" s="33">
        <f>SUM('4.1.1'!C155:C166)/12</f>
        <v>79.714166666666671</v>
      </c>
      <c r="C38" s="33">
        <f>SUM('4.1.1'!D155:D166)/12</f>
        <v>82.74166666666666</v>
      </c>
      <c r="D38" s="33">
        <f>SUM('4.1.1'!E155:E166)/12</f>
        <v>75.716666666666654</v>
      </c>
      <c r="E38" s="33">
        <f>SUM('4.1.1'!F155:F166)/12</f>
        <v>77.835833333333326</v>
      </c>
      <c r="F38" s="33">
        <f>SUM('4.1.1'!G155:G166)/12</f>
        <v>18.127500000000001</v>
      </c>
      <c r="G38" s="33">
        <f>SUM('4.1.1'!H155:H166)/12</f>
        <v>19.115000000000006</v>
      </c>
      <c r="H38" s="43">
        <f>SUM('4.1.1'!I155:I166)/12</f>
        <v>32.791852466223069</v>
      </c>
      <c r="I38" s="34">
        <f t="shared" si="0"/>
        <v>2.119166666666672</v>
      </c>
      <c r="J38" s="43">
        <v>57.352716786462459</v>
      </c>
      <c r="K38" s="43">
        <v>89.93863782487648</v>
      </c>
      <c r="L38" s="43">
        <f>SUM(chart_data!Q150:Q161)/12</f>
        <v>155.45166666666668</v>
      </c>
    </row>
    <row r="39" spans="1:12" ht="14.25" customHeight="1" x14ac:dyDescent="0.2">
      <c r="A39" s="55">
        <v>2002</v>
      </c>
      <c r="B39" s="33">
        <f>SUM('4.1.1'!C167:C178)/12</f>
        <v>77.034166666666664</v>
      </c>
      <c r="C39" s="33">
        <f>SUM('4.1.1'!D167:D178)/12</f>
        <v>79.788333333333341</v>
      </c>
      <c r="D39" s="33">
        <f>SUM('4.1.1'!E167:E178)/12</f>
        <v>73.236666666666679</v>
      </c>
      <c r="E39" s="33">
        <f>SUM('4.1.1'!F167:F178)/12</f>
        <v>75.459166666666661</v>
      </c>
      <c r="F39" s="33">
        <f>SUM('4.1.1'!G167:G178)/12</f>
        <v>15.656666666666666</v>
      </c>
      <c r="G39" s="33">
        <f>SUM('4.1.1'!H167:H178)/12</f>
        <v>15.930833333333332</v>
      </c>
      <c r="H39" s="43">
        <f>SUM('4.1.1'!I167:I178)/12</f>
        <v>31.61399457253</v>
      </c>
      <c r="I39" s="34">
        <f t="shared" si="0"/>
        <v>2.2224999999999824</v>
      </c>
      <c r="J39" s="43">
        <v>55.35206693770683</v>
      </c>
      <c r="K39" s="43">
        <v>86.801284753502898</v>
      </c>
      <c r="L39" s="43">
        <f>SUM(chart_data!Q162:Q173)/12</f>
        <v>149.89166666666668</v>
      </c>
    </row>
    <row r="40" spans="1:12" ht="14.25" customHeight="1" x14ac:dyDescent="0.2">
      <c r="A40" s="55">
        <v>2003</v>
      </c>
      <c r="B40" s="33">
        <f>SUM('4.1.1'!C179:C190)/12</f>
        <v>79.941666666666663</v>
      </c>
      <c r="C40" s="33">
        <f>SUM('4.1.1'!D179:D190)/12</f>
        <v>81.364166666666662</v>
      </c>
      <c r="D40" s="33">
        <f>SUM('4.1.1'!E179:E190)/12</f>
        <v>76.039166666666674</v>
      </c>
      <c r="E40" s="33">
        <f>SUM('4.1.1'!F179:F190)/12</f>
        <v>77.919166666666669</v>
      </c>
      <c r="F40" s="33">
        <f>SUM('4.1.1'!G179:G190)/12</f>
        <v>17.570833333333333</v>
      </c>
      <c r="G40" s="33">
        <f>SUM('4.1.1'!H179:H190)/12</f>
        <v>18.581666666666667</v>
      </c>
      <c r="H40" s="127">
        <f>SUM('4.1.1'!I179:I190)/12</f>
        <v>34.261477664501861</v>
      </c>
      <c r="I40" s="34">
        <f t="shared" si="0"/>
        <v>1.8799999999999955</v>
      </c>
      <c r="J40" s="43">
        <v>59.955045744084011</v>
      </c>
      <c r="K40" s="43">
        <v>94.013621647469435</v>
      </c>
      <c r="L40" s="56"/>
    </row>
    <row r="41" spans="1:12" ht="14.25" customHeight="1" x14ac:dyDescent="0.2">
      <c r="A41" s="55">
        <v>2004</v>
      </c>
      <c r="B41" s="33">
        <f>SUM('4.1.1'!C191:C202)/12</f>
        <v>84.418333333333337</v>
      </c>
      <c r="C41" s="33">
        <f>SUM('4.1.1'!D191:D202)/12</f>
        <v>85.75</v>
      </c>
      <c r="D41" s="33">
        <f>SUM('4.1.1'!E191:E202)/12</f>
        <v>80.224166666666648</v>
      </c>
      <c r="E41" s="33">
        <f>SUM('4.1.1'!F191:F202)/12</f>
        <v>81.912500000000009</v>
      </c>
      <c r="F41" s="33">
        <f>SUM('4.1.1'!G191:G202)/12</f>
        <v>21.264166666666668</v>
      </c>
      <c r="G41" s="33">
        <f>SUM('4.1.1'!H191:H202)/12</f>
        <v>21.959999999999997</v>
      </c>
      <c r="H41" s="43">
        <f>SUM('4.1.1'!I191:I202)/12</f>
        <v>39.736946272148806</v>
      </c>
      <c r="I41" s="34">
        <f t="shared" si="0"/>
        <v>1.688333333333361</v>
      </c>
      <c r="J41" s="43">
        <v>69.572102653283665</v>
      </c>
      <c r="K41" s="43">
        <v>109.10000000000001</v>
      </c>
      <c r="L41" s="56"/>
    </row>
    <row r="42" spans="1:12" ht="14.25" customHeight="1" x14ac:dyDescent="0.2">
      <c r="A42" s="55">
        <v>2005</v>
      </c>
      <c r="B42" s="40"/>
      <c r="C42" s="33">
        <f>SUM('4.1.1'!D203:D214)/12</f>
        <v>93.404166666666654</v>
      </c>
      <c r="D42" s="33">
        <f>SUM('4.1.1'!E203:E214)/12</f>
        <v>86.74499999999999</v>
      </c>
      <c r="E42" s="33">
        <f>SUM('4.1.1'!F203:F214)/12</f>
        <v>90.860000000000014</v>
      </c>
      <c r="F42" s="33">
        <f>SUM('4.1.1'!G203:G214)/12</f>
        <v>29.031666666666666</v>
      </c>
      <c r="G42" s="33">
        <f>SUM('4.1.1'!H203:H214)/12</f>
        <v>30.529166666666672</v>
      </c>
      <c r="H42" s="43">
        <f>SUM('4.1.1'!I203:I214)/12</f>
        <v>57.117694823105715</v>
      </c>
      <c r="I42" s="34">
        <f t="shared" si="0"/>
        <v>4.1150000000000233</v>
      </c>
      <c r="J42" s="43">
        <v>100.0000706069175</v>
      </c>
      <c r="K42" s="43">
        <v>156.81666666666666</v>
      </c>
      <c r="L42" s="56"/>
    </row>
    <row r="43" spans="1:12" ht="14.25" customHeight="1" x14ac:dyDescent="0.2">
      <c r="A43" s="55">
        <v>2006</v>
      </c>
      <c r="B43" s="40"/>
      <c r="C43" s="33">
        <f>SUM('4.1.1'!D215:D226)/12</f>
        <v>98.048333333333332</v>
      </c>
      <c r="D43" s="33">
        <f>SUM('4.1.1'!E215:E226)/12</f>
        <v>91.319166666666661</v>
      </c>
      <c r="E43" s="33">
        <f>SUM('4.1.1'!F215:F226)/12</f>
        <v>95.209166666666661</v>
      </c>
      <c r="F43" s="33">
        <f>SUM('4.1.1'!G215:G226)/12</f>
        <v>33.659166666666664</v>
      </c>
      <c r="G43" s="33">
        <f>SUM('4.1.1'!H215:H226)/12</f>
        <v>36.579166666666673</v>
      </c>
      <c r="H43" s="43">
        <f>SUM('4.1.1'!I215:I226)/12</f>
        <v>67.675321694116676</v>
      </c>
      <c r="I43" s="34">
        <f t="shared" si="0"/>
        <v>3.8900000000000006</v>
      </c>
      <c r="J43" s="43">
        <v>118.44173702747497</v>
      </c>
      <c r="K43" s="43">
        <v>185.77316070207613</v>
      </c>
      <c r="L43" s="56"/>
    </row>
    <row r="44" spans="1:12" ht="14.25" customHeight="1" x14ac:dyDescent="0.2">
      <c r="A44" s="55">
        <v>2007</v>
      </c>
      <c r="B44" s="40"/>
      <c r="C44" s="33">
        <f>SUM('4.1.1'!D227:D238)/12</f>
        <v>100.39666666666669</v>
      </c>
      <c r="D44" s="33">
        <f>SUM('4.1.1'!E227:E238)/12</f>
        <v>94.244166666666658</v>
      </c>
      <c r="E44" s="33">
        <f>SUM('4.1.1'!F227:F238)/12</f>
        <v>96.848333333333315</v>
      </c>
      <c r="F44" s="33">
        <f>SUM('4.1.1'!G227:G238)/12</f>
        <v>35.033333333333339</v>
      </c>
      <c r="G44" s="33">
        <f>SUM('4.1.1'!H227:H238)/12</f>
        <v>40.024999999999991</v>
      </c>
      <c r="H44" s="43">
        <f>SUM('4.1.1'!I227:I238)/12</f>
        <v>70.07048906634661</v>
      </c>
      <c r="I44" s="34">
        <f t="shared" si="0"/>
        <v>2.6041666666666572</v>
      </c>
      <c r="J44" s="43">
        <v>122.60160928950091</v>
      </c>
      <c r="K44" s="43">
        <v>192.43686357674503</v>
      </c>
      <c r="L44" s="56"/>
    </row>
    <row r="45" spans="1:12" ht="14.25" customHeight="1" x14ac:dyDescent="0.2">
      <c r="A45" s="55">
        <v>2008</v>
      </c>
      <c r="B45" s="40"/>
      <c r="C45" s="33">
        <f>SUM('4.1.1'!D239:D250)/12</f>
        <v>113.46916666666668</v>
      </c>
      <c r="D45" s="33">
        <f>SUM('4.1.1'!E239:E250)/12</f>
        <v>107.07583333333334</v>
      </c>
      <c r="E45" s="33">
        <f>SUM('4.1.1'!F239:F250)/12</f>
        <v>117.51083333333332</v>
      </c>
      <c r="F45" s="33">
        <f>SUM('4.1.1'!G239:G250)/12</f>
        <v>51.04666666666666</v>
      </c>
      <c r="G45" s="33">
        <f>SUM('4.1.1'!H239:H250)/12</f>
        <v>58.416666666666664</v>
      </c>
      <c r="H45" s="43">
        <f>SUM('4.1.1'!I239:I250)/12</f>
        <v>100.35585704970445</v>
      </c>
      <c r="I45" s="34">
        <f t="shared" si="0"/>
        <v>10.434999999999988</v>
      </c>
      <c r="J45" s="43">
        <v>175.53375145753571</v>
      </c>
      <c r="K45" s="43">
        <v>274.81905113168455</v>
      </c>
      <c r="L45" s="56"/>
    </row>
    <row r="46" spans="1:12" ht="14.25" customHeight="1" x14ac:dyDescent="0.2">
      <c r="A46" s="55">
        <v>2009</v>
      </c>
      <c r="B46" s="40"/>
      <c r="C46" s="33">
        <f>SUM('4.1.1'!D251:D262)/12</f>
        <v>105.71162736281885</v>
      </c>
      <c r="D46" s="33">
        <f>SUM('4.1.1'!E251:E262)/12</f>
        <v>99.289585166666669</v>
      </c>
      <c r="E46" s="33">
        <f>SUM('4.1.1'!F251:F262)/12</f>
        <v>103.92992796280583</v>
      </c>
      <c r="F46" s="33">
        <f>SUM('4.1.1'!G251:G262)/12</f>
        <v>36.145216551172702</v>
      </c>
      <c r="G46" s="33">
        <f>SUM('4.1.1'!H251:H262)/12</f>
        <v>43.995524224072675</v>
      </c>
      <c r="H46" s="43">
        <f>SUM('4.1.1'!I251:I262)/12</f>
        <v>75.411010688299697</v>
      </c>
      <c r="I46" s="34">
        <f t="shared" si="0"/>
        <v>4.6403427961391657</v>
      </c>
      <c r="J46" s="43">
        <v>131.94749666171322</v>
      </c>
      <c r="K46" s="43">
        <v>206.55418564081484</v>
      </c>
      <c r="L46" s="56"/>
    </row>
    <row r="47" spans="1:12" ht="14.25" customHeight="1" x14ac:dyDescent="0.2">
      <c r="A47" s="55">
        <v>2010</v>
      </c>
      <c r="B47" s="40"/>
      <c r="C47" s="33">
        <f>SUM('4.1.1'!D263:D274)/12</f>
        <v>123.83353016525945</v>
      </c>
      <c r="D47" s="33">
        <f>SUM('4.1.1'!E263:E274)/12</f>
        <v>116.90257100000001</v>
      </c>
      <c r="E47" s="33">
        <f>SUM('4.1.1'!F263:F274)/12</f>
        <v>119.25862749257533</v>
      </c>
      <c r="F47" s="33">
        <f>SUM('4.1.1'!G263:G274)/12</f>
        <v>45.451279206645346</v>
      </c>
      <c r="G47" s="33">
        <f>SUM('4.1.1'!H263:H274)/12</f>
        <v>54.142917072203602</v>
      </c>
      <c r="H47" s="43">
        <f>SUM('4.1.1'!I263:I274)/12</f>
        <v>100.00000000000001</v>
      </c>
      <c r="I47" s="34">
        <f t="shared" si="0"/>
        <v>2.3560564925753198</v>
      </c>
      <c r="J47" s="43">
        <v>174.96905236145332</v>
      </c>
      <c r="K47" s="43"/>
      <c r="L47" s="56"/>
    </row>
    <row r="48" spans="1:12" ht="14.25" customHeight="1" x14ac:dyDescent="0.2">
      <c r="A48" s="55">
        <v>2011</v>
      </c>
      <c r="B48" s="40"/>
      <c r="C48" s="33">
        <f>SUM('4.1.1'!D275:D286)/12</f>
        <v>140.57394677492104</v>
      </c>
      <c r="D48" s="33">
        <f>SUM('4.1.1'!E275:E286)/12</f>
        <v>133.26879017706662</v>
      </c>
      <c r="E48" s="33">
        <f>SUM('4.1.1'!F275:F286)/12</f>
        <v>138.71612707906442</v>
      </c>
      <c r="F48" s="33">
        <f>SUM('4.1.1'!G275:G286)/12</f>
        <v>58.177497665196292</v>
      </c>
      <c r="G48" s="33">
        <f>SUM('4.1.1'!H275:H286)/12</f>
        <v>68.10419264217829</v>
      </c>
      <c r="H48" s="43">
        <f>SUM('4.1.1'!I275:I286)/12</f>
        <v>135.72352244213531</v>
      </c>
      <c r="I48" s="34">
        <f t="shared" si="0"/>
        <v>5.4473369019978009</v>
      </c>
      <c r="J48" s="43">
        <v>237.5117913322899</v>
      </c>
      <c r="K48" s="43"/>
      <c r="L48" s="56"/>
    </row>
    <row r="49" spans="1:12" ht="14.25" customHeight="1" x14ac:dyDescent="0.2">
      <c r="A49" s="55">
        <v>2012</v>
      </c>
      <c r="B49" s="40"/>
      <c r="C49" s="33">
        <f>SUM('4.1.1'!D287:D298)/12</f>
        <v>142.86881789578635</v>
      </c>
      <c r="D49" s="33">
        <f>SUM('4.1.1'!E287:E298)/12</f>
        <v>135.39054723385979</v>
      </c>
      <c r="E49" s="33">
        <f>SUM('4.1.1'!F287:F298)/12</f>
        <v>141.82825976401202</v>
      </c>
      <c r="F49" s="33">
        <f>SUM('4.1.1'!G287:G298)/12</f>
        <v>59.287908110087265</v>
      </c>
      <c r="G49" s="33">
        <f>SUM('4.1.1'!H287:H298)/12</f>
        <v>70.760917730437214</v>
      </c>
      <c r="H49" s="43">
        <f>SUM('4.1.1'!I287:I298)/12</f>
        <v>136.74033787872514</v>
      </c>
      <c r="I49" s="34">
        <f t="shared" si="0"/>
        <v>6.4377125301522256</v>
      </c>
      <c r="J49" s="43">
        <v>239.28561564036184</v>
      </c>
      <c r="K49" s="43"/>
      <c r="L49" s="56"/>
    </row>
    <row r="50" spans="1:12" ht="14.25" customHeight="1" x14ac:dyDescent="0.2">
      <c r="A50" s="55">
        <v>2013</v>
      </c>
      <c r="B50" s="40"/>
      <c r="C50" s="33">
        <f>SUM('4.1.1'!D299:D310)/12</f>
        <v>141.74901128452385</v>
      </c>
      <c r="D50" s="33">
        <f>SUM('4.1.1'!E299:E310)/12</f>
        <v>134.14527800000002</v>
      </c>
      <c r="E50" s="33">
        <f>SUM('4.1.1'!F299:F310)/12</f>
        <v>140.40518913870753</v>
      </c>
      <c r="F50" s="33">
        <f>SUM('4.1.1'!G299:G310)/12</f>
        <v>57.144056320283006</v>
      </c>
      <c r="G50" s="33">
        <f>SUM('4.1.1'!H299:H310)/12</f>
        <v>69.783219836103299</v>
      </c>
      <c r="H50" s="43">
        <f>SUM('4.1.1'!I299:I310)/12</f>
        <v>135.11719000584219</v>
      </c>
      <c r="I50" s="34">
        <f t="shared" si="0"/>
        <v>6.2599111387075084</v>
      </c>
      <c r="J50" s="43">
        <v>236.39468211341671</v>
      </c>
      <c r="K50" s="43"/>
      <c r="L50" s="56"/>
    </row>
    <row r="51" spans="1:12" ht="14.25" customHeight="1" x14ac:dyDescent="0.2">
      <c r="A51" s="55">
        <v>2014</v>
      </c>
      <c r="B51" s="40"/>
      <c r="C51" s="33">
        <f>SUM('4.1.1'!D311:D322)/12</f>
        <v>135.06873542801753</v>
      </c>
      <c r="D51" s="33">
        <f>SUM('4.1.1'!E311:E322)/12</f>
        <v>127.49585293777761</v>
      </c>
      <c r="E51" s="33">
        <f>SUM('4.1.1'!F311:F322)/12</f>
        <v>133.45799887462027</v>
      </c>
      <c r="F51" s="33">
        <f>SUM('4.1.1'!G311:G322)/12</f>
        <v>50.144981824550378</v>
      </c>
      <c r="G51" s="33">
        <f>SUM('4.1.1'!H311:H322)/12</f>
        <v>62.281866847832966</v>
      </c>
      <c r="H51" s="43">
        <f>SUM('4.1.1'!I311:I322)/12</f>
        <v>117.36145454252335</v>
      </c>
      <c r="I51" s="34">
        <f t="shared" si="0"/>
        <v>5.9621459368426599</v>
      </c>
      <c r="J51" s="43"/>
      <c r="K51" s="43"/>
      <c r="L51" s="56"/>
    </row>
    <row r="52" spans="1:12" ht="14.25" customHeight="1" x14ac:dyDescent="0.2">
      <c r="A52" s="55">
        <v>2015</v>
      </c>
      <c r="B52" s="40"/>
      <c r="C52" s="33">
        <f>SUM('4.1.1'!D323:D334)/12</f>
        <v>118.97426299593944</v>
      </c>
      <c r="D52" s="33">
        <f>SUM('4.1.1'!E323:E334)/12</f>
        <v>111.130760150684</v>
      </c>
      <c r="E52" s="33">
        <f>SUM('4.1.1'!F323:F334)/12</f>
        <v>114.89845587367203</v>
      </c>
      <c r="F52" s="33">
        <f>SUM('4.1.1'!G323:G334)/12</f>
        <v>34.071589749999994</v>
      </c>
      <c r="G52" s="33">
        <f>SUM('4.1.1'!H323:H334)/12</f>
        <v>45.798039749999994</v>
      </c>
      <c r="H52" s="43">
        <f>SUM('4.1.1'!I323:I334)/12</f>
        <v>66.903452826856338</v>
      </c>
      <c r="I52" s="34">
        <f t="shared" si="0"/>
        <v>3.7676957229880372</v>
      </c>
      <c r="J52" s="43"/>
      <c r="K52" s="43"/>
      <c r="L52" s="56"/>
    </row>
    <row r="53" spans="1:12" ht="14.25" customHeight="1" x14ac:dyDescent="0.2">
      <c r="A53" s="55">
        <v>2016</v>
      </c>
      <c r="B53" s="40"/>
      <c r="C53" s="33">
        <f>SUM('4.1.1'!D335:D346)/12</f>
        <v>117.83008393345334</v>
      </c>
      <c r="D53" s="33">
        <f>SUM('4.1.1'!E335:E346)/12</f>
        <v>108.84564031566259</v>
      </c>
      <c r="E53" s="33">
        <f>SUM('4.1.1'!F335:F346)/12</f>
        <v>110.12863033333333</v>
      </c>
      <c r="F53" s="33">
        <f>SUM('4.1.1'!G335:G346)/12</f>
        <v>30.481249999999999</v>
      </c>
      <c r="G53" s="33">
        <f>SUM('4.1.1'!H335:H346)/12</f>
        <v>42.596508666666665</v>
      </c>
      <c r="H53" s="127">
        <f>SUM('4.1.1'!I335:I346)/12</f>
        <v>62.988237956034446</v>
      </c>
      <c r="I53" s="34">
        <f t="shared" si="0"/>
        <v>1.2829900176707412</v>
      </c>
      <c r="J53" s="43"/>
      <c r="K53" s="43"/>
      <c r="L53" s="128"/>
    </row>
    <row r="54" spans="1:12" ht="14.25" customHeight="1" x14ac:dyDescent="0.2">
      <c r="A54" s="55">
        <v>2017</v>
      </c>
      <c r="B54" s="40"/>
      <c r="C54" s="33">
        <f>SUM('4.1.1'!D347:D358)/12</f>
        <v>126.95401542888577</v>
      </c>
      <c r="D54" s="33">
        <f>SUM('4.1.1'!E347:E358)/12</f>
        <v>117.58888261579467</v>
      </c>
      <c r="E54" s="33">
        <f>SUM('4.1.1'!F347:F358)/12</f>
        <v>120.14923733333336</v>
      </c>
      <c r="F54" s="33">
        <f>SUM('4.1.1'!G347:G358)/12</f>
        <v>39.168833333333332</v>
      </c>
      <c r="G54" s="33">
        <f>SUM('4.1.1'!H347:H358)/12</f>
        <v>50.460858166666668</v>
      </c>
      <c r="H54" s="127">
        <f>SUM('4.1.1'!I347:I358)/12</f>
        <v>81.462773883511247</v>
      </c>
      <c r="I54" s="34">
        <f t="shared" si="0"/>
        <v>2.5603547175386865</v>
      </c>
      <c r="J54" s="43"/>
      <c r="K54" s="43"/>
      <c r="L54" s="128"/>
    </row>
    <row r="55" spans="1:12" ht="14.25" customHeight="1" x14ac:dyDescent="0.2">
      <c r="A55" s="55">
        <v>2018</v>
      </c>
      <c r="B55" s="40"/>
      <c r="C55" s="33">
        <f>SUM('4.1.1'!D359:D370)/12</f>
        <v>135.18619841666666</v>
      </c>
      <c r="D55" s="33">
        <f>SUM('4.1.1'!E359:E370)/12</f>
        <v>125.19597119936215</v>
      </c>
      <c r="E55" s="33">
        <f>SUM('4.1.1'!F359:F370)/12</f>
        <v>129.98216641666667</v>
      </c>
      <c r="F55" s="33">
        <f>SUM('4.1.1'!G359:G370)/12</f>
        <v>48.193916666666667</v>
      </c>
      <c r="G55" s="33">
        <f>SUM('4.1.1'!H359:H370)/12</f>
        <v>59.388476250000004</v>
      </c>
      <c r="H55" s="127">
        <f>SUM('4.1.1'!I359:I370)/12</f>
        <v>103.90484414086602</v>
      </c>
      <c r="I55" s="34">
        <f t="shared" si="0"/>
        <v>4.7861952173045239</v>
      </c>
      <c r="J55" s="43"/>
      <c r="K55" s="43"/>
      <c r="L55" s="128"/>
    </row>
    <row r="56" spans="1:12" ht="14.25" customHeight="1" x14ac:dyDescent="0.2">
      <c r="A56" s="55">
        <v>2019</v>
      </c>
      <c r="B56" s="40"/>
      <c r="C56" s="33">
        <f>SUM('4.1.1'!D371:D382)/12</f>
        <v>136.18088858333337</v>
      </c>
      <c r="D56" s="33">
        <f>SUM('4.1.1'!E371:E382)/12</f>
        <v>124.87799849582898</v>
      </c>
      <c r="E56" s="33">
        <f>SUM('4.1.1'!F371:F382)/12</f>
        <v>131.47546291666666</v>
      </c>
      <c r="F56" s="33">
        <f>SUM('4.1.1'!G371:G382)/12</f>
        <v>46.926333333333339</v>
      </c>
      <c r="G56" s="33">
        <f>SUM('4.1.1'!H371:H382)/12</f>
        <v>58.848569083333331</v>
      </c>
      <c r="H56" s="127">
        <f>SUM('4.1.1'!I371:I382)/12</f>
        <v>98.814657833608535</v>
      </c>
      <c r="I56" s="34">
        <f t="shared" si="0"/>
        <v>6.5974644208376816</v>
      </c>
      <c r="J56" s="43"/>
      <c r="K56" s="43"/>
      <c r="L56" s="128"/>
    </row>
    <row r="57" spans="1:12" ht="14.25" customHeight="1" x14ac:dyDescent="0.2">
      <c r="A57" s="55">
        <v>2020</v>
      </c>
      <c r="B57" s="40"/>
      <c r="C57" s="125">
        <f>SUM('4.1.1'!D383:D394)/12</f>
        <v>127.27902216666668</v>
      </c>
      <c r="D57" s="125">
        <f>SUM('4.1.1'!E383:E394)/12</f>
        <v>113.94729279058333</v>
      </c>
      <c r="E57" s="125">
        <f>SUM('4.1.1'!F383:F394)/12</f>
        <v>119.13522325000002</v>
      </c>
      <c r="F57" s="125">
        <f>SUM('4.1.1'!G383:G394)/12</f>
        <v>29.588916666666666</v>
      </c>
      <c r="G57" s="125">
        <f>SUM('4.1.1'!H383:H394)/12</f>
        <v>46.099946166666662</v>
      </c>
      <c r="H57" s="127">
        <f>SUM('4.1.1'!I383:I394)/12</f>
        <v>65.139659408443507</v>
      </c>
      <c r="I57" s="34">
        <f t="shared" si="0"/>
        <v>5.1879304594166911</v>
      </c>
      <c r="J57" s="43"/>
      <c r="K57" s="43"/>
      <c r="L57" s="128"/>
    </row>
    <row r="58" spans="1:12" ht="14.25" customHeight="1" x14ac:dyDescent="0.2">
      <c r="A58" s="55">
        <v>2021</v>
      </c>
      <c r="B58" s="40"/>
      <c r="C58" s="125">
        <f>SUM('4.1.1'!D395:D406)/12</f>
        <v>144.86708051630259</v>
      </c>
      <c r="D58" s="125">
        <f>SUM('4.1.1'!E395:E406)/12</f>
        <v>131.26957891645858</v>
      </c>
      <c r="E58" s="125">
        <f>SUM('4.1.1'!F395:F406)/12</f>
        <v>134.93700735533335</v>
      </c>
      <c r="F58" s="125">
        <f>SUM('4.1.1'!G395:G406)/12</f>
        <v>42.774666666666668</v>
      </c>
      <c r="G58" s="125">
        <f>SUM('4.1.1'!H395:H406)/12</f>
        <v>59.904395999999998</v>
      </c>
      <c r="H58" s="127">
        <f>SUM('4.1.1'!I395:I406)/12</f>
        <v>99.078228298056288</v>
      </c>
      <c r="I58" s="137">
        <f t="shared" ref="I58" si="1">E58-D58</f>
        <v>3.6674284388747651</v>
      </c>
      <c r="J58" s="43"/>
      <c r="K58" s="43"/>
      <c r="L58" s="128"/>
    </row>
    <row r="59" spans="1:12" ht="14.25" customHeight="1" x14ac:dyDescent="0.2">
      <c r="A59" s="55">
        <v>2022</v>
      </c>
      <c r="B59" s="40"/>
      <c r="C59" s="125">
        <f>SUM('4.1.1'!D407:D418)/12</f>
        <v>176.38956382602444</v>
      </c>
      <c r="D59" s="125">
        <f>SUM('4.1.1'!E407:E418)/12</f>
        <v>164.73227424098803</v>
      </c>
      <c r="E59" s="125">
        <f>SUM('4.1.1'!F407:F418)/12</f>
        <v>177.65813166666669</v>
      </c>
      <c r="F59" s="125">
        <f>SUM('4.1.1'!G407:G418)/12</f>
        <v>80.498416666666671</v>
      </c>
      <c r="G59" s="125">
        <f>SUM('4.1.1'!H407:H418)/12</f>
        <v>104.39322558333335</v>
      </c>
      <c r="H59" s="127">
        <f>SUM('4.1.1'!I396:I407)/12</f>
        <v>102.67832525499784</v>
      </c>
      <c r="I59" s="34">
        <f>E59-D59</f>
        <v>12.925857425678657</v>
      </c>
      <c r="J59" s="43"/>
      <c r="K59" s="43"/>
      <c r="L59" s="216"/>
    </row>
  </sheetData>
  <phoneticPr fontId="5" type="noConversion"/>
  <pageMargins left="0.75" right="0.75" top="1" bottom="1" header="0.5" footer="0.5"/>
  <pageSetup paperSize="9"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4"/>
    <pageSetUpPr fitToPage="1"/>
  </sheetPr>
  <dimension ref="A1:W408"/>
  <sheetViews>
    <sheetView showGridLines="0" zoomScaleNormal="100" workbookViewId="0">
      <pane ySplit="6" topLeftCell="A7" activePane="bottomLeft" state="frozen"/>
      <selection pane="bottomLeft" activeCell="A7" sqref="A7"/>
    </sheetView>
  </sheetViews>
  <sheetFormatPr defaultColWidth="12.5703125" defaultRowHeight="12.75" x14ac:dyDescent="0.2"/>
  <cols>
    <col min="1" max="23" width="15.5703125" customWidth="1"/>
  </cols>
  <sheetData>
    <row r="1" spans="1:23" ht="18" customHeight="1" x14ac:dyDescent="0.2">
      <c r="A1" s="83" t="s">
        <v>27</v>
      </c>
      <c r="B1" s="83"/>
      <c r="C1" s="83"/>
      <c r="D1" s="83"/>
      <c r="E1" s="83"/>
      <c r="F1" s="83"/>
      <c r="G1" s="83"/>
      <c r="H1" s="83"/>
      <c r="I1" s="83"/>
      <c r="J1" s="83"/>
      <c r="K1" s="83"/>
      <c r="L1" s="83"/>
      <c r="M1" s="83"/>
      <c r="N1" s="154"/>
      <c r="O1" s="154"/>
      <c r="Q1" s="154"/>
      <c r="R1" s="154"/>
      <c r="S1" s="160"/>
      <c r="T1" s="161"/>
      <c r="U1" s="161"/>
      <c r="V1" s="161"/>
      <c r="W1" s="161"/>
    </row>
    <row r="2" spans="1:23" ht="18" customHeight="1" x14ac:dyDescent="0.2">
      <c r="A2" s="134" t="s">
        <v>112</v>
      </c>
      <c r="B2" s="83"/>
      <c r="C2" s="83"/>
      <c r="D2" s="83"/>
      <c r="E2" s="83"/>
      <c r="F2" s="83"/>
      <c r="G2" s="83"/>
      <c r="H2" s="83"/>
      <c r="I2" s="83"/>
      <c r="J2" s="83"/>
      <c r="K2" s="83"/>
      <c r="L2" s="83"/>
      <c r="M2" s="83"/>
      <c r="N2" s="154"/>
      <c r="O2" s="154"/>
      <c r="Q2" s="154"/>
      <c r="R2" s="154"/>
      <c r="S2" s="160"/>
      <c r="T2" s="161"/>
      <c r="U2" s="161"/>
      <c r="V2" s="161"/>
      <c r="W2" s="161"/>
    </row>
    <row r="3" spans="1:23" ht="18" customHeight="1" x14ac:dyDescent="0.25">
      <c r="A3" s="206" t="s">
        <v>146</v>
      </c>
    </row>
    <row r="4" spans="1:23" ht="18" customHeight="1" x14ac:dyDescent="0.2">
      <c r="A4" s="134" t="s">
        <v>117</v>
      </c>
      <c r="B4" s="83"/>
      <c r="C4" s="83"/>
      <c r="D4" s="83"/>
      <c r="E4" s="83"/>
      <c r="F4" s="83"/>
      <c r="G4" s="83"/>
      <c r="H4" s="83"/>
      <c r="I4" s="83"/>
      <c r="J4" s="83"/>
      <c r="K4" s="83"/>
      <c r="L4" s="83"/>
      <c r="M4" s="83"/>
      <c r="N4" s="154"/>
      <c r="O4" s="154"/>
      <c r="Q4" s="154"/>
      <c r="R4" s="154"/>
      <c r="S4" s="160"/>
      <c r="T4" s="161"/>
      <c r="U4" s="161"/>
      <c r="V4" s="161"/>
      <c r="W4" s="161"/>
    </row>
    <row r="5" spans="1:23" ht="18" customHeight="1" x14ac:dyDescent="0.2">
      <c r="A5" s="134" t="s">
        <v>209</v>
      </c>
      <c r="B5" s="83"/>
      <c r="C5" s="83"/>
      <c r="D5" s="83"/>
      <c r="E5" s="83"/>
      <c r="F5" s="83"/>
      <c r="G5" s="83"/>
      <c r="H5" s="83"/>
      <c r="I5" s="83"/>
      <c r="J5" s="83"/>
      <c r="K5" s="83"/>
      <c r="L5" s="83"/>
      <c r="M5" s="83"/>
      <c r="N5" s="154"/>
      <c r="O5" s="154"/>
      <c r="Q5" s="154"/>
      <c r="R5" s="154"/>
      <c r="S5" s="160"/>
      <c r="T5" s="161"/>
      <c r="U5" s="161"/>
      <c r="V5" s="161"/>
      <c r="W5" s="161"/>
    </row>
    <row r="6" spans="1:23" ht="92.1" customHeight="1" x14ac:dyDescent="0.2">
      <c r="A6" s="174" t="s">
        <v>93</v>
      </c>
      <c r="B6" s="174" t="s">
        <v>94</v>
      </c>
      <c r="C6" s="175" t="s">
        <v>110</v>
      </c>
      <c r="D6" s="175" t="s">
        <v>182</v>
      </c>
      <c r="E6" s="175" t="s">
        <v>183</v>
      </c>
      <c r="F6" s="175" t="s">
        <v>184</v>
      </c>
      <c r="G6" s="175" t="s">
        <v>197</v>
      </c>
      <c r="H6" s="175" t="s">
        <v>196</v>
      </c>
      <c r="I6" s="175" t="s">
        <v>195</v>
      </c>
      <c r="J6" s="175" t="s">
        <v>198</v>
      </c>
      <c r="K6" s="175" t="s">
        <v>199</v>
      </c>
      <c r="L6" s="175" t="s">
        <v>200</v>
      </c>
      <c r="M6" s="175" t="s">
        <v>185</v>
      </c>
      <c r="N6" s="175" t="s">
        <v>186</v>
      </c>
      <c r="O6" s="175" t="s">
        <v>187</v>
      </c>
      <c r="P6" s="175" t="s">
        <v>188</v>
      </c>
      <c r="Q6" s="175" t="s">
        <v>189</v>
      </c>
      <c r="R6" s="175" t="s">
        <v>190</v>
      </c>
      <c r="S6" s="215" t="s">
        <v>163</v>
      </c>
      <c r="T6" s="175" t="s">
        <v>191</v>
      </c>
      <c r="U6" s="175" t="s">
        <v>192</v>
      </c>
      <c r="V6" s="175" t="s">
        <v>193</v>
      </c>
      <c r="W6" s="175" t="s">
        <v>194</v>
      </c>
    </row>
    <row r="7" spans="1:23" ht="14.25" customHeight="1" x14ac:dyDescent="0.2">
      <c r="A7" s="161">
        <v>1990</v>
      </c>
      <c r="B7" s="155">
        <v>32874</v>
      </c>
      <c r="C7" s="155"/>
      <c r="D7" s="154">
        <v>35.58</v>
      </c>
      <c r="E7" s="154">
        <v>15.14</v>
      </c>
      <c r="F7" s="154"/>
      <c r="G7" s="154">
        <v>34.1</v>
      </c>
      <c r="H7" s="154">
        <v>16.809999999999999</v>
      </c>
      <c r="I7" s="154"/>
      <c r="J7" s="154">
        <v>33.369999999999997</v>
      </c>
      <c r="K7" s="154">
        <v>15.65</v>
      </c>
      <c r="L7" s="154"/>
      <c r="M7" s="154">
        <f>'4.1.1'!G23</f>
        <v>15.45</v>
      </c>
      <c r="N7" s="154">
        <f t="shared" ref="N7:N70" si="0">M7-0</f>
        <v>15.45</v>
      </c>
      <c r="O7" s="154"/>
      <c r="P7" s="154">
        <f>'4.1.1'!H23</f>
        <v>15.46</v>
      </c>
      <c r="Q7" s="154">
        <f>P7-1.1</f>
        <v>14.360000000000001</v>
      </c>
      <c r="R7" s="154"/>
      <c r="S7" s="160"/>
      <c r="T7" s="161"/>
      <c r="U7" s="161"/>
      <c r="V7" s="161"/>
      <c r="W7" s="161"/>
    </row>
    <row r="8" spans="1:23" ht="14.25" customHeight="1" x14ac:dyDescent="0.2">
      <c r="A8" s="161">
        <v>1990</v>
      </c>
      <c r="B8" s="155">
        <v>32905</v>
      </c>
      <c r="C8" s="155"/>
      <c r="D8" s="154">
        <v>35.520000000000003</v>
      </c>
      <c r="E8" s="154">
        <v>15.08</v>
      </c>
      <c r="F8" s="154"/>
      <c r="G8" s="154">
        <v>32.71</v>
      </c>
      <c r="H8" s="154">
        <v>15.42</v>
      </c>
      <c r="I8" s="154"/>
      <c r="J8" s="154">
        <v>33.270000000000003</v>
      </c>
      <c r="K8" s="154">
        <v>15.55</v>
      </c>
      <c r="L8" s="154"/>
      <c r="M8" s="154">
        <f>'4.1.1'!G24</f>
        <v>13.64</v>
      </c>
      <c r="N8" s="154">
        <f t="shared" si="0"/>
        <v>13.64</v>
      </c>
      <c r="O8" s="154"/>
      <c r="P8" s="154">
        <f>'4.1.1'!H24</f>
        <v>12.96</v>
      </c>
      <c r="Q8" s="154">
        <f>P8-1.1</f>
        <v>11.860000000000001</v>
      </c>
      <c r="R8" s="154"/>
      <c r="S8" s="160"/>
      <c r="T8" s="161"/>
      <c r="U8" s="161"/>
      <c r="V8" s="161"/>
      <c r="W8" s="161"/>
    </row>
    <row r="9" spans="1:23" ht="14.25" customHeight="1" x14ac:dyDescent="0.2">
      <c r="A9" s="161">
        <v>1990</v>
      </c>
      <c r="B9" s="155">
        <v>32933</v>
      </c>
      <c r="C9" s="155"/>
      <c r="D9" s="154">
        <v>35.56</v>
      </c>
      <c r="E9" s="154">
        <v>15.13</v>
      </c>
      <c r="F9" s="154">
        <f>SUM(E7:E9)/3</f>
        <v>15.116666666666667</v>
      </c>
      <c r="G9" s="154">
        <v>32.5</v>
      </c>
      <c r="H9" s="154">
        <v>15.21</v>
      </c>
      <c r="I9" s="154">
        <f>SUM(H7:H9)/3</f>
        <v>15.813333333333333</v>
      </c>
      <c r="J9" s="154">
        <v>33.29</v>
      </c>
      <c r="K9" s="154">
        <v>15.57</v>
      </c>
      <c r="L9" s="154">
        <f>SUM(K7:K9)/3</f>
        <v>15.590000000000002</v>
      </c>
      <c r="M9" s="154">
        <f>'4.1.1'!G25</f>
        <v>13.04</v>
      </c>
      <c r="N9" s="154">
        <f t="shared" si="0"/>
        <v>13.04</v>
      </c>
      <c r="O9" s="154">
        <f>SUM(N7:N9)/3</f>
        <v>14.043333333333331</v>
      </c>
      <c r="P9" s="154">
        <f>'4.1.1'!H25</f>
        <v>12.56</v>
      </c>
      <c r="Q9" s="154">
        <f>P9-1.1</f>
        <v>11.46</v>
      </c>
      <c r="R9" s="154">
        <f>SUM(Q7:Q9)/3</f>
        <v>12.560000000000002</v>
      </c>
      <c r="S9" s="160"/>
      <c r="T9" s="161"/>
      <c r="U9" s="161"/>
      <c r="V9" s="161"/>
      <c r="W9" s="161"/>
    </row>
    <row r="10" spans="1:23" ht="14.25" customHeight="1" x14ac:dyDescent="0.2">
      <c r="A10" s="161">
        <v>1990</v>
      </c>
      <c r="B10" s="155">
        <v>32964</v>
      </c>
      <c r="C10" s="155"/>
      <c r="D10" s="154">
        <v>38.5</v>
      </c>
      <c r="E10" s="154">
        <v>16.02</v>
      </c>
      <c r="F10" s="154"/>
      <c r="G10" s="154">
        <v>34.08</v>
      </c>
      <c r="H10" s="154">
        <v>12.21</v>
      </c>
      <c r="I10" s="154"/>
      <c r="J10" s="154">
        <v>35.97</v>
      </c>
      <c r="K10" s="154">
        <v>16.48</v>
      </c>
      <c r="L10" s="154"/>
      <c r="M10" s="154">
        <f>'4.1.1'!G26</f>
        <v>12.47</v>
      </c>
      <c r="N10" s="154">
        <f t="shared" si="0"/>
        <v>12.47</v>
      </c>
      <c r="O10" s="154"/>
      <c r="P10" s="154">
        <f>'4.1.1'!H26</f>
        <v>12.37</v>
      </c>
      <c r="Q10" s="154">
        <f t="shared" ref="Q10:Q21" si="1">P10-1.8</f>
        <v>10.569999999999999</v>
      </c>
      <c r="R10" s="154"/>
      <c r="S10" s="160"/>
      <c r="T10" s="161"/>
      <c r="U10" s="161"/>
      <c r="V10" s="161"/>
      <c r="W10" s="161"/>
    </row>
    <row r="11" spans="1:23" ht="14.25" customHeight="1" x14ac:dyDescent="0.2">
      <c r="A11" s="161">
        <v>1990</v>
      </c>
      <c r="B11" s="155">
        <v>32994</v>
      </c>
      <c r="C11" s="155"/>
      <c r="D11" s="154">
        <v>38.119999999999997</v>
      </c>
      <c r="E11" s="154">
        <v>15.64</v>
      </c>
      <c r="F11" s="154"/>
      <c r="G11" s="154">
        <v>34.5</v>
      </c>
      <c r="H11" s="154">
        <v>12.63</v>
      </c>
      <c r="I11" s="154"/>
      <c r="J11" s="154">
        <v>35.630000000000003</v>
      </c>
      <c r="K11" s="154">
        <v>16.149999999999999</v>
      </c>
      <c r="L11" s="154"/>
      <c r="M11" s="154">
        <f>'4.1.1'!G27</f>
        <v>12.19</v>
      </c>
      <c r="N11" s="154">
        <f t="shared" si="0"/>
        <v>12.19</v>
      </c>
      <c r="O11" s="154"/>
      <c r="P11" s="154">
        <f>'4.1.1'!H27</f>
        <v>11.92</v>
      </c>
      <c r="Q11" s="154">
        <f t="shared" si="1"/>
        <v>10.119999999999999</v>
      </c>
      <c r="R11" s="154"/>
      <c r="S11" s="160"/>
      <c r="T11" s="161"/>
      <c r="U11" s="161"/>
      <c r="V11" s="161"/>
      <c r="W11" s="161"/>
    </row>
    <row r="12" spans="1:23" ht="14.25" customHeight="1" x14ac:dyDescent="0.2">
      <c r="A12" s="161">
        <v>1990</v>
      </c>
      <c r="B12" s="155">
        <v>33025</v>
      </c>
      <c r="C12" s="155"/>
      <c r="D12" s="154">
        <v>38.03</v>
      </c>
      <c r="E12" s="154">
        <v>15.55</v>
      </c>
      <c r="F12" s="154">
        <f>SUM(E10:E12)/3</f>
        <v>15.736666666666666</v>
      </c>
      <c r="G12" s="154">
        <v>33.159999999999997</v>
      </c>
      <c r="H12" s="154">
        <v>11.29</v>
      </c>
      <c r="I12" s="154">
        <f>SUM(H10:H12)/3</f>
        <v>12.043333333333335</v>
      </c>
      <c r="J12" s="154">
        <v>35.5</v>
      </c>
      <c r="K12" s="154">
        <v>16.010000000000002</v>
      </c>
      <c r="L12" s="154">
        <f>SUM(K10:K12)/3</f>
        <v>16.213333333333335</v>
      </c>
      <c r="M12" s="154">
        <f>'4.1.1'!G28</f>
        <v>11.84</v>
      </c>
      <c r="N12" s="154">
        <f t="shared" si="0"/>
        <v>11.84</v>
      </c>
      <c r="O12" s="154">
        <f>SUM(N10:N12)/3</f>
        <v>12.166666666666666</v>
      </c>
      <c r="P12" s="154">
        <f>'4.1.1'!H28</f>
        <v>11.51</v>
      </c>
      <c r="Q12" s="154">
        <f t="shared" si="1"/>
        <v>9.7099999999999991</v>
      </c>
      <c r="R12" s="154">
        <f>SUM(Q10:Q12)/3</f>
        <v>10.133333333333333</v>
      </c>
      <c r="S12" s="160"/>
      <c r="T12" s="161"/>
      <c r="U12" s="161"/>
      <c r="V12" s="161"/>
      <c r="W12" s="161"/>
    </row>
    <row r="13" spans="1:23" ht="14.25" customHeight="1" x14ac:dyDescent="0.2">
      <c r="A13" s="161">
        <v>1990</v>
      </c>
      <c r="B13" s="155">
        <v>33055</v>
      </c>
      <c r="C13" s="155"/>
      <c r="D13" s="154">
        <v>37.619999999999997</v>
      </c>
      <c r="E13" s="154">
        <v>15.14</v>
      </c>
      <c r="F13" s="154"/>
      <c r="G13" s="154">
        <v>32.68</v>
      </c>
      <c r="H13" s="154">
        <v>10.81</v>
      </c>
      <c r="I13" s="154"/>
      <c r="J13" s="154">
        <v>35.07</v>
      </c>
      <c r="K13" s="154">
        <v>15.58</v>
      </c>
      <c r="L13" s="154"/>
      <c r="M13" s="154">
        <f>'4.1.1'!G29</f>
        <v>12.17</v>
      </c>
      <c r="N13" s="154">
        <f t="shared" si="0"/>
        <v>12.17</v>
      </c>
      <c r="O13" s="154"/>
      <c r="P13" s="154">
        <f>'4.1.1'!H29</f>
        <v>11.9</v>
      </c>
      <c r="Q13" s="154">
        <f t="shared" si="1"/>
        <v>10.1</v>
      </c>
      <c r="R13" s="154"/>
      <c r="S13" s="160"/>
      <c r="T13" s="161"/>
      <c r="U13" s="161"/>
      <c r="V13" s="161"/>
      <c r="W13" s="161"/>
    </row>
    <row r="14" spans="1:23" ht="14.25" customHeight="1" x14ac:dyDescent="0.2">
      <c r="A14" s="161">
        <v>1990</v>
      </c>
      <c r="B14" s="155">
        <v>33086</v>
      </c>
      <c r="C14" s="155"/>
      <c r="D14" s="154">
        <v>40.71</v>
      </c>
      <c r="E14" s="154">
        <v>18.23</v>
      </c>
      <c r="F14" s="154"/>
      <c r="G14" s="154">
        <v>35.01</v>
      </c>
      <c r="H14" s="154">
        <v>13.14</v>
      </c>
      <c r="I14" s="154"/>
      <c r="J14" s="154">
        <v>38.17</v>
      </c>
      <c r="K14" s="154">
        <v>18.670000000000002</v>
      </c>
      <c r="L14" s="154"/>
      <c r="M14" s="154">
        <f>'4.1.1'!G30</f>
        <v>15.39</v>
      </c>
      <c r="N14" s="154">
        <f t="shared" si="0"/>
        <v>15.39</v>
      </c>
      <c r="O14" s="154"/>
      <c r="P14" s="154">
        <f>'4.1.1'!H30</f>
        <v>14.93</v>
      </c>
      <c r="Q14" s="154">
        <f t="shared" si="1"/>
        <v>13.129999999999999</v>
      </c>
      <c r="R14" s="154"/>
      <c r="S14" s="160"/>
      <c r="T14" s="161"/>
      <c r="U14" s="161"/>
      <c r="V14" s="161"/>
      <c r="W14" s="161"/>
    </row>
    <row r="15" spans="1:23" ht="14.25" customHeight="1" x14ac:dyDescent="0.2">
      <c r="A15" s="161">
        <v>1990</v>
      </c>
      <c r="B15" s="155">
        <v>33117</v>
      </c>
      <c r="C15" s="155"/>
      <c r="D15" s="154">
        <v>44.03</v>
      </c>
      <c r="E15" s="154">
        <v>21.56</v>
      </c>
      <c r="F15" s="154">
        <f>SUM(E13:E15)/3</f>
        <v>18.310000000000002</v>
      </c>
      <c r="G15" s="154">
        <v>37.1</v>
      </c>
      <c r="H15" s="154">
        <v>15.23</v>
      </c>
      <c r="I15" s="154">
        <f>SUM(H13:H15)/3</f>
        <v>13.060000000000002</v>
      </c>
      <c r="J15" s="154">
        <v>41.49</v>
      </c>
      <c r="K15" s="154">
        <v>22</v>
      </c>
      <c r="L15" s="154">
        <f>SUM(K13:K15)/3</f>
        <v>18.75</v>
      </c>
      <c r="M15" s="154">
        <f>'4.1.1'!G31</f>
        <v>18.309999999999999</v>
      </c>
      <c r="N15" s="154">
        <f t="shared" si="0"/>
        <v>18.309999999999999</v>
      </c>
      <c r="O15" s="154">
        <f>SUM(N13:N15)/3</f>
        <v>15.290000000000001</v>
      </c>
      <c r="P15" s="154">
        <f>'4.1.1'!H31</f>
        <v>16.940000000000001</v>
      </c>
      <c r="Q15" s="154">
        <f t="shared" si="1"/>
        <v>15.14</v>
      </c>
      <c r="R15" s="154">
        <f>SUM(Q13:Q15)/3</f>
        <v>12.79</v>
      </c>
      <c r="S15" s="160"/>
      <c r="T15" s="161"/>
      <c r="U15" s="161"/>
      <c r="V15" s="161"/>
      <c r="W15" s="161"/>
    </row>
    <row r="16" spans="1:23" ht="14.25" customHeight="1" x14ac:dyDescent="0.2">
      <c r="A16" s="161">
        <v>1990</v>
      </c>
      <c r="B16" s="155">
        <v>33147</v>
      </c>
      <c r="C16" s="155"/>
      <c r="D16" s="154">
        <v>44.74</v>
      </c>
      <c r="E16" s="154">
        <v>22.26</v>
      </c>
      <c r="F16" s="154"/>
      <c r="G16" s="154">
        <v>39.869999999999997</v>
      </c>
      <c r="H16" s="154">
        <v>18</v>
      </c>
      <c r="I16" s="154"/>
      <c r="J16" s="154">
        <v>42.19</v>
      </c>
      <c r="K16" s="154">
        <v>22.7</v>
      </c>
      <c r="L16" s="154"/>
      <c r="M16" s="154">
        <f>'4.1.1'!G32</f>
        <v>23.91</v>
      </c>
      <c r="N16" s="154">
        <f t="shared" si="0"/>
        <v>23.91</v>
      </c>
      <c r="O16" s="154"/>
      <c r="P16" s="154">
        <f>'4.1.1'!H32</f>
        <v>19.66</v>
      </c>
      <c r="Q16" s="154">
        <f t="shared" si="1"/>
        <v>17.86</v>
      </c>
      <c r="R16" s="154"/>
      <c r="S16" s="160"/>
      <c r="T16" s="161"/>
      <c r="U16" s="161"/>
      <c r="V16" s="161"/>
      <c r="W16" s="161"/>
    </row>
    <row r="17" spans="1:23" ht="14.25" customHeight="1" x14ac:dyDescent="0.2">
      <c r="A17" s="161">
        <v>1990</v>
      </c>
      <c r="B17" s="155">
        <v>33178</v>
      </c>
      <c r="C17" s="155"/>
      <c r="D17" s="154">
        <v>41.33</v>
      </c>
      <c r="E17" s="154">
        <v>18.850000000000001</v>
      </c>
      <c r="F17" s="154"/>
      <c r="G17" s="154">
        <v>38.71</v>
      </c>
      <c r="H17" s="154">
        <v>16.84</v>
      </c>
      <c r="I17" s="154"/>
      <c r="J17" s="154">
        <v>38.74</v>
      </c>
      <c r="K17" s="154">
        <v>19.25</v>
      </c>
      <c r="L17" s="154"/>
      <c r="M17" s="154">
        <f>'4.1.1'!G33</f>
        <v>20.64</v>
      </c>
      <c r="N17" s="154">
        <f t="shared" si="0"/>
        <v>20.64</v>
      </c>
      <c r="O17" s="154"/>
      <c r="P17" s="154">
        <f>'4.1.1'!H33</f>
        <v>18.11</v>
      </c>
      <c r="Q17" s="154">
        <f t="shared" si="1"/>
        <v>16.309999999999999</v>
      </c>
      <c r="R17" s="154"/>
      <c r="S17" s="160"/>
      <c r="T17" s="161"/>
      <c r="U17" s="161"/>
      <c r="V17" s="161"/>
      <c r="W17" s="161"/>
    </row>
    <row r="18" spans="1:23" ht="14.25" customHeight="1" x14ac:dyDescent="0.2">
      <c r="A18" s="161">
        <v>1990</v>
      </c>
      <c r="B18" s="155">
        <v>33208</v>
      </c>
      <c r="C18" s="155"/>
      <c r="D18" s="154">
        <v>38.5</v>
      </c>
      <c r="E18" s="154">
        <v>16.02</v>
      </c>
      <c r="F18" s="154">
        <f>SUM(E16:E18)/3</f>
        <v>19.043333333333333</v>
      </c>
      <c r="G18" s="154">
        <v>38</v>
      </c>
      <c r="H18" s="154">
        <v>16.13</v>
      </c>
      <c r="I18" s="154">
        <f>SUM(H16:H18)/3</f>
        <v>16.989999999999998</v>
      </c>
      <c r="J18" s="154">
        <v>35.9</v>
      </c>
      <c r="K18" s="154">
        <v>16.41</v>
      </c>
      <c r="L18" s="154">
        <f>SUM(K16:K18)/3</f>
        <v>19.453333333333333</v>
      </c>
      <c r="M18" s="154">
        <f>'4.1.1'!G34</f>
        <v>17.670000000000002</v>
      </c>
      <c r="N18" s="154">
        <f t="shared" si="0"/>
        <v>17.670000000000002</v>
      </c>
      <c r="O18" s="154">
        <f>SUM(N16:N18)/3</f>
        <v>20.74</v>
      </c>
      <c r="P18" s="154">
        <f>'4.1.1'!H34</f>
        <v>17.350000000000001</v>
      </c>
      <c r="Q18" s="154">
        <f t="shared" si="1"/>
        <v>15.55</v>
      </c>
      <c r="R18" s="154">
        <f>SUM(Q16:Q18)/3</f>
        <v>16.573333333333334</v>
      </c>
      <c r="S18" s="160"/>
      <c r="T18" s="161"/>
      <c r="U18" s="161"/>
      <c r="V18" s="161"/>
      <c r="W18" s="161"/>
    </row>
    <row r="19" spans="1:23" ht="14.25" customHeight="1" x14ac:dyDescent="0.2">
      <c r="A19" s="161">
        <v>1991</v>
      </c>
      <c r="B19" s="155">
        <v>33239</v>
      </c>
      <c r="C19" s="155"/>
      <c r="D19" s="154">
        <v>39.24</v>
      </c>
      <c r="E19" s="154">
        <v>16.760000000000002</v>
      </c>
      <c r="F19" s="154"/>
      <c r="G19" s="154">
        <v>37.659999999999997</v>
      </c>
      <c r="H19" s="154">
        <v>15.79</v>
      </c>
      <c r="I19" s="154"/>
      <c r="J19" s="154">
        <v>36.64</v>
      </c>
      <c r="K19" s="154">
        <v>17.149999999999999</v>
      </c>
      <c r="L19" s="154"/>
      <c r="M19" s="154">
        <f>'4.1.1'!G35</f>
        <v>17.52</v>
      </c>
      <c r="N19" s="154">
        <f t="shared" si="0"/>
        <v>17.52</v>
      </c>
      <c r="O19" s="154"/>
      <c r="P19" s="154">
        <f>'4.1.1'!H35</f>
        <v>17.13</v>
      </c>
      <c r="Q19" s="154">
        <f t="shared" si="1"/>
        <v>15.329999999999998</v>
      </c>
      <c r="R19" s="154"/>
      <c r="S19" s="160"/>
      <c r="T19" s="161"/>
      <c r="U19" s="161"/>
      <c r="V19" s="161"/>
      <c r="W19" s="161"/>
    </row>
    <row r="20" spans="1:23" ht="14.25" customHeight="1" x14ac:dyDescent="0.2">
      <c r="A20" s="161">
        <v>1991</v>
      </c>
      <c r="B20" s="155">
        <v>33270</v>
      </c>
      <c r="C20" s="155"/>
      <c r="D20" s="154">
        <v>37.93</v>
      </c>
      <c r="E20" s="154">
        <v>15.45</v>
      </c>
      <c r="F20" s="154"/>
      <c r="G20" s="154">
        <v>37.56</v>
      </c>
      <c r="H20" s="154">
        <v>15.69</v>
      </c>
      <c r="I20" s="154"/>
      <c r="J20" s="154">
        <v>35.31</v>
      </c>
      <c r="K20" s="154">
        <v>15.82</v>
      </c>
      <c r="L20" s="154"/>
      <c r="M20" s="154">
        <f>'4.1.1'!G36</f>
        <v>16.68</v>
      </c>
      <c r="N20" s="154">
        <f t="shared" si="0"/>
        <v>16.68</v>
      </c>
      <c r="O20" s="154"/>
      <c r="P20" s="154">
        <f>'4.1.1'!H36</f>
        <v>15.39</v>
      </c>
      <c r="Q20" s="154">
        <f t="shared" si="1"/>
        <v>13.59</v>
      </c>
      <c r="R20" s="154"/>
      <c r="S20" s="160"/>
      <c r="T20" s="161"/>
      <c r="U20" s="161"/>
      <c r="V20" s="161"/>
      <c r="W20" s="161"/>
    </row>
    <row r="21" spans="1:23" ht="14.25" customHeight="1" x14ac:dyDescent="0.2">
      <c r="A21" s="161">
        <v>1991</v>
      </c>
      <c r="B21" s="155">
        <v>33298</v>
      </c>
      <c r="C21" s="155"/>
      <c r="D21" s="154">
        <v>38.9</v>
      </c>
      <c r="E21" s="154">
        <v>16.420000000000002</v>
      </c>
      <c r="F21" s="154">
        <f>SUM(E19:E21)/3</f>
        <v>16.21</v>
      </c>
      <c r="G21" s="154">
        <v>35.049999999999997</v>
      </c>
      <c r="H21" s="154">
        <v>13.18</v>
      </c>
      <c r="I21" s="154">
        <f>SUM(H19:H21)/3</f>
        <v>14.886666666666665</v>
      </c>
      <c r="J21" s="154">
        <v>36.229999999999997</v>
      </c>
      <c r="K21" s="154">
        <v>16.739999999999998</v>
      </c>
      <c r="L21" s="154">
        <f>SUM(K19:K21)/3</f>
        <v>16.569999999999997</v>
      </c>
      <c r="M21" s="154">
        <f>'4.1.1'!G37</f>
        <v>13.54</v>
      </c>
      <c r="N21" s="154">
        <f t="shared" si="0"/>
        <v>13.54</v>
      </c>
      <c r="O21" s="154">
        <f>SUM(N19:N21)/3</f>
        <v>15.913333333333334</v>
      </c>
      <c r="P21" s="154">
        <f>'4.1.1'!H37</f>
        <v>13.4</v>
      </c>
      <c r="Q21" s="154">
        <f t="shared" si="1"/>
        <v>11.6</v>
      </c>
      <c r="R21" s="154">
        <f>SUM(Q19:Q21)/3</f>
        <v>13.506666666666666</v>
      </c>
      <c r="S21" s="160"/>
      <c r="T21" s="161"/>
      <c r="U21" s="161"/>
      <c r="V21" s="161"/>
      <c r="W21" s="161"/>
    </row>
    <row r="22" spans="1:23" ht="14.25" customHeight="1" x14ac:dyDescent="0.2">
      <c r="A22" s="161">
        <v>1991</v>
      </c>
      <c r="B22" s="155">
        <v>33329</v>
      </c>
      <c r="C22" s="155"/>
      <c r="D22" s="154">
        <v>41.73</v>
      </c>
      <c r="E22" s="154">
        <v>15.88</v>
      </c>
      <c r="F22" s="154"/>
      <c r="G22" s="154">
        <v>36.94</v>
      </c>
      <c r="H22" s="154">
        <v>15.07</v>
      </c>
      <c r="I22" s="154"/>
      <c r="J22" s="154">
        <v>38.65</v>
      </c>
      <c r="K22" s="154">
        <v>16.239999999999998</v>
      </c>
      <c r="L22" s="154"/>
      <c r="M22" s="154">
        <f>'4.1.1'!G38</f>
        <v>12.49</v>
      </c>
      <c r="N22" s="154">
        <f t="shared" si="0"/>
        <v>12.49</v>
      </c>
      <c r="O22" s="154"/>
      <c r="P22" s="154">
        <f>'4.1.1'!H38</f>
        <v>12.16</v>
      </c>
      <c r="Q22" s="154">
        <f t="shared" ref="Q22:Q32" si="2">P22-1.29</f>
        <v>10.870000000000001</v>
      </c>
      <c r="R22" s="154"/>
      <c r="S22" s="160"/>
      <c r="T22" s="161"/>
      <c r="U22" s="161"/>
      <c r="V22" s="161"/>
      <c r="W22" s="161"/>
    </row>
    <row r="23" spans="1:23" ht="14.25" customHeight="1" x14ac:dyDescent="0.2">
      <c r="A23" s="161">
        <v>1991</v>
      </c>
      <c r="B23" s="155">
        <v>33359</v>
      </c>
      <c r="C23" s="155"/>
      <c r="D23" s="154">
        <v>42.69</v>
      </c>
      <c r="E23" s="154">
        <v>16.84</v>
      </c>
      <c r="F23" s="154"/>
      <c r="G23" s="154">
        <v>37.14</v>
      </c>
      <c r="H23" s="154">
        <v>15.27</v>
      </c>
      <c r="I23" s="154"/>
      <c r="J23" s="154">
        <v>39.69</v>
      </c>
      <c r="K23" s="154">
        <v>17.28</v>
      </c>
      <c r="L23" s="154"/>
      <c r="M23" s="154">
        <f>'4.1.1'!G39</f>
        <v>13.15</v>
      </c>
      <c r="N23" s="154">
        <f t="shared" si="0"/>
        <v>13.15</v>
      </c>
      <c r="O23" s="154"/>
      <c r="P23" s="154">
        <f>'4.1.1'!H39</f>
        <v>12.91</v>
      </c>
      <c r="Q23" s="154">
        <f t="shared" si="2"/>
        <v>11.620000000000001</v>
      </c>
      <c r="R23" s="154"/>
      <c r="S23" s="160"/>
      <c r="T23" s="161"/>
      <c r="U23" s="161"/>
      <c r="V23" s="161"/>
      <c r="W23" s="161"/>
    </row>
    <row r="24" spans="1:23" ht="14.25" customHeight="1" x14ac:dyDescent="0.2">
      <c r="A24" s="161">
        <v>1991</v>
      </c>
      <c r="B24" s="155">
        <v>33390</v>
      </c>
      <c r="C24" s="155"/>
      <c r="D24" s="154">
        <v>42.59</v>
      </c>
      <c r="E24" s="154">
        <v>16.739999999999998</v>
      </c>
      <c r="F24" s="154">
        <f>SUM(E22:E24)/3</f>
        <v>16.486666666666665</v>
      </c>
      <c r="G24" s="154">
        <v>37.14</v>
      </c>
      <c r="H24" s="154">
        <v>15.27</v>
      </c>
      <c r="I24" s="154">
        <f>SUM(H22:H24)/3</f>
        <v>15.203333333333333</v>
      </c>
      <c r="J24" s="154">
        <v>39.6</v>
      </c>
      <c r="K24" s="154">
        <v>17.190000000000001</v>
      </c>
      <c r="L24" s="154">
        <f>SUM(K22:K24)/3</f>
        <v>16.903333333333332</v>
      </c>
      <c r="M24" s="154">
        <f>'4.1.1'!G40</f>
        <v>13.38</v>
      </c>
      <c r="N24" s="154">
        <f t="shared" si="0"/>
        <v>13.38</v>
      </c>
      <c r="O24" s="154">
        <f>SUM(N22:N24)/3</f>
        <v>13.006666666666668</v>
      </c>
      <c r="P24" s="154">
        <f>'4.1.1'!H40</f>
        <v>13.05</v>
      </c>
      <c r="Q24" s="154">
        <f t="shared" si="2"/>
        <v>11.760000000000002</v>
      </c>
      <c r="R24" s="154">
        <f>SUM(Q22:Q24)/3</f>
        <v>11.416666666666666</v>
      </c>
      <c r="S24" s="160"/>
      <c r="T24" s="161"/>
      <c r="U24" s="161"/>
      <c r="V24" s="161"/>
      <c r="W24" s="161"/>
    </row>
    <row r="25" spans="1:23" ht="14.25" customHeight="1" x14ac:dyDescent="0.2">
      <c r="A25" s="161">
        <v>1991</v>
      </c>
      <c r="B25" s="155">
        <v>33420</v>
      </c>
      <c r="C25" s="155"/>
      <c r="D25" s="154">
        <v>43.11</v>
      </c>
      <c r="E25" s="154">
        <v>17.260000000000002</v>
      </c>
      <c r="F25" s="154"/>
      <c r="G25" s="154">
        <v>37.67</v>
      </c>
      <c r="H25" s="154">
        <v>15.8</v>
      </c>
      <c r="I25" s="154"/>
      <c r="J25" s="154">
        <v>40.07</v>
      </c>
      <c r="K25" s="154">
        <v>17.66</v>
      </c>
      <c r="L25" s="154"/>
      <c r="M25" s="154">
        <f>'4.1.1'!G41</f>
        <v>13.67</v>
      </c>
      <c r="N25" s="154">
        <f t="shared" si="0"/>
        <v>13.67</v>
      </c>
      <c r="O25" s="154"/>
      <c r="P25" s="154">
        <f>'4.1.1'!H41</f>
        <v>12.97</v>
      </c>
      <c r="Q25" s="154">
        <f t="shared" si="2"/>
        <v>11.68</v>
      </c>
      <c r="R25" s="154"/>
      <c r="S25" s="160"/>
      <c r="T25" s="161"/>
      <c r="U25" s="161"/>
      <c r="V25" s="161"/>
      <c r="W25" s="161"/>
    </row>
    <row r="26" spans="1:23" ht="14.25" customHeight="1" x14ac:dyDescent="0.2">
      <c r="A26" s="161">
        <v>1991</v>
      </c>
      <c r="B26" s="155">
        <v>33451</v>
      </c>
      <c r="C26" s="155"/>
      <c r="D26" s="154">
        <v>42.75</v>
      </c>
      <c r="E26" s="154">
        <v>16.899999999999999</v>
      </c>
      <c r="F26" s="154"/>
      <c r="G26" s="154">
        <v>37.590000000000003</v>
      </c>
      <c r="H26" s="154">
        <v>15.72</v>
      </c>
      <c r="I26" s="154"/>
      <c r="J26" s="154">
        <v>39.75</v>
      </c>
      <c r="K26" s="154">
        <v>17.34</v>
      </c>
      <c r="L26" s="154"/>
      <c r="M26" s="154">
        <f>'4.1.1'!G42</f>
        <v>13.33</v>
      </c>
      <c r="N26" s="154">
        <f t="shared" si="0"/>
        <v>13.33</v>
      </c>
      <c r="O26" s="154"/>
      <c r="P26" s="154">
        <f>'4.1.1'!H42</f>
        <v>12.71</v>
      </c>
      <c r="Q26" s="154">
        <f t="shared" si="2"/>
        <v>11.420000000000002</v>
      </c>
      <c r="R26" s="154"/>
      <c r="S26" s="160"/>
      <c r="T26" s="161"/>
      <c r="U26" s="161"/>
      <c r="V26" s="161"/>
      <c r="W26" s="161"/>
    </row>
    <row r="27" spans="1:23" ht="14.25" customHeight="1" x14ac:dyDescent="0.2">
      <c r="A27" s="161">
        <v>1991</v>
      </c>
      <c r="B27" s="155">
        <v>33482</v>
      </c>
      <c r="C27" s="155"/>
      <c r="D27" s="154">
        <v>42.65</v>
      </c>
      <c r="E27" s="154">
        <v>16.8</v>
      </c>
      <c r="F27" s="154">
        <f>SUM(E25:E27)/3</f>
        <v>16.986666666666665</v>
      </c>
      <c r="G27" s="154">
        <v>37.65</v>
      </c>
      <c r="H27" s="154">
        <v>15.78</v>
      </c>
      <c r="I27" s="154">
        <f>SUM(H25:H27)/3</f>
        <v>15.766666666666667</v>
      </c>
      <c r="J27" s="154">
        <v>39.64</v>
      </c>
      <c r="K27" s="154">
        <v>17.23</v>
      </c>
      <c r="L27" s="154">
        <f>SUM(K25:K27)/3</f>
        <v>17.41</v>
      </c>
      <c r="M27" s="154">
        <f>'4.1.1'!G43</f>
        <v>13.64</v>
      </c>
      <c r="N27" s="154">
        <f t="shared" si="0"/>
        <v>13.64</v>
      </c>
      <c r="O27" s="154">
        <f>SUM(N25:N27)/3</f>
        <v>13.546666666666667</v>
      </c>
      <c r="P27" s="154">
        <f>'4.1.1'!H43</f>
        <v>13.01</v>
      </c>
      <c r="Q27" s="154">
        <f t="shared" si="2"/>
        <v>11.719999999999999</v>
      </c>
      <c r="R27" s="154">
        <f>SUM(Q25:Q27)/3</f>
        <v>11.606666666666667</v>
      </c>
      <c r="S27" s="160"/>
      <c r="T27" s="161"/>
      <c r="U27" s="161"/>
      <c r="V27" s="161"/>
      <c r="W27" s="161"/>
    </row>
    <row r="28" spans="1:23" ht="14.25" customHeight="1" x14ac:dyDescent="0.2">
      <c r="A28" s="161">
        <v>1991</v>
      </c>
      <c r="B28" s="155">
        <v>33512</v>
      </c>
      <c r="C28" s="155"/>
      <c r="D28" s="154">
        <v>42.54</v>
      </c>
      <c r="E28" s="154">
        <v>16.690000000000001</v>
      </c>
      <c r="F28" s="154"/>
      <c r="G28" s="154">
        <v>38.380000000000003</v>
      </c>
      <c r="H28" s="154">
        <v>16.510000000000002</v>
      </c>
      <c r="I28" s="154"/>
      <c r="J28" s="154">
        <v>39.56</v>
      </c>
      <c r="K28" s="154">
        <v>17.149999999999999</v>
      </c>
      <c r="L28" s="154"/>
      <c r="M28" s="154">
        <f>'4.1.1'!G44</f>
        <v>14.18</v>
      </c>
      <c r="N28" s="154">
        <f t="shared" si="0"/>
        <v>14.18</v>
      </c>
      <c r="O28" s="154"/>
      <c r="P28" s="154">
        <f>'4.1.1'!H44</f>
        <v>13.66</v>
      </c>
      <c r="Q28" s="154">
        <f t="shared" si="2"/>
        <v>12.370000000000001</v>
      </c>
      <c r="R28" s="154"/>
      <c r="S28" s="160"/>
      <c r="T28" s="161"/>
      <c r="U28" s="161"/>
      <c r="V28" s="161"/>
      <c r="W28" s="161"/>
    </row>
    <row r="29" spans="1:23" ht="14.25" customHeight="1" x14ac:dyDescent="0.2">
      <c r="A29" s="161">
        <v>1991</v>
      </c>
      <c r="B29" s="155">
        <v>33543</v>
      </c>
      <c r="C29" s="155"/>
      <c r="D29" s="154">
        <v>42.29</v>
      </c>
      <c r="E29" s="154">
        <v>16.440000000000001</v>
      </c>
      <c r="F29" s="154"/>
      <c r="G29" s="154">
        <v>39.19</v>
      </c>
      <c r="H29" s="154">
        <v>17.32</v>
      </c>
      <c r="I29" s="154"/>
      <c r="J29" s="154">
        <v>39.299999999999997</v>
      </c>
      <c r="K29" s="154">
        <v>16.89</v>
      </c>
      <c r="L29" s="154"/>
      <c r="M29" s="154">
        <f>'4.1.1'!G45</f>
        <v>14.33</v>
      </c>
      <c r="N29" s="154">
        <f t="shared" si="0"/>
        <v>14.33</v>
      </c>
      <c r="O29" s="154"/>
      <c r="P29" s="154">
        <f>'4.1.1'!H45</f>
        <v>14.25</v>
      </c>
      <c r="Q29" s="154">
        <f t="shared" si="2"/>
        <v>12.96</v>
      </c>
      <c r="R29" s="154"/>
      <c r="S29" s="160"/>
      <c r="T29" s="161"/>
      <c r="U29" s="161"/>
      <c r="V29" s="161"/>
      <c r="W29" s="161"/>
    </row>
    <row r="30" spans="1:23" ht="14.25" customHeight="1" x14ac:dyDescent="0.2">
      <c r="A30" s="161">
        <v>1991</v>
      </c>
      <c r="B30" s="155">
        <v>33573</v>
      </c>
      <c r="C30" s="155"/>
      <c r="D30" s="154">
        <v>41.18</v>
      </c>
      <c r="E30" s="154">
        <v>15.33</v>
      </c>
      <c r="F30" s="154">
        <f>SUM(E28:E30)/3</f>
        <v>16.153333333333332</v>
      </c>
      <c r="G30" s="154">
        <v>37.869999999999997</v>
      </c>
      <c r="H30" s="154">
        <v>16</v>
      </c>
      <c r="I30" s="154">
        <f>SUM(H28:H30)/3</f>
        <v>16.61</v>
      </c>
      <c r="J30" s="154">
        <v>38.18</v>
      </c>
      <c r="K30" s="154">
        <v>15.77</v>
      </c>
      <c r="L30" s="154">
        <f>SUM(K28:K30)/3</f>
        <v>16.603333333333335</v>
      </c>
      <c r="M30" s="154">
        <f>'4.1.1'!G46</f>
        <v>13.43</v>
      </c>
      <c r="N30" s="154">
        <f t="shared" si="0"/>
        <v>13.43</v>
      </c>
      <c r="O30" s="154">
        <f>SUM(N28:N30)/3</f>
        <v>13.979999999999999</v>
      </c>
      <c r="P30" s="154">
        <f>'4.1.1'!H46</f>
        <v>13.16</v>
      </c>
      <c r="Q30" s="154">
        <f t="shared" si="2"/>
        <v>11.870000000000001</v>
      </c>
      <c r="R30" s="154">
        <f>SUM(Q28:Q30)/3</f>
        <v>12.4</v>
      </c>
      <c r="S30" s="160"/>
      <c r="T30" s="161"/>
      <c r="U30" s="161"/>
      <c r="V30" s="161"/>
      <c r="W30" s="161"/>
    </row>
    <row r="31" spans="1:23" ht="14.25" customHeight="1" x14ac:dyDescent="0.2">
      <c r="A31" s="161">
        <v>1992</v>
      </c>
      <c r="B31" s="155">
        <v>33604</v>
      </c>
      <c r="C31" s="155"/>
      <c r="D31" s="154">
        <v>39.94</v>
      </c>
      <c r="E31" s="154">
        <v>14.09</v>
      </c>
      <c r="F31" s="154"/>
      <c r="G31" s="154">
        <v>36.76</v>
      </c>
      <c r="H31" s="154">
        <v>14.89</v>
      </c>
      <c r="I31" s="154"/>
      <c r="J31" s="154">
        <v>36.96</v>
      </c>
      <c r="K31" s="154">
        <v>14.55</v>
      </c>
      <c r="L31" s="154"/>
      <c r="M31" s="154">
        <f>'4.1.1'!G47</f>
        <v>12.47</v>
      </c>
      <c r="N31" s="154">
        <f t="shared" si="0"/>
        <v>12.47</v>
      </c>
      <c r="O31" s="154"/>
      <c r="P31" s="154">
        <f>'4.1.1'!H47</f>
        <v>12.02</v>
      </c>
      <c r="Q31" s="154">
        <f t="shared" si="2"/>
        <v>10.73</v>
      </c>
      <c r="R31" s="154"/>
      <c r="S31" s="160"/>
      <c r="T31" s="161"/>
      <c r="U31" s="161"/>
      <c r="V31" s="161"/>
      <c r="W31" s="161"/>
    </row>
    <row r="32" spans="1:23" ht="14.25" customHeight="1" x14ac:dyDescent="0.2">
      <c r="A32" s="161">
        <v>1992</v>
      </c>
      <c r="B32" s="155">
        <v>33635</v>
      </c>
      <c r="C32" s="155"/>
      <c r="D32" s="154">
        <v>40.65</v>
      </c>
      <c r="E32" s="154">
        <v>14.8</v>
      </c>
      <c r="F32" s="154"/>
      <c r="G32" s="154">
        <v>37.18</v>
      </c>
      <c r="H32" s="154">
        <v>15.31</v>
      </c>
      <c r="I32" s="154"/>
      <c r="J32" s="154">
        <v>37.64</v>
      </c>
      <c r="K32" s="154">
        <v>15.23</v>
      </c>
      <c r="L32" s="154"/>
      <c r="M32" s="154">
        <f>'4.1.1'!G48</f>
        <v>12.88</v>
      </c>
      <c r="N32" s="154">
        <f t="shared" si="0"/>
        <v>12.88</v>
      </c>
      <c r="O32" s="154"/>
      <c r="P32" s="154">
        <f>'4.1.1'!H48</f>
        <v>12.31</v>
      </c>
      <c r="Q32" s="154">
        <f t="shared" si="2"/>
        <v>11.02</v>
      </c>
      <c r="R32" s="154"/>
      <c r="S32" s="160"/>
      <c r="T32" s="161"/>
      <c r="U32" s="161"/>
      <c r="V32" s="161"/>
      <c r="W32" s="161"/>
    </row>
    <row r="33" spans="1:23" ht="14.25" customHeight="1" x14ac:dyDescent="0.2">
      <c r="A33" s="161">
        <v>1992</v>
      </c>
      <c r="B33" s="155">
        <v>33664</v>
      </c>
      <c r="C33" s="155"/>
      <c r="D33" s="154">
        <v>42.87</v>
      </c>
      <c r="E33" s="154">
        <v>15.08</v>
      </c>
      <c r="F33" s="154">
        <f>SUM(E31:E33)/3</f>
        <v>14.656666666666666</v>
      </c>
      <c r="G33" s="154">
        <v>37.770000000000003</v>
      </c>
      <c r="H33" s="154">
        <v>14.92</v>
      </c>
      <c r="I33" s="154">
        <f>SUM(H31:H33)/3</f>
        <v>15.040000000000001</v>
      </c>
      <c r="J33" s="154">
        <v>39.17</v>
      </c>
      <c r="K33" s="154">
        <v>15.75</v>
      </c>
      <c r="L33" s="154">
        <f>SUM(K31:K33)/3</f>
        <v>15.176666666666668</v>
      </c>
      <c r="M33" s="154">
        <f>'4.1.1'!G49</f>
        <v>14.4</v>
      </c>
      <c r="N33" s="154">
        <f t="shared" si="0"/>
        <v>14.4</v>
      </c>
      <c r="O33" s="154">
        <f>SUM(N31:N33)/3</f>
        <v>13.25</v>
      </c>
      <c r="P33" s="154">
        <f>'4.1.1'!H49</f>
        <v>11.98</v>
      </c>
      <c r="Q33" s="154">
        <f t="shared" ref="Q33:Q45" si="3">P33-1.35</f>
        <v>10.63</v>
      </c>
      <c r="R33" s="154">
        <f>SUM(Q31:Q33)/3</f>
        <v>10.793333333333335</v>
      </c>
      <c r="S33" s="160"/>
      <c r="T33" s="161"/>
      <c r="U33" s="161"/>
      <c r="V33" s="161"/>
      <c r="W33" s="161"/>
    </row>
    <row r="34" spans="1:23" ht="14.25" customHeight="1" x14ac:dyDescent="0.2">
      <c r="A34" s="161">
        <v>1992</v>
      </c>
      <c r="B34" s="155">
        <v>33695</v>
      </c>
      <c r="C34" s="155"/>
      <c r="D34" s="154">
        <v>43.07</v>
      </c>
      <c r="E34" s="154">
        <v>15.28</v>
      </c>
      <c r="F34" s="154"/>
      <c r="G34" s="154">
        <v>37.950000000000003</v>
      </c>
      <c r="H34" s="154">
        <v>15.1</v>
      </c>
      <c r="I34" s="154"/>
      <c r="J34" s="154">
        <v>39.21</v>
      </c>
      <c r="K34" s="154">
        <v>15.79</v>
      </c>
      <c r="L34" s="154"/>
      <c r="M34" s="154">
        <f>'4.1.1'!G50</f>
        <v>12.64</v>
      </c>
      <c r="N34" s="154">
        <f t="shared" si="0"/>
        <v>12.64</v>
      </c>
      <c r="O34" s="154"/>
      <c r="P34" s="154">
        <f>'4.1.1'!H50</f>
        <v>12.16</v>
      </c>
      <c r="Q34" s="154">
        <f t="shared" si="3"/>
        <v>10.81</v>
      </c>
      <c r="R34" s="154"/>
      <c r="S34" s="160"/>
      <c r="T34" s="161"/>
      <c r="U34" s="161"/>
      <c r="V34" s="161"/>
      <c r="W34" s="161"/>
    </row>
    <row r="35" spans="1:23" ht="14.25" customHeight="1" x14ac:dyDescent="0.2">
      <c r="A35" s="161">
        <v>1992</v>
      </c>
      <c r="B35" s="155">
        <v>33725</v>
      </c>
      <c r="C35" s="155"/>
      <c r="D35" s="154">
        <v>43.71</v>
      </c>
      <c r="E35" s="154">
        <v>15.92</v>
      </c>
      <c r="F35" s="154"/>
      <c r="G35" s="154">
        <v>38.61</v>
      </c>
      <c r="H35" s="154">
        <v>15.76</v>
      </c>
      <c r="I35" s="154"/>
      <c r="J35" s="154">
        <v>40.04</v>
      </c>
      <c r="K35" s="154">
        <v>16.62</v>
      </c>
      <c r="L35" s="154"/>
      <c r="M35" s="154">
        <f>'4.1.1'!G51</f>
        <v>12.62</v>
      </c>
      <c r="N35" s="154">
        <f t="shared" si="0"/>
        <v>12.62</v>
      </c>
      <c r="O35" s="154"/>
      <c r="P35" s="154">
        <f>'4.1.1'!H51</f>
        <v>12.34</v>
      </c>
      <c r="Q35" s="154">
        <f t="shared" si="3"/>
        <v>10.99</v>
      </c>
      <c r="R35" s="154"/>
      <c r="S35" s="160"/>
      <c r="T35" s="161"/>
      <c r="U35" s="161"/>
      <c r="V35" s="161"/>
      <c r="W35" s="161"/>
    </row>
    <row r="36" spans="1:23" ht="14.25" customHeight="1" x14ac:dyDescent="0.2">
      <c r="A36" s="161">
        <v>1992</v>
      </c>
      <c r="B36" s="155">
        <v>33756</v>
      </c>
      <c r="C36" s="155"/>
      <c r="D36" s="154">
        <v>44.33</v>
      </c>
      <c r="E36" s="154">
        <v>16.54</v>
      </c>
      <c r="F36" s="154">
        <f>SUM(E34:E36)/3</f>
        <v>15.913333333333332</v>
      </c>
      <c r="G36" s="154">
        <v>38.51</v>
      </c>
      <c r="H36" s="154">
        <v>15.66</v>
      </c>
      <c r="I36" s="154">
        <f>SUM(H34:H36)/3</f>
        <v>15.506666666666666</v>
      </c>
      <c r="J36" s="154">
        <v>40.409999999999997</v>
      </c>
      <c r="K36" s="154">
        <v>16.989999999999998</v>
      </c>
      <c r="L36" s="154">
        <f>SUM(K34:K36)/3</f>
        <v>16.466666666666665</v>
      </c>
      <c r="M36" s="154">
        <f>'4.1.1'!G52</f>
        <v>12.66</v>
      </c>
      <c r="N36" s="154">
        <f t="shared" si="0"/>
        <v>12.66</v>
      </c>
      <c r="O36" s="154">
        <f>SUM(N34:N36)/3</f>
        <v>12.64</v>
      </c>
      <c r="P36" s="154">
        <f>'4.1.1'!H52</f>
        <v>12.33</v>
      </c>
      <c r="Q36" s="154">
        <f t="shared" si="3"/>
        <v>10.98</v>
      </c>
      <c r="R36" s="154">
        <f>SUM(Q34:Q36)/3</f>
        <v>10.926666666666668</v>
      </c>
      <c r="S36" s="160"/>
      <c r="T36" s="161"/>
      <c r="U36" s="161"/>
      <c r="V36" s="161"/>
      <c r="W36" s="161"/>
    </row>
    <row r="37" spans="1:23" ht="14.25" customHeight="1" x14ac:dyDescent="0.2">
      <c r="A37" s="161">
        <v>1992</v>
      </c>
      <c r="B37" s="155">
        <v>33786</v>
      </c>
      <c r="C37" s="155"/>
      <c r="D37" s="154">
        <v>43.12</v>
      </c>
      <c r="E37" s="154">
        <v>15.32</v>
      </c>
      <c r="F37" s="154"/>
      <c r="G37" s="154">
        <v>38.26</v>
      </c>
      <c r="H37" s="154">
        <v>15.4</v>
      </c>
      <c r="I37" s="154"/>
      <c r="J37" s="154">
        <v>39.46</v>
      </c>
      <c r="K37" s="154">
        <v>16.03</v>
      </c>
      <c r="L37" s="154"/>
      <c r="M37" s="154">
        <f>'4.1.1'!G53</f>
        <v>12.41</v>
      </c>
      <c r="N37" s="154">
        <f t="shared" si="0"/>
        <v>12.41</v>
      </c>
      <c r="O37" s="154"/>
      <c r="P37" s="154">
        <f>'4.1.1'!H53</f>
        <v>11.98</v>
      </c>
      <c r="Q37" s="154">
        <f t="shared" si="3"/>
        <v>10.63</v>
      </c>
      <c r="R37" s="154"/>
      <c r="S37" s="160"/>
      <c r="T37" s="161"/>
      <c r="U37" s="161"/>
      <c r="V37" s="161"/>
      <c r="W37" s="161"/>
    </row>
    <row r="38" spans="1:23" ht="14.25" customHeight="1" x14ac:dyDescent="0.2">
      <c r="A38" s="161">
        <v>1992</v>
      </c>
      <c r="B38" s="155">
        <v>33817</v>
      </c>
      <c r="C38" s="155"/>
      <c r="D38" s="154">
        <v>42.33</v>
      </c>
      <c r="E38" s="154">
        <v>14.54</v>
      </c>
      <c r="F38" s="154"/>
      <c r="G38" s="154">
        <v>37.869999999999997</v>
      </c>
      <c r="H38" s="154">
        <v>15.02</v>
      </c>
      <c r="I38" s="154"/>
      <c r="J38" s="154">
        <v>38.67</v>
      </c>
      <c r="K38" s="154">
        <v>15.25</v>
      </c>
      <c r="L38" s="154"/>
      <c r="M38" s="154">
        <f>'4.1.1'!G54</f>
        <v>12.04</v>
      </c>
      <c r="N38" s="154">
        <f t="shared" si="0"/>
        <v>12.04</v>
      </c>
      <c r="O38" s="154"/>
      <c r="P38" s="154">
        <f>'4.1.1'!H54</f>
        <v>11.6</v>
      </c>
      <c r="Q38" s="154">
        <f t="shared" si="3"/>
        <v>10.25</v>
      </c>
      <c r="R38" s="154"/>
      <c r="S38" s="160"/>
      <c r="T38" s="161"/>
      <c r="U38" s="161"/>
      <c r="V38" s="161"/>
      <c r="W38" s="161"/>
    </row>
    <row r="39" spans="1:23" ht="14.25" customHeight="1" x14ac:dyDescent="0.2">
      <c r="A39" s="161">
        <v>1992</v>
      </c>
      <c r="B39" s="155">
        <v>33848</v>
      </c>
      <c r="C39" s="155"/>
      <c r="D39" s="154">
        <v>42.15</v>
      </c>
      <c r="E39" s="154">
        <v>14.36</v>
      </c>
      <c r="F39" s="154">
        <f>SUM(E37:E39)/3</f>
        <v>14.74</v>
      </c>
      <c r="G39" s="154">
        <v>37.68</v>
      </c>
      <c r="H39" s="154">
        <v>14.83</v>
      </c>
      <c r="I39" s="154">
        <f>SUM(H37:H39)/3</f>
        <v>15.083333333333334</v>
      </c>
      <c r="J39" s="154">
        <v>38.43</v>
      </c>
      <c r="K39" s="154">
        <v>15.01</v>
      </c>
      <c r="L39" s="154">
        <f>SUM(K37:K39)/3</f>
        <v>15.43</v>
      </c>
      <c r="M39" s="154">
        <f>'4.1.1'!G55</f>
        <v>12.44</v>
      </c>
      <c r="N39" s="154">
        <f t="shared" si="0"/>
        <v>12.44</v>
      </c>
      <c r="O39" s="154">
        <f>SUM(N37:N39)/3</f>
        <v>12.296666666666667</v>
      </c>
      <c r="P39" s="154">
        <f>'4.1.1'!H55</f>
        <v>12.23</v>
      </c>
      <c r="Q39" s="154">
        <f t="shared" si="3"/>
        <v>10.88</v>
      </c>
      <c r="R39" s="154">
        <f>SUM(Q37:Q39)/3</f>
        <v>10.586666666666668</v>
      </c>
      <c r="S39" s="160"/>
      <c r="T39" s="161"/>
      <c r="U39" s="161"/>
      <c r="V39" s="161"/>
      <c r="W39" s="161"/>
    </row>
    <row r="40" spans="1:23" ht="14.25" customHeight="1" x14ac:dyDescent="0.2">
      <c r="A40" s="161">
        <v>1992</v>
      </c>
      <c r="B40" s="155">
        <v>33878</v>
      </c>
      <c r="C40" s="155"/>
      <c r="D40" s="154">
        <v>43.7</v>
      </c>
      <c r="E40" s="154">
        <v>15.91</v>
      </c>
      <c r="F40" s="154"/>
      <c r="G40" s="154">
        <v>39.369999999999997</v>
      </c>
      <c r="H40" s="154">
        <v>16.52</v>
      </c>
      <c r="I40" s="154"/>
      <c r="J40" s="154">
        <v>40.03</v>
      </c>
      <c r="K40" s="154">
        <v>16.61</v>
      </c>
      <c r="L40" s="154"/>
      <c r="M40" s="154">
        <f>'4.1.1'!G56</f>
        <v>13.75</v>
      </c>
      <c r="N40" s="154">
        <f t="shared" si="0"/>
        <v>13.75</v>
      </c>
      <c r="O40" s="154"/>
      <c r="P40" s="154">
        <f>'4.1.1'!H56</f>
        <v>13.35</v>
      </c>
      <c r="Q40" s="154">
        <f t="shared" si="3"/>
        <v>12</v>
      </c>
      <c r="R40" s="154"/>
      <c r="S40" s="160"/>
      <c r="T40" s="161"/>
      <c r="U40" s="161"/>
      <c r="V40" s="161"/>
      <c r="W40" s="161"/>
    </row>
    <row r="41" spans="1:23" ht="14.25" customHeight="1" x14ac:dyDescent="0.2">
      <c r="A41" s="161">
        <v>1992</v>
      </c>
      <c r="B41" s="155">
        <v>33909</v>
      </c>
      <c r="C41" s="155"/>
      <c r="D41" s="154">
        <v>44.01</v>
      </c>
      <c r="E41" s="154">
        <v>16.22</v>
      </c>
      <c r="F41" s="154"/>
      <c r="G41" s="154">
        <v>40.18</v>
      </c>
      <c r="H41" s="154">
        <v>17.329999999999998</v>
      </c>
      <c r="I41" s="154"/>
      <c r="J41" s="154">
        <v>40.54</v>
      </c>
      <c r="K41" s="154">
        <v>17.12</v>
      </c>
      <c r="L41" s="154"/>
      <c r="M41" s="154">
        <f>'4.1.1'!G57</f>
        <v>14.46</v>
      </c>
      <c r="N41" s="154">
        <f t="shared" si="0"/>
        <v>14.46</v>
      </c>
      <c r="O41" s="154"/>
      <c r="P41" s="154">
        <f>'4.1.1'!H57</f>
        <v>14.09</v>
      </c>
      <c r="Q41" s="154">
        <f t="shared" si="3"/>
        <v>12.74</v>
      </c>
      <c r="R41" s="154"/>
      <c r="S41" s="160"/>
      <c r="T41" s="161"/>
      <c r="U41" s="161"/>
      <c r="V41" s="161"/>
      <c r="W41" s="161"/>
    </row>
    <row r="42" spans="1:23" ht="14.25" customHeight="1" x14ac:dyDescent="0.2">
      <c r="A42" s="161">
        <v>1992</v>
      </c>
      <c r="B42" s="155">
        <v>33939</v>
      </c>
      <c r="C42" s="155"/>
      <c r="D42" s="154">
        <v>43.62</v>
      </c>
      <c r="E42" s="154">
        <v>15.83</v>
      </c>
      <c r="F42" s="154">
        <f>SUM(E40:E42)/3</f>
        <v>15.986666666666665</v>
      </c>
      <c r="G42" s="154">
        <v>39.549999999999997</v>
      </c>
      <c r="H42" s="154">
        <v>16.7</v>
      </c>
      <c r="I42" s="154">
        <f>SUM(H40:H42)/3</f>
        <v>16.849999999999998</v>
      </c>
      <c r="J42" s="154">
        <v>39.96</v>
      </c>
      <c r="K42" s="154">
        <v>16.54</v>
      </c>
      <c r="L42" s="154">
        <f>SUM(K40:K42)/3</f>
        <v>16.756666666666668</v>
      </c>
      <c r="M42" s="154">
        <f>'4.1.1'!G58</f>
        <v>13.89</v>
      </c>
      <c r="N42" s="154">
        <f t="shared" si="0"/>
        <v>13.89</v>
      </c>
      <c r="O42" s="154">
        <f>SUM(N40:N42)/3</f>
        <v>14.033333333333333</v>
      </c>
      <c r="P42" s="154">
        <f>'4.1.1'!H58</f>
        <v>13.52</v>
      </c>
      <c r="Q42" s="154">
        <f t="shared" si="3"/>
        <v>12.17</v>
      </c>
      <c r="R42" s="154">
        <f>SUM(Q40:Q42)/3</f>
        <v>12.303333333333335</v>
      </c>
      <c r="S42" s="160"/>
      <c r="T42" s="161"/>
      <c r="U42" s="161"/>
      <c r="V42" s="161"/>
      <c r="W42" s="161"/>
    </row>
    <row r="43" spans="1:23" ht="14.25" customHeight="1" x14ac:dyDescent="0.2">
      <c r="A43" s="161">
        <v>1993</v>
      </c>
      <c r="B43" s="155">
        <v>33970</v>
      </c>
      <c r="C43" s="155"/>
      <c r="D43" s="154">
        <v>43.63</v>
      </c>
      <c r="E43" s="154">
        <v>15.84</v>
      </c>
      <c r="F43" s="154"/>
      <c r="G43" s="154">
        <v>40.04</v>
      </c>
      <c r="H43" s="154">
        <v>17.190000000000001</v>
      </c>
      <c r="I43" s="154"/>
      <c r="J43" s="154">
        <v>40.11</v>
      </c>
      <c r="K43" s="154">
        <v>16.690000000000001</v>
      </c>
      <c r="L43" s="154"/>
      <c r="M43" s="154">
        <f>'4.1.1'!G59</f>
        <v>14.1</v>
      </c>
      <c r="N43" s="154">
        <f t="shared" si="0"/>
        <v>14.1</v>
      </c>
      <c r="O43" s="154"/>
      <c r="P43" s="154">
        <f>'4.1.1'!H59</f>
        <v>13.52</v>
      </c>
      <c r="Q43" s="154">
        <f t="shared" si="3"/>
        <v>12.17</v>
      </c>
      <c r="R43" s="154"/>
      <c r="S43" s="160"/>
      <c r="T43" s="161"/>
      <c r="U43" s="161"/>
      <c r="V43" s="161"/>
      <c r="W43" s="161"/>
    </row>
    <row r="44" spans="1:23" ht="14.25" customHeight="1" x14ac:dyDescent="0.2">
      <c r="A44" s="161">
        <v>1993</v>
      </c>
      <c r="B44" s="155">
        <v>34001</v>
      </c>
      <c r="C44" s="155"/>
      <c r="D44" s="154">
        <v>44.22</v>
      </c>
      <c r="E44" s="154">
        <v>16.43</v>
      </c>
      <c r="F44" s="154"/>
      <c r="G44" s="154">
        <v>40.69</v>
      </c>
      <c r="H44" s="154">
        <v>17.84</v>
      </c>
      <c r="I44" s="154"/>
      <c r="J44" s="154">
        <v>40.57</v>
      </c>
      <c r="K44" s="154">
        <v>17.149999999999999</v>
      </c>
      <c r="L44" s="154"/>
      <c r="M44" s="154">
        <f>'4.1.1'!G60</f>
        <v>14.41</v>
      </c>
      <c r="N44" s="154">
        <f t="shared" si="0"/>
        <v>14.41</v>
      </c>
      <c r="O44" s="154"/>
      <c r="P44" s="154">
        <f>'4.1.1'!H60</f>
        <v>13.81</v>
      </c>
      <c r="Q44" s="154">
        <f t="shared" si="3"/>
        <v>12.46</v>
      </c>
      <c r="R44" s="154"/>
      <c r="S44" s="160"/>
      <c r="T44" s="161"/>
      <c r="U44" s="161"/>
      <c r="V44" s="161"/>
      <c r="W44" s="161"/>
    </row>
    <row r="45" spans="1:23" ht="14.25" customHeight="1" x14ac:dyDescent="0.2">
      <c r="A45" s="161">
        <v>1993</v>
      </c>
      <c r="B45" s="155">
        <v>34029</v>
      </c>
      <c r="C45" s="155"/>
      <c r="D45" s="154">
        <v>44.87</v>
      </c>
      <c r="E45" s="154">
        <v>14.29</v>
      </c>
      <c r="F45" s="154">
        <f>SUM(E43:E45)/3</f>
        <v>15.519999999999998</v>
      </c>
      <c r="G45" s="154">
        <v>41.16</v>
      </c>
      <c r="H45" s="154">
        <v>18.309999999999999</v>
      </c>
      <c r="I45" s="154">
        <f>SUM(H43:H45)/3</f>
        <v>17.78</v>
      </c>
      <c r="J45" s="154">
        <v>41.23</v>
      </c>
      <c r="K45" s="154">
        <v>17.809999999999999</v>
      </c>
      <c r="L45" s="154">
        <f>SUM(K43:K45)/3</f>
        <v>17.216666666666669</v>
      </c>
      <c r="M45" s="154">
        <f>'4.1.1'!G61</f>
        <v>14.53</v>
      </c>
      <c r="N45" s="154">
        <f t="shared" si="0"/>
        <v>14.53</v>
      </c>
      <c r="O45" s="154">
        <f>SUM(N43:N45)/3</f>
        <v>14.346666666666666</v>
      </c>
      <c r="P45" s="154">
        <f>'4.1.1'!H61</f>
        <v>14.04</v>
      </c>
      <c r="Q45" s="154">
        <f t="shared" si="3"/>
        <v>12.69</v>
      </c>
      <c r="R45" s="154">
        <f>SUM(Q43:Q45)/3</f>
        <v>12.44</v>
      </c>
      <c r="S45" s="160"/>
      <c r="T45" s="161"/>
      <c r="U45" s="161"/>
      <c r="V45" s="161"/>
      <c r="W45" s="161"/>
    </row>
    <row r="46" spans="1:23" ht="14.25" customHeight="1" x14ac:dyDescent="0.2">
      <c r="A46" s="161">
        <v>1993</v>
      </c>
      <c r="B46" s="155">
        <v>34060</v>
      </c>
      <c r="C46" s="155"/>
      <c r="D46" s="154">
        <v>46.67</v>
      </c>
      <c r="E46" s="154">
        <v>16.09</v>
      </c>
      <c r="F46" s="154"/>
      <c r="G46" s="154">
        <v>41.94</v>
      </c>
      <c r="H46" s="154">
        <v>16.8</v>
      </c>
      <c r="I46" s="154"/>
      <c r="J46" s="154">
        <v>42.6</v>
      </c>
      <c r="K46" s="154">
        <v>16.84</v>
      </c>
      <c r="L46" s="154"/>
      <c r="M46" s="154">
        <f>'4.1.1'!G62</f>
        <v>14.07</v>
      </c>
      <c r="N46" s="154">
        <f t="shared" si="0"/>
        <v>14.07</v>
      </c>
      <c r="O46" s="154"/>
      <c r="P46" s="154">
        <f>'4.1.1'!H62</f>
        <v>14.34</v>
      </c>
      <c r="Q46" s="154">
        <f t="shared" ref="Q46:Q53" si="4">P46-1.49</f>
        <v>12.85</v>
      </c>
      <c r="R46" s="154"/>
      <c r="S46" s="160"/>
      <c r="T46" s="161"/>
      <c r="U46" s="161"/>
      <c r="V46" s="161"/>
      <c r="W46" s="161"/>
    </row>
    <row r="47" spans="1:23" ht="14.25" customHeight="1" x14ac:dyDescent="0.2">
      <c r="A47" s="161">
        <v>1993</v>
      </c>
      <c r="B47" s="155">
        <v>34090</v>
      </c>
      <c r="C47" s="155"/>
      <c r="D47" s="154">
        <v>46.84</v>
      </c>
      <c r="E47" s="154">
        <v>16.260000000000002</v>
      </c>
      <c r="F47" s="154"/>
      <c r="G47" s="154">
        <v>42.03</v>
      </c>
      <c r="H47" s="154">
        <v>16.89</v>
      </c>
      <c r="I47" s="154"/>
      <c r="J47" s="154">
        <v>42.75</v>
      </c>
      <c r="K47" s="154">
        <v>16.989999999999998</v>
      </c>
      <c r="L47" s="154"/>
      <c r="M47" s="154">
        <f>'4.1.1'!G63</f>
        <v>13.73</v>
      </c>
      <c r="N47" s="154">
        <f t="shared" si="0"/>
        <v>13.73</v>
      </c>
      <c r="O47" s="154"/>
      <c r="P47" s="154">
        <f>'4.1.1'!H63</f>
        <v>13.73</v>
      </c>
      <c r="Q47" s="154">
        <f t="shared" si="4"/>
        <v>12.24</v>
      </c>
      <c r="R47" s="154"/>
      <c r="S47" s="160"/>
      <c r="T47" s="161"/>
      <c r="U47" s="161"/>
      <c r="V47" s="161"/>
      <c r="W47" s="161"/>
    </row>
    <row r="48" spans="1:23" ht="14.25" customHeight="1" x14ac:dyDescent="0.2">
      <c r="A48" s="161">
        <v>1993</v>
      </c>
      <c r="B48" s="155">
        <v>34121</v>
      </c>
      <c r="C48" s="155"/>
      <c r="D48" s="154">
        <v>47.35</v>
      </c>
      <c r="E48" s="154">
        <v>16.77</v>
      </c>
      <c r="F48" s="154">
        <f>SUM(E46:E48)/3</f>
        <v>16.373333333333335</v>
      </c>
      <c r="G48" s="154">
        <v>42.29</v>
      </c>
      <c r="H48" s="154">
        <v>17.149999999999999</v>
      </c>
      <c r="I48" s="154">
        <f>SUM(H46:H48)/3</f>
        <v>16.946666666666665</v>
      </c>
      <c r="J48" s="154">
        <v>43.12</v>
      </c>
      <c r="K48" s="154">
        <v>17.350000000000001</v>
      </c>
      <c r="L48" s="154">
        <f>SUM(K46:K48)/3</f>
        <v>17.059999999999999</v>
      </c>
      <c r="M48" s="154">
        <f>'4.1.1'!G64</f>
        <v>13.33</v>
      </c>
      <c r="N48" s="154">
        <f t="shared" si="0"/>
        <v>13.33</v>
      </c>
      <c r="O48" s="154">
        <f>SUM(N46:N48)/3</f>
        <v>13.71</v>
      </c>
      <c r="P48" s="154">
        <f>'4.1.1'!H64</f>
        <v>13.26</v>
      </c>
      <c r="Q48" s="154">
        <f t="shared" si="4"/>
        <v>11.77</v>
      </c>
      <c r="R48" s="154">
        <f>SUM(Q46:Q48)/3</f>
        <v>12.286666666666667</v>
      </c>
      <c r="S48" s="160"/>
      <c r="T48" s="161"/>
      <c r="U48" s="161"/>
      <c r="V48" s="161"/>
      <c r="W48" s="161"/>
    </row>
    <row r="49" spans="1:23" ht="14.25" customHeight="1" x14ac:dyDescent="0.2">
      <c r="A49" s="161">
        <v>1993</v>
      </c>
      <c r="B49" s="155">
        <v>34151</v>
      </c>
      <c r="C49" s="155"/>
      <c r="D49" s="154">
        <v>46.69</v>
      </c>
      <c r="E49" s="154">
        <v>16.11</v>
      </c>
      <c r="F49" s="154"/>
      <c r="G49" s="154">
        <v>42.07</v>
      </c>
      <c r="H49" s="154">
        <v>16.93</v>
      </c>
      <c r="I49" s="154"/>
      <c r="J49" s="154">
        <v>42.58</v>
      </c>
      <c r="K49" s="154">
        <v>16.82</v>
      </c>
      <c r="L49" s="154"/>
      <c r="M49" s="154">
        <f>'4.1.1'!G65</f>
        <v>13.1</v>
      </c>
      <c r="N49" s="154">
        <f t="shared" si="0"/>
        <v>13.1</v>
      </c>
      <c r="O49" s="154"/>
      <c r="P49" s="154">
        <f>'4.1.1'!H65</f>
        <v>12.88</v>
      </c>
      <c r="Q49" s="154">
        <f t="shared" si="4"/>
        <v>11.39</v>
      </c>
      <c r="R49" s="154"/>
      <c r="S49" s="160"/>
      <c r="T49" s="161"/>
      <c r="U49" s="161"/>
      <c r="V49" s="161"/>
      <c r="W49" s="161"/>
    </row>
    <row r="50" spans="1:23" ht="14.25" customHeight="1" x14ac:dyDescent="0.2">
      <c r="A50" s="161">
        <v>1993</v>
      </c>
      <c r="B50" s="155">
        <v>34182</v>
      </c>
      <c r="C50" s="155"/>
      <c r="D50" s="154">
        <v>46.35</v>
      </c>
      <c r="E50" s="154">
        <v>15.77</v>
      </c>
      <c r="F50" s="154"/>
      <c r="G50" s="154">
        <v>41.77</v>
      </c>
      <c r="H50" s="154">
        <v>16.63</v>
      </c>
      <c r="I50" s="154"/>
      <c r="J50" s="154">
        <v>42.26</v>
      </c>
      <c r="K50" s="154">
        <v>16.5</v>
      </c>
      <c r="L50" s="154"/>
      <c r="M50" s="154">
        <f>'4.1.1'!G66</f>
        <v>12.87</v>
      </c>
      <c r="N50" s="154">
        <f t="shared" si="0"/>
        <v>12.87</v>
      </c>
      <c r="O50" s="154"/>
      <c r="P50" s="154">
        <f>'4.1.1'!H66</f>
        <v>12.66</v>
      </c>
      <c r="Q50" s="154">
        <f t="shared" si="4"/>
        <v>11.17</v>
      </c>
      <c r="R50" s="154"/>
      <c r="S50" s="160"/>
      <c r="T50" s="161"/>
      <c r="U50" s="161"/>
      <c r="V50" s="161"/>
      <c r="W50" s="161"/>
    </row>
    <row r="51" spans="1:23" ht="14.25" customHeight="1" x14ac:dyDescent="0.2">
      <c r="A51" s="161">
        <v>1993</v>
      </c>
      <c r="B51" s="155">
        <v>34213</v>
      </c>
      <c r="C51" s="155"/>
      <c r="D51" s="154">
        <v>46.5</v>
      </c>
      <c r="E51" s="154">
        <v>15.92</v>
      </c>
      <c r="F51" s="154">
        <f>SUM(E49:E51)/3</f>
        <v>15.933333333333332</v>
      </c>
      <c r="G51" s="154">
        <v>42.03</v>
      </c>
      <c r="H51" s="154">
        <v>16.89</v>
      </c>
      <c r="I51" s="154">
        <f>SUM(H49:H51)/3</f>
        <v>16.816666666666666</v>
      </c>
      <c r="J51" s="154">
        <v>42.54</v>
      </c>
      <c r="K51" s="154">
        <v>16.78</v>
      </c>
      <c r="L51" s="154">
        <f>SUM(K49:K51)/3</f>
        <v>16.7</v>
      </c>
      <c r="M51" s="154">
        <f>'4.1.1'!G67</f>
        <v>12.84</v>
      </c>
      <c r="N51" s="154">
        <f t="shared" si="0"/>
        <v>12.84</v>
      </c>
      <c r="O51" s="154">
        <f>SUM(N49:N51)/3</f>
        <v>12.936666666666667</v>
      </c>
      <c r="P51" s="154">
        <f>'4.1.1'!H67</f>
        <v>12.72</v>
      </c>
      <c r="Q51" s="154">
        <f t="shared" si="4"/>
        <v>11.23</v>
      </c>
      <c r="R51" s="154">
        <f>SUM(Q49:Q51)/3</f>
        <v>11.263333333333335</v>
      </c>
      <c r="S51" s="160"/>
      <c r="T51" s="161"/>
      <c r="U51" s="161"/>
      <c r="V51" s="161"/>
      <c r="W51" s="161"/>
    </row>
    <row r="52" spans="1:23" ht="14.25" customHeight="1" x14ac:dyDescent="0.2">
      <c r="A52" s="161">
        <v>1993</v>
      </c>
      <c r="B52" s="155">
        <v>34243</v>
      </c>
      <c r="C52" s="155"/>
      <c r="D52" s="154">
        <v>46.03</v>
      </c>
      <c r="E52" s="154">
        <v>15.45</v>
      </c>
      <c r="F52" s="154"/>
      <c r="G52" s="154">
        <v>41.92</v>
      </c>
      <c r="H52" s="154">
        <v>16.78</v>
      </c>
      <c r="I52" s="154"/>
      <c r="J52" s="154">
        <v>41.95</v>
      </c>
      <c r="K52" s="154">
        <v>16.190000000000001</v>
      </c>
      <c r="L52" s="154"/>
      <c r="M52" s="154">
        <f>'4.1.1'!G68</f>
        <v>13.64</v>
      </c>
      <c r="N52" s="154">
        <f t="shared" si="0"/>
        <v>13.64</v>
      </c>
      <c r="O52" s="154"/>
      <c r="P52" s="154">
        <f>'4.1.1'!H68</f>
        <v>13.51</v>
      </c>
      <c r="Q52" s="154">
        <f t="shared" si="4"/>
        <v>12.02</v>
      </c>
      <c r="R52" s="154"/>
      <c r="S52" s="160"/>
      <c r="T52" s="161"/>
      <c r="U52" s="161"/>
      <c r="V52" s="161"/>
      <c r="W52" s="161"/>
    </row>
    <row r="53" spans="1:23" ht="14.25" customHeight="1" x14ac:dyDescent="0.2">
      <c r="A53" s="161">
        <v>1993</v>
      </c>
      <c r="B53" s="155">
        <v>34274</v>
      </c>
      <c r="C53" s="155"/>
      <c r="D53" s="154">
        <v>46.08</v>
      </c>
      <c r="E53" s="154">
        <v>15.51</v>
      </c>
      <c r="F53" s="154"/>
      <c r="G53" s="154">
        <v>42.56</v>
      </c>
      <c r="H53" s="154">
        <v>17.420000000000002</v>
      </c>
      <c r="I53" s="154"/>
      <c r="J53" s="154">
        <v>42.03</v>
      </c>
      <c r="K53" s="154">
        <v>16.27</v>
      </c>
      <c r="L53" s="154"/>
      <c r="M53" s="154">
        <f>'4.1.1'!G69</f>
        <v>13.68</v>
      </c>
      <c r="N53" s="154">
        <f t="shared" si="0"/>
        <v>13.68</v>
      </c>
      <c r="O53" s="154"/>
      <c r="P53" s="154">
        <f>'4.1.1'!H69</f>
        <v>13.42</v>
      </c>
      <c r="Q53" s="154">
        <f t="shared" si="4"/>
        <v>11.93</v>
      </c>
      <c r="R53" s="154"/>
      <c r="S53" s="160"/>
      <c r="T53" s="161"/>
      <c r="U53" s="161"/>
      <c r="V53" s="161"/>
      <c r="W53" s="161"/>
    </row>
    <row r="54" spans="1:23" ht="14.25" customHeight="1" x14ac:dyDescent="0.2">
      <c r="A54" s="161">
        <v>1993</v>
      </c>
      <c r="B54" s="155">
        <v>34304</v>
      </c>
      <c r="C54" s="155"/>
      <c r="D54" s="154">
        <v>47.47</v>
      </c>
      <c r="E54" s="154">
        <v>14.33</v>
      </c>
      <c r="F54" s="154">
        <f>SUM(E52:E54)/3</f>
        <v>15.096666666666666</v>
      </c>
      <c r="G54" s="154">
        <v>43.92</v>
      </c>
      <c r="H54" s="154">
        <v>16.22</v>
      </c>
      <c r="I54" s="154">
        <f>SUM(H52:H54)/3</f>
        <v>16.806666666666668</v>
      </c>
      <c r="J54" s="154">
        <v>43.23</v>
      </c>
      <c r="K54" s="154">
        <v>14.91</v>
      </c>
      <c r="L54" s="154">
        <f>SUM(K52:K54)/3</f>
        <v>15.790000000000001</v>
      </c>
      <c r="M54" s="154">
        <f>'4.1.1'!G70</f>
        <v>13.35</v>
      </c>
      <c r="N54" s="154">
        <f t="shared" si="0"/>
        <v>13.35</v>
      </c>
      <c r="O54" s="154">
        <f>SUM(N52:N54)/3</f>
        <v>13.556666666666667</v>
      </c>
      <c r="P54" s="154">
        <f>'4.1.1'!H70</f>
        <v>13.14</v>
      </c>
      <c r="Q54" s="154">
        <f t="shared" ref="Q54:Q65" si="5">P54-1.64</f>
        <v>11.5</v>
      </c>
      <c r="R54" s="154">
        <f>SUM(Q52:Q54)/3</f>
        <v>11.816666666666668</v>
      </c>
      <c r="S54" s="160"/>
      <c r="T54" s="161"/>
      <c r="U54" s="161"/>
      <c r="V54" s="161"/>
      <c r="W54" s="161"/>
    </row>
    <row r="55" spans="1:23" ht="14.25" customHeight="1" x14ac:dyDescent="0.2">
      <c r="A55" s="161">
        <v>1994</v>
      </c>
      <c r="B55" s="155">
        <v>34335</v>
      </c>
      <c r="C55" s="155"/>
      <c r="D55" s="154">
        <v>47.23</v>
      </c>
      <c r="E55" s="154">
        <v>14.09</v>
      </c>
      <c r="F55" s="154"/>
      <c r="G55" s="154">
        <v>44.02</v>
      </c>
      <c r="H55" s="154">
        <v>16.32</v>
      </c>
      <c r="I55" s="154"/>
      <c r="J55" s="154">
        <v>43.26</v>
      </c>
      <c r="K55" s="154">
        <v>14.94</v>
      </c>
      <c r="L55" s="154"/>
      <c r="M55" s="154">
        <f>'4.1.1'!G71</f>
        <v>12.94</v>
      </c>
      <c r="N55" s="154">
        <f t="shared" si="0"/>
        <v>12.94</v>
      </c>
      <c r="O55" s="154"/>
      <c r="P55" s="154">
        <f>'4.1.1'!H71</f>
        <v>12.72</v>
      </c>
      <c r="Q55" s="154">
        <f t="shared" si="5"/>
        <v>11.08</v>
      </c>
      <c r="R55" s="154"/>
      <c r="S55" s="160"/>
      <c r="T55" s="161"/>
      <c r="U55" s="161"/>
      <c r="V55" s="161"/>
      <c r="W55" s="161"/>
    </row>
    <row r="56" spans="1:23" ht="14.25" customHeight="1" x14ac:dyDescent="0.2">
      <c r="A56" s="161">
        <v>1994</v>
      </c>
      <c r="B56" s="155">
        <v>34366</v>
      </c>
      <c r="C56" s="155"/>
      <c r="D56" s="154">
        <v>47.58</v>
      </c>
      <c r="E56" s="154">
        <v>14.44</v>
      </c>
      <c r="F56" s="154"/>
      <c r="G56" s="154">
        <v>43.43</v>
      </c>
      <c r="H56" s="154">
        <v>15.73</v>
      </c>
      <c r="I56" s="154"/>
      <c r="J56" s="154">
        <v>43</v>
      </c>
      <c r="K56" s="154">
        <v>14.68</v>
      </c>
      <c r="L56" s="154"/>
      <c r="M56" s="154">
        <f>'4.1.1'!G72</f>
        <v>12.87</v>
      </c>
      <c r="N56" s="154">
        <f t="shared" si="0"/>
        <v>12.87</v>
      </c>
      <c r="O56" s="154"/>
      <c r="P56" s="154">
        <f>'4.1.1'!H72</f>
        <v>12.65</v>
      </c>
      <c r="Q56" s="154">
        <f t="shared" si="5"/>
        <v>11.01</v>
      </c>
      <c r="R56" s="154"/>
      <c r="S56" s="160"/>
      <c r="T56" s="161"/>
      <c r="U56" s="161"/>
      <c r="V56" s="161"/>
      <c r="W56" s="161"/>
    </row>
    <row r="57" spans="1:23" ht="14.25" customHeight="1" x14ac:dyDescent="0.2">
      <c r="A57" s="161">
        <v>1994</v>
      </c>
      <c r="B57" s="155">
        <v>34394</v>
      </c>
      <c r="C57" s="155"/>
      <c r="D57" s="154">
        <v>47.43</v>
      </c>
      <c r="E57" s="154">
        <v>14.29</v>
      </c>
      <c r="F57" s="154">
        <f>SUM(E55:E57)/3</f>
        <v>14.273333333333333</v>
      </c>
      <c r="G57" s="154">
        <v>43.08</v>
      </c>
      <c r="H57" s="154">
        <v>15.38</v>
      </c>
      <c r="I57" s="154">
        <f>SUM(H55:H57)/3</f>
        <v>15.81</v>
      </c>
      <c r="J57" s="154">
        <v>42.85</v>
      </c>
      <c r="K57" s="154">
        <v>14.53</v>
      </c>
      <c r="L57" s="154">
        <f>SUM(K55:K57)/3</f>
        <v>14.716666666666667</v>
      </c>
      <c r="M57" s="154">
        <f>'4.1.1'!G73</f>
        <v>12.63</v>
      </c>
      <c r="N57" s="154">
        <f t="shared" si="0"/>
        <v>12.63</v>
      </c>
      <c r="O57" s="154">
        <f>SUM(N55:N57)/3</f>
        <v>12.813333333333333</v>
      </c>
      <c r="P57" s="154">
        <f>'4.1.1'!H73</f>
        <v>12.37</v>
      </c>
      <c r="Q57" s="154">
        <f t="shared" si="5"/>
        <v>10.729999999999999</v>
      </c>
      <c r="R57" s="154">
        <f>SUM(Q55:Q57)/3</f>
        <v>10.94</v>
      </c>
      <c r="S57" s="160"/>
      <c r="T57" s="161"/>
      <c r="U57" s="161"/>
      <c r="V57" s="161"/>
      <c r="W57" s="161"/>
    </row>
    <row r="58" spans="1:23" ht="14.25" customHeight="1" x14ac:dyDescent="0.2">
      <c r="A58" s="161">
        <v>1994</v>
      </c>
      <c r="B58" s="155">
        <v>34425</v>
      </c>
      <c r="C58" s="155"/>
      <c r="D58" s="154">
        <v>48</v>
      </c>
      <c r="E58" s="154">
        <v>14.86</v>
      </c>
      <c r="F58" s="154"/>
      <c r="G58" s="154">
        <v>43.73</v>
      </c>
      <c r="H58" s="154">
        <v>16.03</v>
      </c>
      <c r="I58" s="154"/>
      <c r="J58" s="154">
        <v>43.58</v>
      </c>
      <c r="K58" s="154">
        <v>15.26</v>
      </c>
      <c r="L58" s="154"/>
      <c r="M58" s="154">
        <f>'4.1.1'!G74/1.08</f>
        <v>12.62962962962963</v>
      </c>
      <c r="N58" s="154">
        <f t="shared" si="0"/>
        <v>12.62962962962963</v>
      </c>
      <c r="O58" s="154"/>
      <c r="P58" s="154">
        <f>'4.1.1'!H74/1.08</f>
        <v>12.62037037037037</v>
      </c>
      <c r="Q58" s="154">
        <f t="shared" si="5"/>
        <v>10.98037037037037</v>
      </c>
      <c r="R58" s="154"/>
      <c r="S58" s="160"/>
      <c r="T58" s="161"/>
      <c r="U58" s="161"/>
      <c r="V58" s="161"/>
      <c r="W58" s="161"/>
    </row>
    <row r="59" spans="1:23" ht="14.25" customHeight="1" x14ac:dyDescent="0.2">
      <c r="A59" s="161">
        <v>1994</v>
      </c>
      <c r="B59" s="155">
        <v>34455</v>
      </c>
      <c r="C59" s="155"/>
      <c r="D59" s="154">
        <v>48.27</v>
      </c>
      <c r="E59" s="154">
        <v>15.13</v>
      </c>
      <c r="F59" s="154"/>
      <c r="G59" s="154">
        <v>43.84</v>
      </c>
      <c r="H59" s="154">
        <v>16.14</v>
      </c>
      <c r="I59" s="154"/>
      <c r="J59" s="154">
        <v>43.68</v>
      </c>
      <c r="K59" s="154">
        <v>15.36</v>
      </c>
      <c r="L59" s="154"/>
      <c r="M59" s="154">
        <f>'4.1.1'!G75/1.08</f>
        <v>12.611111111111109</v>
      </c>
      <c r="N59" s="154">
        <f t="shared" si="0"/>
        <v>12.611111111111109</v>
      </c>
      <c r="O59" s="154"/>
      <c r="P59" s="154">
        <f>'4.1.1'!H75/1.08</f>
        <v>12.703703703703704</v>
      </c>
      <c r="Q59" s="154">
        <f t="shared" si="5"/>
        <v>11.063703703703704</v>
      </c>
      <c r="R59" s="154"/>
      <c r="S59" s="160"/>
      <c r="T59" s="161"/>
      <c r="U59" s="161"/>
      <c r="V59" s="161"/>
      <c r="W59" s="161"/>
    </row>
    <row r="60" spans="1:23" ht="14.25" customHeight="1" x14ac:dyDescent="0.2">
      <c r="A60" s="161">
        <v>1994</v>
      </c>
      <c r="B60" s="155">
        <v>34486</v>
      </c>
      <c r="C60" s="155"/>
      <c r="D60" s="154">
        <v>48.66</v>
      </c>
      <c r="E60" s="154">
        <v>15.52</v>
      </c>
      <c r="F60" s="154">
        <f>SUM(E58:E60)/3</f>
        <v>15.170000000000002</v>
      </c>
      <c r="G60" s="154">
        <v>43.86</v>
      </c>
      <c r="H60" s="154">
        <v>16.16</v>
      </c>
      <c r="I60" s="154">
        <f>SUM(H58:H60)/3</f>
        <v>16.11</v>
      </c>
      <c r="J60" s="154">
        <v>44.12</v>
      </c>
      <c r="K60" s="154">
        <v>15.8</v>
      </c>
      <c r="L60" s="154">
        <f>SUM(K58:K60)/3</f>
        <v>15.473333333333334</v>
      </c>
      <c r="M60" s="154">
        <f>'4.1.1'!G76/1.08</f>
        <v>12.212962962962962</v>
      </c>
      <c r="N60" s="154">
        <f t="shared" si="0"/>
        <v>12.212962962962962</v>
      </c>
      <c r="O60" s="154">
        <f>SUM(N58:N60)/3</f>
        <v>12.484567901234568</v>
      </c>
      <c r="P60" s="154">
        <f>'4.1.1'!H76/1.08</f>
        <v>12.314814814814815</v>
      </c>
      <c r="Q60" s="154">
        <f t="shared" si="5"/>
        <v>10.674814814814814</v>
      </c>
      <c r="R60" s="154">
        <f>SUM(Q58:Q60)/3</f>
        <v>10.906296296296297</v>
      </c>
      <c r="S60" s="160"/>
      <c r="T60" s="161"/>
      <c r="U60" s="161"/>
      <c r="V60" s="161"/>
      <c r="W60" s="161"/>
    </row>
    <row r="61" spans="1:23" ht="14.25" customHeight="1" x14ac:dyDescent="0.2">
      <c r="A61" s="161">
        <v>1994</v>
      </c>
      <c r="B61" s="155">
        <v>34516</v>
      </c>
      <c r="C61" s="155"/>
      <c r="D61" s="154">
        <v>48.46</v>
      </c>
      <c r="E61" s="154">
        <v>15.32</v>
      </c>
      <c r="F61" s="154"/>
      <c r="G61" s="154">
        <v>43.73</v>
      </c>
      <c r="H61" s="154">
        <v>16.03</v>
      </c>
      <c r="I61" s="154"/>
      <c r="J61" s="154">
        <v>43.76</v>
      </c>
      <c r="K61" s="154">
        <v>15.44</v>
      </c>
      <c r="L61" s="154"/>
      <c r="M61" s="154">
        <f>'4.1.1'!G77/1.08</f>
        <v>12.416666666666666</v>
      </c>
      <c r="N61" s="154">
        <f t="shared" si="0"/>
        <v>12.416666666666666</v>
      </c>
      <c r="O61" s="154"/>
      <c r="P61" s="154">
        <f>'4.1.1'!H77/1.08</f>
        <v>12.268518518518517</v>
      </c>
      <c r="Q61" s="154">
        <f t="shared" si="5"/>
        <v>10.628518518518517</v>
      </c>
      <c r="R61" s="154"/>
      <c r="S61" s="160"/>
      <c r="T61" s="161"/>
      <c r="U61" s="161"/>
      <c r="V61" s="161"/>
      <c r="W61" s="161"/>
    </row>
    <row r="62" spans="1:23" ht="14.25" customHeight="1" x14ac:dyDescent="0.2">
      <c r="A62" s="161">
        <v>1994</v>
      </c>
      <c r="B62" s="155">
        <v>34547</v>
      </c>
      <c r="C62" s="155"/>
      <c r="D62" s="154">
        <v>49.66</v>
      </c>
      <c r="E62" s="154">
        <v>16.52</v>
      </c>
      <c r="F62" s="154"/>
      <c r="G62" s="154">
        <v>44.34</v>
      </c>
      <c r="H62" s="154">
        <v>16.64</v>
      </c>
      <c r="I62" s="154"/>
      <c r="J62" s="154">
        <v>45.06</v>
      </c>
      <c r="K62" s="154">
        <v>16.739999999999998</v>
      </c>
      <c r="L62" s="154"/>
      <c r="M62" s="154">
        <f>'4.1.1'!G78/1.08</f>
        <v>12.509259259259258</v>
      </c>
      <c r="N62" s="154">
        <f t="shared" si="0"/>
        <v>12.509259259259258</v>
      </c>
      <c r="O62" s="154"/>
      <c r="P62" s="154">
        <f>'4.1.1'!H78/1.08</f>
        <v>12.333333333333332</v>
      </c>
      <c r="Q62" s="154">
        <f t="shared" si="5"/>
        <v>10.693333333333332</v>
      </c>
      <c r="R62" s="154"/>
      <c r="S62" s="160"/>
      <c r="T62" s="161"/>
      <c r="U62" s="161"/>
      <c r="V62" s="161"/>
      <c r="W62" s="161"/>
    </row>
    <row r="63" spans="1:23" ht="14.25" customHeight="1" x14ac:dyDescent="0.2">
      <c r="A63" s="161">
        <v>1994</v>
      </c>
      <c r="B63" s="155">
        <v>34578</v>
      </c>
      <c r="C63" s="155"/>
      <c r="D63" s="154">
        <v>49.09</v>
      </c>
      <c r="E63" s="154">
        <v>15.95</v>
      </c>
      <c r="F63" s="154">
        <f>SUM(E61:E63)/3</f>
        <v>15.93</v>
      </c>
      <c r="G63" s="154">
        <v>44.15</v>
      </c>
      <c r="H63" s="154">
        <v>16.45</v>
      </c>
      <c r="I63" s="154">
        <f>SUM(H61:H63)/3</f>
        <v>16.373333333333335</v>
      </c>
      <c r="J63" s="154">
        <v>44.83</v>
      </c>
      <c r="K63" s="154">
        <v>16.510000000000002</v>
      </c>
      <c r="L63" s="154">
        <f>SUM(K61:K63)/3</f>
        <v>16.23</v>
      </c>
      <c r="M63" s="154">
        <f>'4.1.1'!G79/1.08</f>
        <v>12.527777777777777</v>
      </c>
      <c r="N63" s="154">
        <f t="shared" si="0"/>
        <v>12.527777777777777</v>
      </c>
      <c r="O63" s="154">
        <f>SUM(N61:N63)/3</f>
        <v>12.484567901234568</v>
      </c>
      <c r="P63" s="154">
        <f>'4.1.1'!H79/1.08</f>
        <v>12.166666666666666</v>
      </c>
      <c r="Q63" s="154">
        <f t="shared" si="5"/>
        <v>10.526666666666666</v>
      </c>
      <c r="R63" s="154">
        <f>SUM(Q61:Q63)/3</f>
        <v>10.61617283950617</v>
      </c>
      <c r="S63" s="160"/>
      <c r="T63" s="161"/>
      <c r="U63" s="161"/>
      <c r="V63" s="161"/>
      <c r="W63" s="161"/>
    </row>
    <row r="64" spans="1:23" ht="14.25" customHeight="1" x14ac:dyDescent="0.2">
      <c r="A64" s="161">
        <v>1994</v>
      </c>
      <c r="B64" s="155">
        <v>34608</v>
      </c>
      <c r="C64" s="155"/>
      <c r="D64" s="154">
        <v>48.81</v>
      </c>
      <c r="E64" s="154">
        <v>15.67</v>
      </c>
      <c r="F64" s="154"/>
      <c r="G64" s="154">
        <v>43.69</v>
      </c>
      <c r="H64" s="154">
        <v>15.98</v>
      </c>
      <c r="I64" s="154"/>
      <c r="J64" s="154">
        <v>44.19</v>
      </c>
      <c r="K64" s="154">
        <v>15.87</v>
      </c>
      <c r="L64" s="154"/>
      <c r="M64" s="154">
        <f>'4.1.1'!G80/1.08</f>
        <v>12.62037037037037</v>
      </c>
      <c r="N64" s="154">
        <f t="shared" si="0"/>
        <v>12.62037037037037</v>
      </c>
      <c r="O64" s="154"/>
      <c r="P64" s="154">
        <f>'4.1.1'!H80/1.08</f>
        <v>12.287037037037036</v>
      </c>
      <c r="Q64" s="154">
        <f t="shared" si="5"/>
        <v>10.647037037037036</v>
      </c>
      <c r="R64" s="154"/>
      <c r="S64" s="160"/>
      <c r="T64" s="161"/>
      <c r="U64" s="161"/>
      <c r="V64" s="161"/>
      <c r="W64" s="161"/>
    </row>
    <row r="65" spans="1:23" ht="14.25" customHeight="1" x14ac:dyDescent="0.2">
      <c r="A65" s="161">
        <v>1994</v>
      </c>
      <c r="B65" s="155">
        <v>34639</v>
      </c>
      <c r="C65" s="155"/>
      <c r="D65" s="154">
        <v>48.01</v>
      </c>
      <c r="E65" s="154">
        <v>14.87</v>
      </c>
      <c r="F65" s="154"/>
      <c r="G65" s="154">
        <v>43.27</v>
      </c>
      <c r="H65" s="154">
        <v>15.57</v>
      </c>
      <c r="I65" s="154"/>
      <c r="J65" s="154">
        <v>43.5</v>
      </c>
      <c r="K65" s="154">
        <v>15.18</v>
      </c>
      <c r="L65" s="154"/>
      <c r="M65" s="154">
        <f>'4.1.1'!G81/1.08</f>
        <v>12.712962962962962</v>
      </c>
      <c r="N65" s="154">
        <f t="shared" si="0"/>
        <v>12.712962962962962</v>
      </c>
      <c r="O65" s="154"/>
      <c r="P65" s="154">
        <f>'4.1.1'!H81/1.08</f>
        <v>12.694444444444445</v>
      </c>
      <c r="Q65" s="154">
        <f t="shared" si="5"/>
        <v>11.054444444444444</v>
      </c>
      <c r="R65" s="154"/>
      <c r="S65" s="160"/>
      <c r="T65" s="161"/>
      <c r="U65" s="161"/>
      <c r="V65" s="161"/>
      <c r="W65" s="161"/>
    </row>
    <row r="66" spans="1:23" ht="14.25" customHeight="1" x14ac:dyDescent="0.2">
      <c r="A66" s="161">
        <v>1994</v>
      </c>
      <c r="B66" s="155">
        <v>34669</v>
      </c>
      <c r="C66" s="155"/>
      <c r="D66" s="154">
        <v>49.63</v>
      </c>
      <c r="E66" s="154">
        <v>14.37</v>
      </c>
      <c r="F66" s="154">
        <f>SUM(E64:E66)/3</f>
        <v>14.969999999999999</v>
      </c>
      <c r="G66" s="154">
        <v>45.14</v>
      </c>
      <c r="H66" s="154">
        <v>14.7</v>
      </c>
      <c r="I66" s="154">
        <f>SUM(H64:H66)/3</f>
        <v>15.416666666666666</v>
      </c>
      <c r="J66" s="154">
        <v>44.91</v>
      </c>
      <c r="K66" s="154">
        <v>14.47</v>
      </c>
      <c r="L66" s="154">
        <f>SUM(K64:K66)/3</f>
        <v>15.173333333333332</v>
      </c>
      <c r="M66" s="154">
        <f>'4.1.1'!G82/1.08</f>
        <v>12.666666666666666</v>
      </c>
      <c r="N66" s="154">
        <f t="shared" si="0"/>
        <v>12.666666666666666</v>
      </c>
      <c r="O66" s="154">
        <f>SUM(N64:N66)/3</f>
        <v>12.666666666666666</v>
      </c>
      <c r="P66" s="154">
        <f>'4.1.1'!H82/1.08</f>
        <v>13.055555555555554</v>
      </c>
      <c r="Q66" s="154">
        <f t="shared" ref="Q66:Q77" si="6">P66-2.14</f>
        <v>10.915555555555553</v>
      </c>
      <c r="R66" s="154">
        <f>SUM(Q64:Q66)/3</f>
        <v>10.872345679012346</v>
      </c>
      <c r="S66" s="160"/>
      <c r="T66" s="161"/>
      <c r="U66" s="161"/>
      <c r="V66" s="161"/>
      <c r="W66" s="161"/>
    </row>
    <row r="67" spans="1:23" ht="14.25" customHeight="1" x14ac:dyDescent="0.2">
      <c r="A67" s="161">
        <v>1995</v>
      </c>
      <c r="B67" s="155">
        <v>34700</v>
      </c>
      <c r="C67" s="155"/>
      <c r="D67" s="154">
        <v>50.31</v>
      </c>
      <c r="E67" s="154">
        <v>14.17</v>
      </c>
      <c r="F67" s="154"/>
      <c r="G67" s="154">
        <v>46.07</v>
      </c>
      <c r="H67" s="154">
        <v>14.75</v>
      </c>
      <c r="I67" s="154"/>
      <c r="J67" s="154">
        <v>45.48</v>
      </c>
      <c r="K67" s="154">
        <v>14.16</v>
      </c>
      <c r="L67" s="154"/>
      <c r="M67" s="154">
        <f>'4.1.1'!G83/1.08</f>
        <v>12.333333333333332</v>
      </c>
      <c r="N67" s="154">
        <f t="shared" si="0"/>
        <v>12.333333333333332</v>
      </c>
      <c r="O67" s="154"/>
      <c r="P67" s="154">
        <f>'4.1.1'!H83/1.08</f>
        <v>12.898148148148147</v>
      </c>
      <c r="Q67" s="154">
        <f t="shared" si="6"/>
        <v>10.758148148148146</v>
      </c>
      <c r="R67" s="154"/>
      <c r="S67" s="160"/>
      <c r="T67" s="161"/>
      <c r="U67" s="161"/>
      <c r="V67" s="161"/>
      <c r="W67" s="161"/>
    </row>
    <row r="68" spans="1:23" ht="14.25" customHeight="1" x14ac:dyDescent="0.2">
      <c r="A68" s="161">
        <v>1995</v>
      </c>
      <c r="B68" s="155">
        <v>34731</v>
      </c>
      <c r="C68" s="155"/>
      <c r="D68" s="154">
        <v>49.87</v>
      </c>
      <c r="E68" s="154">
        <v>13.73</v>
      </c>
      <c r="F68" s="154"/>
      <c r="G68" s="154">
        <v>45.57</v>
      </c>
      <c r="H68" s="154">
        <v>14.25</v>
      </c>
      <c r="I68" s="154"/>
      <c r="J68" s="154">
        <v>44.95</v>
      </c>
      <c r="K68" s="154">
        <v>13.63</v>
      </c>
      <c r="L68" s="154"/>
      <c r="M68" s="154">
        <f>'4.1.1'!G84/1.08</f>
        <v>12.592592592592592</v>
      </c>
      <c r="N68" s="154">
        <f t="shared" si="0"/>
        <v>12.592592592592592</v>
      </c>
      <c r="O68" s="154"/>
      <c r="P68" s="154">
        <f>'4.1.1'!H84/1.08</f>
        <v>12.777777777777777</v>
      </c>
      <c r="Q68" s="154">
        <f t="shared" si="6"/>
        <v>10.637777777777776</v>
      </c>
      <c r="R68" s="154"/>
      <c r="S68" s="160"/>
      <c r="T68" s="161"/>
      <c r="U68" s="161"/>
      <c r="V68" s="161"/>
      <c r="W68" s="161"/>
    </row>
    <row r="69" spans="1:23" ht="14.25" customHeight="1" x14ac:dyDescent="0.2">
      <c r="A69" s="161">
        <v>1995</v>
      </c>
      <c r="B69" s="155">
        <v>34759</v>
      </c>
      <c r="C69" s="155"/>
      <c r="D69" s="154">
        <v>50.2</v>
      </c>
      <c r="E69" s="154">
        <v>14.06</v>
      </c>
      <c r="F69" s="154">
        <f>SUM(E67:E69)/3</f>
        <v>13.986666666666666</v>
      </c>
      <c r="G69" s="154">
        <v>45.85</v>
      </c>
      <c r="H69" s="154">
        <v>14.53</v>
      </c>
      <c r="I69" s="154">
        <f>SUM(H67:H69)/3</f>
        <v>14.51</v>
      </c>
      <c r="J69" s="154">
        <v>45.28</v>
      </c>
      <c r="K69" s="154">
        <v>13.96</v>
      </c>
      <c r="L69" s="154">
        <f>SUM(K67:K69)/3</f>
        <v>13.916666666666666</v>
      </c>
      <c r="M69" s="154">
        <f>'4.1.1'!G85/1.08</f>
        <v>12.685185185185183</v>
      </c>
      <c r="N69" s="154">
        <f t="shared" si="0"/>
        <v>12.685185185185183</v>
      </c>
      <c r="O69" s="154">
        <f>SUM(N67:N69)/3</f>
        <v>12.537037037037036</v>
      </c>
      <c r="P69" s="154">
        <f>'4.1.1'!H85/1.08</f>
        <v>12.749999999999998</v>
      </c>
      <c r="Q69" s="154">
        <f t="shared" si="6"/>
        <v>10.609999999999998</v>
      </c>
      <c r="R69" s="154">
        <f>SUM(Q67:Q69)/3</f>
        <v>10.66864197530864</v>
      </c>
      <c r="S69" s="160"/>
      <c r="T69" s="161"/>
      <c r="U69" s="161"/>
      <c r="V69" s="161"/>
      <c r="W69" s="161"/>
    </row>
    <row r="70" spans="1:23" ht="14.25" customHeight="1" x14ac:dyDescent="0.2">
      <c r="A70" s="161">
        <v>1995</v>
      </c>
      <c r="B70" s="155">
        <v>34790</v>
      </c>
      <c r="C70" s="155"/>
      <c r="D70" s="154">
        <v>51.14</v>
      </c>
      <c r="E70" s="154">
        <v>15</v>
      </c>
      <c r="F70" s="154"/>
      <c r="G70" s="154">
        <v>46.58</v>
      </c>
      <c r="H70" s="154">
        <v>15.26</v>
      </c>
      <c r="I70" s="154"/>
      <c r="J70" s="154">
        <v>46.03</v>
      </c>
      <c r="K70" s="154">
        <v>14.71</v>
      </c>
      <c r="L70" s="154"/>
      <c r="M70" s="154">
        <f>'4.1.1'!G86/1.08</f>
        <v>12.861111111111111</v>
      </c>
      <c r="N70" s="154">
        <f t="shared" si="0"/>
        <v>12.861111111111111</v>
      </c>
      <c r="O70" s="154"/>
      <c r="P70" s="154">
        <f>'4.1.1'!H86/1.08</f>
        <v>13.092592592592592</v>
      </c>
      <c r="Q70" s="154">
        <f t="shared" si="6"/>
        <v>10.952592592592591</v>
      </c>
      <c r="R70" s="154"/>
      <c r="S70" s="160"/>
      <c r="T70" s="161"/>
      <c r="U70" s="161"/>
      <c r="V70" s="161"/>
      <c r="W70" s="161"/>
    </row>
    <row r="71" spans="1:23" ht="14.25" customHeight="1" x14ac:dyDescent="0.2">
      <c r="A71" s="161">
        <v>1995</v>
      </c>
      <c r="B71" s="155">
        <v>34820</v>
      </c>
      <c r="C71" s="155"/>
      <c r="D71" s="154">
        <v>51.42</v>
      </c>
      <c r="E71" s="154">
        <v>15.28</v>
      </c>
      <c r="F71" s="154"/>
      <c r="G71" s="154">
        <v>46.72</v>
      </c>
      <c r="H71" s="154">
        <v>15.4</v>
      </c>
      <c r="I71" s="154"/>
      <c r="J71" s="154">
        <v>46.48</v>
      </c>
      <c r="K71" s="154">
        <v>15.16</v>
      </c>
      <c r="L71" s="154"/>
      <c r="M71" s="154">
        <f>'4.1.1'!G87/1.08</f>
        <v>12.759259259259258</v>
      </c>
      <c r="N71" s="154">
        <f t="shared" ref="N71:N134" si="7">M71-0</f>
        <v>12.759259259259258</v>
      </c>
      <c r="O71" s="154"/>
      <c r="P71" s="154">
        <f>'4.1.1'!H87/1.08</f>
        <v>12.888888888888888</v>
      </c>
      <c r="Q71" s="154">
        <f t="shared" si="6"/>
        <v>10.748888888888887</v>
      </c>
      <c r="R71" s="154"/>
      <c r="S71" s="160"/>
      <c r="T71" s="161"/>
      <c r="U71" s="161"/>
      <c r="V71" s="161"/>
      <c r="W71" s="161"/>
    </row>
    <row r="72" spans="1:23" ht="14.25" customHeight="1" x14ac:dyDescent="0.2">
      <c r="A72" s="161">
        <v>1995</v>
      </c>
      <c r="B72" s="155">
        <v>34851</v>
      </c>
      <c r="C72" s="155"/>
      <c r="D72" s="154">
        <v>51.38</v>
      </c>
      <c r="E72" s="154">
        <v>15.24</v>
      </c>
      <c r="F72" s="154">
        <f>SUM(E70:E72)/3</f>
        <v>15.173333333333334</v>
      </c>
      <c r="G72" s="154">
        <v>46.55</v>
      </c>
      <c r="H72" s="154">
        <v>15.23</v>
      </c>
      <c r="I72" s="154">
        <f>SUM(H70:H72)/3</f>
        <v>15.296666666666667</v>
      </c>
      <c r="J72" s="154">
        <v>46.43</v>
      </c>
      <c r="K72" s="154">
        <v>15.11</v>
      </c>
      <c r="L72" s="154">
        <f>SUM(K70:K72)/3</f>
        <v>14.993333333333334</v>
      </c>
      <c r="M72" s="154">
        <f>'4.1.1'!G88/1.08</f>
        <v>12.314814814814815</v>
      </c>
      <c r="N72" s="154">
        <f t="shared" si="7"/>
        <v>12.314814814814815</v>
      </c>
      <c r="O72" s="154">
        <f>SUM(N70:N72)/3</f>
        <v>12.645061728395062</v>
      </c>
      <c r="P72" s="154">
        <f>'4.1.1'!H88/1.08</f>
        <v>12.62962962962963</v>
      </c>
      <c r="Q72" s="154">
        <f t="shared" si="6"/>
        <v>10.489629629629629</v>
      </c>
      <c r="R72" s="154">
        <f>SUM(Q70:Q72)/3</f>
        <v>10.730370370370371</v>
      </c>
      <c r="S72" s="160"/>
      <c r="T72" s="161"/>
      <c r="U72" s="161"/>
      <c r="V72" s="161"/>
      <c r="W72" s="161"/>
    </row>
    <row r="73" spans="1:23" ht="14.25" customHeight="1" x14ac:dyDescent="0.2">
      <c r="A73" s="161">
        <v>1995</v>
      </c>
      <c r="B73" s="155">
        <v>34881</v>
      </c>
      <c r="C73" s="155"/>
      <c r="D73" s="154">
        <v>51.5</v>
      </c>
      <c r="E73" s="154">
        <v>15.36</v>
      </c>
      <c r="F73" s="154"/>
      <c r="G73" s="154">
        <v>46.61</v>
      </c>
      <c r="H73" s="154">
        <v>15.29</v>
      </c>
      <c r="I73" s="154"/>
      <c r="J73" s="154">
        <v>46.38</v>
      </c>
      <c r="K73" s="154">
        <v>15.06</v>
      </c>
      <c r="L73" s="154"/>
      <c r="M73" s="154">
        <f>'4.1.1'!G89/1.08</f>
        <v>12.537037037037035</v>
      </c>
      <c r="N73" s="154">
        <f t="shared" si="7"/>
        <v>12.537037037037035</v>
      </c>
      <c r="O73" s="154"/>
      <c r="P73" s="154">
        <f>'4.1.1'!H89/1.08</f>
        <v>12.24074074074074</v>
      </c>
      <c r="Q73" s="154">
        <f t="shared" si="6"/>
        <v>10.10074074074074</v>
      </c>
      <c r="R73" s="154"/>
      <c r="S73" s="160"/>
      <c r="T73" s="161"/>
      <c r="U73" s="161"/>
      <c r="V73" s="161"/>
      <c r="W73" s="161"/>
    </row>
    <row r="74" spans="1:23" ht="14.25" customHeight="1" x14ac:dyDescent="0.2">
      <c r="A74" s="161">
        <v>1995</v>
      </c>
      <c r="B74" s="155">
        <v>34912</v>
      </c>
      <c r="C74" s="155"/>
      <c r="D74" s="154">
        <v>51.18</v>
      </c>
      <c r="E74" s="154">
        <v>15.04</v>
      </c>
      <c r="F74" s="154"/>
      <c r="G74" s="154">
        <v>46.23</v>
      </c>
      <c r="H74" s="154">
        <v>14.91</v>
      </c>
      <c r="I74" s="154"/>
      <c r="J74" s="154">
        <v>46.12</v>
      </c>
      <c r="K74" s="154">
        <v>14.8</v>
      </c>
      <c r="L74" s="154"/>
      <c r="M74" s="154">
        <f>'4.1.1'!G90/1.08</f>
        <v>12.796296296296296</v>
      </c>
      <c r="N74" s="154">
        <f t="shared" si="7"/>
        <v>12.796296296296296</v>
      </c>
      <c r="O74" s="154"/>
      <c r="P74" s="154">
        <f>'4.1.1'!H90/1.08</f>
        <v>12.648148148148147</v>
      </c>
      <c r="Q74" s="154">
        <f t="shared" si="6"/>
        <v>10.508148148148146</v>
      </c>
      <c r="R74" s="154"/>
      <c r="S74" s="160"/>
      <c r="T74" s="161"/>
      <c r="U74" s="161"/>
      <c r="V74" s="161"/>
      <c r="W74" s="161"/>
    </row>
    <row r="75" spans="1:23" ht="14.25" customHeight="1" x14ac:dyDescent="0.2">
      <c r="A75" s="161">
        <v>1995</v>
      </c>
      <c r="B75" s="155">
        <v>34943</v>
      </c>
      <c r="C75" s="155"/>
      <c r="D75" s="154">
        <v>50.47</v>
      </c>
      <c r="E75" s="154">
        <v>14.33</v>
      </c>
      <c r="F75" s="154">
        <f>SUM(E73:E75)/3</f>
        <v>14.909999999999998</v>
      </c>
      <c r="G75" s="154">
        <v>45.53</v>
      </c>
      <c r="H75" s="154">
        <v>14.21</v>
      </c>
      <c r="I75" s="154">
        <f>SUM(H73:H75)/3</f>
        <v>14.803333333333333</v>
      </c>
      <c r="J75" s="154">
        <v>45.43</v>
      </c>
      <c r="K75" s="154">
        <v>14.11</v>
      </c>
      <c r="L75" s="154">
        <f>SUM(K73:K75)/3</f>
        <v>14.656666666666666</v>
      </c>
      <c r="M75" s="154">
        <f>'4.1.1'!G91/1.08</f>
        <v>13.074074074074073</v>
      </c>
      <c r="N75" s="154">
        <f t="shared" si="7"/>
        <v>13.074074074074073</v>
      </c>
      <c r="O75" s="154">
        <f>SUM(N73:N75)/3</f>
        <v>12.802469135802468</v>
      </c>
      <c r="P75" s="154">
        <f>'4.1.1'!H91/1.08</f>
        <v>12.888888888888888</v>
      </c>
      <c r="Q75" s="154">
        <f t="shared" si="6"/>
        <v>10.748888888888887</v>
      </c>
      <c r="R75" s="154">
        <f>SUM(Q73:Q75)/3</f>
        <v>10.452592592592589</v>
      </c>
      <c r="S75" s="160"/>
      <c r="T75" s="161"/>
      <c r="U75" s="161"/>
      <c r="V75" s="161"/>
      <c r="W75" s="161"/>
    </row>
    <row r="76" spans="1:23" ht="14.25" customHeight="1" x14ac:dyDescent="0.2">
      <c r="A76" s="161">
        <v>1995</v>
      </c>
      <c r="B76" s="155">
        <v>34973</v>
      </c>
      <c r="C76" s="155"/>
      <c r="D76" s="154">
        <v>50.05</v>
      </c>
      <c r="E76" s="154">
        <v>13.91</v>
      </c>
      <c r="F76" s="154"/>
      <c r="G76" s="154">
        <v>45.19</v>
      </c>
      <c r="H76" s="154">
        <v>13.87</v>
      </c>
      <c r="I76" s="154"/>
      <c r="J76" s="154">
        <v>44.92</v>
      </c>
      <c r="K76" s="154">
        <v>13.6</v>
      </c>
      <c r="L76" s="154"/>
      <c r="M76" s="154">
        <f>'4.1.1'!G92/1.08</f>
        <v>12.87962962962963</v>
      </c>
      <c r="N76" s="154">
        <f t="shared" si="7"/>
        <v>12.87962962962963</v>
      </c>
      <c r="O76" s="154"/>
      <c r="P76" s="154">
        <f>'4.1.1'!H92/1.08</f>
        <v>12.657407407407407</v>
      </c>
      <c r="Q76" s="154">
        <f t="shared" si="6"/>
        <v>10.517407407407406</v>
      </c>
      <c r="R76" s="154"/>
      <c r="S76" s="160"/>
      <c r="T76" s="161"/>
      <c r="U76" s="161"/>
      <c r="V76" s="161"/>
      <c r="W76" s="161"/>
    </row>
    <row r="77" spans="1:23" ht="14.25" customHeight="1" x14ac:dyDescent="0.2">
      <c r="A77" s="161">
        <v>1995</v>
      </c>
      <c r="B77" s="155">
        <v>35004</v>
      </c>
      <c r="C77" s="155"/>
      <c r="D77" s="154">
        <v>49.55</v>
      </c>
      <c r="E77" s="154">
        <v>13.41</v>
      </c>
      <c r="F77" s="154"/>
      <c r="G77" s="154">
        <v>44.71</v>
      </c>
      <c r="H77" s="154">
        <v>13.39</v>
      </c>
      <c r="I77" s="154"/>
      <c r="J77" s="154">
        <v>44.23</v>
      </c>
      <c r="K77" s="154">
        <v>12.91</v>
      </c>
      <c r="L77" s="154"/>
      <c r="M77" s="154">
        <f>'4.1.1'!G93/1.08</f>
        <v>12.898148148148147</v>
      </c>
      <c r="N77" s="154">
        <f t="shared" si="7"/>
        <v>12.898148148148147</v>
      </c>
      <c r="O77" s="154"/>
      <c r="P77" s="154">
        <f>'4.1.1'!H93/1.08</f>
        <v>12.833333333333332</v>
      </c>
      <c r="Q77" s="154">
        <f t="shared" si="6"/>
        <v>10.693333333333332</v>
      </c>
      <c r="R77" s="154"/>
      <c r="S77" s="160"/>
      <c r="T77" s="161"/>
      <c r="U77" s="161"/>
      <c r="V77" s="161"/>
      <c r="W77" s="161"/>
    </row>
    <row r="78" spans="1:23" ht="14.25" customHeight="1" x14ac:dyDescent="0.2">
      <c r="A78" s="161">
        <v>1995</v>
      </c>
      <c r="B78" s="155">
        <v>35034</v>
      </c>
      <c r="C78" s="155"/>
      <c r="D78" s="154">
        <v>52.62</v>
      </c>
      <c r="E78" s="154">
        <v>13.5</v>
      </c>
      <c r="F78" s="154">
        <f>SUM(E76:E78)/3</f>
        <v>13.606666666666667</v>
      </c>
      <c r="G78" s="154">
        <v>48.34</v>
      </c>
      <c r="H78" s="154">
        <v>14.04</v>
      </c>
      <c r="I78" s="154">
        <f>SUM(H76:H78)/3</f>
        <v>13.766666666666666</v>
      </c>
      <c r="J78" s="154">
        <v>47.4</v>
      </c>
      <c r="K78" s="154">
        <v>13.1</v>
      </c>
      <c r="L78" s="154">
        <f>SUM(K76:K78)/3</f>
        <v>13.203333333333333</v>
      </c>
      <c r="M78" s="154">
        <f>'4.1.1'!G94/1.08</f>
        <v>13.601851851851851</v>
      </c>
      <c r="N78" s="154">
        <f t="shared" si="7"/>
        <v>13.601851851851851</v>
      </c>
      <c r="O78" s="154">
        <f>SUM(N76:N78)/3</f>
        <v>13.126543209876544</v>
      </c>
      <c r="P78" s="154">
        <f>'4.1.1'!H94/1.08</f>
        <v>13.814814814814813</v>
      </c>
      <c r="Q78" s="154">
        <f t="shared" ref="Q78:Q89" si="8">P78-2.33</f>
        <v>11.484814814814813</v>
      </c>
      <c r="R78" s="154">
        <f>SUM(Q76:Q78)/3</f>
        <v>10.898518518518516</v>
      </c>
      <c r="S78" s="160"/>
      <c r="T78" s="161"/>
      <c r="U78" s="161"/>
      <c r="V78" s="161"/>
      <c r="W78" s="161"/>
    </row>
    <row r="79" spans="1:23" ht="14.25" customHeight="1" x14ac:dyDescent="0.2">
      <c r="A79" s="161">
        <v>1996</v>
      </c>
      <c r="B79" s="155">
        <v>35065</v>
      </c>
      <c r="C79" s="155"/>
      <c r="D79" s="154">
        <v>52.74</v>
      </c>
      <c r="E79" s="154">
        <v>13.62</v>
      </c>
      <c r="F79" s="154"/>
      <c r="G79" s="154">
        <v>48.88</v>
      </c>
      <c r="H79" s="154">
        <v>14.58</v>
      </c>
      <c r="I79" s="154"/>
      <c r="J79" s="154">
        <v>47.6</v>
      </c>
      <c r="K79" s="154">
        <v>13.3</v>
      </c>
      <c r="L79" s="154"/>
      <c r="M79" s="154">
        <f>'4.1.1'!G95/1.08</f>
        <v>14.24074074074074</v>
      </c>
      <c r="N79" s="154">
        <f t="shared" si="7"/>
        <v>14.24074074074074</v>
      </c>
      <c r="O79" s="154"/>
      <c r="P79" s="154">
        <f>'4.1.1'!H95/1.08</f>
        <v>14.685185185185183</v>
      </c>
      <c r="Q79" s="154">
        <f t="shared" si="8"/>
        <v>12.355185185185183</v>
      </c>
      <c r="R79" s="154"/>
      <c r="S79" s="160"/>
      <c r="T79" s="161"/>
      <c r="U79" s="161"/>
      <c r="V79" s="161"/>
      <c r="W79" s="161"/>
    </row>
    <row r="80" spans="1:23" ht="14.25" customHeight="1" x14ac:dyDescent="0.2">
      <c r="A80" s="161">
        <v>1996</v>
      </c>
      <c r="B80" s="155">
        <v>35096</v>
      </c>
      <c r="C80" s="155"/>
      <c r="D80" s="154">
        <v>50.83</v>
      </c>
      <c r="E80" s="154">
        <v>11.71</v>
      </c>
      <c r="F80" s="154"/>
      <c r="G80" s="154">
        <v>47.36</v>
      </c>
      <c r="H80" s="154">
        <v>13.06</v>
      </c>
      <c r="I80" s="154"/>
      <c r="J80" s="154">
        <v>46.34</v>
      </c>
      <c r="K80" s="154">
        <v>12.04</v>
      </c>
      <c r="L80" s="154"/>
      <c r="M80" s="154">
        <f>'4.1.1'!G96/1.08</f>
        <v>13.962962962962962</v>
      </c>
      <c r="N80" s="154">
        <f t="shared" si="7"/>
        <v>13.962962962962962</v>
      </c>
      <c r="O80" s="154"/>
      <c r="P80" s="154">
        <f>'4.1.1'!H96/1.08</f>
        <v>14.453703703703702</v>
      </c>
      <c r="Q80" s="154">
        <f t="shared" si="8"/>
        <v>12.123703703703702</v>
      </c>
      <c r="R80" s="154"/>
      <c r="S80" s="160"/>
      <c r="T80" s="161"/>
      <c r="U80" s="161"/>
      <c r="V80" s="161"/>
      <c r="W80" s="161"/>
    </row>
    <row r="81" spans="1:23" ht="14.25" customHeight="1" x14ac:dyDescent="0.2">
      <c r="A81" s="161">
        <v>1996</v>
      </c>
      <c r="B81" s="155">
        <v>35125</v>
      </c>
      <c r="C81" s="155"/>
      <c r="D81" s="154">
        <v>50.45</v>
      </c>
      <c r="E81" s="154">
        <v>11.33</v>
      </c>
      <c r="F81" s="154">
        <f>SUM(E79:E81)/3</f>
        <v>12.219999999999999</v>
      </c>
      <c r="G81" s="154">
        <v>47.15</v>
      </c>
      <c r="H81" s="154">
        <v>12.85</v>
      </c>
      <c r="I81" s="154">
        <f>SUM(H79:H81)/3</f>
        <v>13.496666666666668</v>
      </c>
      <c r="J81" s="154">
        <v>46.13</v>
      </c>
      <c r="K81" s="154">
        <v>11.83</v>
      </c>
      <c r="L81" s="154">
        <f>SUM(K79:K81)/3</f>
        <v>12.39</v>
      </c>
      <c r="M81" s="154">
        <f>'4.1.1'!G97/1.08</f>
        <v>14.842592592592593</v>
      </c>
      <c r="N81" s="154">
        <f t="shared" si="7"/>
        <v>14.842592592592593</v>
      </c>
      <c r="O81" s="154">
        <f>SUM(N79:N81)/3</f>
        <v>14.348765432098766</v>
      </c>
      <c r="P81" s="154">
        <f>'4.1.1'!H97/1.08</f>
        <v>15.120370370370368</v>
      </c>
      <c r="Q81" s="154">
        <f t="shared" si="8"/>
        <v>12.790370370370368</v>
      </c>
      <c r="R81" s="154">
        <f>SUM(Q79:Q81)/3</f>
        <v>12.423086419753085</v>
      </c>
      <c r="S81" s="160"/>
      <c r="T81" s="161"/>
      <c r="U81" s="161"/>
      <c r="V81" s="161"/>
      <c r="W81" s="161"/>
    </row>
    <row r="82" spans="1:23" ht="14.25" customHeight="1" x14ac:dyDescent="0.2">
      <c r="A82" s="161">
        <v>1996</v>
      </c>
      <c r="B82" s="155">
        <v>35156</v>
      </c>
      <c r="C82" s="155"/>
      <c r="D82" s="154">
        <v>51.36</v>
      </c>
      <c r="E82" s="154">
        <v>12.24</v>
      </c>
      <c r="F82" s="154"/>
      <c r="G82" s="154">
        <v>48.02</v>
      </c>
      <c r="H82" s="154">
        <v>13.72</v>
      </c>
      <c r="I82" s="154"/>
      <c r="J82" s="154">
        <v>47.01</v>
      </c>
      <c r="K82" s="154">
        <v>12.71</v>
      </c>
      <c r="L82" s="154"/>
      <c r="M82" s="154">
        <f>'4.1.1'!G98/1.08</f>
        <v>15.342592592592592</v>
      </c>
      <c r="N82" s="154">
        <f t="shared" si="7"/>
        <v>15.342592592592592</v>
      </c>
      <c r="O82" s="154"/>
      <c r="P82" s="154">
        <f>'4.1.1'!H98/1.08</f>
        <v>15.787037037037036</v>
      </c>
      <c r="Q82" s="154">
        <f t="shared" si="8"/>
        <v>13.457037037037036</v>
      </c>
      <c r="R82" s="154"/>
      <c r="S82" s="160"/>
      <c r="T82" s="161"/>
      <c r="U82" s="161"/>
      <c r="V82" s="161"/>
      <c r="W82" s="161"/>
    </row>
    <row r="83" spans="1:23" ht="14.25" customHeight="1" x14ac:dyDescent="0.2">
      <c r="A83" s="161">
        <v>1996</v>
      </c>
      <c r="B83" s="155">
        <v>35186</v>
      </c>
      <c r="C83" s="155"/>
      <c r="D83" s="154">
        <v>51.3</v>
      </c>
      <c r="E83" s="154">
        <v>12.18</v>
      </c>
      <c r="F83" s="154"/>
      <c r="G83" s="154">
        <v>47.85</v>
      </c>
      <c r="H83" s="154">
        <v>13.56</v>
      </c>
      <c r="I83" s="154"/>
      <c r="J83" s="154">
        <v>46.92</v>
      </c>
      <c r="K83" s="154">
        <v>12.62</v>
      </c>
      <c r="L83" s="154"/>
      <c r="M83" s="154">
        <f>'4.1.1'!G99/1.08</f>
        <v>14.129629629629628</v>
      </c>
      <c r="N83" s="154">
        <f t="shared" si="7"/>
        <v>14.129629629629628</v>
      </c>
      <c r="O83" s="154"/>
      <c r="P83" s="154">
        <f>'4.1.1'!H99/1.08</f>
        <v>14.611111111111109</v>
      </c>
      <c r="Q83" s="154">
        <f t="shared" si="8"/>
        <v>12.281111111111109</v>
      </c>
      <c r="R83" s="154"/>
      <c r="S83" s="160"/>
      <c r="T83" s="161"/>
      <c r="U83" s="161"/>
      <c r="V83" s="161"/>
      <c r="W83" s="161"/>
    </row>
    <row r="84" spans="1:23" ht="14.25" customHeight="1" x14ac:dyDescent="0.2">
      <c r="A84" s="161">
        <v>1996</v>
      </c>
      <c r="B84" s="155">
        <v>35217</v>
      </c>
      <c r="C84" s="155"/>
      <c r="D84" s="154">
        <v>50.76</v>
      </c>
      <c r="E84" s="154">
        <v>11.64</v>
      </c>
      <c r="F84" s="154">
        <f>SUM(E82:E84)/3</f>
        <v>12.020000000000001</v>
      </c>
      <c r="G84" s="154">
        <v>47.32</v>
      </c>
      <c r="H84" s="154">
        <v>13.02</v>
      </c>
      <c r="I84" s="154">
        <f>SUM(H82:H84)/3</f>
        <v>13.433333333333332</v>
      </c>
      <c r="J84" s="154">
        <v>46.53</v>
      </c>
      <c r="K84" s="154">
        <v>12.23</v>
      </c>
      <c r="L84" s="154">
        <f>SUM(K82:K84)/3</f>
        <v>12.520000000000001</v>
      </c>
      <c r="M84" s="154">
        <f>'4.1.1'!G100/1.08</f>
        <v>13.379629629629628</v>
      </c>
      <c r="N84" s="154">
        <f t="shared" si="7"/>
        <v>13.379629629629628</v>
      </c>
      <c r="O84" s="154">
        <f>SUM(N82:N84)/3</f>
        <v>14.283950617283949</v>
      </c>
      <c r="P84" s="154">
        <f>'4.1.1'!H100/1.08</f>
        <v>13.935185185185185</v>
      </c>
      <c r="Q84" s="154">
        <f t="shared" si="8"/>
        <v>11.605185185185185</v>
      </c>
      <c r="R84" s="154">
        <f>SUM(Q82:Q84)/3</f>
        <v>12.447777777777778</v>
      </c>
      <c r="S84" s="160"/>
      <c r="T84" s="161"/>
      <c r="U84" s="161"/>
      <c r="V84" s="161"/>
      <c r="W84" s="161"/>
    </row>
    <row r="85" spans="1:23" ht="14.25" customHeight="1" x14ac:dyDescent="0.2">
      <c r="A85" s="161">
        <v>1996</v>
      </c>
      <c r="B85" s="155">
        <v>35247</v>
      </c>
      <c r="C85" s="155"/>
      <c r="D85" s="154">
        <v>50.63</v>
      </c>
      <c r="E85" s="154">
        <v>11.51</v>
      </c>
      <c r="F85" s="154"/>
      <c r="G85" s="154">
        <v>47</v>
      </c>
      <c r="H85" s="154">
        <v>12.7</v>
      </c>
      <c r="I85" s="154"/>
      <c r="J85" s="154">
        <v>46.25</v>
      </c>
      <c r="K85" s="154">
        <v>11.95</v>
      </c>
      <c r="L85" s="154"/>
      <c r="M85" s="154">
        <f>'4.1.1'!G101/1.08</f>
        <v>13.546296296296296</v>
      </c>
      <c r="N85" s="154">
        <f t="shared" si="7"/>
        <v>13.546296296296296</v>
      </c>
      <c r="O85" s="154"/>
      <c r="P85" s="154">
        <f>'4.1.1'!H101/1.08</f>
        <v>14.287037037037036</v>
      </c>
      <c r="Q85" s="154">
        <f t="shared" si="8"/>
        <v>11.957037037037036</v>
      </c>
      <c r="R85" s="154"/>
      <c r="S85" s="160"/>
      <c r="T85" s="161"/>
      <c r="U85" s="161"/>
      <c r="V85" s="161"/>
      <c r="W85" s="161"/>
    </row>
    <row r="86" spans="1:23" ht="14.25" customHeight="1" x14ac:dyDescent="0.2">
      <c r="A86" s="161">
        <v>1996</v>
      </c>
      <c r="B86" s="155">
        <v>35278</v>
      </c>
      <c r="C86" s="155"/>
      <c r="D86" s="154">
        <v>52.35</v>
      </c>
      <c r="E86" s="154">
        <v>13.23</v>
      </c>
      <c r="F86" s="154"/>
      <c r="G86" s="154">
        <v>49.04</v>
      </c>
      <c r="H86" s="154">
        <v>14.74</v>
      </c>
      <c r="I86" s="154"/>
      <c r="J86" s="154">
        <v>48.31</v>
      </c>
      <c r="K86" s="154">
        <v>14.02</v>
      </c>
      <c r="L86" s="154"/>
      <c r="M86" s="154">
        <f>'4.1.1'!G102/1.08</f>
        <v>13.824074074074073</v>
      </c>
      <c r="N86" s="154">
        <f t="shared" si="7"/>
        <v>13.824074074074073</v>
      </c>
      <c r="O86" s="154"/>
      <c r="P86" s="154">
        <f>'4.1.1'!H102/1.08</f>
        <v>14.370370370370368</v>
      </c>
      <c r="Q86" s="154">
        <f t="shared" si="8"/>
        <v>12.040370370370368</v>
      </c>
      <c r="R86" s="154"/>
      <c r="S86" s="160"/>
      <c r="T86" s="161"/>
      <c r="U86" s="161"/>
      <c r="V86" s="161"/>
      <c r="W86" s="161"/>
    </row>
    <row r="87" spans="1:23" ht="14.25" customHeight="1" x14ac:dyDescent="0.2">
      <c r="A87" s="161">
        <v>1996</v>
      </c>
      <c r="B87" s="155">
        <v>35309</v>
      </c>
      <c r="C87" s="155"/>
      <c r="D87" s="154">
        <v>53.65</v>
      </c>
      <c r="E87" s="154">
        <v>14.53</v>
      </c>
      <c r="F87" s="154">
        <f>SUM(E85:E87)/3</f>
        <v>13.090000000000002</v>
      </c>
      <c r="G87" s="154">
        <v>50.03</v>
      </c>
      <c r="H87" s="154">
        <v>15.73</v>
      </c>
      <c r="I87" s="154">
        <f>SUM(H85:H87)/3</f>
        <v>14.39</v>
      </c>
      <c r="J87" s="154">
        <v>49.57</v>
      </c>
      <c r="K87" s="154">
        <v>15.27</v>
      </c>
      <c r="L87" s="154">
        <f>SUM(K85:K87)/3</f>
        <v>13.746666666666664</v>
      </c>
      <c r="M87" s="154">
        <f>'4.1.1'!G103/1.08</f>
        <v>15.787037037037036</v>
      </c>
      <c r="N87" s="154">
        <f t="shared" si="7"/>
        <v>15.787037037037036</v>
      </c>
      <c r="O87" s="154">
        <f>SUM(N85:N87)/3</f>
        <v>14.385802469135802</v>
      </c>
      <c r="P87" s="154">
        <f>'4.1.1'!H103/1.08</f>
        <v>16.212962962962962</v>
      </c>
      <c r="Q87" s="154">
        <f t="shared" si="8"/>
        <v>13.882962962962962</v>
      </c>
      <c r="R87" s="154">
        <f>SUM(Q85:Q87)/3</f>
        <v>12.626790123456788</v>
      </c>
      <c r="S87" s="160"/>
      <c r="T87" s="161"/>
      <c r="U87" s="161"/>
      <c r="V87" s="161"/>
      <c r="W87" s="161"/>
    </row>
    <row r="88" spans="1:23" ht="14.25" customHeight="1" x14ac:dyDescent="0.2">
      <c r="A88" s="161">
        <v>1996</v>
      </c>
      <c r="B88" s="155">
        <v>35339</v>
      </c>
      <c r="C88" s="155"/>
      <c r="D88" s="154">
        <v>54.22</v>
      </c>
      <c r="E88" s="154">
        <v>15.1</v>
      </c>
      <c r="F88" s="154"/>
      <c r="G88" s="154">
        <v>51.63</v>
      </c>
      <c r="H88" s="154">
        <v>17.329999999999998</v>
      </c>
      <c r="I88" s="154"/>
      <c r="J88" s="154">
        <v>50.03</v>
      </c>
      <c r="K88" s="154">
        <v>15.73</v>
      </c>
      <c r="L88" s="154"/>
      <c r="M88" s="154">
        <f>'4.1.1'!G104/1.08</f>
        <v>16.657407407407405</v>
      </c>
      <c r="N88" s="154">
        <f t="shared" si="7"/>
        <v>16.657407407407405</v>
      </c>
      <c r="O88" s="154"/>
      <c r="P88" s="154">
        <f>'4.1.1'!H104/1.08</f>
        <v>17.324074074074073</v>
      </c>
      <c r="Q88" s="154">
        <f t="shared" si="8"/>
        <v>14.994074074074073</v>
      </c>
      <c r="R88" s="154"/>
      <c r="S88" s="160"/>
      <c r="T88" s="161"/>
      <c r="U88" s="161"/>
      <c r="V88" s="161"/>
      <c r="W88" s="161"/>
    </row>
    <row r="89" spans="1:23" ht="14.25" customHeight="1" x14ac:dyDescent="0.2">
      <c r="A89" s="161">
        <v>1996</v>
      </c>
      <c r="B89" s="155">
        <v>35370</v>
      </c>
      <c r="C89" s="155"/>
      <c r="D89" s="154">
        <v>54.69</v>
      </c>
      <c r="E89" s="154">
        <v>15.57</v>
      </c>
      <c r="F89" s="154"/>
      <c r="G89" s="154">
        <v>51.79</v>
      </c>
      <c r="H89" s="154">
        <v>17.489999999999998</v>
      </c>
      <c r="I89" s="154"/>
      <c r="J89" s="154">
        <v>50.43</v>
      </c>
      <c r="K89" s="154">
        <v>16.13</v>
      </c>
      <c r="L89" s="154"/>
      <c r="M89" s="154">
        <f>'4.1.1'!G105/1.08</f>
        <v>15.546296296296294</v>
      </c>
      <c r="N89" s="154">
        <f t="shared" si="7"/>
        <v>15.546296296296294</v>
      </c>
      <c r="O89" s="154"/>
      <c r="P89" s="154">
        <f>'4.1.1'!H105/1.08</f>
        <v>16.314814814814813</v>
      </c>
      <c r="Q89" s="154">
        <f t="shared" si="8"/>
        <v>13.984814814814813</v>
      </c>
      <c r="R89" s="154"/>
      <c r="S89" s="160"/>
      <c r="T89" s="161"/>
      <c r="U89" s="161"/>
      <c r="V89" s="161"/>
      <c r="W89" s="161"/>
    </row>
    <row r="90" spans="1:23" ht="14.25" customHeight="1" x14ac:dyDescent="0.2">
      <c r="A90" s="161">
        <v>1996</v>
      </c>
      <c r="B90" s="155">
        <v>35400</v>
      </c>
      <c r="C90" s="155"/>
      <c r="D90" s="154">
        <v>56.45</v>
      </c>
      <c r="E90" s="154">
        <v>14.77</v>
      </c>
      <c r="F90" s="154">
        <f>SUM(E88:E90)/3</f>
        <v>15.146666666666667</v>
      </c>
      <c r="G90" s="154">
        <v>53.27</v>
      </c>
      <c r="H90" s="154">
        <v>16.41</v>
      </c>
      <c r="I90" s="154">
        <f>SUM(H88:H90)/3</f>
        <v>17.076666666666664</v>
      </c>
      <c r="J90" s="154">
        <v>52.13</v>
      </c>
      <c r="K90" s="154">
        <v>15.27</v>
      </c>
      <c r="L90" s="154">
        <f>SUM(K88:K90)/3</f>
        <v>15.709999999999999</v>
      </c>
      <c r="M90" s="154">
        <f>'4.1.1'!G106/1.08</f>
        <v>15.759259259259258</v>
      </c>
      <c r="N90" s="154">
        <f t="shared" si="7"/>
        <v>15.759259259259258</v>
      </c>
      <c r="O90" s="154">
        <f>SUM(N88:N90)/3</f>
        <v>15.987654320987652</v>
      </c>
      <c r="P90" s="154">
        <f>'4.1.1'!H106/1.08</f>
        <v>16.555555555555554</v>
      </c>
      <c r="Q90" s="154">
        <f t="shared" ref="Q90:Q96" si="9">P90-2.5</f>
        <v>14.055555555555554</v>
      </c>
      <c r="R90" s="154">
        <f>SUM(Q88:Q90)/3</f>
        <v>14.344814814814812</v>
      </c>
      <c r="S90" s="160"/>
      <c r="T90" s="161"/>
      <c r="U90" s="161"/>
      <c r="V90" s="161"/>
      <c r="W90" s="161"/>
    </row>
    <row r="91" spans="1:23" ht="14.25" customHeight="1" x14ac:dyDescent="0.2">
      <c r="A91" s="161">
        <v>1997</v>
      </c>
      <c r="B91" s="155">
        <v>35431</v>
      </c>
      <c r="C91" s="155"/>
      <c r="D91" s="154">
        <v>55.71</v>
      </c>
      <c r="E91" s="154">
        <v>14.03</v>
      </c>
      <c r="F91" s="154"/>
      <c r="G91" s="154">
        <v>52.78</v>
      </c>
      <c r="H91" s="154">
        <v>15.92</v>
      </c>
      <c r="I91" s="154"/>
      <c r="J91" s="154">
        <v>51.99</v>
      </c>
      <c r="K91" s="154">
        <v>15.13</v>
      </c>
      <c r="L91" s="154"/>
      <c r="M91" s="154">
        <f>'4.1.1'!G107/1.08</f>
        <v>15.861111111111109</v>
      </c>
      <c r="N91" s="154">
        <f t="shared" si="7"/>
        <v>15.861111111111109</v>
      </c>
      <c r="O91" s="154"/>
      <c r="P91" s="154">
        <f>'4.1.1'!H107/1.08</f>
        <v>16.796296296296294</v>
      </c>
      <c r="Q91" s="154">
        <f t="shared" si="9"/>
        <v>14.296296296296294</v>
      </c>
      <c r="R91" s="154"/>
      <c r="S91" s="160"/>
      <c r="T91" s="161"/>
      <c r="U91" s="161"/>
      <c r="V91" s="161"/>
      <c r="W91" s="161"/>
    </row>
    <row r="92" spans="1:23" ht="14.25" customHeight="1" x14ac:dyDescent="0.2">
      <c r="A92" s="161">
        <v>1997</v>
      </c>
      <c r="B92" s="155">
        <v>35462</v>
      </c>
      <c r="C92" s="155"/>
      <c r="D92" s="154">
        <v>55.69</v>
      </c>
      <c r="E92" s="154">
        <v>14.01</v>
      </c>
      <c r="F92" s="154"/>
      <c r="G92" s="154">
        <v>52.24</v>
      </c>
      <c r="H92" s="154">
        <v>15.38</v>
      </c>
      <c r="I92" s="154"/>
      <c r="J92" s="154">
        <v>51.2</v>
      </c>
      <c r="K92" s="154">
        <v>14.34</v>
      </c>
      <c r="L92" s="154"/>
      <c r="M92" s="154">
        <f>'4.1.1'!G108/1.08</f>
        <v>14.777777777777777</v>
      </c>
      <c r="N92" s="154">
        <f t="shared" si="7"/>
        <v>14.777777777777777</v>
      </c>
      <c r="O92" s="154"/>
      <c r="P92" s="154">
        <f>'4.1.1'!H108/1.08</f>
        <v>15.75</v>
      </c>
      <c r="Q92" s="154">
        <f t="shared" si="9"/>
        <v>13.25</v>
      </c>
      <c r="R92" s="154"/>
      <c r="S92" s="160"/>
      <c r="T92" s="161"/>
      <c r="U92" s="161"/>
      <c r="V92" s="161"/>
      <c r="W92" s="161"/>
    </row>
    <row r="93" spans="1:23" ht="14.25" customHeight="1" x14ac:dyDescent="0.2">
      <c r="A93" s="161">
        <v>1997</v>
      </c>
      <c r="B93" s="155">
        <v>35490</v>
      </c>
      <c r="C93" s="155"/>
      <c r="D93" s="154">
        <v>54.67</v>
      </c>
      <c r="E93" s="154">
        <v>12.99</v>
      </c>
      <c r="F93" s="154">
        <f>SUM(E91:E93)/3</f>
        <v>13.676666666666668</v>
      </c>
      <c r="G93" s="154">
        <v>51.35</v>
      </c>
      <c r="H93" s="154">
        <v>14.48</v>
      </c>
      <c r="I93" s="154">
        <f>SUM(H91:H93)/3</f>
        <v>15.26</v>
      </c>
      <c r="J93" s="154">
        <v>50.19</v>
      </c>
      <c r="K93" s="154">
        <v>13.33</v>
      </c>
      <c r="L93" s="154">
        <f>SUM(K91:K93)/3</f>
        <v>14.266666666666666</v>
      </c>
      <c r="M93" s="154">
        <f>'4.1.1'!G109/1.08</f>
        <v>13.537037037037035</v>
      </c>
      <c r="N93" s="154">
        <f t="shared" si="7"/>
        <v>13.537037037037035</v>
      </c>
      <c r="O93" s="154">
        <f>SUM(N91:N93)/3</f>
        <v>14.725308641975309</v>
      </c>
      <c r="P93" s="154">
        <f>'4.1.1'!H109/1.08</f>
        <v>14.25925925925926</v>
      </c>
      <c r="Q93" s="154">
        <f t="shared" si="9"/>
        <v>11.75925925925926</v>
      </c>
      <c r="R93" s="154">
        <f>SUM(Q91:Q93)/3</f>
        <v>13.101851851851853</v>
      </c>
      <c r="S93" s="160"/>
      <c r="T93" s="161"/>
      <c r="U93" s="161"/>
      <c r="V93" s="161"/>
      <c r="W93" s="161"/>
    </row>
    <row r="94" spans="1:23" ht="14.25" customHeight="1" x14ac:dyDescent="0.2">
      <c r="A94" s="161">
        <v>1997</v>
      </c>
      <c r="B94" s="155">
        <v>35521</v>
      </c>
      <c r="C94" s="155"/>
      <c r="D94" s="154">
        <v>54.97</v>
      </c>
      <c r="E94" s="154">
        <v>13.29</v>
      </c>
      <c r="F94" s="154"/>
      <c r="G94" s="154">
        <v>51.25</v>
      </c>
      <c r="H94" s="154">
        <v>14.39</v>
      </c>
      <c r="I94" s="154"/>
      <c r="J94" s="154">
        <v>50.42</v>
      </c>
      <c r="K94" s="154">
        <v>13.56</v>
      </c>
      <c r="L94" s="154"/>
      <c r="M94" s="154">
        <f>'4.1.1'!G110/1.08</f>
        <v>13.157407407407407</v>
      </c>
      <c r="N94" s="154">
        <f t="shared" si="7"/>
        <v>13.157407407407407</v>
      </c>
      <c r="O94" s="154"/>
      <c r="P94" s="154">
        <f>'4.1.1'!H110/1.08</f>
        <v>14.055555555555554</v>
      </c>
      <c r="Q94" s="154">
        <f t="shared" si="9"/>
        <v>11.555555555555554</v>
      </c>
      <c r="R94" s="154"/>
      <c r="S94" s="160"/>
      <c r="T94" s="161"/>
      <c r="U94" s="161"/>
      <c r="V94" s="161"/>
      <c r="W94" s="161"/>
    </row>
    <row r="95" spans="1:23" ht="14.25" customHeight="1" x14ac:dyDescent="0.2">
      <c r="A95" s="161">
        <v>1997</v>
      </c>
      <c r="B95" s="155">
        <v>35551</v>
      </c>
      <c r="C95" s="155"/>
      <c r="D95" s="154">
        <v>55.24</v>
      </c>
      <c r="E95" s="154">
        <v>13.56</v>
      </c>
      <c r="F95" s="154"/>
      <c r="G95" s="154">
        <v>51.32</v>
      </c>
      <c r="H95" s="154">
        <v>14.46</v>
      </c>
      <c r="I95" s="154"/>
      <c r="J95" s="154">
        <v>50.56</v>
      </c>
      <c r="K95" s="154">
        <v>13.7</v>
      </c>
      <c r="L95" s="154"/>
      <c r="M95" s="154">
        <f>'4.1.1'!G111/1.08</f>
        <v>12.907407407407407</v>
      </c>
      <c r="N95" s="154">
        <f t="shared" si="7"/>
        <v>12.907407407407407</v>
      </c>
      <c r="O95" s="154"/>
      <c r="P95" s="154">
        <f>'4.1.1'!H111/1.08</f>
        <v>14.296296296296294</v>
      </c>
      <c r="Q95" s="154">
        <f t="shared" si="9"/>
        <v>11.796296296296294</v>
      </c>
      <c r="R95" s="154"/>
      <c r="S95" s="160"/>
      <c r="T95" s="161"/>
      <c r="U95" s="161"/>
      <c r="V95" s="161"/>
      <c r="W95" s="161"/>
    </row>
    <row r="96" spans="1:23" ht="14.25" customHeight="1" x14ac:dyDescent="0.2">
      <c r="A96" s="161">
        <v>1997</v>
      </c>
      <c r="B96" s="155">
        <v>35582</v>
      </c>
      <c r="C96" s="155"/>
      <c r="D96" s="154">
        <v>55.65</v>
      </c>
      <c r="E96" s="154">
        <v>13.97</v>
      </c>
      <c r="F96" s="154">
        <f>SUM(E94:E96)/3</f>
        <v>13.606666666666667</v>
      </c>
      <c r="G96" s="154">
        <v>51.57</v>
      </c>
      <c r="H96" s="154">
        <v>14.71</v>
      </c>
      <c r="I96" s="154">
        <f>SUM(H94:H96)/3</f>
        <v>14.520000000000001</v>
      </c>
      <c r="J96" s="154">
        <v>50.94</v>
      </c>
      <c r="K96" s="154">
        <v>14.09</v>
      </c>
      <c r="L96" s="154">
        <f>SUM(K94:K96)/3</f>
        <v>13.783333333333331</v>
      </c>
      <c r="M96" s="154">
        <f>'4.1.1'!G112/1.08</f>
        <v>12.749999999999998</v>
      </c>
      <c r="N96" s="154">
        <f t="shared" si="7"/>
        <v>12.749999999999998</v>
      </c>
      <c r="O96" s="154">
        <f>SUM(N94:N96)/3</f>
        <v>12.93827160493827</v>
      </c>
      <c r="P96" s="154">
        <f>'4.1.1'!H112/1.08</f>
        <v>13.777777777777777</v>
      </c>
      <c r="Q96" s="154">
        <f t="shared" si="9"/>
        <v>11.277777777777777</v>
      </c>
      <c r="R96" s="154">
        <f>SUM(Q94:Q96)/3</f>
        <v>11.543209876543209</v>
      </c>
      <c r="S96" s="160"/>
      <c r="T96" s="161"/>
      <c r="U96" s="161"/>
      <c r="V96" s="161"/>
      <c r="W96" s="161"/>
    </row>
    <row r="97" spans="1:23" ht="14.25" customHeight="1" x14ac:dyDescent="0.2">
      <c r="A97" s="161">
        <v>1997</v>
      </c>
      <c r="B97" s="155">
        <v>35612</v>
      </c>
      <c r="C97" s="155"/>
      <c r="D97" s="154">
        <v>58.04</v>
      </c>
      <c r="E97" s="154">
        <v>12.94</v>
      </c>
      <c r="F97" s="154"/>
      <c r="G97" s="154">
        <v>53.99</v>
      </c>
      <c r="H97" s="154">
        <v>13.71</v>
      </c>
      <c r="I97" s="154"/>
      <c r="J97" s="154">
        <v>53.35</v>
      </c>
      <c r="K97" s="154">
        <v>13.07</v>
      </c>
      <c r="L97" s="154"/>
      <c r="M97" s="154">
        <f>'4.1.1'!G113/1.08</f>
        <v>12.268518518518517</v>
      </c>
      <c r="N97" s="154">
        <f t="shared" si="7"/>
        <v>12.268518518518517</v>
      </c>
      <c r="O97" s="154"/>
      <c r="P97" s="154">
        <f>'4.1.1'!H113/1.08</f>
        <v>13.527777777777777</v>
      </c>
      <c r="Q97" s="154">
        <f t="shared" ref="Q97:Q105" si="10">P97-2.58</f>
        <v>10.947777777777777</v>
      </c>
      <c r="R97" s="154"/>
      <c r="S97" s="160"/>
      <c r="T97" s="161"/>
      <c r="U97" s="161"/>
      <c r="V97" s="161"/>
      <c r="W97" s="161"/>
    </row>
    <row r="98" spans="1:23" ht="14.25" customHeight="1" x14ac:dyDescent="0.2">
      <c r="A98" s="161">
        <v>1997</v>
      </c>
      <c r="B98" s="155">
        <v>35643</v>
      </c>
      <c r="C98" s="155"/>
      <c r="D98" s="154">
        <v>59.16</v>
      </c>
      <c r="E98" s="154">
        <v>14.06</v>
      </c>
      <c r="F98" s="154"/>
      <c r="G98" s="154">
        <v>54.88</v>
      </c>
      <c r="H98" s="154">
        <v>14.59</v>
      </c>
      <c r="I98" s="154"/>
      <c r="J98" s="154">
        <v>54.53</v>
      </c>
      <c r="K98" s="154">
        <v>14.25</v>
      </c>
      <c r="L98" s="154"/>
      <c r="M98" s="154">
        <f>'4.1.1'!G114/1.08</f>
        <v>12.833333333333332</v>
      </c>
      <c r="N98" s="154">
        <f t="shared" si="7"/>
        <v>12.833333333333332</v>
      </c>
      <c r="O98" s="154"/>
      <c r="P98" s="154">
        <f>'4.1.1'!H114/1.08</f>
        <v>14.074074074074073</v>
      </c>
      <c r="Q98" s="154">
        <f t="shared" si="10"/>
        <v>11.494074074074073</v>
      </c>
      <c r="R98" s="154"/>
      <c r="S98" s="160"/>
      <c r="T98" s="161"/>
      <c r="U98" s="161"/>
      <c r="V98" s="161"/>
      <c r="W98" s="161"/>
    </row>
    <row r="99" spans="1:23" ht="14.25" customHeight="1" x14ac:dyDescent="0.2">
      <c r="A99" s="161">
        <v>1997</v>
      </c>
      <c r="B99" s="155">
        <v>35674</v>
      </c>
      <c r="C99" s="155"/>
      <c r="D99" s="154">
        <v>59.81</v>
      </c>
      <c r="E99" s="154">
        <v>14.71</v>
      </c>
      <c r="F99" s="154">
        <f>SUM(E97:E99)/3</f>
        <v>13.903333333333334</v>
      </c>
      <c r="G99" s="154">
        <v>55.12</v>
      </c>
      <c r="H99" s="154">
        <v>14.83</v>
      </c>
      <c r="I99" s="154">
        <f>SUM(H97:H99)/3</f>
        <v>14.376666666666667</v>
      </c>
      <c r="J99" s="154">
        <v>55.08</v>
      </c>
      <c r="K99" s="154">
        <v>14.8</v>
      </c>
      <c r="L99" s="154">
        <f>SUM(K97:K99)/3</f>
        <v>14.040000000000001</v>
      </c>
      <c r="M99" s="154">
        <f>'4.1.1'!G115/1.05</f>
        <v>12.838095238095239</v>
      </c>
      <c r="N99" s="154">
        <f t="shared" si="7"/>
        <v>12.838095238095239</v>
      </c>
      <c r="O99" s="154">
        <f>SUM(N97:N99)/3</f>
        <v>12.646649029982362</v>
      </c>
      <c r="P99" s="154">
        <f>'4.1.1'!H115/1.05</f>
        <v>13.990476190476189</v>
      </c>
      <c r="Q99" s="154">
        <f t="shared" si="10"/>
        <v>11.410476190476189</v>
      </c>
      <c r="R99" s="154">
        <f>SUM(Q97:Q99)/3</f>
        <v>11.28410934744268</v>
      </c>
      <c r="S99" s="160"/>
      <c r="T99" s="161"/>
      <c r="U99" s="161"/>
      <c r="V99" s="161"/>
      <c r="W99" s="161"/>
    </row>
    <row r="100" spans="1:23" ht="14.25" customHeight="1" x14ac:dyDescent="0.2">
      <c r="A100" s="161">
        <v>1997</v>
      </c>
      <c r="B100" s="155">
        <v>35704</v>
      </c>
      <c r="C100" s="155"/>
      <c r="D100" s="154">
        <v>59.36</v>
      </c>
      <c r="E100" s="154">
        <v>14.26</v>
      </c>
      <c r="F100" s="154"/>
      <c r="G100" s="154">
        <v>54.73</v>
      </c>
      <c r="H100" s="154">
        <v>14.45</v>
      </c>
      <c r="I100" s="154"/>
      <c r="J100" s="154">
        <v>54.65</v>
      </c>
      <c r="K100" s="154">
        <v>14.37</v>
      </c>
      <c r="L100" s="154"/>
      <c r="M100" s="154">
        <f>'4.1.1'!G116/1.05</f>
        <v>13.59047619047619</v>
      </c>
      <c r="N100" s="154">
        <f t="shared" si="7"/>
        <v>13.59047619047619</v>
      </c>
      <c r="O100" s="154"/>
      <c r="P100" s="154">
        <f>'4.1.1'!H116/1.05</f>
        <v>14.38095238095238</v>
      </c>
      <c r="Q100" s="154">
        <f t="shared" si="10"/>
        <v>11.80095238095238</v>
      </c>
      <c r="R100" s="154"/>
      <c r="S100" s="160"/>
      <c r="T100" s="161"/>
      <c r="U100" s="161"/>
      <c r="V100" s="161"/>
      <c r="W100" s="161"/>
    </row>
    <row r="101" spans="1:23" ht="14.25" customHeight="1" x14ac:dyDescent="0.2">
      <c r="A101" s="161">
        <v>1997</v>
      </c>
      <c r="B101" s="155">
        <v>35735</v>
      </c>
      <c r="C101" s="155"/>
      <c r="D101" s="154">
        <v>59.19</v>
      </c>
      <c r="E101" s="154">
        <v>14.09</v>
      </c>
      <c r="F101" s="154"/>
      <c r="G101" s="154">
        <v>54.52</v>
      </c>
      <c r="H101" s="154">
        <v>14.24</v>
      </c>
      <c r="I101" s="154"/>
      <c r="J101" s="154">
        <v>54.37</v>
      </c>
      <c r="K101" s="154">
        <v>14.09</v>
      </c>
      <c r="L101" s="154"/>
      <c r="M101" s="154">
        <f>'4.1.1'!G117/1.05</f>
        <v>13.504761904761905</v>
      </c>
      <c r="N101" s="154">
        <f t="shared" si="7"/>
        <v>13.504761904761905</v>
      </c>
      <c r="O101" s="154"/>
      <c r="P101" s="154">
        <f>'4.1.1'!H117/1.05</f>
        <v>14.55238095238095</v>
      </c>
      <c r="Q101" s="154">
        <f t="shared" si="10"/>
        <v>11.97238095238095</v>
      </c>
      <c r="R101" s="154"/>
      <c r="S101" s="160"/>
      <c r="T101" s="161"/>
      <c r="U101" s="161"/>
      <c r="V101" s="161"/>
      <c r="W101" s="161"/>
    </row>
    <row r="102" spans="1:23" ht="14.25" customHeight="1" x14ac:dyDescent="0.2">
      <c r="A102" s="161">
        <v>1997</v>
      </c>
      <c r="B102" s="155">
        <v>35765</v>
      </c>
      <c r="C102" s="155"/>
      <c r="D102" s="154">
        <v>58.97</v>
      </c>
      <c r="E102" s="154">
        <v>13.87</v>
      </c>
      <c r="F102" s="154">
        <f>SUM(E100:E102)/3</f>
        <v>14.073333333333332</v>
      </c>
      <c r="G102" s="154">
        <v>54.26</v>
      </c>
      <c r="H102" s="154">
        <v>13.98</v>
      </c>
      <c r="I102" s="154">
        <f>SUM(H100:H102)/3</f>
        <v>14.223333333333334</v>
      </c>
      <c r="J102" s="154">
        <v>54.07</v>
      </c>
      <c r="K102" s="154">
        <v>13.79</v>
      </c>
      <c r="L102" s="154">
        <f>SUM(K100:K102)/3</f>
        <v>14.083333333333334</v>
      </c>
      <c r="M102" s="154">
        <f>'4.1.1'!G118/1.05</f>
        <v>12.952380952380951</v>
      </c>
      <c r="N102" s="154">
        <f t="shared" si="7"/>
        <v>12.952380952380951</v>
      </c>
      <c r="O102" s="154">
        <f>SUM(N100:N102)/3</f>
        <v>13.349206349206348</v>
      </c>
      <c r="P102" s="154">
        <f>'4.1.1'!H118/1.05</f>
        <v>13.790476190476189</v>
      </c>
      <c r="Q102" s="154">
        <f t="shared" si="10"/>
        <v>11.210476190476189</v>
      </c>
      <c r="R102" s="154">
        <f>SUM(Q100:Q102)/3</f>
        <v>11.66126984126984</v>
      </c>
      <c r="S102" s="160"/>
      <c r="T102" s="161"/>
      <c r="U102" s="161"/>
      <c r="V102" s="161"/>
      <c r="W102" s="161"/>
    </row>
    <row r="103" spans="1:23" ht="14.25" customHeight="1" x14ac:dyDescent="0.2">
      <c r="A103" s="161">
        <v>1998</v>
      </c>
      <c r="B103" s="155">
        <v>35796</v>
      </c>
      <c r="C103" s="155"/>
      <c r="D103" s="154">
        <v>58.75</v>
      </c>
      <c r="E103" s="154">
        <v>13.65</v>
      </c>
      <c r="F103" s="154"/>
      <c r="G103" s="154">
        <v>53.91</v>
      </c>
      <c r="H103" s="154">
        <v>13.63</v>
      </c>
      <c r="I103" s="154"/>
      <c r="J103" s="154">
        <v>53.73</v>
      </c>
      <c r="K103" s="154">
        <v>13.45</v>
      </c>
      <c r="L103" s="154"/>
      <c r="M103" s="154">
        <f>'4.1.1'!G119/1.05</f>
        <v>12.304761904761904</v>
      </c>
      <c r="N103" s="154">
        <f t="shared" si="7"/>
        <v>12.304761904761904</v>
      </c>
      <c r="O103" s="154"/>
      <c r="P103" s="154">
        <f>'4.1.1'!H119/1.05</f>
        <v>13.019047619047619</v>
      </c>
      <c r="Q103" s="154">
        <f t="shared" si="10"/>
        <v>10.439047619047619</v>
      </c>
      <c r="R103" s="154"/>
      <c r="S103" s="160"/>
      <c r="T103" s="161"/>
      <c r="U103" s="161"/>
      <c r="V103" s="161"/>
      <c r="W103" s="161"/>
    </row>
    <row r="104" spans="1:23" ht="14.25" customHeight="1" x14ac:dyDescent="0.2">
      <c r="A104" s="161">
        <v>1998</v>
      </c>
      <c r="B104" s="155">
        <v>35827</v>
      </c>
      <c r="C104" s="155"/>
      <c r="D104" s="154">
        <v>58.42</v>
      </c>
      <c r="E104" s="154">
        <v>13.32</v>
      </c>
      <c r="F104" s="154"/>
      <c r="G104" s="154">
        <v>53.48</v>
      </c>
      <c r="H104" s="154">
        <v>13.2</v>
      </c>
      <c r="I104" s="154"/>
      <c r="J104" s="154">
        <v>53.3</v>
      </c>
      <c r="K104" s="154">
        <v>13.02</v>
      </c>
      <c r="L104" s="154"/>
      <c r="M104" s="154">
        <f>'4.1.1'!G120/1.05</f>
        <v>11.933333333333332</v>
      </c>
      <c r="N104" s="154">
        <f t="shared" si="7"/>
        <v>11.933333333333332</v>
      </c>
      <c r="O104" s="154"/>
      <c r="P104" s="154">
        <f>'4.1.1'!H120/1.05</f>
        <v>13.028571428571428</v>
      </c>
      <c r="Q104" s="154">
        <f t="shared" si="10"/>
        <v>10.448571428571428</v>
      </c>
      <c r="R104" s="154"/>
      <c r="S104" s="160"/>
      <c r="T104" s="161"/>
      <c r="U104" s="161"/>
      <c r="V104" s="161"/>
      <c r="W104" s="161"/>
    </row>
    <row r="105" spans="1:23" ht="14.25" customHeight="1" x14ac:dyDescent="0.2">
      <c r="A105" s="161">
        <v>1998</v>
      </c>
      <c r="B105" s="155">
        <v>35855</v>
      </c>
      <c r="C105" s="155"/>
      <c r="D105" s="154">
        <v>58.04</v>
      </c>
      <c r="E105" s="154">
        <v>12.94</v>
      </c>
      <c r="F105" s="154">
        <f>SUM(E103:E105)/3</f>
        <v>13.303333333333333</v>
      </c>
      <c r="G105" s="154">
        <v>53.02</v>
      </c>
      <c r="H105" s="154">
        <v>12.74</v>
      </c>
      <c r="I105" s="154">
        <f>SUM(H103:H105)/3</f>
        <v>13.19</v>
      </c>
      <c r="J105" s="154">
        <v>52.84</v>
      </c>
      <c r="K105" s="154">
        <v>12.56</v>
      </c>
      <c r="L105" s="154">
        <f>SUM(K103:K105)/3</f>
        <v>13.01</v>
      </c>
      <c r="M105" s="154">
        <f>'4.1.1'!G121/1.05</f>
        <v>11.057142857142857</v>
      </c>
      <c r="N105" s="154">
        <f t="shared" si="7"/>
        <v>11.057142857142857</v>
      </c>
      <c r="O105" s="154">
        <f>SUM(N103:N105)/3</f>
        <v>11.765079365079364</v>
      </c>
      <c r="P105" s="154">
        <f>'4.1.1'!H121/1.05</f>
        <v>12.114285714285714</v>
      </c>
      <c r="Q105" s="154">
        <f t="shared" si="10"/>
        <v>9.5342857142857138</v>
      </c>
      <c r="R105" s="154">
        <f>SUM(Q103:Q105)/3</f>
        <v>10.140634920634922</v>
      </c>
      <c r="S105" s="160"/>
      <c r="T105" s="161"/>
      <c r="U105" s="161"/>
      <c r="V105" s="161"/>
      <c r="W105" s="161"/>
    </row>
    <row r="106" spans="1:23" ht="14.25" customHeight="1" x14ac:dyDescent="0.2">
      <c r="A106" s="161">
        <v>1998</v>
      </c>
      <c r="B106" s="155">
        <v>35886</v>
      </c>
      <c r="C106" s="155"/>
      <c r="D106" s="154">
        <v>61.6</v>
      </c>
      <c r="E106" s="154">
        <v>12.34</v>
      </c>
      <c r="F106" s="154"/>
      <c r="G106" s="154">
        <v>56.86</v>
      </c>
      <c r="H106" s="154">
        <v>11.87</v>
      </c>
      <c r="I106" s="154"/>
      <c r="J106" s="154">
        <v>55.97</v>
      </c>
      <c r="K106" s="154">
        <v>11.99</v>
      </c>
      <c r="L106" s="154"/>
      <c r="M106" s="154">
        <f>'4.1.1'!G122/1.05</f>
        <v>11.114285714285714</v>
      </c>
      <c r="N106" s="154">
        <f t="shared" si="7"/>
        <v>11.114285714285714</v>
      </c>
      <c r="O106" s="154"/>
      <c r="P106" s="154">
        <f>'4.1.1'!H122/1.05</f>
        <v>12.323809523809523</v>
      </c>
      <c r="Q106" s="154">
        <f t="shared" ref="Q106:Q116" si="11">P106-2.82</f>
        <v>9.5038095238095224</v>
      </c>
      <c r="R106" s="154"/>
      <c r="S106" s="160"/>
      <c r="T106" s="161"/>
      <c r="U106" s="161"/>
      <c r="V106" s="161"/>
      <c r="W106" s="161"/>
    </row>
    <row r="107" spans="1:23" ht="14.25" customHeight="1" x14ac:dyDescent="0.2">
      <c r="A107" s="161">
        <v>1998</v>
      </c>
      <c r="B107" s="155">
        <v>35916</v>
      </c>
      <c r="C107" s="155"/>
      <c r="D107" s="154">
        <v>61.63</v>
      </c>
      <c r="E107" s="154">
        <v>12.37</v>
      </c>
      <c r="F107" s="154"/>
      <c r="G107" s="154">
        <v>56.77</v>
      </c>
      <c r="H107" s="154">
        <v>11.78</v>
      </c>
      <c r="I107" s="154"/>
      <c r="J107" s="154">
        <v>55.93</v>
      </c>
      <c r="K107" s="154">
        <v>11.94</v>
      </c>
      <c r="L107" s="154"/>
      <c r="M107" s="154">
        <f>'4.1.1'!G123/1.05</f>
        <v>11.085714285714285</v>
      </c>
      <c r="N107" s="154">
        <f t="shared" si="7"/>
        <v>11.085714285714285</v>
      </c>
      <c r="O107" s="154"/>
      <c r="P107" s="154">
        <f>'4.1.1'!H123/1.05</f>
        <v>12.333333333333332</v>
      </c>
      <c r="Q107" s="154">
        <f t="shared" si="11"/>
        <v>9.5133333333333319</v>
      </c>
      <c r="R107" s="154"/>
      <c r="S107" s="160"/>
      <c r="T107" s="161"/>
      <c r="U107" s="161"/>
      <c r="V107" s="161"/>
      <c r="W107" s="161"/>
    </row>
    <row r="108" spans="1:23" ht="14.25" customHeight="1" x14ac:dyDescent="0.2">
      <c r="A108" s="161">
        <v>1998</v>
      </c>
      <c r="B108" s="155">
        <v>35947</v>
      </c>
      <c r="C108" s="155"/>
      <c r="D108" s="154">
        <v>61.46</v>
      </c>
      <c r="E108" s="154">
        <v>12.2</v>
      </c>
      <c r="F108" s="154">
        <f>SUM(E106:E108)/3</f>
        <v>12.303333333333333</v>
      </c>
      <c r="G108" s="154">
        <v>56.67</v>
      </c>
      <c r="H108" s="154">
        <v>11.68</v>
      </c>
      <c r="I108" s="154">
        <f>SUM(H106:H108)/3</f>
        <v>11.776666666666666</v>
      </c>
      <c r="J108" s="154">
        <v>55.85</v>
      </c>
      <c r="K108" s="154">
        <v>11.86</v>
      </c>
      <c r="L108" s="154">
        <f>SUM(K106:K108)/3</f>
        <v>11.93</v>
      </c>
      <c r="M108" s="154">
        <f>'4.1.1'!G124/1.05</f>
        <v>10.619047619047619</v>
      </c>
      <c r="N108" s="154">
        <f t="shared" si="7"/>
        <v>10.619047619047619</v>
      </c>
      <c r="O108" s="154">
        <f>SUM(N106:N108)/3</f>
        <v>10.939682539682538</v>
      </c>
      <c r="P108" s="154">
        <f>'4.1.1'!H124/1.05</f>
        <v>11.752380952380951</v>
      </c>
      <c r="Q108" s="154">
        <f t="shared" si="11"/>
        <v>8.9323809523809512</v>
      </c>
      <c r="R108" s="154">
        <f>SUM(Q106:Q108)/3</f>
        <v>9.316507936507934</v>
      </c>
      <c r="S108" s="160"/>
      <c r="T108" s="161"/>
      <c r="U108" s="161"/>
      <c r="V108" s="161"/>
      <c r="W108" s="161"/>
    </row>
    <row r="109" spans="1:23" ht="14.25" customHeight="1" x14ac:dyDescent="0.2">
      <c r="A109" s="161">
        <v>1998</v>
      </c>
      <c r="B109" s="155">
        <v>35977</v>
      </c>
      <c r="C109" s="155"/>
      <c r="D109" s="154">
        <v>61.59</v>
      </c>
      <c r="E109" s="154">
        <v>12.33</v>
      </c>
      <c r="F109" s="154"/>
      <c r="G109" s="154">
        <v>56.97</v>
      </c>
      <c r="H109" s="154">
        <v>11.98</v>
      </c>
      <c r="I109" s="154"/>
      <c r="J109" s="154">
        <v>56.2</v>
      </c>
      <c r="K109" s="154">
        <v>12.22</v>
      </c>
      <c r="L109" s="154"/>
      <c r="M109" s="154">
        <f>'4.1.1'!G125/1.05</f>
        <v>10.19047619047619</v>
      </c>
      <c r="N109" s="154">
        <f t="shared" si="7"/>
        <v>10.19047619047619</v>
      </c>
      <c r="O109" s="154"/>
      <c r="P109" s="154">
        <f>'4.1.1'!H125/1.05</f>
        <v>11.419047619047619</v>
      </c>
      <c r="Q109" s="154">
        <f t="shared" si="11"/>
        <v>8.5990476190476191</v>
      </c>
      <c r="R109" s="154"/>
      <c r="S109" s="160"/>
      <c r="T109" s="161"/>
      <c r="U109" s="161"/>
      <c r="V109" s="161"/>
      <c r="W109" s="161"/>
    </row>
    <row r="110" spans="1:23" ht="14.25" customHeight="1" x14ac:dyDescent="0.2">
      <c r="A110" s="161">
        <v>1998</v>
      </c>
      <c r="B110" s="155">
        <v>36008</v>
      </c>
      <c r="C110" s="155"/>
      <c r="D110" s="154">
        <v>61.69</v>
      </c>
      <c r="E110" s="154">
        <v>12.42</v>
      </c>
      <c r="F110" s="154"/>
      <c r="G110" s="154">
        <v>56.94</v>
      </c>
      <c r="H110" s="154">
        <v>11.94</v>
      </c>
      <c r="I110" s="154"/>
      <c r="J110" s="154">
        <v>56.29</v>
      </c>
      <c r="K110" s="154">
        <v>12.3</v>
      </c>
      <c r="L110" s="154"/>
      <c r="M110" s="154">
        <f>'4.1.1'!G126/1.05</f>
        <v>9.7999999999999989</v>
      </c>
      <c r="N110" s="154">
        <f t="shared" si="7"/>
        <v>9.7999999999999989</v>
      </c>
      <c r="O110" s="154"/>
      <c r="P110" s="154">
        <f>'4.1.1'!H126/1.05</f>
        <v>11.161904761904761</v>
      </c>
      <c r="Q110" s="154">
        <f t="shared" si="11"/>
        <v>8.341904761904761</v>
      </c>
      <c r="R110" s="154"/>
      <c r="S110" s="160"/>
      <c r="T110" s="161"/>
      <c r="U110" s="161"/>
      <c r="V110" s="161"/>
      <c r="W110" s="161"/>
    </row>
    <row r="111" spans="1:23" ht="14.25" customHeight="1" x14ac:dyDescent="0.2">
      <c r="A111" s="161">
        <v>1998</v>
      </c>
      <c r="B111" s="155">
        <v>36039</v>
      </c>
      <c r="C111" s="155"/>
      <c r="D111" s="154">
        <v>61.28</v>
      </c>
      <c r="E111" s="154">
        <v>12.02</v>
      </c>
      <c r="F111" s="154">
        <f>SUM(E109:E111)/3</f>
        <v>12.256666666666666</v>
      </c>
      <c r="G111" s="154">
        <v>56.58</v>
      </c>
      <c r="H111" s="154">
        <v>11.59</v>
      </c>
      <c r="I111" s="154">
        <f>SUM(H109:H111)/3</f>
        <v>11.836666666666668</v>
      </c>
      <c r="J111" s="154">
        <v>56</v>
      </c>
      <c r="K111" s="154">
        <v>12.01</v>
      </c>
      <c r="L111" s="154">
        <f>SUM(K109:K111)/3</f>
        <v>12.176666666666668</v>
      </c>
      <c r="M111" s="154">
        <f>'4.1.1'!G127/1.05</f>
        <v>10.114285714285714</v>
      </c>
      <c r="N111" s="154">
        <f t="shared" si="7"/>
        <v>10.114285714285714</v>
      </c>
      <c r="O111" s="154">
        <f>SUM(N109:N111)/3</f>
        <v>10.034920634920633</v>
      </c>
      <c r="P111" s="154">
        <f>'4.1.1'!H127/1.05</f>
        <v>11.523809523809524</v>
      </c>
      <c r="Q111" s="154">
        <f t="shared" si="11"/>
        <v>8.7038095238095234</v>
      </c>
      <c r="R111" s="154">
        <f>SUM(Q109:Q111)/3</f>
        <v>8.5482539682539684</v>
      </c>
      <c r="S111" s="160"/>
      <c r="T111" s="161"/>
      <c r="U111" s="161"/>
      <c r="V111" s="161"/>
      <c r="W111" s="161"/>
    </row>
    <row r="112" spans="1:23" ht="14.25" customHeight="1" x14ac:dyDescent="0.2">
      <c r="A112" s="161">
        <v>1998</v>
      </c>
      <c r="B112" s="155">
        <v>36069</v>
      </c>
      <c r="C112" s="155"/>
      <c r="D112" s="154">
        <v>61.09</v>
      </c>
      <c r="E112" s="154">
        <v>11.83</v>
      </c>
      <c r="F112" s="154"/>
      <c r="G112" s="154">
        <v>56.67</v>
      </c>
      <c r="H112" s="154">
        <v>11.68</v>
      </c>
      <c r="I112" s="154"/>
      <c r="J112" s="154">
        <v>55.96</v>
      </c>
      <c r="K112" s="154">
        <v>11.97</v>
      </c>
      <c r="L112" s="154"/>
      <c r="M112" s="154">
        <f>'4.1.1'!G128/1.05</f>
        <v>10.361904761904762</v>
      </c>
      <c r="N112" s="154">
        <f t="shared" si="7"/>
        <v>10.361904761904762</v>
      </c>
      <c r="O112" s="154"/>
      <c r="P112" s="154">
        <f>'4.1.1'!H128/1.05</f>
        <v>11.723809523809523</v>
      </c>
      <c r="Q112" s="154">
        <f t="shared" si="11"/>
        <v>8.9038095238095227</v>
      </c>
      <c r="R112" s="154"/>
      <c r="S112" s="160"/>
      <c r="T112" s="161"/>
      <c r="U112" s="161"/>
      <c r="V112" s="161"/>
      <c r="W112" s="161"/>
    </row>
    <row r="113" spans="1:23" ht="14.25" customHeight="1" x14ac:dyDescent="0.2">
      <c r="A113" s="161">
        <v>1998</v>
      </c>
      <c r="B113" s="155">
        <v>36100</v>
      </c>
      <c r="C113" s="155"/>
      <c r="D113" s="154">
        <v>60.71</v>
      </c>
      <c r="E113" s="154">
        <v>11.45</v>
      </c>
      <c r="F113" s="154"/>
      <c r="G113" s="154">
        <v>55.97</v>
      </c>
      <c r="H113" s="154">
        <v>10.98</v>
      </c>
      <c r="I113" s="154"/>
      <c r="J113" s="154">
        <v>55.34</v>
      </c>
      <c r="K113" s="154">
        <v>11.35</v>
      </c>
      <c r="L113" s="154"/>
      <c r="M113" s="154">
        <f>'4.1.1'!G129/1.05</f>
        <v>10.104761904761904</v>
      </c>
      <c r="N113" s="154">
        <f t="shared" si="7"/>
        <v>10.104761904761904</v>
      </c>
      <c r="O113" s="154"/>
      <c r="P113" s="154">
        <f>'4.1.1'!H129/1.05</f>
        <v>11.152380952380952</v>
      </c>
      <c r="Q113" s="154">
        <f t="shared" si="11"/>
        <v>8.3323809523809516</v>
      </c>
      <c r="R113" s="154"/>
      <c r="S113" s="160"/>
      <c r="T113" s="161"/>
      <c r="U113" s="161"/>
      <c r="V113" s="161"/>
      <c r="W113" s="161"/>
    </row>
    <row r="114" spans="1:23" ht="14.25" customHeight="1" x14ac:dyDescent="0.2">
      <c r="A114" s="161">
        <v>1998</v>
      </c>
      <c r="B114" s="155">
        <v>36130</v>
      </c>
      <c r="C114" s="155"/>
      <c r="D114" s="154">
        <v>59.96</v>
      </c>
      <c r="E114" s="154">
        <v>10.7</v>
      </c>
      <c r="F114" s="154">
        <f>SUM(E112:E114)/3</f>
        <v>11.326666666666668</v>
      </c>
      <c r="G114" s="154">
        <v>55.12</v>
      </c>
      <c r="H114" s="154">
        <v>10.130000000000001</v>
      </c>
      <c r="I114" s="154">
        <f>SUM(H112:H114)/3</f>
        <v>10.93</v>
      </c>
      <c r="J114" s="154">
        <v>54.33</v>
      </c>
      <c r="K114" s="154">
        <v>10.34</v>
      </c>
      <c r="L114" s="154">
        <f>SUM(K112:K114)/3</f>
        <v>11.219999999999999</v>
      </c>
      <c r="M114" s="154">
        <f>'4.1.1'!G130/1.05</f>
        <v>9.8571428571428559</v>
      </c>
      <c r="N114" s="154">
        <f t="shared" si="7"/>
        <v>9.8571428571428559</v>
      </c>
      <c r="O114" s="154">
        <f>SUM(N112:N114)/3</f>
        <v>10.107936507936508</v>
      </c>
      <c r="P114" s="154">
        <f>'4.1.1'!H130/1.05</f>
        <v>10.942857142857143</v>
      </c>
      <c r="Q114" s="154">
        <f t="shared" si="11"/>
        <v>8.1228571428571428</v>
      </c>
      <c r="R114" s="154">
        <f>SUM(Q112:Q114)/3</f>
        <v>8.4530158730158718</v>
      </c>
      <c r="S114" s="160"/>
      <c r="T114" s="161"/>
      <c r="U114" s="161"/>
      <c r="V114" s="161"/>
      <c r="W114" s="161"/>
    </row>
    <row r="115" spans="1:23" ht="14.25" customHeight="1" x14ac:dyDescent="0.2">
      <c r="A115" s="161">
        <v>1999</v>
      </c>
      <c r="B115" s="155">
        <v>36161</v>
      </c>
      <c r="C115" s="155"/>
      <c r="D115" s="154">
        <v>59.24</v>
      </c>
      <c r="E115" s="154">
        <v>9.98</v>
      </c>
      <c r="F115" s="154"/>
      <c r="G115" s="154">
        <v>54.43</v>
      </c>
      <c r="H115" s="154">
        <v>9.44</v>
      </c>
      <c r="I115" s="154"/>
      <c r="J115" s="154">
        <v>53.51</v>
      </c>
      <c r="K115" s="154">
        <v>9.51</v>
      </c>
      <c r="L115" s="154"/>
      <c r="M115" s="154">
        <f>'4.1.1'!G131/1.05</f>
        <v>9.4190476190476193</v>
      </c>
      <c r="N115" s="154">
        <f t="shared" si="7"/>
        <v>9.4190476190476193</v>
      </c>
      <c r="O115" s="154"/>
      <c r="P115" s="154">
        <f>'4.1.1'!H131/1.05</f>
        <v>10.819047619047618</v>
      </c>
      <c r="Q115" s="154">
        <f t="shared" si="11"/>
        <v>7.9990476190476176</v>
      </c>
      <c r="R115" s="154"/>
      <c r="S115" s="160"/>
      <c r="T115" s="161"/>
      <c r="U115" s="161"/>
      <c r="V115" s="161"/>
      <c r="W115" s="161"/>
    </row>
    <row r="116" spans="1:23" ht="14.25" customHeight="1" x14ac:dyDescent="0.2">
      <c r="A116" s="161">
        <v>1999</v>
      </c>
      <c r="B116" s="155">
        <v>36192</v>
      </c>
      <c r="C116" s="155"/>
      <c r="D116" s="154">
        <v>59.39</v>
      </c>
      <c r="E116" s="154">
        <v>10.130000000000001</v>
      </c>
      <c r="F116" s="154"/>
      <c r="G116" s="154">
        <v>54.61</v>
      </c>
      <c r="H116" s="154">
        <v>9.6199999999999992</v>
      </c>
      <c r="I116" s="154"/>
      <c r="J116" s="154">
        <v>53.63</v>
      </c>
      <c r="K116" s="154">
        <v>9.65</v>
      </c>
      <c r="L116" s="154"/>
      <c r="M116" s="154">
        <f>'4.1.1'!G132/1.05</f>
        <v>9.7333333333333343</v>
      </c>
      <c r="N116" s="154">
        <f t="shared" si="7"/>
        <v>9.7333333333333343</v>
      </c>
      <c r="O116" s="154"/>
      <c r="P116" s="154">
        <f>'4.1.1'!H132/1.05</f>
        <v>10.790476190476189</v>
      </c>
      <c r="Q116" s="154">
        <f t="shared" si="11"/>
        <v>7.9704761904761892</v>
      </c>
      <c r="R116" s="154"/>
      <c r="S116" s="160"/>
      <c r="T116" s="161"/>
      <c r="U116" s="161"/>
      <c r="V116" s="161"/>
      <c r="W116" s="161"/>
    </row>
    <row r="117" spans="1:23" ht="14.25" customHeight="1" x14ac:dyDescent="0.2">
      <c r="A117" s="161">
        <v>1999</v>
      </c>
      <c r="B117" s="155">
        <v>36220</v>
      </c>
      <c r="C117" s="155"/>
      <c r="D117" s="154">
        <v>62.85</v>
      </c>
      <c r="E117" s="154">
        <v>9.9700000000000006</v>
      </c>
      <c r="F117" s="154">
        <f>SUM(E115:E117)/3</f>
        <v>10.026666666666666</v>
      </c>
      <c r="G117" s="154">
        <v>59.52</v>
      </c>
      <c r="H117" s="154">
        <v>9.31</v>
      </c>
      <c r="I117" s="154">
        <f>SUM(H115:H117)/3</f>
        <v>9.4566666666666652</v>
      </c>
      <c r="J117" s="154">
        <v>56.6</v>
      </c>
      <c r="K117" s="154">
        <v>9.39</v>
      </c>
      <c r="L117" s="154">
        <f>SUM(K115:K117)/3</f>
        <v>9.5166666666666675</v>
      </c>
      <c r="M117" s="154">
        <f>'4.1.1'!G133/1.05</f>
        <v>10.019047619047619</v>
      </c>
      <c r="N117" s="154">
        <f t="shared" si="7"/>
        <v>10.019047619047619</v>
      </c>
      <c r="O117" s="154">
        <f>SUM(N115:N117)/3</f>
        <v>9.723809523809523</v>
      </c>
      <c r="P117" s="154">
        <f>'4.1.1'!H133/1.05</f>
        <v>11.485714285714286</v>
      </c>
      <c r="Q117" s="154">
        <f t="shared" ref="Q117:Q129" si="12">P117-3.03</f>
        <v>8.4557142857142864</v>
      </c>
      <c r="R117" s="154">
        <f>SUM(Q115:Q117)/3</f>
        <v>8.1417460317460311</v>
      </c>
      <c r="S117" s="160"/>
      <c r="T117" s="161"/>
      <c r="U117" s="161"/>
      <c r="V117" s="161"/>
      <c r="W117" s="161"/>
    </row>
    <row r="118" spans="1:23" ht="14.25" customHeight="1" x14ac:dyDescent="0.2">
      <c r="A118" s="161">
        <v>1999</v>
      </c>
      <c r="B118" s="155">
        <v>36251</v>
      </c>
      <c r="C118" s="155"/>
      <c r="D118" s="154">
        <v>66.239999999999995</v>
      </c>
      <c r="E118" s="154">
        <v>13.35</v>
      </c>
      <c r="F118" s="154"/>
      <c r="G118" s="154">
        <v>62.32</v>
      </c>
      <c r="H118" s="154">
        <v>12.11</v>
      </c>
      <c r="I118" s="154"/>
      <c r="J118" s="154">
        <v>59.75</v>
      </c>
      <c r="K118" s="154">
        <v>12.53</v>
      </c>
      <c r="L118" s="154"/>
      <c r="M118" s="154">
        <f>'4.1.1'!G134/1.05</f>
        <v>11.428571428571429</v>
      </c>
      <c r="N118" s="154">
        <f t="shared" si="7"/>
        <v>11.428571428571429</v>
      </c>
      <c r="O118" s="154"/>
      <c r="P118" s="154">
        <f>'4.1.1'!H134/1.05</f>
        <v>12.038095238095238</v>
      </c>
      <c r="Q118" s="154">
        <f t="shared" si="12"/>
        <v>9.0080952380952386</v>
      </c>
      <c r="R118" s="154"/>
      <c r="S118" s="160"/>
      <c r="T118" s="161"/>
      <c r="U118" s="161"/>
      <c r="V118" s="161"/>
      <c r="W118" s="161"/>
    </row>
    <row r="119" spans="1:23" ht="14.25" customHeight="1" x14ac:dyDescent="0.2">
      <c r="A119" s="161">
        <v>1999</v>
      </c>
      <c r="B119" s="155">
        <v>36281</v>
      </c>
      <c r="C119" s="155"/>
      <c r="D119" s="154">
        <v>66.05</v>
      </c>
      <c r="E119" s="154">
        <v>13.17</v>
      </c>
      <c r="F119" s="154"/>
      <c r="G119" s="154">
        <v>62.2</v>
      </c>
      <c r="H119" s="154">
        <v>11.99</v>
      </c>
      <c r="I119" s="154"/>
      <c r="J119" s="154">
        <v>59.61</v>
      </c>
      <c r="K119" s="154">
        <v>12.4</v>
      </c>
      <c r="L119" s="154"/>
      <c r="M119" s="154">
        <f>'4.1.1'!G135/1.05</f>
        <v>11.323809523809524</v>
      </c>
      <c r="N119" s="154">
        <f t="shared" si="7"/>
        <v>11.323809523809524</v>
      </c>
      <c r="O119" s="154"/>
      <c r="P119" s="154">
        <f>'4.1.1'!H135/1.05</f>
        <v>12.285714285714285</v>
      </c>
      <c r="Q119" s="154">
        <f t="shared" si="12"/>
        <v>9.2557142857142853</v>
      </c>
      <c r="R119" s="154"/>
      <c r="S119" s="160"/>
      <c r="T119" s="161"/>
      <c r="U119" s="161"/>
      <c r="V119" s="161"/>
      <c r="W119" s="161"/>
    </row>
    <row r="120" spans="1:23" ht="14.25" customHeight="1" x14ac:dyDescent="0.2">
      <c r="A120" s="161">
        <v>1999</v>
      </c>
      <c r="B120" s="155">
        <v>36312</v>
      </c>
      <c r="C120" s="155"/>
      <c r="D120" s="154">
        <v>65.8</v>
      </c>
      <c r="E120" s="154">
        <v>12.92</v>
      </c>
      <c r="F120" s="154">
        <f>SUM(E118:E120)/3</f>
        <v>13.146666666666667</v>
      </c>
      <c r="G120" s="154">
        <v>61.94</v>
      </c>
      <c r="H120" s="154">
        <v>11.73</v>
      </c>
      <c r="I120" s="154">
        <f>SUM(H118:H120)/3</f>
        <v>11.943333333333333</v>
      </c>
      <c r="J120" s="154">
        <v>59.4</v>
      </c>
      <c r="K120" s="154">
        <v>12.19</v>
      </c>
      <c r="L120" s="154">
        <f>SUM(K118:K120)/3</f>
        <v>12.373333333333333</v>
      </c>
      <c r="M120" s="154">
        <f>'4.1.1'!G136/1.05</f>
        <v>10.990476190476189</v>
      </c>
      <c r="N120" s="154">
        <f t="shared" si="7"/>
        <v>10.990476190476189</v>
      </c>
      <c r="O120" s="154">
        <f>SUM(N118:N120)/3</f>
        <v>11.247619047619047</v>
      </c>
      <c r="P120" s="154">
        <f>'4.1.1'!H136/1.05</f>
        <v>12.18095238095238</v>
      </c>
      <c r="Q120" s="154">
        <f t="shared" si="12"/>
        <v>9.1509523809523809</v>
      </c>
      <c r="R120" s="154">
        <f>SUM(Q118:Q120)/3</f>
        <v>9.1382539682539683</v>
      </c>
      <c r="S120" s="160"/>
      <c r="T120" s="161"/>
      <c r="U120" s="161"/>
      <c r="V120" s="161"/>
      <c r="W120" s="161"/>
    </row>
    <row r="121" spans="1:23" ht="14.25" customHeight="1" x14ac:dyDescent="0.2">
      <c r="A121" s="161">
        <v>1999</v>
      </c>
      <c r="B121" s="155">
        <v>36342</v>
      </c>
      <c r="C121" s="155"/>
      <c r="D121" s="154">
        <v>66.599999999999994</v>
      </c>
      <c r="E121" s="154">
        <v>13.72</v>
      </c>
      <c r="F121" s="154"/>
      <c r="G121" s="154">
        <v>62.82</v>
      </c>
      <c r="H121" s="154">
        <v>15.61</v>
      </c>
      <c r="I121" s="154"/>
      <c r="J121" s="154">
        <v>60.41</v>
      </c>
      <c r="K121" s="154">
        <v>13.2</v>
      </c>
      <c r="L121" s="154"/>
      <c r="M121" s="154">
        <f>'4.1.1'!G137/1.05</f>
        <v>12.133333333333333</v>
      </c>
      <c r="N121" s="154">
        <f t="shared" si="7"/>
        <v>12.133333333333333</v>
      </c>
      <c r="O121" s="154"/>
      <c r="P121" s="154">
        <f>'4.1.1'!H137/1.05</f>
        <v>13.295238095238096</v>
      </c>
      <c r="Q121" s="154">
        <f t="shared" si="12"/>
        <v>10.265238095238097</v>
      </c>
      <c r="R121" s="154"/>
      <c r="S121" s="160"/>
      <c r="T121" s="161"/>
      <c r="U121" s="161"/>
      <c r="V121" s="161"/>
      <c r="W121" s="161"/>
    </row>
    <row r="122" spans="1:23" ht="14.25" customHeight="1" x14ac:dyDescent="0.2">
      <c r="A122" s="161">
        <v>1999</v>
      </c>
      <c r="B122" s="155">
        <v>36373</v>
      </c>
      <c r="C122" s="155"/>
      <c r="D122" s="154">
        <v>67.88</v>
      </c>
      <c r="E122" s="154">
        <v>15</v>
      </c>
      <c r="F122" s="154"/>
      <c r="G122" s="154">
        <v>64.010000000000005</v>
      </c>
      <c r="H122" s="154">
        <v>16.8</v>
      </c>
      <c r="I122" s="154"/>
      <c r="J122" s="154">
        <v>62.02</v>
      </c>
      <c r="K122" s="154">
        <v>14.81</v>
      </c>
      <c r="L122" s="154"/>
      <c r="M122" s="154">
        <f>'4.1.1'!G138/1.05</f>
        <v>12.676190476190476</v>
      </c>
      <c r="N122" s="154">
        <f t="shared" si="7"/>
        <v>12.676190476190476</v>
      </c>
      <c r="O122" s="154"/>
      <c r="P122" s="154">
        <f>'4.1.1'!H138/1.05</f>
        <v>13.790476190476189</v>
      </c>
      <c r="Q122" s="154">
        <f t="shared" si="12"/>
        <v>10.76047619047619</v>
      </c>
      <c r="R122" s="154"/>
      <c r="S122" s="160"/>
      <c r="T122" s="161"/>
      <c r="U122" s="161"/>
      <c r="V122" s="161"/>
      <c r="W122" s="161"/>
    </row>
    <row r="123" spans="1:23" ht="14.25" customHeight="1" x14ac:dyDescent="0.2">
      <c r="A123" s="161">
        <v>1999</v>
      </c>
      <c r="B123" s="155">
        <v>36404</v>
      </c>
      <c r="C123" s="155"/>
      <c r="D123" s="154">
        <v>68.13</v>
      </c>
      <c r="E123" s="154">
        <v>15.25</v>
      </c>
      <c r="F123" s="154">
        <f>SUM(E121:E123)/3</f>
        <v>14.656666666666666</v>
      </c>
      <c r="G123" s="154">
        <v>63.8</v>
      </c>
      <c r="H123" s="154">
        <v>16.59</v>
      </c>
      <c r="I123" s="154">
        <f>SUM(H121:H123)/3</f>
        <v>16.333333333333332</v>
      </c>
      <c r="J123" s="154">
        <v>62.14</v>
      </c>
      <c r="K123" s="154">
        <v>14.94</v>
      </c>
      <c r="L123" s="154">
        <f>SUM(K121:K123)/3</f>
        <v>14.316666666666665</v>
      </c>
      <c r="M123" s="154">
        <f>'4.1.1'!G139/1.05</f>
        <v>13.628571428571428</v>
      </c>
      <c r="N123" s="154">
        <f t="shared" si="7"/>
        <v>13.628571428571428</v>
      </c>
      <c r="O123" s="154">
        <f>SUM(N121:N123)/3</f>
        <v>12.812698412698412</v>
      </c>
      <c r="P123" s="154">
        <f>'4.1.1'!H139/1.05</f>
        <v>14.714285714285714</v>
      </c>
      <c r="Q123" s="154">
        <f t="shared" si="12"/>
        <v>11.684285714285714</v>
      </c>
      <c r="R123" s="154">
        <f>SUM(Q121:Q123)/3</f>
        <v>10.903333333333334</v>
      </c>
      <c r="S123" s="160"/>
      <c r="T123" s="161"/>
      <c r="U123" s="161"/>
      <c r="V123" s="161"/>
      <c r="W123" s="161"/>
    </row>
    <row r="124" spans="1:23" ht="14.25" customHeight="1" x14ac:dyDescent="0.2">
      <c r="A124" s="161">
        <v>1999</v>
      </c>
      <c r="B124" s="155">
        <v>36434</v>
      </c>
      <c r="C124" s="155"/>
      <c r="D124" s="154">
        <v>68.930000000000007</v>
      </c>
      <c r="E124" s="154">
        <v>19.72</v>
      </c>
      <c r="F124" s="154"/>
      <c r="G124" s="154">
        <v>64.52</v>
      </c>
      <c r="H124" s="154">
        <v>17.309999999999999</v>
      </c>
      <c r="I124" s="154"/>
      <c r="J124" s="154">
        <v>62.85</v>
      </c>
      <c r="K124" s="154">
        <v>15.64</v>
      </c>
      <c r="L124" s="154"/>
      <c r="M124" s="154">
        <f>'4.1.1'!G140/1.05</f>
        <v>13.59047619047619</v>
      </c>
      <c r="N124" s="154">
        <f t="shared" si="7"/>
        <v>13.59047619047619</v>
      </c>
      <c r="O124" s="154"/>
      <c r="P124" s="154">
        <f>'4.1.1'!H140/1.05</f>
        <v>14.990476190476191</v>
      </c>
      <c r="Q124" s="154">
        <f t="shared" si="12"/>
        <v>11.960476190476191</v>
      </c>
      <c r="R124" s="154"/>
      <c r="S124" s="160"/>
      <c r="T124" s="161"/>
      <c r="U124" s="161"/>
      <c r="V124" s="161"/>
      <c r="W124" s="161"/>
    </row>
    <row r="125" spans="1:23" ht="14.25" customHeight="1" x14ac:dyDescent="0.2">
      <c r="A125" s="161">
        <v>1999</v>
      </c>
      <c r="B125" s="155">
        <v>36465</v>
      </c>
      <c r="C125" s="155"/>
      <c r="D125" s="154">
        <v>68.38</v>
      </c>
      <c r="E125" s="154">
        <v>19.170000000000002</v>
      </c>
      <c r="F125" s="154"/>
      <c r="G125" s="154">
        <v>64.02</v>
      </c>
      <c r="H125" s="154">
        <v>16.82</v>
      </c>
      <c r="I125" s="154"/>
      <c r="J125" s="154">
        <v>62.43</v>
      </c>
      <c r="K125" s="154">
        <v>15.23</v>
      </c>
      <c r="L125" s="154"/>
      <c r="M125" s="154">
        <f>'4.1.1'!G141/1.05</f>
        <v>14.238095238095237</v>
      </c>
      <c r="N125" s="154">
        <f t="shared" si="7"/>
        <v>14.238095238095237</v>
      </c>
      <c r="O125" s="154"/>
      <c r="P125" s="154">
        <f>'4.1.1'!H141/1.05</f>
        <v>15.495238095238093</v>
      </c>
      <c r="Q125" s="154">
        <f t="shared" si="12"/>
        <v>12.465238095238094</v>
      </c>
      <c r="R125" s="154"/>
      <c r="S125" s="160"/>
      <c r="T125" s="161"/>
      <c r="U125" s="161"/>
      <c r="V125" s="161"/>
      <c r="W125" s="161"/>
    </row>
    <row r="126" spans="1:23" ht="14.25" customHeight="1" x14ac:dyDescent="0.2">
      <c r="A126" s="161">
        <v>1999</v>
      </c>
      <c r="B126" s="155">
        <v>36495</v>
      </c>
      <c r="C126" s="155"/>
      <c r="D126" s="154">
        <v>68.95</v>
      </c>
      <c r="E126" s="154">
        <v>19.739999999999998</v>
      </c>
      <c r="F126" s="154">
        <f>SUM(E124:E126)/3</f>
        <v>19.543333333333333</v>
      </c>
      <c r="G126" s="154">
        <v>66.08</v>
      </c>
      <c r="H126" s="154">
        <v>18.88</v>
      </c>
      <c r="I126" s="154">
        <f>SUM(H124:H126)/3</f>
        <v>17.669999999999998</v>
      </c>
      <c r="J126" s="154">
        <v>64.19</v>
      </c>
      <c r="K126" s="154">
        <v>16.98</v>
      </c>
      <c r="L126" s="154">
        <f>SUM(K124:K126)/3</f>
        <v>15.950000000000001</v>
      </c>
      <c r="M126" s="154">
        <f>'4.1.1'!G142/1.05</f>
        <v>16.295238095238094</v>
      </c>
      <c r="N126" s="154">
        <f t="shared" si="7"/>
        <v>16.295238095238094</v>
      </c>
      <c r="O126" s="154">
        <f>SUM(N124:N126)/3</f>
        <v>14.707936507936509</v>
      </c>
      <c r="P126" s="154">
        <f>'4.1.1'!H142/1.05</f>
        <v>16.885714285714286</v>
      </c>
      <c r="Q126" s="154">
        <f t="shared" si="12"/>
        <v>13.855714285714287</v>
      </c>
      <c r="R126" s="154">
        <f>SUM(Q124:Q126)/3</f>
        <v>12.76047619047619</v>
      </c>
      <c r="S126" s="160"/>
      <c r="T126" s="161"/>
      <c r="U126" s="161"/>
      <c r="V126" s="161"/>
      <c r="W126" s="161"/>
    </row>
    <row r="127" spans="1:23" ht="14.25" customHeight="1" x14ac:dyDescent="0.2">
      <c r="A127" s="161">
        <v>2000</v>
      </c>
      <c r="B127" s="155">
        <v>36526</v>
      </c>
      <c r="C127" s="155"/>
      <c r="D127" s="154">
        <v>68.8</v>
      </c>
      <c r="E127" s="154">
        <v>19.59</v>
      </c>
      <c r="F127" s="154"/>
      <c r="G127" s="154">
        <v>66.17</v>
      </c>
      <c r="H127" s="154">
        <v>18.96</v>
      </c>
      <c r="I127" s="154"/>
      <c r="J127" s="154">
        <v>64.150000000000006</v>
      </c>
      <c r="K127" s="154">
        <v>16.940000000000001</v>
      </c>
      <c r="L127" s="154"/>
      <c r="M127" s="154">
        <f>'4.1.1'!G143/1.05</f>
        <v>16.990476190476191</v>
      </c>
      <c r="N127" s="154">
        <f t="shared" si="7"/>
        <v>16.990476190476191</v>
      </c>
      <c r="O127" s="154"/>
      <c r="P127" s="154">
        <f>'4.1.1'!H143/1.05</f>
        <v>17.285714285714285</v>
      </c>
      <c r="Q127" s="154">
        <f t="shared" si="12"/>
        <v>14.255714285714285</v>
      </c>
      <c r="R127" s="154"/>
      <c r="S127" s="160"/>
      <c r="T127" s="161"/>
      <c r="U127" s="161"/>
      <c r="V127" s="161"/>
      <c r="W127" s="161"/>
    </row>
    <row r="128" spans="1:23" ht="14.25" customHeight="1" x14ac:dyDescent="0.2">
      <c r="A128" s="161">
        <v>2000</v>
      </c>
      <c r="B128" s="155">
        <v>36557</v>
      </c>
      <c r="C128" s="155"/>
      <c r="D128" s="154">
        <v>68.72</v>
      </c>
      <c r="E128" s="154">
        <v>19.510000000000002</v>
      </c>
      <c r="F128" s="154"/>
      <c r="G128" s="154">
        <v>66.11</v>
      </c>
      <c r="H128" s="154">
        <v>18.899999999999999</v>
      </c>
      <c r="I128" s="154"/>
      <c r="J128" s="154">
        <v>63.95</v>
      </c>
      <c r="K128" s="154">
        <v>16.739999999999998</v>
      </c>
      <c r="L128" s="154"/>
      <c r="M128" s="154">
        <f>'4.1.1'!G144/1.05</f>
        <v>17.066666666666666</v>
      </c>
      <c r="N128" s="154">
        <f t="shared" si="7"/>
        <v>17.066666666666666</v>
      </c>
      <c r="O128" s="154"/>
      <c r="P128" s="154">
        <f>'4.1.1'!H144/1.05</f>
        <v>17.619047619047617</v>
      </c>
      <c r="Q128" s="154">
        <f t="shared" si="12"/>
        <v>14.589047619047617</v>
      </c>
      <c r="R128" s="154"/>
      <c r="S128" s="160"/>
      <c r="T128" s="161"/>
      <c r="U128" s="161"/>
      <c r="V128" s="161"/>
      <c r="W128" s="161"/>
    </row>
    <row r="129" spans="1:23" ht="14.25" customHeight="1" x14ac:dyDescent="0.2">
      <c r="A129" s="161">
        <v>2000</v>
      </c>
      <c r="B129" s="155">
        <v>36586</v>
      </c>
      <c r="C129" s="155"/>
      <c r="D129" s="154">
        <v>70.63</v>
      </c>
      <c r="E129" s="154">
        <v>21.42</v>
      </c>
      <c r="F129" s="154">
        <f>SUM(E127:E129)/3</f>
        <v>20.173333333333336</v>
      </c>
      <c r="G129" s="154">
        <v>67.930000000000007</v>
      </c>
      <c r="H129" s="154">
        <v>20.72</v>
      </c>
      <c r="I129" s="154">
        <f>SUM(H127:H129)/3</f>
        <v>19.526666666666667</v>
      </c>
      <c r="J129" s="154">
        <v>66.66</v>
      </c>
      <c r="K129" s="154">
        <v>19.45</v>
      </c>
      <c r="L129" s="154">
        <f>SUM(K127:K129)/3</f>
        <v>17.709999999999997</v>
      </c>
      <c r="M129" s="154">
        <f>'4.1.1'!G145/1.05</f>
        <v>17.74285714285714</v>
      </c>
      <c r="N129" s="154">
        <f t="shared" si="7"/>
        <v>17.74285714285714</v>
      </c>
      <c r="O129" s="154">
        <f>SUM(N127:N129)/3</f>
        <v>17.266666666666666</v>
      </c>
      <c r="P129" s="154">
        <f>'4.1.1'!H145/1.05</f>
        <v>18.152380952380952</v>
      </c>
      <c r="Q129" s="154">
        <f t="shared" si="12"/>
        <v>15.122380952380952</v>
      </c>
      <c r="R129" s="154">
        <f>SUM(Q127:Q129)/3</f>
        <v>14.655714285714284</v>
      </c>
      <c r="S129" s="160"/>
      <c r="T129" s="161"/>
      <c r="U129" s="161"/>
      <c r="V129" s="161"/>
      <c r="W129" s="161"/>
    </row>
    <row r="130" spans="1:23" ht="14.25" customHeight="1" x14ac:dyDescent="0.2">
      <c r="A130" s="161">
        <v>2000</v>
      </c>
      <c r="B130" s="155">
        <v>36617</v>
      </c>
      <c r="C130" s="155"/>
      <c r="D130" s="154">
        <v>71.87</v>
      </c>
      <c r="E130" s="154">
        <v>20.98</v>
      </c>
      <c r="F130" s="154"/>
      <c r="G130" s="154">
        <v>69</v>
      </c>
      <c r="H130" s="154">
        <v>20.18</v>
      </c>
      <c r="I130" s="154"/>
      <c r="J130" s="154">
        <v>68.05</v>
      </c>
      <c r="K130" s="154">
        <v>19.23</v>
      </c>
      <c r="L130" s="154"/>
      <c r="M130" s="154">
        <f>'4.1.1'!G146/1.05</f>
        <v>17.457142857142856</v>
      </c>
      <c r="N130" s="154">
        <f t="shared" si="7"/>
        <v>17.457142857142856</v>
      </c>
      <c r="O130" s="154"/>
      <c r="P130" s="154">
        <f>'4.1.1'!H146/1.05</f>
        <v>17.723809523809521</v>
      </c>
      <c r="Q130" s="154">
        <f t="shared" ref="Q130:Q165" si="13">P130-3.13</f>
        <v>14.593809523809522</v>
      </c>
      <c r="R130" s="154"/>
      <c r="S130" s="160"/>
      <c r="T130" s="161"/>
      <c r="U130" s="161"/>
      <c r="V130" s="161"/>
      <c r="W130" s="161"/>
    </row>
    <row r="131" spans="1:23" ht="14.25" customHeight="1" x14ac:dyDescent="0.2">
      <c r="A131" s="161">
        <v>2000</v>
      </c>
      <c r="B131" s="155">
        <v>36647</v>
      </c>
      <c r="C131" s="155"/>
      <c r="D131" s="154">
        <v>71.52</v>
      </c>
      <c r="E131" s="154">
        <v>20.63</v>
      </c>
      <c r="F131" s="154"/>
      <c r="G131" s="154">
        <v>68.56</v>
      </c>
      <c r="H131" s="154">
        <v>19.739999999999998</v>
      </c>
      <c r="I131" s="154"/>
      <c r="J131" s="154">
        <v>67.69</v>
      </c>
      <c r="K131" s="154">
        <v>18.87</v>
      </c>
      <c r="L131" s="154"/>
      <c r="M131" s="154">
        <f>'4.1.1'!G147/1.05</f>
        <v>16.952380952380953</v>
      </c>
      <c r="N131" s="154">
        <f t="shared" si="7"/>
        <v>16.952380952380953</v>
      </c>
      <c r="O131" s="154"/>
      <c r="P131" s="154">
        <f>'4.1.1'!H147/1.05</f>
        <v>18.257142857142856</v>
      </c>
      <c r="Q131" s="154">
        <f t="shared" si="13"/>
        <v>15.127142857142857</v>
      </c>
      <c r="R131" s="154"/>
      <c r="S131" s="160"/>
      <c r="T131" s="161"/>
      <c r="U131" s="161"/>
      <c r="V131" s="161"/>
      <c r="W131" s="161"/>
    </row>
    <row r="132" spans="1:23" ht="14.25" customHeight="1" x14ac:dyDescent="0.2">
      <c r="A132" s="161">
        <v>2000</v>
      </c>
      <c r="B132" s="155">
        <v>36678</v>
      </c>
      <c r="C132" s="155"/>
      <c r="D132" s="154">
        <v>75.180000000000007</v>
      </c>
      <c r="E132" s="154">
        <v>24.3</v>
      </c>
      <c r="F132" s="154">
        <f>SUM(E130:E132)/3</f>
        <v>21.97</v>
      </c>
      <c r="G132" s="154">
        <v>70.569999999999993</v>
      </c>
      <c r="H132" s="154">
        <v>21.75</v>
      </c>
      <c r="I132" s="154">
        <f>SUM(H130:H132)/3</f>
        <v>20.556666666666668</v>
      </c>
      <c r="J132" s="154">
        <v>71.73</v>
      </c>
      <c r="K132" s="154">
        <v>22.91</v>
      </c>
      <c r="L132" s="154">
        <f>SUM(K130:K132)/3</f>
        <v>20.33666666666667</v>
      </c>
      <c r="M132" s="154">
        <f>'4.1.1'!G148/1.05</f>
        <v>18.057142857142857</v>
      </c>
      <c r="N132" s="154">
        <f t="shared" si="7"/>
        <v>18.057142857142857</v>
      </c>
      <c r="O132" s="154">
        <f>SUM(N130:N132)/3</f>
        <v>17.488888888888887</v>
      </c>
      <c r="P132" s="154">
        <f>'4.1.1'!H148/1.05</f>
        <v>19.038095238095234</v>
      </c>
      <c r="Q132" s="154">
        <f t="shared" si="13"/>
        <v>15.908095238095235</v>
      </c>
      <c r="R132" s="154">
        <f>SUM(Q130:Q132)/3</f>
        <v>15.209682539682538</v>
      </c>
      <c r="S132" s="160"/>
      <c r="T132" s="161"/>
      <c r="U132" s="161"/>
      <c r="V132" s="161"/>
      <c r="W132" s="161"/>
    </row>
    <row r="133" spans="1:23" ht="14.25" customHeight="1" x14ac:dyDescent="0.2">
      <c r="A133" s="161">
        <v>2000</v>
      </c>
      <c r="B133" s="155">
        <v>36708</v>
      </c>
      <c r="C133" s="155"/>
      <c r="D133" s="154">
        <v>75.540000000000006</v>
      </c>
      <c r="E133" s="154">
        <v>24.65</v>
      </c>
      <c r="F133" s="154"/>
      <c r="G133" s="154">
        <v>70.790000000000006</v>
      </c>
      <c r="H133" s="154">
        <v>21.97</v>
      </c>
      <c r="I133" s="154"/>
      <c r="J133" s="154">
        <v>72.040000000000006</v>
      </c>
      <c r="K133" s="154">
        <v>23.22</v>
      </c>
      <c r="L133" s="154"/>
      <c r="M133" s="154">
        <f>'4.1.1'!G149/1.05</f>
        <v>18.914285714285715</v>
      </c>
      <c r="N133" s="154">
        <f t="shared" si="7"/>
        <v>18.914285714285715</v>
      </c>
      <c r="O133" s="154"/>
      <c r="P133" s="154">
        <f>'4.1.1'!H149/1.05</f>
        <v>19.819047619047616</v>
      </c>
      <c r="Q133" s="154">
        <f t="shared" si="13"/>
        <v>16.689047619047617</v>
      </c>
      <c r="R133" s="154"/>
      <c r="S133" s="160"/>
      <c r="T133" s="161"/>
      <c r="U133" s="161"/>
      <c r="V133" s="161"/>
      <c r="W133" s="161"/>
    </row>
    <row r="134" spans="1:23" ht="14.25" customHeight="1" x14ac:dyDescent="0.2">
      <c r="A134" s="161">
        <v>2000</v>
      </c>
      <c r="B134" s="155">
        <v>36739</v>
      </c>
      <c r="C134" s="155"/>
      <c r="D134" s="154">
        <v>73.069999999999993</v>
      </c>
      <c r="E134" s="154">
        <v>22.19</v>
      </c>
      <c r="F134" s="154"/>
      <c r="G134" s="154">
        <v>68.680000000000007</v>
      </c>
      <c r="H134" s="154">
        <v>19.86</v>
      </c>
      <c r="I134" s="154"/>
      <c r="J134" s="154">
        <v>68.38</v>
      </c>
      <c r="K134" s="154">
        <v>19.55</v>
      </c>
      <c r="L134" s="154"/>
      <c r="M134" s="154">
        <f>'4.1.1'!G150/1.05</f>
        <v>19.838095238095235</v>
      </c>
      <c r="N134" s="154">
        <f t="shared" si="7"/>
        <v>19.838095238095235</v>
      </c>
      <c r="O134" s="154"/>
      <c r="P134" s="154">
        <f>'4.1.1'!H150/1.05</f>
        <v>20.733333333333331</v>
      </c>
      <c r="Q134" s="154">
        <f t="shared" si="13"/>
        <v>17.603333333333332</v>
      </c>
      <c r="R134" s="154"/>
      <c r="S134" s="160"/>
      <c r="T134" s="161"/>
      <c r="U134" s="161"/>
      <c r="V134" s="161"/>
      <c r="W134" s="161"/>
    </row>
    <row r="135" spans="1:23" ht="14.25" customHeight="1" x14ac:dyDescent="0.2">
      <c r="A135" s="161">
        <v>2000</v>
      </c>
      <c r="B135" s="155">
        <v>36770</v>
      </c>
      <c r="C135" s="155"/>
      <c r="D135" s="154">
        <v>72.94</v>
      </c>
      <c r="E135" s="154">
        <v>22.05</v>
      </c>
      <c r="F135" s="154">
        <f>SUM(E133:E135)/3</f>
        <v>22.963333333333335</v>
      </c>
      <c r="G135" s="154">
        <v>70.05</v>
      </c>
      <c r="H135" s="154">
        <v>21.23</v>
      </c>
      <c r="I135" s="154">
        <f>SUM(H133:H135)/3</f>
        <v>21.02</v>
      </c>
      <c r="J135" s="154">
        <v>68.27</v>
      </c>
      <c r="K135" s="154">
        <v>19.41</v>
      </c>
      <c r="L135" s="154">
        <f>SUM(K133:K135)/3</f>
        <v>20.726666666666663</v>
      </c>
      <c r="M135" s="154">
        <f>'4.1.1'!G151/1.05</f>
        <v>23.590476190476188</v>
      </c>
      <c r="N135" s="154">
        <f t="shared" ref="N135:N198" si="14">M135-0</f>
        <v>23.590476190476188</v>
      </c>
      <c r="O135" s="154">
        <f>SUM(N133:N135)/3</f>
        <v>20.780952380952378</v>
      </c>
      <c r="P135" s="154">
        <f>'4.1.1'!H151/1.05</f>
        <v>25.142857142857139</v>
      </c>
      <c r="Q135" s="154">
        <f t="shared" si="13"/>
        <v>22.01285714285714</v>
      </c>
      <c r="R135" s="154">
        <f>SUM(Q133:Q135)/3</f>
        <v>18.7684126984127</v>
      </c>
      <c r="S135" s="160"/>
      <c r="T135" s="161"/>
      <c r="U135" s="161"/>
      <c r="V135" s="161"/>
      <c r="W135" s="161"/>
    </row>
    <row r="136" spans="1:23" ht="14.25" customHeight="1" x14ac:dyDescent="0.2">
      <c r="A136" s="161">
        <v>2000</v>
      </c>
      <c r="B136" s="155">
        <v>36800</v>
      </c>
      <c r="C136" s="155"/>
      <c r="D136" s="154">
        <v>72.400000000000006</v>
      </c>
      <c r="E136" s="154">
        <v>21.51</v>
      </c>
      <c r="F136" s="154"/>
      <c r="G136" s="154">
        <v>69.23</v>
      </c>
      <c r="H136" s="154">
        <v>20.420000000000002</v>
      </c>
      <c r="I136" s="154"/>
      <c r="J136" s="154">
        <v>67.62</v>
      </c>
      <c r="K136" s="154">
        <v>18.809999999999999</v>
      </c>
      <c r="L136" s="154"/>
      <c r="M136" s="154">
        <f>'4.1.1'!G152/1.05</f>
        <v>23.799999999999997</v>
      </c>
      <c r="N136" s="154">
        <f t="shared" si="14"/>
        <v>23.799999999999997</v>
      </c>
      <c r="O136" s="154"/>
      <c r="P136" s="154">
        <f>'4.1.1'!H152/1.05</f>
        <v>24.885714285714283</v>
      </c>
      <c r="Q136" s="154">
        <f t="shared" si="13"/>
        <v>21.755714285714284</v>
      </c>
      <c r="R136" s="154"/>
      <c r="S136" s="160"/>
      <c r="T136" s="161"/>
      <c r="U136" s="161"/>
      <c r="V136" s="161"/>
      <c r="W136" s="161"/>
    </row>
    <row r="137" spans="1:23" ht="14.25" customHeight="1" x14ac:dyDescent="0.2">
      <c r="A137" s="161">
        <v>2000</v>
      </c>
      <c r="B137" s="155">
        <v>36831</v>
      </c>
      <c r="C137" s="155"/>
      <c r="D137" s="154">
        <v>73.97</v>
      </c>
      <c r="E137" s="154">
        <v>23.08</v>
      </c>
      <c r="F137" s="154"/>
      <c r="G137" s="154">
        <v>71.680000000000007</v>
      </c>
      <c r="H137" s="154">
        <v>22.85</v>
      </c>
      <c r="I137" s="154"/>
      <c r="J137" s="154">
        <v>69.83</v>
      </c>
      <c r="K137" s="154">
        <v>21.01</v>
      </c>
      <c r="L137" s="154"/>
      <c r="M137" s="154">
        <f>'4.1.1'!G153/1.05</f>
        <v>23.37142857142857</v>
      </c>
      <c r="N137" s="154">
        <f t="shared" si="14"/>
        <v>23.37142857142857</v>
      </c>
      <c r="O137" s="154"/>
      <c r="P137" s="154">
        <f>'4.1.1'!H153/1.05</f>
        <v>24.504761904761903</v>
      </c>
      <c r="Q137" s="154">
        <f t="shared" si="13"/>
        <v>21.374761904761904</v>
      </c>
      <c r="R137" s="154"/>
      <c r="S137" s="160"/>
      <c r="T137" s="161"/>
      <c r="U137" s="161"/>
      <c r="V137" s="161"/>
      <c r="W137" s="161"/>
    </row>
    <row r="138" spans="1:23" ht="14.25" customHeight="1" x14ac:dyDescent="0.2">
      <c r="A138" s="161">
        <v>2000</v>
      </c>
      <c r="B138" s="155">
        <v>36861</v>
      </c>
      <c r="C138" s="155"/>
      <c r="D138" s="154">
        <v>72.33</v>
      </c>
      <c r="E138" s="154">
        <v>21.44</v>
      </c>
      <c r="F138" s="154">
        <f>SUM(E136:E138)/3</f>
        <v>22.01</v>
      </c>
      <c r="G138" s="154">
        <v>71.97</v>
      </c>
      <c r="H138" s="154">
        <v>23.15</v>
      </c>
      <c r="I138" s="154">
        <f>SUM(H136:H138)/3</f>
        <v>22.14</v>
      </c>
      <c r="J138" s="154">
        <v>67.94</v>
      </c>
      <c r="K138" s="154">
        <v>19.12</v>
      </c>
      <c r="L138" s="154">
        <f>SUM(K136:K138)/3</f>
        <v>19.646666666666665</v>
      </c>
      <c r="M138" s="154">
        <f>'4.1.1'!G154/1.05</f>
        <v>21.333333333333332</v>
      </c>
      <c r="N138" s="154">
        <f t="shared" si="14"/>
        <v>21.333333333333332</v>
      </c>
      <c r="O138" s="154">
        <f>SUM(N136:N138)/3</f>
        <v>22.834920634920632</v>
      </c>
      <c r="P138" s="154">
        <f>'4.1.1'!H154/1.05</f>
        <v>22.676190476190474</v>
      </c>
      <c r="Q138" s="154">
        <f t="shared" si="13"/>
        <v>19.546190476190475</v>
      </c>
      <c r="R138" s="154">
        <f>SUM(Q136:Q138)/3</f>
        <v>20.89222222222222</v>
      </c>
      <c r="S138" s="160"/>
      <c r="T138" s="154">
        <f>AVERAGE(G127:G138)</f>
        <v>69.228333333333339</v>
      </c>
      <c r="U138" s="154">
        <f>AVERAGE(H127:H138)</f>
        <v>20.810833333333331</v>
      </c>
      <c r="V138" s="154">
        <f>AVERAGE(J127:J138)</f>
        <v>68.025833333333352</v>
      </c>
      <c r="W138" s="154">
        <f>AVERAGE(K127:K138)</f>
        <v>19.605</v>
      </c>
    </row>
    <row r="139" spans="1:23" ht="14.25" customHeight="1" x14ac:dyDescent="0.2">
      <c r="A139" s="161">
        <v>2001</v>
      </c>
      <c r="B139" s="155">
        <v>36892</v>
      </c>
      <c r="C139" s="155"/>
      <c r="D139" s="154">
        <v>69.95</v>
      </c>
      <c r="E139" s="154">
        <v>19.059999999999999</v>
      </c>
      <c r="F139" s="154"/>
      <c r="G139" s="154">
        <v>69.47</v>
      </c>
      <c r="H139" s="154">
        <v>20.65</v>
      </c>
      <c r="I139" s="154"/>
      <c r="J139" s="154">
        <v>65.400000000000006</v>
      </c>
      <c r="K139" s="154">
        <v>16.59</v>
      </c>
      <c r="L139" s="154"/>
      <c r="M139" s="154">
        <f>'4.1.1'!G155/1.05</f>
        <v>18.914285714285715</v>
      </c>
      <c r="N139" s="154">
        <f t="shared" si="14"/>
        <v>18.914285714285715</v>
      </c>
      <c r="O139" s="154"/>
      <c r="P139" s="154">
        <f>'4.1.1'!H155/1.05</f>
        <v>19.485714285714284</v>
      </c>
      <c r="Q139" s="154">
        <f t="shared" si="13"/>
        <v>16.355714285714285</v>
      </c>
      <c r="R139" s="154"/>
      <c r="S139" s="160"/>
      <c r="T139" s="161"/>
      <c r="U139" s="161"/>
      <c r="V139" s="161"/>
      <c r="W139" s="161"/>
    </row>
    <row r="140" spans="1:23" ht="14.25" customHeight="1" x14ac:dyDescent="0.2">
      <c r="A140" s="161">
        <v>2001</v>
      </c>
      <c r="B140" s="155">
        <v>36923</v>
      </c>
      <c r="C140" s="155"/>
      <c r="D140" s="154">
        <v>69.760000000000005</v>
      </c>
      <c r="E140" s="154">
        <v>18.87</v>
      </c>
      <c r="F140" s="154"/>
      <c r="G140" s="154">
        <v>69.06</v>
      </c>
      <c r="H140" s="154">
        <v>20.239999999999998</v>
      </c>
      <c r="I140" s="154"/>
      <c r="J140" s="154">
        <v>65.680000000000007</v>
      </c>
      <c r="K140" s="154">
        <v>16.850000000000001</v>
      </c>
      <c r="L140" s="154"/>
      <c r="M140" s="154">
        <f>'4.1.1'!G156/1.05</f>
        <v>18.923809523809524</v>
      </c>
      <c r="N140" s="154">
        <f t="shared" si="14"/>
        <v>18.923809523809524</v>
      </c>
      <c r="O140" s="154"/>
      <c r="P140" s="154">
        <f>'4.1.1'!H156/1.05</f>
        <v>19.742857142857144</v>
      </c>
      <c r="Q140" s="154">
        <f t="shared" si="13"/>
        <v>16.612857142857145</v>
      </c>
      <c r="R140" s="154"/>
      <c r="S140" s="160"/>
      <c r="T140" s="161"/>
      <c r="U140" s="161"/>
      <c r="V140" s="161"/>
      <c r="W140" s="161"/>
    </row>
    <row r="141" spans="1:23" ht="14.25" customHeight="1" x14ac:dyDescent="0.2">
      <c r="A141" s="161">
        <v>2001</v>
      </c>
      <c r="B141" s="155">
        <v>36951</v>
      </c>
      <c r="C141" s="155"/>
      <c r="D141" s="154">
        <v>66.212765957446805</v>
      </c>
      <c r="E141" s="154">
        <v>19.392765957446805</v>
      </c>
      <c r="F141" s="154">
        <f>SUM(E139:E141)/3</f>
        <v>19.107588652482267</v>
      </c>
      <c r="G141" s="154">
        <v>66.153191489361703</v>
      </c>
      <c r="H141" s="154">
        <v>20.333191489361703</v>
      </c>
      <c r="I141" s="154">
        <f>SUM(H139:H141)/3</f>
        <v>20.407730496453901</v>
      </c>
      <c r="J141" s="154">
        <v>63.72</v>
      </c>
      <c r="K141" s="154">
        <v>16.899999999999999</v>
      </c>
      <c r="L141" s="154">
        <f>SUM(K139:K141)/3</f>
        <v>16.779999999999998</v>
      </c>
      <c r="M141" s="154">
        <f>'4.1.1'!G157/1.05</f>
        <v>18.609523809523807</v>
      </c>
      <c r="N141" s="154">
        <f t="shared" si="14"/>
        <v>18.609523809523807</v>
      </c>
      <c r="O141" s="154">
        <f>SUM(N139:N141)/3</f>
        <v>18.815873015873013</v>
      </c>
      <c r="P141" s="154">
        <f>'4.1.1'!H157/1.05</f>
        <v>19.066666666666666</v>
      </c>
      <c r="Q141" s="154">
        <f t="shared" si="13"/>
        <v>15.936666666666667</v>
      </c>
      <c r="R141" s="154">
        <f>SUM(Q139:Q141)/3</f>
        <v>16.301746031746031</v>
      </c>
      <c r="S141" s="160"/>
      <c r="T141" s="161"/>
      <c r="U141" s="161"/>
      <c r="V141" s="161"/>
      <c r="W141" s="161"/>
    </row>
    <row r="142" spans="1:23" ht="14.25" customHeight="1" x14ac:dyDescent="0.2">
      <c r="A142" s="161">
        <v>2001</v>
      </c>
      <c r="B142" s="155">
        <v>36982</v>
      </c>
      <c r="C142" s="155"/>
      <c r="D142" s="154">
        <v>66.578723404255314</v>
      </c>
      <c r="E142" s="154">
        <v>19.758723404255313</v>
      </c>
      <c r="F142" s="154"/>
      <c r="G142" s="154">
        <v>65.795744680851058</v>
      </c>
      <c r="H142" s="154">
        <v>19.975744680851058</v>
      </c>
      <c r="I142" s="154"/>
      <c r="J142" s="154">
        <f>'4.1.1'!E158/1.175</f>
        <v>64.578723404255314</v>
      </c>
      <c r="K142" s="154">
        <f t="shared" ref="K142:K171" si="15">J142-45.82</f>
        <v>18.758723404255313</v>
      </c>
      <c r="L142" s="154"/>
      <c r="M142" s="154">
        <f>'4.1.1'!G158/1.05</f>
        <v>18.533333333333335</v>
      </c>
      <c r="N142" s="154">
        <f t="shared" si="14"/>
        <v>18.533333333333335</v>
      </c>
      <c r="O142" s="154"/>
      <c r="P142" s="154">
        <f>'4.1.1'!H158/1.05</f>
        <v>19.323809523809523</v>
      </c>
      <c r="Q142" s="154">
        <f t="shared" si="13"/>
        <v>16.193809523809524</v>
      </c>
      <c r="R142" s="154"/>
      <c r="S142" s="160"/>
      <c r="T142" s="161"/>
      <c r="U142" s="161"/>
      <c r="V142" s="161"/>
      <c r="W142" s="161"/>
    </row>
    <row r="143" spans="1:23" ht="14.25" customHeight="1" x14ac:dyDescent="0.2">
      <c r="A143" s="161">
        <v>2001</v>
      </c>
      <c r="B143" s="155">
        <v>37012</v>
      </c>
      <c r="C143" s="155"/>
      <c r="D143" s="154">
        <v>68.161702127659581</v>
      </c>
      <c r="E143" s="154">
        <v>21.34170212765958</v>
      </c>
      <c r="F143" s="154"/>
      <c r="G143" s="154">
        <v>66.178723404255322</v>
      </c>
      <c r="H143" s="154">
        <v>20.358723404255322</v>
      </c>
      <c r="I143" s="154"/>
      <c r="J143" s="154">
        <f>'4.1.1'!E159/1.175</f>
        <v>66.536170212765967</v>
      </c>
      <c r="K143" s="154">
        <f t="shared" si="15"/>
        <v>20.716170212765967</v>
      </c>
      <c r="L143" s="154"/>
      <c r="M143" s="154">
        <f>'4.1.1'!G159/1.05</f>
        <v>18.171428571428567</v>
      </c>
      <c r="N143" s="154">
        <f t="shared" si="14"/>
        <v>18.171428571428567</v>
      </c>
      <c r="O143" s="154"/>
      <c r="P143" s="154">
        <f>'4.1.1'!H159/1.05</f>
        <v>18.74285714285714</v>
      </c>
      <c r="Q143" s="154">
        <f t="shared" si="13"/>
        <v>15.612857142857141</v>
      </c>
      <c r="R143" s="154"/>
      <c r="S143" s="160"/>
      <c r="T143" s="161"/>
      <c r="U143" s="161"/>
      <c r="V143" s="161"/>
      <c r="W143" s="161"/>
    </row>
    <row r="144" spans="1:23" ht="14.25" customHeight="1" x14ac:dyDescent="0.2">
      <c r="A144" s="161">
        <v>2001</v>
      </c>
      <c r="B144" s="155">
        <v>37043</v>
      </c>
      <c r="C144" s="155"/>
      <c r="D144" s="154">
        <v>70.068085106382981</v>
      </c>
      <c r="E144" s="154">
        <v>21.24808510638298</v>
      </c>
      <c r="F144" s="154">
        <f>SUM(E142:E144)/3</f>
        <v>20.782836879432626</v>
      </c>
      <c r="G144" s="154">
        <v>66.672340425531914</v>
      </c>
      <c r="H144" s="154">
        <v>20.852340425531914</v>
      </c>
      <c r="I144" s="154">
        <f>SUM(H142:H144)/3</f>
        <v>20.39560283687943</v>
      </c>
      <c r="J144" s="154">
        <f>'4.1.1'!E160/1.175</f>
        <v>67.165957446808505</v>
      </c>
      <c r="K144" s="154">
        <f t="shared" si="15"/>
        <v>21.345957446808505</v>
      </c>
      <c r="L144" s="154">
        <f>SUM(K142:K144)/3</f>
        <v>20.273617021276596</v>
      </c>
      <c r="M144" s="154">
        <f>'4.1.1'!G160/1.05</f>
        <v>18.495238095238097</v>
      </c>
      <c r="N144" s="154">
        <f t="shared" si="14"/>
        <v>18.495238095238097</v>
      </c>
      <c r="O144" s="154">
        <f>SUM(N142:N144)/3</f>
        <v>18.400000000000002</v>
      </c>
      <c r="P144" s="154">
        <f>'4.1.1'!H160/1.05</f>
        <v>19.266666666666666</v>
      </c>
      <c r="Q144" s="154">
        <f t="shared" si="13"/>
        <v>16.136666666666667</v>
      </c>
      <c r="R144" s="154">
        <f>SUM(Q142:Q144)/3</f>
        <v>15.98111111111111</v>
      </c>
      <c r="S144" s="160"/>
      <c r="T144" s="161"/>
      <c r="U144" s="161"/>
      <c r="V144" s="161"/>
      <c r="W144" s="161"/>
    </row>
    <row r="145" spans="1:23" ht="14.25" customHeight="1" x14ac:dyDescent="0.2">
      <c r="A145" s="161">
        <v>2001</v>
      </c>
      <c r="B145" s="155">
        <v>37073</v>
      </c>
      <c r="C145" s="155"/>
      <c r="D145" s="154">
        <f>'4.1.1'!C161/1.175</f>
        <v>69.31063829787233</v>
      </c>
      <c r="E145" s="154">
        <f t="shared" ref="E145:E171" si="16">D145-48.82</f>
        <v>20.49063829787233</v>
      </c>
      <c r="F145" s="154"/>
      <c r="G145" s="154">
        <f>'4.1.1'!F161/1.175</f>
        <v>66.280851063829786</v>
      </c>
      <c r="H145" s="154">
        <f t="shared" ref="H145:H171" si="17">G145-45.82</f>
        <v>20.460851063829786</v>
      </c>
      <c r="I145" s="154"/>
      <c r="J145" s="154">
        <f>'4.1.1'!E161/1.175</f>
        <v>66.212765957446805</v>
      </c>
      <c r="K145" s="154">
        <f t="shared" si="15"/>
        <v>20.392765957446805</v>
      </c>
      <c r="L145" s="154"/>
      <c r="M145" s="154">
        <f>'4.1.1'!G161/1.05</f>
        <v>17.619047619047617</v>
      </c>
      <c r="N145" s="154">
        <f t="shared" si="14"/>
        <v>17.619047619047617</v>
      </c>
      <c r="O145" s="154"/>
      <c r="P145" s="154">
        <f>'4.1.1'!H161/1.05</f>
        <v>18.647619047619045</v>
      </c>
      <c r="Q145" s="154">
        <f t="shared" si="13"/>
        <v>15.517619047619046</v>
      </c>
      <c r="R145" s="154"/>
      <c r="S145" s="160"/>
      <c r="T145" s="161"/>
      <c r="U145" s="161"/>
      <c r="V145" s="161"/>
      <c r="W145" s="161"/>
    </row>
    <row r="146" spans="1:23" ht="14.25" customHeight="1" x14ac:dyDescent="0.2">
      <c r="A146" s="161">
        <v>2001</v>
      </c>
      <c r="B146" s="155">
        <v>37104</v>
      </c>
      <c r="C146" s="155"/>
      <c r="D146" s="154">
        <f>'4.1.1'!C162/1.175</f>
        <v>68.38297872340425</v>
      </c>
      <c r="E146" s="154">
        <f t="shared" si="16"/>
        <v>19.56297872340425</v>
      </c>
      <c r="F146" s="154"/>
      <c r="G146" s="154">
        <f>'4.1.1'!F162/1.175</f>
        <v>65.991489361702136</v>
      </c>
      <c r="H146" s="154">
        <f t="shared" si="17"/>
        <v>20.171489361702136</v>
      </c>
      <c r="I146" s="154"/>
      <c r="J146" s="154">
        <f>'4.1.1'!E162/1.175</f>
        <v>65.378723404255311</v>
      </c>
      <c r="K146" s="154">
        <f t="shared" si="15"/>
        <v>19.558723404255311</v>
      </c>
      <c r="L146" s="154"/>
      <c r="M146" s="154">
        <f>'4.1.1'!G162/1.05</f>
        <v>17.028571428571428</v>
      </c>
      <c r="N146" s="154">
        <f t="shared" si="14"/>
        <v>17.028571428571428</v>
      </c>
      <c r="O146" s="154"/>
      <c r="P146" s="154">
        <f>'4.1.1'!H162/1.05</f>
        <v>18.56190476190476</v>
      </c>
      <c r="Q146" s="154">
        <f t="shared" si="13"/>
        <v>15.431904761904761</v>
      </c>
      <c r="R146" s="154"/>
      <c r="S146" s="160"/>
      <c r="T146" s="161"/>
      <c r="U146" s="161"/>
      <c r="V146" s="161"/>
      <c r="W146" s="161"/>
    </row>
    <row r="147" spans="1:23" ht="14.25" customHeight="1" x14ac:dyDescent="0.2">
      <c r="A147" s="161">
        <v>2001</v>
      </c>
      <c r="B147" s="155">
        <v>37135</v>
      </c>
      <c r="C147" s="155"/>
      <c r="D147" s="154">
        <f>'4.1.1'!C163/1.175</f>
        <v>68.076595744680844</v>
      </c>
      <c r="E147" s="154">
        <f t="shared" si="16"/>
        <v>19.256595744680844</v>
      </c>
      <c r="F147" s="154">
        <f>SUM(E145:E147)/3</f>
        <v>19.770070921985809</v>
      </c>
      <c r="G147" s="154">
        <f>'4.1.1'!F163/1.175</f>
        <v>65.702127659574472</v>
      </c>
      <c r="H147" s="154">
        <f t="shared" si="17"/>
        <v>19.882127659574472</v>
      </c>
      <c r="I147" s="154">
        <f>SUM(H145:H147)/3</f>
        <v>20.171489361702132</v>
      </c>
      <c r="J147" s="154">
        <f>'4.1.1'!E163/1.175</f>
        <v>65.038297872340422</v>
      </c>
      <c r="K147" s="154">
        <f t="shared" si="15"/>
        <v>19.218297872340422</v>
      </c>
      <c r="L147" s="154">
        <f>SUM(K145:K147)/3</f>
        <v>19.723262411347513</v>
      </c>
      <c r="M147" s="154">
        <f>'4.1.1'!G163/1.05</f>
        <v>17.980952380952381</v>
      </c>
      <c r="N147" s="154">
        <f t="shared" si="14"/>
        <v>17.980952380952381</v>
      </c>
      <c r="O147" s="154">
        <f>SUM(N145:N147)/3</f>
        <v>17.542857142857141</v>
      </c>
      <c r="P147" s="154">
        <f>'4.1.1'!H163/1.05</f>
        <v>18.971428571428572</v>
      </c>
      <c r="Q147" s="154">
        <f t="shared" si="13"/>
        <v>15.841428571428573</v>
      </c>
      <c r="R147" s="154">
        <f>SUM(Q145:Q147)/3</f>
        <v>15.596984126984125</v>
      </c>
      <c r="S147" s="160"/>
      <c r="T147" s="161"/>
      <c r="U147" s="161"/>
      <c r="V147" s="161"/>
      <c r="W147" s="161"/>
    </row>
    <row r="148" spans="1:23" ht="14.25" customHeight="1" x14ac:dyDescent="0.2">
      <c r="A148" s="161">
        <v>2001</v>
      </c>
      <c r="B148" s="155">
        <v>37165</v>
      </c>
      <c r="C148" s="155"/>
      <c r="D148" s="154">
        <f>'4.1.1'!C164/1.175</f>
        <v>67.42978723404255</v>
      </c>
      <c r="E148" s="154">
        <f t="shared" si="16"/>
        <v>18.60978723404255</v>
      </c>
      <c r="F148" s="154"/>
      <c r="G148" s="154">
        <f>'4.1.1'!F164/1.175</f>
        <v>65.412765957446808</v>
      </c>
      <c r="H148" s="154">
        <f t="shared" si="17"/>
        <v>19.592765957446808</v>
      </c>
      <c r="I148" s="154"/>
      <c r="J148" s="154">
        <f>'4.1.1'!E164/1.175</f>
        <v>63.923404255319149</v>
      </c>
      <c r="K148" s="154">
        <f t="shared" si="15"/>
        <v>18.103404255319148</v>
      </c>
      <c r="L148" s="154"/>
      <c r="M148" s="154">
        <f>'4.1.1'!G164/1.05</f>
        <v>15.019047619047617</v>
      </c>
      <c r="N148" s="154">
        <f t="shared" si="14"/>
        <v>15.019047619047617</v>
      </c>
      <c r="O148" s="154"/>
      <c r="P148" s="154">
        <f>'4.1.1'!H164/1.05</f>
        <v>16.62857142857143</v>
      </c>
      <c r="Q148" s="154">
        <f t="shared" si="13"/>
        <v>13.498571428571431</v>
      </c>
      <c r="R148" s="154"/>
      <c r="S148" s="160"/>
      <c r="T148" s="161"/>
      <c r="U148" s="161"/>
      <c r="V148" s="161"/>
      <c r="W148" s="161"/>
    </row>
    <row r="149" spans="1:23" ht="14.25" customHeight="1" x14ac:dyDescent="0.2">
      <c r="A149" s="161">
        <v>2001</v>
      </c>
      <c r="B149" s="155">
        <v>37196</v>
      </c>
      <c r="C149" s="155"/>
      <c r="D149" s="154">
        <f>'4.1.1'!C165/1.175</f>
        <v>65.617021276595736</v>
      </c>
      <c r="E149" s="154">
        <f t="shared" si="16"/>
        <v>16.797021276595736</v>
      </c>
      <c r="F149" s="154"/>
      <c r="G149" s="154">
        <f>'4.1.1'!F165/1.175</f>
        <v>64.66382978723405</v>
      </c>
      <c r="H149" s="154">
        <f t="shared" si="17"/>
        <v>18.84382978723405</v>
      </c>
      <c r="I149" s="154"/>
      <c r="J149" s="154">
        <f>'4.1.1'!E165/1.175</f>
        <v>59.931914893617019</v>
      </c>
      <c r="K149" s="154">
        <f t="shared" si="15"/>
        <v>14.111914893617019</v>
      </c>
      <c r="L149" s="154"/>
      <c r="M149" s="154">
        <f>'4.1.1'!G165/1.05</f>
        <v>14.123809523809523</v>
      </c>
      <c r="N149" s="154">
        <f t="shared" si="14"/>
        <v>14.123809523809523</v>
      </c>
      <c r="O149" s="154"/>
      <c r="P149" s="154">
        <f>'4.1.1'!H165/1.05</f>
        <v>15.438095238095238</v>
      </c>
      <c r="Q149" s="154">
        <f t="shared" si="13"/>
        <v>12.308095238095238</v>
      </c>
      <c r="R149" s="154"/>
      <c r="S149" s="160"/>
      <c r="T149" s="161"/>
      <c r="U149" s="161"/>
      <c r="V149" s="161"/>
      <c r="W149" s="161"/>
    </row>
    <row r="150" spans="1:23" ht="14.25" customHeight="1" x14ac:dyDescent="0.2">
      <c r="A150" s="161">
        <v>2001</v>
      </c>
      <c r="B150" s="155">
        <v>37226</v>
      </c>
      <c r="C150" s="155"/>
      <c r="D150" s="154">
        <f>'4.1.1'!C166/1.175</f>
        <v>64.544680851063831</v>
      </c>
      <c r="E150" s="154">
        <f t="shared" si="16"/>
        <v>15.72468085106383</v>
      </c>
      <c r="F150" s="154">
        <f>SUM(E148:E150)/3</f>
        <v>17.043829787234039</v>
      </c>
      <c r="G150" s="154">
        <f>'4.1.1'!F166/1.175</f>
        <v>63.634042553191485</v>
      </c>
      <c r="H150" s="154">
        <f t="shared" si="17"/>
        <v>17.814042553191484</v>
      </c>
      <c r="I150" s="154">
        <f>SUM(H148:H150)/3</f>
        <v>18.750212765957446</v>
      </c>
      <c r="J150" s="154">
        <f>'4.1.1'!E166/1.175</f>
        <v>59.710638297872336</v>
      </c>
      <c r="K150" s="154">
        <f t="shared" si="15"/>
        <v>13.890638297872336</v>
      </c>
      <c r="L150" s="154">
        <f>SUM(K148:K150)/3</f>
        <v>15.368652482269502</v>
      </c>
      <c r="M150" s="154">
        <f>'4.1.1'!G166/1.05</f>
        <v>13.752380952380951</v>
      </c>
      <c r="N150" s="154">
        <f t="shared" si="14"/>
        <v>13.752380952380951</v>
      </c>
      <c r="O150" s="154">
        <f>SUM(N148:N150)/3</f>
        <v>14.298412698412697</v>
      </c>
      <c r="P150" s="154">
        <f>'4.1.1'!H166/1.05</f>
        <v>14.580952380952381</v>
      </c>
      <c r="Q150" s="154">
        <f t="shared" si="13"/>
        <v>11.45095238095238</v>
      </c>
      <c r="R150" s="154">
        <f>SUM(Q148:Q150)/3</f>
        <v>12.419206349206348</v>
      </c>
      <c r="S150" s="160"/>
      <c r="T150" s="154">
        <f>AVERAGE(G139:G150)</f>
        <v>66.251258865248232</v>
      </c>
      <c r="U150" s="154">
        <f>AVERAGE(H139:H150)</f>
        <v>19.931258865248228</v>
      </c>
      <c r="V150" s="154">
        <f>AVERAGE(J139:J150)</f>
        <v>64.439716312056731</v>
      </c>
      <c r="W150" s="154">
        <f>AVERAGE(K139:K150)</f>
        <v>18.036382978723402</v>
      </c>
    </row>
    <row r="151" spans="1:23" ht="14.25" customHeight="1" x14ac:dyDescent="0.2">
      <c r="A151" s="161">
        <v>2002</v>
      </c>
      <c r="B151" s="155">
        <v>37257</v>
      </c>
      <c r="C151" s="155"/>
      <c r="D151" s="154">
        <f>'4.1.1'!C167/1.175</f>
        <v>64.629787234042553</v>
      </c>
      <c r="E151" s="154">
        <f t="shared" si="16"/>
        <v>15.809787234042552</v>
      </c>
      <c r="F151" s="154"/>
      <c r="G151" s="154">
        <f>'4.1.1'!F167/1.175</f>
        <v>63.531914893617021</v>
      </c>
      <c r="H151" s="154">
        <f t="shared" si="17"/>
        <v>17.711914893617021</v>
      </c>
      <c r="I151" s="154"/>
      <c r="J151" s="154">
        <f>'4.1.1'!E167/1.175</f>
        <v>59.48936170212766</v>
      </c>
      <c r="K151" s="154">
        <f t="shared" si="15"/>
        <v>13.669361702127659</v>
      </c>
      <c r="L151" s="154"/>
      <c r="M151" s="154">
        <f>'4.1.1'!G167/1.05</f>
        <v>13.914285714285713</v>
      </c>
      <c r="N151" s="154">
        <f t="shared" si="14"/>
        <v>13.914285714285713</v>
      </c>
      <c r="O151" s="154"/>
      <c r="P151" s="154">
        <f>'4.1.1'!H167/1.05</f>
        <v>14.009523809523809</v>
      </c>
      <c r="Q151" s="154">
        <f t="shared" si="13"/>
        <v>10.87952380952381</v>
      </c>
      <c r="R151" s="154"/>
      <c r="S151" s="160"/>
      <c r="T151" s="161"/>
      <c r="U151" s="161"/>
      <c r="V151" s="161"/>
      <c r="W151" s="161"/>
    </row>
    <row r="152" spans="1:23" ht="14.25" customHeight="1" x14ac:dyDescent="0.2">
      <c r="A152" s="161">
        <v>2002</v>
      </c>
      <c r="B152" s="155">
        <v>37288</v>
      </c>
      <c r="C152" s="155"/>
      <c r="D152" s="154">
        <f>'4.1.1'!C168/1.175</f>
        <v>64.408510638297869</v>
      </c>
      <c r="E152" s="154">
        <f t="shared" si="16"/>
        <v>15.588510638297869</v>
      </c>
      <c r="F152" s="154"/>
      <c r="G152" s="154">
        <f>'4.1.1'!F168/1.175</f>
        <v>63.319148936170215</v>
      </c>
      <c r="H152" s="154">
        <f t="shared" si="17"/>
        <v>17.499148936170215</v>
      </c>
      <c r="I152" s="154"/>
      <c r="J152" s="154">
        <f>'4.1.1'!E168/1.175</f>
        <v>59.574468085106382</v>
      </c>
      <c r="K152" s="154">
        <f t="shared" si="15"/>
        <v>13.754468085106382</v>
      </c>
      <c r="L152" s="154"/>
      <c r="M152" s="154">
        <f>'4.1.1'!G168/1.05</f>
        <v>13.542857142857143</v>
      </c>
      <c r="N152" s="154">
        <f t="shared" si="14"/>
        <v>13.542857142857143</v>
      </c>
      <c r="O152" s="154"/>
      <c r="P152" s="154">
        <f>'4.1.1'!H168/1.05</f>
        <v>13.761904761904761</v>
      </c>
      <c r="Q152" s="154">
        <f t="shared" si="13"/>
        <v>10.63190476190476</v>
      </c>
      <c r="R152" s="154"/>
      <c r="S152" s="160"/>
      <c r="T152" s="161"/>
      <c r="U152" s="161"/>
      <c r="V152" s="161"/>
      <c r="W152" s="161"/>
    </row>
    <row r="153" spans="1:23" ht="14.25" customHeight="1" x14ac:dyDescent="0.2">
      <c r="A153" s="161">
        <v>2002</v>
      </c>
      <c r="B153" s="155">
        <v>37316</v>
      </c>
      <c r="C153" s="155"/>
      <c r="D153" s="154">
        <f>'4.1.1'!C169/1.175</f>
        <v>64.808510638297875</v>
      </c>
      <c r="E153" s="154">
        <f t="shared" si="16"/>
        <v>15.988510638297875</v>
      </c>
      <c r="F153" s="154">
        <f>SUM(E151:E153)/3</f>
        <v>15.795602836879432</v>
      </c>
      <c r="G153" s="154">
        <f>'4.1.1'!F169/1.175</f>
        <v>63.685106382978717</v>
      </c>
      <c r="H153" s="154">
        <f t="shared" si="17"/>
        <v>17.865106382978716</v>
      </c>
      <c r="I153" s="154">
        <f>SUM(H151:H153)/3</f>
        <v>17.692056737588651</v>
      </c>
      <c r="J153" s="154">
        <f>'4.1.1'!E169/1.175</f>
        <v>60.851063829787229</v>
      </c>
      <c r="K153" s="154">
        <f t="shared" si="15"/>
        <v>15.031063829787229</v>
      </c>
      <c r="L153" s="154">
        <f>SUM(K151:K153)/3</f>
        <v>14.151631205673757</v>
      </c>
      <c r="M153" s="154">
        <f>'4.1.1'!G169/1.05</f>
        <v>14.304761904761904</v>
      </c>
      <c r="N153" s="154">
        <f t="shared" si="14"/>
        <v>14.304761904761904</v>
      </c>
      <c r="O153" s="154">
        <f>SUM(N151:N153)/3</f>
        <v>13.920634920634919</v>
      </c>
      <c r="P153" s="154">
        <f>'4.1.1'!H169/1.05</f>
        <v>14.247619047619049</v>
      </c>
      <c r="Q153" s="154">
        <f t="shared" si="13"/>
        <v>11.117619047619048</v>
      </c>
      <c r="R153" s="154">
        <f>SUM(Q151:Q153)/3</f>
        <v>10.876349206349206</v>
      </c>
      <c r="S153" s="160"/>
      <c r="T153" s="161"/>
      <c r="U153" s="161"/>
      <c r="V153" s="161"/>
      <c r="W153" s="161"/>
    </row>
    <row r="154" spans="1:23" ht="14.25" customHeight="1" x14ac:dyDescent="0.2">
      <c r="A154" s="161">
        <v>2002</v>
      </c>
      <c r="B154" s="155">
        <v>37347</v>
      </c>
      <c r="C154" s="155"/>
      <c r="D154" s="154">
        <f>'4.1.1'!C170/1.175</f>
        <v>66.246808510638303</v>
      </c>
      <c r="E154" s="154">
        <f t="shared" si="16"/>
        <v>17.426808510638303</v>
      </c>
      <c r="F154" s="154"/>
      <c r="G154" s="154">
        <f>'4.1.1'!F170/1.175</f>
        <v>65.42978723404255</v>
      </c>
      <c r="H154" s="154">
        <f t="shared" si="17"/>
        <v>19.60978723404255</v>
      </c>
      <c r="I154" s="154"/>
      <c r="J154" s="154">
        <f>'4.1.1'!E170/1.175</f>
        <v>63.787234042553195</v>
      </c>
      <c r="K154" s="154">
        <f t="shared" si="15"/>
        <v>17.967234042553194</v>
      </c>
      <c r="L154" s="154"/>
      <c r="M154" s="154">
        <f>'4.1.1'!G170/1.05</f>
        <v>15.314285714285711</v>
      </c>
      <c r="N154" s="154">
        <f t="shared" si="14"/>
        <v>15.314285714285711</v>
      </c>
      <c r="O154" s="154"/>
      <c r="P154" s="154">
        <f>'4.1.1'!H170/1.05</f>
        <v>15.304761904761904</v>
      </c>
      <c r="Q154" s="154">
        <f t="shared" si="13"/>
        <v>12.174761904761905</v>
      </c>
      <c r="R154" s="154"/>
      <c r="S154" s="160"/>
      <c r="T154" s="161"/>
      <c r="U154" s="161"/>
      <c r="V154" s="161"/>
      <c r="W154" s="161"/>
    </row>
    <row r="155" spans="1:23" ht="14.25" customHeight="1" x14ac:dyDescent="0.2">
      <c r="A155" s="161">
        <v>2002</v>
      </c>
      <c r="B155" s="155">
        <v>37377</v>
      </c>
      <c r="C155" s="155"/>
      <c r="D155" s="154">
        <f>'4.1.1'!C171/1.175</f>
        <v>66.195744680851064</v>
      </c>
      <c r="E155" s="154">
        <f t="shared" si="16"/>
        <v>17.375744680851064</v>
      </c>
      <c r="F155" s="154"/>
      <c r="G155" s="154">
        <f>'4.1.1'!F171/1.175</f>
        <v>64.995744680851061</v>
      </c>
      <c r="H155" s="154">
        <f t="shared" si="17"/>
        <v>19.175744680851061</v>
      </c>
      <c r="I155" s="154"/>
      <c r="J155" s="154">
        <f>'4.1.1'!E171/1.175</f>
        <v>63.608510638297865</v>
      </c>
      <c r="K155" s="154">
        <f t="shared" si="15"/>
        <v>17.788510638297865</v>
      </c>
      <c r="L155" s="154"/>
      <c r="M155" s="154">
        <f>'4.1.1'!G171/1.05</f>
        <v>15.361904761904761</v>
      </c>
      <c r="N155" s="154">
        <f t="shared" si="14"/>
        <v>15.361904761904761</v>
      </c>
      <c r="O155" s="154"/>
      <c r="P155" s="154">
        <f>'4.1.1'!H171/1.05</f>
        <v>15.238095238095237</v>
      </c>
      <c r="Q155" s="154">
        <f t="shared" si="13"/>
        <v>12.108095238095238</v>
      </c>
      <c r="R155" s="154"/>
      <c r="S155" s="160"/>
      <c r="T155" s="161"/>
      <c r="U155" s="161"/>
      <c r="V155" s="161"/>
      <c r="W155" s="161"/>
    </row>
    <row r="156" spans="1:23" ht="14.25" customHeight="1" x14ac:dyDescent="0.2">
      <c r="A156" s="161">
        <v>2002</v>
      </c>
      <c r="B156" s="155">
        <v>37408</v>
      </c>
      <c r="C156" s="155"/>
      <c r="D156" s="154">
        <f>'4.1.1'!C172/1.175</f>
        <v>65.795744680851058</v>
      </c>
      <c r="E156" s="154">
        <f t="shared" si="16"/>
        <v>16.975744680851058</v>
      </c>
      <c r="F156" s="154">
        <f>SUM(E154:E156)/3</f>
        <v>17.259432624113476</v>
      </c>
      <c r="G156" s="154">
        <f>'4.1.1'!F172/1.175</f>
        <v>64.374468085106386</v>
      </c>
      <c r="H156" s="154">
        <f t="shared" si="17"/>
        <v>18.554468085106386</v>
      </c>
      <c r="I156" s="154">
        <f>SUM(H154:H156)/3</f>
        <v>19.113333333333333</v>
      </c>
      <c r="J156" s="154">
        <f>'4.1.1'!E172/1.175</f>
        <v>62.98723404255319</v>
      </c>
      <c r="K156" s="154">
        <f t="shared" si="15"/>
        <v>17.16723404255319</v>
      </c>
      <c r="L156" s="154">
        <f>SUM(K154:K156)/3</f>
        <v>17.640992907801415</v>
      </c>
      <c r="M156" s="154">
        <f>'4.1.1'!G172/1.05</f>
        <v>14.638095238095238</v>
      </c>
      <c r="N156" s="154">
        <f t="shared" si="14"/>
        <v>14.638095238095238</v>
      </c>
      <c r="O156" s="154">
        <f>SUM(N154:N156)/3</f>
        <v>15.104761904761903</v>
      </c>
      <c r="P156" s="154">
        <f>'4.1.1'!H172/1.05</f>
        <v>14.685714285714285</v>
      </c>
      <c r="Q156" s="154">
        <f t="shared" si="13"/>
        <v>11.555714285714284</v>
      </c>
      <c r="R156" s="154">
        <f>SUM(Q154:Q156)/3</f>
        <v>11.946190476190475</v>
      </c>
      <c r="S156" s="160"/>
      <c r="T156" s="161"/>
      <c r="U156" s="161"/>
      <c r="V156" s="161"/>
      <c r="W156" s="161"/>
    </row>
    <row r="157" spans="1:23" ht="14.25" customHeight="1" x14ac:dyDescent="0.2">
      <c r="A157" s="161">
        <v>2002</v>
      </c>
      <c r="B157" s="155">
        <v>37438</v>
      </c>
      <c r="C157" s="155"/>
      <c r="D157" s="154">
        <f>'4.1.1'!C173/1.175</f>
        <v>65.489361702127653</v>
      </c>
      <c r="E157" s="154">
        <f t="shared" si="16"/>
        <v>16.669361702127652</v>
      </c>
      <c r="F157" s="154"/>
      <c r="G157" s="154">
        <f>'4.1.1'!F173/1.175</f>
        <v>64.076595744680859</v>
      </c>
      <c r="H157" s="154">
        <f t="shared" si="17"/>
        <v>18.256595744680858</v>
      </c>
      <c r="I157" s="154"/>
      <c r="J157" s="154">
        <f>'4.1.1'!E173/1.175</f>
        <v>62.655319148936172</v>
      </c>
      <c r="K157" s="154">
        <f t="shared" si="15"/>
        <v>16.835319148936172</v>
      </c>
      <c r="L157" s="154"/>
      <c r="M157" s="154">
        <f>'4.1.1'!G173/1.05</f>
        <v>14.466666666666665</v>
      </c>
      <c r="N157" s="154">
        <f t="shared" si="14"/>
        <v>14.466666666666665</v>
      </c>
      <c r="O157" s="154"/>
      <c r="P157" s="154">
        <f>'4.1.1'!H173/1.05</f>
        <v>14.866666666666665</v>
      </c>
      <c r="Q157" s="154">
        <f t="shared" si="13"/>
        <v>11.736666666666665</v>
      </c>
      <c r="R157" s="154"/>
      <c r="S157" s="160"/>
      <c r="T157" s="161"/>
      <c r="U157" s="161"/>
      <c r="V157" s="161"/>
      <c r="W157" s="161"/>
    </row>
    <row r="158" spans="1:23" ht="14.25" customHeight="1" x14ac:dyDescent="0.2">
      <c r="A158" s="161">
        <v>2002</v>
      </c>
      <c r="B158" s="155">
        <v>37469</v>
      </c>
      <c r="C158" s="155"/>
      <c r="D158" s="154">
        <f>'4.1.1'!C174/1.175</f>
        <v>65.608510638297872</v>
      </c>
      <c r="E158" s="154">
        <f t="shared" si="16"/>
        <v>16.788510638297872</v>
      </c>
      <c r="F158" s="154"/>
      <c r="G158" s="154">
        <f>'4.1.1'!F174/1.175</f>
        <v>64.076595744680859</v>
      </c>
      <c r="H158" s="154">
        <f t="shared" si="17"/>
        <v>18.256595744680858</v>
      </c>
      <c r="I158" s="154"/>
      <c r="J158" s="154">
        <f>'4.1.1'!E174/1.175</f>
        <v>62.714893617021275</v>
      </c>
      <c r="K158" s="154">
        <f t="shared" si="15"/>
        <v>16.894893617021275</v>
      </c>
      <c r="L158" s="154"/>
      <c r="M158" s="154">
        <f>'4.1.1'!G174/1.05</f>
        <v>14.847619047619046</v>
      </c>
      <c r="N158" s="154">
        <f t="shared" si="14"/>
        <v>14.847619047619046</v>
      </c>
      <c r="O158" s="154"/>
      <c r="P158" s="154">
        <f>'4.1.1'!H174/1.05</f>
        <v>15.457142857142857</v>
      </c>
      <c r="Q158" s="154">
        <f t="shared" si="13"/>
        <v>12.327142857142857</v>
      </c>
      <c r="R158" s="154"/>
      <c r="S158" s="160"/>
      <c r="T158" s="161"/>
      <c r="U158" s="161"/>
      <c r="V158" s="161"/>
      <c r="W158" s="161"/>
    </row>
    <row r="159" spans="1:23" ht="14.25" customHeight="1" x14ac:dyDescent="0.2">
      <c r="A159" s="161">
        <v>2002</v>
      </c>
      <c r="B159" s="155">
        <v>37500</v>
      </c>
      <c r="C159" s="155"/>
      <c r="D159" s="154">
        <f>'4.1.1'!C175/1.175</f>
        <v>65.863829787234039</v>
      </c>
      <c r="E159" s="154">
        <f t="shared" si="16"/>
        <v>17.043829787234039</v>
      </c>
      <c r="F159" s="154">
        <f>SUM(E157:E159)/3</f>
        <v>16.833900709219854</v>
      </c>
      <c r="G159" s="154">
        <f>'4.1.1'!F175/1.175</f>
        <v>64.382978723404264</v>
      </c>
      <c r="H159" s="154">
        <f t="shared" si="17"/>
        <v>18.562978723404264</v>
      </c>
      <c r="I159" s="154">
        <f>SUM(H157:H159)/3</f>
        <v>18.358723404255326</v>
      </c>
      <c r="J159" s="154">
        <f>'4.1.1'!E175/1.175</f>
        <v>63.174468085106383</v>
      </c>
      <c r="K159" s="154">
        <f t="shared" si="15"/>
        <v>17.354468085106383</v>
      </c>
      <c r="L159" s="154">
        <f>SUM(K157:K159)/3</f>
        <v>17.028226950354611</v>
      </c>
      <c r="M159" s="154">
        <f>'4.1.1'!G175/1.05</f>
        <v>16.133333333333333</v>
      </c>
      <c r="N159" s="154">
        <f t="shared" si="14"/>
        <v>16.133333333333333</v>
      </c>
      <c r="O159" s="154">
        <f>SUM(N157:N159)/3</f>
        <v>15.149206349206347</v>
      </c>
      <c r="P159" s="154">
        <f>'4.1.1'!H175/1.05</f>
        <v>16.247619047619047</v>
      </c>
      <c r="Q159" s="154">
        <f t="shared" si="13"/>
        <v>13.117619047619048</v>
      </c>
      <c r="R159" s="154">
        <f>SUM(Q157:Q159)/3</f>
        <v>12.393809523809523</v>
      </c>
      <c r="S159" s="160"/>
      <c r="T159" s="161"/>
      <c r="U159" s="161"/>
      <c r="V159" s="161"/>
      <c r="W159" s="161"/>
    </row>
    <row r="160" spans="1:23" ht="14.25" customHeight="1" x14ac:dyDescent="0.2">
      <c r="A160" s="161">
        <v>2002</v>
      </c>
      <c r="B160" s="155">
        <v>37530</v>
      </c>
      <c r="C160" s="155"/>
      <c r="D160" s="154">
        <f>'4.1.1'!C176/1.175</f>
        <v>66</v>
      </c>
      <c r="E160" s="154">
        <f t="shared" si="16"/>
        <v>17.18</v>
      </c>
      <c r="F160" s="154"/>
      <c r="G160" s="154">
        <f>'4.1.1'!F176/1.175</f>
        <v>64.519148936170211</v>
      </c>
      <c r="H160" s="154">
        <f t="shared" si="17"/>
        <v>18.699148936170211</v>
      </c>
      <c r="I160" s="154"/>
      <c r="J160" s="154">
        <f>'4.1.1'!E176/1.175</f>
        <v>63.353191489361699</v>
      </c>
      <c r="K160" s="154">
        <f t="shared" si="15"/>
        <v>17.533191489361698</v>
      </c>
      <c r="L160" s="154"/>
      <c r="M160" s="154">
        <f>'4.1.1'!G176/1.05</f>
        <v>16.590476190476192</v>
      </c>
      <c r="N160" s="154">
        <f t="shared" si="14"/>
        <v>16.590476190476192</v>
      </c>
      <c r="O160" s="154"/>
      <c r="P160" s="154">
        <f>'4.1.1'!H176/1.05</f>
        <v>16.790476190476188</v>
      </c>
      <c r="Q160" s="154">
        <f t="shared" si="13"/>
        <v>13.660476190476189</v>
      </c>
      <c r="R160" s="154"/>
      <c r="S160" s="160"/>
      <c r="T160" s="161"/>
      <c r="U160" s="161"/>
      <c r="V160" s="161"/>
      <c r="W160" s="161"/>
    </row>
    <row r="161" spans="1:23" ht="14.25" customHeight="1" x14ac:dyDescent="0.2">
      <c r="A161" s="161">
        <v>2002</v>
      </c>
      <c r="B161" s="155">
        <v>37561</v>
      </c>
      <c r="C161" s="155"/>
      <c r="D161" s="154">
        <f>'4.1.1'!C177/1.175</f>
        <v>65.863829787234039</v>
      </c>
      <c r="E161" s="154">
        <f t="shared" si="16"/>
        <v>17.043829787234039</v>
      </c>
      <c r="F161" s="154"/>
      <c r="G161" s="154">
        <f>'4.1.1'!F177/1.175</f>
        <v>64.297872340425528</v>
      </c>
      <c r="H161" s="154">
        <f t="shared" si="17"/>
        <v>18.477872340425527</v>
      </c>
      <c r="I161" s="154"/>
      <c r="J161" s="154">
        <f>'4.1.1'!E177/1.175</f>
        <v>63.063829787234035</v>
      </c>
      <c r="K161" s="154">
        <f t="shared" si="15"/>
        <v>17.243829787234034</v>
      </c>
      <c r="L161" s="154"/>
      <c r="M161" s="154">
        <f>'4.1.1'!G177/1.05</f>
        <v>14.38095238095238</v>
      </c>
      <c r="N161" s="154">
        <f t="shared" si="14"/>
        <v>14.38095238095238</v>
      </c>
      <c r="O161" s="154"/>
      <c r="P161" s="154">
        <f>'4.1.1'!H177/1.05</f>
        <v>15.066666666666666</v>
      </c>
      <c r="Q161" s="154">
        <f t="shared" si="13"/>
        <v>11.936666666666667</v>
      </c>
      <c r="R161" s="154"/>
      <c r="S161" s="160"/>
      <c r="T161" s="161"/>
      <c r="U161" s="161"/>
      <c r="V161" s="161"/>
      <c r="W161" s="161"/>
    </row>
    <row r="162" spans="1:23" ht="14.25" customHeight="1" x14ac:dyDescent="0.2">
      <c r="A162" s="161">
        <v>2002</v>
      </c>
      <c r="B162" s="155">
        <v>37591</v>
      </c>
      <c r="C162" s="155"/>
      <c r="D162" s="154">
        <f>'4.1.1'!C178/1.175</f>
        <v>65.821276595744678</v>
      </c>
      <c r="E162" s="154">
        <f t="shared" si="16"/>
        <v>17.001276595744677</v>
      </c>
      <c r="F162" s="154">
        <f>SUM(E160:E162)/3</f>
        <v>17.075035460992904</v>
      </c>
      <c r="G162" s="154">
        <f>'4.1.1'!F178/1.175</f>
        <v>63.957446808510639</v>
      </c>
      <c r="H162" s="154">
        <f t="shared" si="17"/>
        <v>18.137446808510639</v>
      </c>
      <c r="I162" s="154">
        <f>SUM(H160:H162)/3</f>
        <v>18.438156028368791</v>
      </c>
      <c r="J162" s="154">
        <f>'4.1.1'!E178/1.175</f>
        <v>62.689361702127655</v>
      </c>
      <c r="K162" s="154">
        <f t="shared" si="15"/>
        <v>16.869361702127655</v>
      </c>
      <c r="L162" s="154">
        <f>SUM(K160:K162)/3</f>
        <v>17.215460992907797</v>
      </c>
      <c r="M162" s="154">
        <f>'4.1.1'!G178/1.05</f>
        <v>15.438095238095238</v>
      </c>
      <c r="N162" s="154">
        <f t="shared" si="14"/>
        <v>15.438095238095238</v>
      </c>
      <c r="O162" s="154">
        <f>SUM(N160:N162)/3</f>
        <v>15.46984126984127</v>
      </c>
      <c r="P162" s="154">
        <f>'4.1.1'!H178/1.05</f>
        <v>16.390476190476189</v>
      </c>
      <c r="Q162" s="154">
        <f t="shared" si="13"/>
        <v>13.26047619047619</v>
      </c>
      <c r="R162" s="154">
        <f>SUM(Q160:Q162)/3</f>
        <v>12.952539682539681</v>
      </c>
      <c r="S162" s="160"/>
      <c r="T162" s="154">
        <f>AVERAGE(G151:G162)</f>
        <v>64.220567375886517</v>
      </c>
      <c r="U162" s="154">
        <f>AVERAGE(H151:H162)</f>
        <v>18.400567375886524</v>
      </c>
      <c r="V162" s="154">
        <f>AVERAGE(J151:J162)</f>
        <v>62.329078014184404</v>
      </c>
      <c r="W162" s="154">
        <f>AVERAGE(K151:K162)</f>
        <v>16.509078014184393</v>
      </c>
    </row>
    <row r="163" spans="1:23" ht="14.25" customHeight="1" x14ac:dyDescent="0.2">
      <c r="A163" s="161">
        <v>2003</v>
      </c>
      <c r="B163" s="155">
        <v>37622</v>
      </c>
      <c r="C163" s="155"/>
      <c r="D163" s="154">
        <f>'4.1.1'!C179/1.175</f>
        <v>66.510638297872347</v>
      </c>
      <c r="E163" s="154">
        <f t="shared" si="16"/>
        <v>17.690638297872347</v>
      </c>
      <c r="F163" s="154"/>
      <c r="G163" s="154">
        <f>'4.1.1'!F179/1.175</f>
        <v>65.004255319148925</v>
      </c>
      <c r="H163" s="154">
        <f t="shared" si="17"/>
        <v>19.184255319148924</v>
      </c>
      <c r="I163" s="154"/>
      <c r="J163" s="154">
        <f>'4.1.1'!E179/1.175</f>
        <v>63.787234042553195</v>
      </c>
      <c r="K163" s="154">
        <f t="shared" si="15"/>
        <v>17.967234042553194</v>
      </c>
      <c r="L163" s="154"/>
      <c r="M163" s="154">
        <f>'4.1.1'!G179/1.05</f>
        <v>16.980952380952377</v>
      </c>
      <c r="N163" s="154">
        <f t="shared" si="14"/>
        <v>16.980952380952377</v>
      </c>
      <c r="O163" s="154"/>
      <c r="P163" s="154">
        <f>'4.1.1'!H179/1.05</f>
        <v>17.74285714285714</v>
      </c>
      <c r="Q163" s="154">
        <f t="shared" si="13"/>
        <v>14.612857142857141</v>
      </c>
      <c r="R163" s="154"/>
      <c r="S163" s="160"/>
      <c r="T163" s="161"/>
      <c r="U163" s="161"/>
      <c r="V163" s="161"/>
      <c r="W163" s="161"/>
    </row>
    <row r="164" spans="1:23" ht="14.25" customHeight="1" x14ac:dyDescent="0.2">
      <c r="A164" s="161">
        <v>2003</v>
      </c>
      <c r="B164" s="155">
        <v>37653</v>
      </c>
      <c r="C164" s="155"/>
      <c r="D164" s="154">
        <f>'4.1.1'!C180/1.175</f>
        <v>67.497872340425531</v>
      </c>
      <c r="E164" s="154">
        <f t="shared" si="16"/>
        <v>18.67787234042553</v>
      </c>
      <c r="F164" s="154"/>
      <c r="G164" s="154">
        <f>'4.1.1'!F180/1.175</f>
        <v>66.391489361702128</v>
      </c>
      <c r="H164" s="154">
        <f t="shared" si="17"/>
        <v>20.571489361702127</v>
      </c>
      <c r="I164" s="162"/>
      <c r="J164" s="154">
        <f>'4.1.1'!E180/1.175</f>
        <v>65.24255319148935</v>
      </c>
      <c r="K164" s="154">
        <f t="shared" si="15"/>
        <v>19.422553191489349</v>
      </c>
      <c r="L164" s="161"/>
      <c r="M164" s="154">
        <f>'4.1.1'!G180/1.05</f>
        <v>19.276190476190475</v>
      </c>
      <c r="N164" s="154">
        <f t="shared" si="14"/>
        <v>19.276190476190475</v>
      </c>
      <c r="O164" s="163"/>
      <c r="P164" s="154">
        <f>'4.1.1'!H180/1.05</f>
        <v>19.523809523809522</v>
      </c>
      <c r="Q164" s="154">
        <f t="shared" si="13"/>
        <v>16.393809523809523</v>
      </c>
      <c r="R164" s="163"/>
      <c r="S164" s="160"/>
      <c r="T164" s="161"/>
      <c r="U164" s="161"/>
      <c r="V164" s="161"/>
      <c r="W164" s="161"/>
    </row>
    <row r="165" spans="1:23" ht="14.25" customHeight="1" x14ac:dyDescent="0.2">
      <c r="A165" s="161">
        <v>2003</v>
      </c>
      <c r="B165" s="155">
        <v>37681</v>
      </c>
      <c r="C165" s="155"/>
      <c r="D165" s="154">
        <f>'4.1.1'!C181/1.175</f>
        <v>69.242553191489364</v>
      </c>
      <c r="E165" s="154">
        <f t="shared" si="16"/>
        <v>20.422553191489364</v>
      </c>
      <c r="F165" s="154">
        <f>SUM(E163:E165)/3</f>
        <v>18.930354609929079</v>
      </c>
      <c r="G165" s="154">
        <f>'4.1.1'!F181/1.175</f>
        <v>69.021276595744666</v>
      </c>
      <c r="H165" s="154">
        <f t="shared" si="17"/>
        <v>23.201276595744666</v>
      </c>
      <c r="I165" s="154">
        <f>SUM(H163:H165)/3</f>
        <v>20.985673758865239</v>
      </c>
      <c r="J165" s="154">
        <f>'4.1.1'!E181/1.175</f>
        <v>66.851063829787236</v>
      </c>
      <c r="K165" s="154">
        <f t="shared" si="15"/>
        <v>21.031063829787236</v>
      </c>
      <c r="L165" s="154">
        <f>SUM(K163:K165)/3</f>
        <v>19.473617021276592</v>
      </c>
      <c r="M165" s="154">
        <f>'4.1.1'!G181/1.05</f>
        <v>21.419047619047618</v>
      </c>
      <c r="N165" s="154">
        <f t="shared" si="14"/>
        <v>21.419047619047618</v>
      </c>
      <c r="O165" s="154">
        <f>SUM(N163:N165)/3</f>
        <v>19.225396825396825</v>
      </c>
      <c r="P165" s="154">
        <f>'4.1.1'!H181/1.05</f>
        <v>21.780952380952382</v>
      </c>
      <c r="Q165" s="154">
        <f t="shared" si="13"/>
        <v>18.650952380952383</v>
      </c>
      <c r="R165" s="154">
        <f>SUM(Q163:Q165)/3</f>
        <v>16.552539682539685</v>
      </c>
      <c r="S165" s="160"/>
      <c r="T165" s="161"/>
      <c r="U165" s="161"/>
      <c r="V165" s="161"/>
      <c r="W165" s="161"/>
    </row>
    <row r="166" spans="1:23" ht="14.25" customHeight="1" x14ac:dyDescent="0.2">
      <c r="A166" s="161">
        <v>2003</v>
      </c>
      <c r="B166" s="155">
        <v>37712</v>
      </c>
      <c r="C166" s="155"/>
      <c r="D166" s="154">
        <f>'4.1.1'!C182/1.175</f>
        <v>69.293617021276589</v>
      </c>
      <c r="E166" s="154">
        <f t="shared" si="16"/>
        <v>20.473617021276588</v>
      </c>
      <c r="F166" s="154"/>
      <c r="G166" s="154">
        <f>'4.1.1'!F182/1.175</f>
        <v>68.808510638297861</v>
      </c>
      <c r="H166" s="154">
        <f t="shared" si="17"/>
        <v>22.988510638297861</v>
      </c>
      <c r="I166" s="154"/>
      <c r="J166" s="154">
        <f>'4.1.1'!E182/1.175</f>
        <v>66.553191489361708</v>
      </c>
      <c r="K166" s="154">
        <f t="shared" si="15"/>
        <v>20.733191489361708</v>
      </c>
      <c r="L166" s="161"/>
      <c r="M166" s="154">
        <f>'4.1.1'!G182/1.05</f>
        <v>15.4</v>
      </c>
      <c r="N166" s="154">
        <f t="shared" si="14"/>
        <v>15.4</v>
      </c>
      <c r="O166" s="154"/>
      <c r="P166" s="154">
        <f>'4.1.1'!H182/1.05</f>
        <v>16.666666666666664</v>
      </c>
      <c r="Q166" s="154">
        <f t="shared" ref="Q166:Q185" si="18">P166-4.22</f>
        <v>12.446666666666665</v>
      </c>
      <c r="R166" s="154"/>
      <c r="S166" s="160"/>
      <c r="T166" s="161"/>
      <c r="U166" s="161"/>
      <c r="V166" s="161"/>
      <c r="W166" s="161"/>
    </row>
    <row r="167" spans="1:23" ht="14.25" customHeight="1" x14ac:dyDescent="0.2">
      <c r="A167" s="161">
        <v>2003</v>
      </c>
      <c r="B167" s="155">
        <v>37742</v>
      </c>
      <c r="C167" s="155"/>
      <c r="D167" s="154">
        <f>'4.1.1'!C183/1.175</f>
        <v>68.11914893617022</v>
      </c>
      <c r="E167" s="154">
        <f t="shared" si="16"/>
        <v>19.299148936170219</v>
      </c>
      <c r="F167" s="154"/>
      <c r="G167" s="154">
        <f>'4.1.1'!F183/1.175</f>
        <v>66.553191489361708</v>
      </c>
      <c r="H167" s="154">
        <f t="shared" si="17"/>
        <v>20.733191489361708</v>
      </c>
      <c r="I167" s="154"/>
      <c r="J167" s="154">
        <f>'4.1.1'!E183/1.175</f>
        <v>64.544680851063831</v>
      </c>
      <c r="K167" s="154">
        <f t="shared" si="15"/>
        <v>18.72468085106383</v>
      </c>
      <c r="L167" s="161"/>
      <c r="M167" s="154">
        <f>'4.1.1'!G183/1.05</f>
        <v>14.961904761904762</v>
      </c>
      <c r="N167" s="154">
        <f t="shared" si="14"/>
        <v>14.961904761904762</v>
      </c>
      <c r="O167" s="154"/>
      <c r="P167" s="154">
        <f>'4.1.1'!H183/1.05</f>
        <v>16.076190476190476</v>
      </c>
      <c r="Q167" s="154">
        <f t="shared" si="18"/>
        <v>11.856190476190477</v>
      </c>
      <c r="R167" s="154"/>
      <c r="S167" s="160"/>
      <c r="T167" s="161"/>
      <c r="U167" s="161"/>
      <c r="V167" s="161"/>
      <c r="W167" s="161"/>
    </row>
    <row r="168" spans="1:23" ht="14.25" customHeight="1" x14ac:dyDescent="0.2">
      <c r="A168" s="161">
        <v>2003</v>
      </c>
      <c r="B168" s="155">
        <v>37773</v>
      </c>
      <c r="C168" s="155"/>
      <c r="D168" s="154">
        <f>'4.1.1'!C184/1.175</f>
        <v>67.540425531914892</v>
      </c>
      <c r="E168" s="154">
        <f t="shared" si="16"/>
        <v>18.720425531914891</v>
      </c>
      <c r="F168" s="154">
        <f>SUM(E166:E168)/3</f>
        <v>19.497730496453901</v>
      </c>
      <c r="G168" s="154">
        <f>'4.1.1'!F184/1.175</f>
        <v>65.24255319148935</v>
      </c>
      <c r="H168" s="154">
        <f t="shared" si="17"/>
        <v>19.422553191489349</v>
      </c>
      <c r="I168" s="154">
        <f>SUM(H166:H168)/3</f>
        <v>21.048085106382974</v>
      </c>
      <c r="J168" s="154">
        <f>'4.1.1'!E184/1.175</f>
        <v>63.310638297872337</v>
      </c>
      <c r="K168" s="154">
        <f t="shared" si="15"/>
        <v>17.490638297872337</v>
      </c>
      <c r="L168" s="154">
        <f>SUM(K166:K168)/3</f>
        <v>18.982836879432625</v>
      </c>
      <c r="M168" s="154">
        <f>'4.1.1'!G184/1.05</f>
        <v>14.438095238095238</v>
      </c>
      <c r="N168" s="154">
        <f t="shared" si="14"/>
        <v>14.438095238095238</v>
      </c>
      <c r="O168" s="154">
        <f>SUM(N166:N168)/3</f>
        <v>14.933333333333332</v>
      </c>
      <c r="P168" s="154">
        <f>'4.1.1'!H184/1.05</f>
        <v>15.97142857142857</v>
      </c>
      <c r="Q168" s="154">
        <f t="shared" si="18"/>
        <v>11.751428571428569</v>
      </c>
      <c r="R168" s="154">
        <f>SUM(Q166:Q168)/3</f>
        <v>12.018095238095237</v>
      </c>
      <c r="S168" s="160"/>
      <c r="T168" s="161"/>
      <c r="U168" s="161"/>
      <c r="V168" s="161"/>
      <c r="W168" s="161"/>
    </row>
    <row r="169" spans="1:23" ht="14.25" customHeight="1" x14ac:dyDescent="0.2">
      <c r="A169" s="161">
        <v>2003</v>
      </c>
      <c r="B169" s="155">
        <v>37803</v>
      </c>
      <c r="C169" s="155"/>
      <c r="D169" s="154">
        <f>'4.1.1'!C185/1.175</f>
        <v>67.736170212765956</v>
      </c>
      <c r="E169" s="154">
        <f t="shared" si="16"/>
        <v>18.916170212765955</v>
      </c>
      <c r="F169" s="154"/>
      <c r="G169" s="154">
        <f>'4.1.1'!F185/1.175</f>
        <v>65.165957446808505</v>
      </c>
      <c r="H169" s="154">
        <f t="shared" si="17"/>
        <v>19.345957446808505</v>
      </c>
      <c r="I169" s="154"/>
      <c r="J169" s="154">
        <f>'4.1.1'!E185/1.175</f>
        <v>63.378723404255318</v>
      </c>
      <c r="K169" s="154">
        <f t="shared" si="15"/>
        <v>17.558723404255318</v>
      </c>
      <c r="L169" s="3"/>
      <c r="M169" s="154">
        <f>'4.1.1'!G185/1.05</f>
        <v>15.523809523809524</v>
      </c>
      <c r="N169" s="154">
        <f t="shared" si="14"/>
        <v>15.523809523809524</v>
      </c>
      <c r="O169" s="154"/>
      <c r="P169" s="154">
        <f>'4.1.1'!H185/1.05</f>
        <v>16.733333333333334</v>
      </c>
      <c r="Q169" s="154">
        <f t="shared" si="18"/>
        <v>12.513333333333335</v>
      </c>
      <c r="R169" s="154"/>
      <c r="S169" s="160"/>
      <c r="T169" s="161"/>
      <c r="U169" s="161"/>
      <c r="V169" s="161"/>
      <c r="W169" s="161"/>
    </row>
    <row r="170" spans="1:23" ht="14.25" customHeight="1" x14ac:dyDescent="0.2">
      <c r="A170" s="161">
        <v>2003</v>
      </c>
      <c r="B170" s="155">
        <v>37834</v>
      </c>
      <c r="C170" s="155"/>
      <c r="D170" s="154">
        <f>'4.1.1'!C186/1.175</f>
        <v>67.889361702127658</v>
      </c>
      <c r="E170" s="154">
        <f t="shared" si="16"/>
        <v>19.069361702127658</v>
      </c>
      <c r="F170" s="154"/>
      <c r="G170" s="154">
        <f>'4.1.1'!F186/1.175</f>
        <v>65.804255319148922</v>
      </c>
      <c r="H170" s="154">
        <f t="shared" si="17"/>
        <v>19.984255319148922</v>
      </c>
      <c r="I170" s="88"/>
      <c r="J170" s="154">
        <f>'4.1.1'!E186/1.175</f>
        <v>64.45106382978723</v>
      </c>
      <c r="K170" s="154">
        <f t="shared" si="15"/>
        <v>18.63106382978723</v>
      </c>
      <c r="L170" s="3"/>
      <c r="M170" s="154">
        <f>'4.1.1'!G186/1.05</f>
        <v>16.495238095238093</v>
      </c>
      <c r="N170" s="154">
        <f t="shared" si="14"/>
        <v>16.495238095238093</v>
      </c>
      <c r="O170" s="154"/>
      <c r="P170" s="154">
        <f>'4.1.1'!H186/1.05</f>
        <v>17.62857142857143</v>
      </c>
      <c r="Q170" s="154">
        <f t="shared" si="18"/>
        <v>13.408571428571431</v>
      </c>
      <c r="R170" s="154"/>
      <c r="S170" s="160"/>
      <c r="T170" s="161"/>
      <c r="U170" s="161"/>
      <c r="V170" s="161"/>
      <c r="W170" s="161"/>
    </row>
    <row r="171" spans="1:23" ht="14.25" customHeight="1" x14ac:dyDescent="0.2">
      <c r="A171" s="161">
        <v>2003</v>
      </c>
      <c r="B171" s="155">
        <v>37865</v>
      </c>
      <c r="C171" s="155"/>
      <c r="D171" s="154">
        <f>'4.1.1'!C187/1.175</f>
        <v>67.923404255319141</v>
      </c>
      <c r="E171" s="154">
        <f t="shared" si="16"/>
        <v>19.103404255319141</v>
      </c>
      <c r="F171" s="154">
        <f>SUM(E169:E171)/3</f>
        <v>19.029645390070918</v>
      </c>
      <c r="G171" s="154">
        <f>'4.1.1'!F187/1.175</f>
        <v>66</v>
      </c>
      <c r="H171" s="154">
        <f t="shared" si="17"/>
        <v>20.18</v>
      </c>
      <c r="I171" s="154">
        <f>SUM(H169:H171)/3</f>
        <v>19.836737588652475</v>
      </c>
      <c r="J171" s="154">
        <f>'4.1.1'!E187/1.175</f>
        <v>64.7659574468085</v>
      </c>
      <c r="K171" s="154">
        <f t="shared" si="15"/>
        <v>18.945957446808499</v>
      </c>
      <c r="L171" s="154">
        <f>SUM(K169:K171)/3</f>
        <v>18.378581560283681</v>
      </c>
      <c r="M171" s="154">
        <f>'4.1.1'!G187/1.05</f>
        <v>16.009523809523806</v>
      </c>
      <c r="N171" s="154">
        <f t="shared" si="14"/>
        <v>16.009523809523806</v>
      </c>
      <c r="O171" s="154">
        <f>SUM(N169:N171)/3</f>
        <v>16.009523809523809</v>
      </c>
      <c r="P171" s="154">
        <f>'4.1.1'!H187/1.05</f>
        <v>17.085714285714285</v>
      </c>
      <c r="Q171" s="154">
        <f t="shared" si="18"/>
        <v>12.865714285714287</v>
      </c>
      <c r="R171" s="154">
        <f>SUM(Q169:Q171)/3</f>
        <v>12.929206349206352</v>
      </c>
      <c r="S171" s="160"/>
      <c r="T171" s="161"/>
      <c r="U171" s="161"/>
      <c r="V171" s="161"/>
      <c r="W171" s="161"/>
    </row>
    <row r="172" spans="1:23" ht="14.25" customHeight="1" x14ac:dyDescent="0.2">
      <c r="A172" s="161">
        <v>2003</v>
      </c>
      <c r="B172" s="155">
        <v>37895</v>
      </c>
      <c r="C172" s="155"/>
      <c r="D172" s="154">
        <f>'4.1.1'!C188/1.175</f>
        <v>68.127659574468083</v>
      </c>
      <c r="E172" s="154">
        <f t="shared" ref="E172:E177" si="19">D172-50.19</f>
        <v>17.937659574468086</v>
      </c>
      <c r="F172" s="88"/>
      <c r="G172" s="154">
        <f>'4.1.1'!F188/1.175</f>
        <v>65.855319148936161</v>
      </c>
      <c r="H172" s="154">
        <f t="shared" ref="H172:H209" si="20">G172-47.1</f>
        <v>18.755319148936159</v>
      </c>
      <c r="I172" s="164"/>
      <c r="J172" s="154">
        <f>'4.1.1'!E188/1.175</f>
        <v>64.544680851063831</v>
      </c>
      <c r="K172" s="154">
        <f t="shared" ref="K172:K209" si="21">J172-47.1</f>
        <v>17.444680851063829</v>
      </c>
      <c r="L172" s="3"/>
      <c r="M172" s="154">
        <f>'4.1.1'!G188/1.05</f>
        <v>16.257142857142856</v>
      </c>
      <c r="N172" s="154">
        <f t="shared" si="14"/>
        <v>16.257142857142856</v>
      </c>
      <c r="O172" s="154"/>
      <c r="P172" s="154">
        <f>'4.1.1'!H188/1.05</f>
        <v>17.714285714285715</v>
      </c>
      <c r="Q172" s="154">
        <f t="shared" si="18"/>
        <v>13.494285714285716</v>
      </c>
      <c r="R172" s="154"/>
      <c r="S172" s="160"/>
      <c r="T172" s="161"/>
      <c r="U172" s="161"/>
      <c r="V172" s="161"/>
      <c r="W172" s="161"/>
    </row>
    <row r="173" spans="1:23" ht="14.25" customHeight="1" x14ac:dyDescent="0.2">
      <c r="A173" s="161">
        <v>2003</v>
      </c>
      <c r="B173" s="155">
        <v>37926</v>
      </c>
      <c r="C173" s="155"/>
      <c r="D173" s="154">
        <f>'4.1.1'!C189/1.175</f>
        <v>68.246808510638289</v>
      </c>
      <c r="E173" s="154">
        <f t="shared" si="19"/>
        <v>18.056808510638291</v>
      </c>
      <c r="F173" s="88"/>
      <c r="G173" s="154">
        <f>'4.1.1'!F189/1.175</f>
        <v>65.914893617021278</v>
      </c>
      <c r="H173" s="154">
        <f t="shared" si="20"/>
        <v>18.814893617021276</v>
      </c>
      <c r="I173" s="88"/>
      <c r="J173" s="154">
        <f>'4.1.1'!E189/1.175</f>
        <v>64.561702127659572</v>
      </c>
      <c r="K173" s="154">
        <f t="shared" si="21"/>
        <v>17.461702127659571</v>
      </c>
      <c r="L173" s="165"/>
      <c r="M173" s="154">
        <f>'4.1.1'!G189/1.05</f>
        <v>16.714285714285715</v>
      </c>
      <c r="N173" s="106">
        <f t="shared" si="14"/>
        <v>16.714285714285715</v>
      </c>
      <c r="O173" s="166"/>
      <c r="P173" s="154">
        <f>'4.1.1'!H189/1.05</f>
        <v>17.847619047619045</v>
      </c>
      <c r="Q173" s="106">
        <f t="shared" si="18"/>
        <v>13.627619047619046</v>
      </c>
      <c r="R173" s="167"/>
      <c r="S173" s="160"/>
      <c r="T173" s="161"/>
      <c r="U173" s="161"/>
      <c r="V173" s="161"/>
      <c r="W173" s="161"/>
    </row>
    <row r="174" spans="1:23" ht="14.25" customHeight="1" x14ac:dyDescent="0.2">
      <c r="A174" s="161">
        <v>2003</v>
      </c>
      <c r="B174" s="155">
        <v>37956</v>
      </c>
      <c r="C174" s="155"/>
      <c r="D174" s="154">
        <f>'4.1.1'!C190/1.175</f>
        <v>68.297872340425528</v>
      </c>
      <c r="E174" s="154">
        <f t="shared" si="19"/>
        <v>18.10787234042553</v>
      </c>
      <c r="F174" s="154">
        <f>SUM(E172:E174)/3</f>
        <v>18.034113475177303</v>
      </c>
      <c r="G174" s="154">
        <f>'4.1.1'!F190/1.175</f>
        <v>66.008510638297878</v>
      </c>
      <c r="H174" s="154">
        <f t="shared" si="20"/>
        <v>18.908510638297876</v>
      </c>
      <c r="I174" s="154">
        <f>SUM(H172:H174)/3</f>
        <v>18.826241134751772</v>
      </c>
      <c r="J174" s="154">
        <f>'4.1.1'!E190/1.175</f>
        <v>64.578723404255314</v>
      </c>
      <c r="K174" s="154">
        <f t="shared" si="21"/>
        <v>17.478723404255312</v>
      </c>
      <c r="L174" s="154">
        <f>SUM(K172:K174)/3</f>
        <v>17.461702127659571</v>
      </c>
      <c r="M174" s="154">
        <f>'4.1.1'!G190/1.05</f>
        <v>17.333333333333332</v>
      </c>
      <c r="N174" s="106">
        <f t="shared" si="14"/>
        <v>17.333333333333332</v>
      </c>
      <c r="O174" s="154">
        <f>SUM(N172:N174)/3</f>
        <v>16.768253968253969</v>
      </c>
      <c r="P174" s="154">
        <f>'4.1.1'!H190/1.05</f>
        <v>17.590476190476188</v>
      </c>
      <c r="Q174" s="106">
        <f t="shared" si="18"/>
        <v>13.37047619047619</v>
      </c>
      <c r="R174" s="154">
        <f>SUM(Q172:Q174)/3</f>
        <v>13.497460317460318</v>
      </c>
      <c r="S174" s="160"/>
      <c r="T174" s="154">
        <f>AVERAGE(G163:G174)</f>
        <v>66.314184397163118</v>
      </c>
      <c r="U174" s="154">
        <f>AVERAGE(H163:H174)</f>
        <v>20.174184397163121</v>
      </c>
      <c r="V174" s="154">
        <f>AVERAGE(J163:J174)</f>
        <v>64.714184397163123</v>
      </c>
      <c r="W174" s="154">
        <f>AVERAGE(K163:K174)</f>
        <v>18.574184397163119</v>
      </c>
    </row>
    <row r="175" spans="1:23" ht="14.25" customHeight="1" x14ac:dyDescent="0.2">
      <c r="A175" s="161">
        <v>2004</v>
      </c>
      <c r="B175" s="155">
        <v>37987</v>
      </c>
      <c r="C175" s="155"/>
      <c r="D175" s="154">
        <f>'4.1.1'!C191/1.175</f>
        <v>68.11914893617022</v>
      </c>
      <c r="E175" s="154">
        <f t="shared" si="19"/>
        <v>17.929148936170222</v>
      </c>
      <c r="F175" s="88"/>
      <c r="G175" s="154">
        <f>'4.1.1'!F191/1.175</f>
        <v>66.314893617021269</v>
      </c>
      <c r="H175" s="154">
        <f t="shared" si="20"/>
        <v>19.214893617021268</v>
      </c>
      <c r="I175" s="88"/>
      <c r="J175" s="154">
        <f>'4.1.1'!E191/1.175</f>
        <v>64.851063829787236</v>
      </c>
      <c r="K175" s="154">
        <f t="shared" si="21"/>
        <v>17.751063829787235</v>
      </c>
      <c r="L175" s="3"/>
      <c r="M175" s="154">
        <f>'4.1.1'!G191/1.05</f>
        <v>17.457142857142856</v>
      </c>
      <c r="N175" s="106">
        <f t="shared" si="14"/>
        <v>17.457142857142856</v>
      </c>
      <c r="O175" s="154"/>
      <c r="P175" s="154">
        <f>'4.1.1'!H191/1.05</f>
        <v>18.047619047619047</v>
      </c>
      <c r="Q175" s="106">
        <f t="shared" si="18"/>
        <v>13.827619047619049</v>
      </c>
      <c r="R175" s="154"/>
      <c r="S175" s="160"/>
      <c r="T175" s="161"/>
      <c r="U175" s="161"/>
      <c r="V175" s="161"/>
      <c r="W175" s="161"/>
    </row>
    <row r="176" spans="1:23" ht="14.25" customHeight="1" x14ac:dyDescent="0.2">
      <c r="A176" s="161">
        <v>2004</v>
      </c>
      <c r="B176" s="155">
        <v>38018</v>
      </c>
      <c r="C176" s="155"/>
      <c r="D176" s="154">
        <f>'4.1.1'!C192/1.175</f>
        <v>67.991489361702122</v>
      </c>
      <c r="E176" s="154">
        <f t="shared" si="19"/>
        <v>17.801489361702124</v>
      </c>
      <c r="F176" s="88"/>
      <c r="G176" s="154">
        <f>'4.1.1'!F192/1.175</f>
        <v>66.323404255319147</v>
      </c>
      <c r="H176" s="154">
        <f t="shared" si="20"/>
        <v>19.223404255319146</v>
      </c>
      <c r="I176" s="88"/>
      <c r="J176" s="154">
        <f>'4.1.1'!E192/1.175</f>
        <v>64.987234042553183</v>
      </c>
      <c r="K176" s="154">
        <f t="shared" si="21"/>
        <v>17.887234042553182</v>
      </c>
      <c r="L176" s="3"/>
      <c r="M176" s="154">
        <f>'4.1.1'!G192/1.05</f>
        <v>16.885714285714286</v>
      </c>
      <c r="N176" s="106">
        <f t="shared" si="14"/>
        <v>16.885714285714286</v>
      </c>
      <c r="O176" s="154"/>
      <c r="P176" s="154">
        <f>'4.1.1'!H192/1.05</f>
        <v>16.74285714285714</v>
      </c>
      <c r="Q176" s="106">
        <f t="shared" si="18"/>
        <v>12.522857142857141</v>
      </c>
      <c r="R176" s="154"/>
      <c r="S176" s="160"/>
      <c r="T176" s="161"/>
      <c r="U176" s="161"/>
      <c r="V176" s="161"/>
      <c r="W176" s="161"/>
    </row>
    <row r="177" spans="1:23" ht="14.25" customHeight="1" x14ac:dyDescent="0.2">
      <c r="A177" s="161">
        <v>2004</v>
      </c>
      <c r="B177" s="155">
        <v>38047</v>
      </c>
      <c r="C177" s="155"/>
      <c r="D177" s="154">
        <f>'4.1.1'!C193/1.175</f>
        <v>68.902127659574461</v>
      </c>
      <c r="E177" s="154">
        <f t="shared" si="19"/>
        <v>18.712127659574463</v>
      </c>
      <c r="F177" s="154">
        <f>SUM(E175:E177)/3</f>
        <v>18.14758865248227</v>
      </c>
      <c r="G177" s="154">
        <f>'4.1.1'!F193/1.175</f>
        <v>66.893617021276583</v>
      </c>
      <c r="H177" s="154">
        <f t="shared" si="20"/>
        <v>19.793617021276582</v>
      </c>
      <c r="I177" s="154">
        <f>SUM(H175:H177)/3</f>
        <v>19.410638297872332</v>
      </c>
      <c r="J177" s="154">
        <f>'4.1.1'!E193/1.175</f>
        <v>65.659574468085111</v>
      </c>
      <c r="K177" s="154">
        <f t="shared" si="21"/>
        <v>18.55957446808511</v>
      </c>
      <c r="L177" s="154">
        <f>SUM(K175:K177)/3</f>
        <v>18.065957446808508</v>
      </c>
      <c r="M177" s="154">
        <f>'4.1.1'!G193/1.05</f>
        <v>17.114285714285714</v>
      </c>
      <c r="N177" s="106">
        <f t="shared" si="14"/>
        <v>17.114285714285714</v>
      </c>
      <c r="O177" s="154">
        <f>SUM(N175:N177)/3</f>
        <v>17.152380952380952</v>
      </c>
      <c r="P177" s="154">
        <f>'4.1.1'!H193/1.05</f>
        <v>17.81904761904762</v>
      </c>
      <c r="Q177" s="106">
        <f t="shared" si="18"/>
        <v>13.599047619047621</v>
      </c>
      <c r="R177" s="154">
        <f>SUM(Q175:Q177)/3</f>
        <v>13.316507936507938</v>
      </c>
      <c r="S177" s="160"/>
      <c r="T177" s="161"/>
      <c r="U177" s="161"/>
      <c r="V177" s="161"/>
      <c r="W177" s="161"/>
    </row>
    <row r="178" spans="1:23" ht="14.25" customHeight="1" x14ac:dyDescent="0.2">
      <c r="A178" s="161">
        <v>2004</v>
      </c>
      <c r="B178" s="155">
        <v>38078</v>
      </c>
      <c r="C178" s="168" t="s">
        <v>109</v>
      </c>
      <c r="D178" s="154">
        <f>'4.1.1'!C194/1.175</f>
        <v>69.148936170212764</v>
      </c>
      <c r="E178" s="154">
        <f t="shared" ref="E178:E194" si="22">D178-47.1</f>
        <v>22.048936170212762</v>
      </c>
      <c r="F178" s="88"/>
      <c r="G178" s="154">
        <f>'4.1.1'!F194/1.175</f>
        <v>67.412765957446794</v>
      </c>
      <c r="H178" s="154">
        <f t="shared" si="20"/>
        <v>20.312765957446793</v>
      </c>
      <c r="I178" s="88"/>
      <c r="J178" s="154">
        <f>'4.1.1'!E194/1.175</f>
        <v>66.221276595744683</v>
      </c>
      <c r="K178" s="154">
        <f t="shared" si="21"/>
        <v>19.121276595744682</v>
      </c>
      <c r="L178" s="161"/>
      <c r="M178" s="154">
        <f>'4.1.1'!G194/1.05</f>
        <v>17.438095238095237</v>
      </c>
      <c r="N178" s="106">
        <f t="shared" si="14"/>
        <v>17.438095238095237</v>
      </c>
      <c r="O178" s="154"/>
      <c r="P178" s="154">
        <f>'4.1.1'!H194/1.05</f>
        <v>18.571428571428569</v>
      </c>
      <c r="Q178" s="106">
        <f t="shared" si="18"/>
        <v>14.351428571428571</v>
      </c>
      <c r="R178" s="154"/>
      <c r="S178" s="160"/>
      <c r="T178" s="161"/>
      <c r="U178" s="161"/>
      <c r="V178" s="161"/>
      <c r="W178" s="161"/>
    </row>
    <row r="179" spans="1:23" ht="14.25" customHeight="1" x14ac:dyDescent="0.2">
      <c r="A179" s="161">
        <v>2004</v>
      </c>
      <c r="B179" s="155">
        <v>38108</v>
      </c>
      <c r="C179" s="155"/>
      <c r="D179" s="154">
        <f>'4.1.1'!C195/1.175</f>
        <v>71.761702127659561</v>
      </c>
      <c r="E179" s="154">
        <f t="shared" si="22"/>
        <v>24.661702127659559</v>
      </c>
      <c r="F179" s="88"/>
      <c r="G179" s="154">
        <f>'4.1.1'!F195/1.175</f>
        <v>70.059574468085103</v>
      </c>
      <c r="H179" s="154">
        <f t="shared" si="20"/>
        <v>22.959574468085101</v>
      </c>
      <c r="I179" s="88"/>
      <c r="J179" s="154">
        <f>'4.1.1'!E195/1.175</f>
        <v>68.9531914893617</v>
      </c>
      <c r="K179" s="154">
        <f t="shared" si="21"/>
        <v>21.853191489361699</v>
      </c>
      <c r="L179" s="161"/>
      <c r="M179" s="154">
        <f>'4.1.1'!G195/1.05</f>
        <v>20.114285714285714</v>
      </c>
      <c r="N179" s="106">
        <f t="shared" si="14"/>
        <v>20.114285714285714</v>
      </c>
      <c r="O179" s="154"/>
      <c r="P179" s="154">
        <f>'4.1.1'!H195/1.05</f>
        <v>19.895238095238096</v>
      </c>
      <c r="Q179" s="106">
        <f t="shared" si="18"/>
        <v>15.675238095238097</v>
      </c>
      <c r="R179" s="154"/>
      <c r="S179" s="160"/>
      <c r="T179" s="161"/>
      <c r="U179" s="161"/>
      <c r="V179" s="161"/>
      <c r="W179" s="161"/>
    </row>
    <row r="180" spans="1:23" ht="14.25" customHeight="1" x14ac:dyDescent="0.2">
      <c r="A180" s="161">
        <v>2004</v>
      </c>
      <c r="B180" s="155">
        <v>38139</v>
      </c>
      <c r="C180" s="155"/>
      <c r="D180" s="154">
        <f>'4.1.1'!C196/1.175</f>
        <v>72.348936170212767</v>
      </c>
      <c r="E180" s="154">
        <f t="shared" si="22"/>
        <v>25.248936170212765</v>
      </c>
      <c r="F180" s="154">
        <f>SUM(E178:E180)/3</f>
        <v>23.986524822695031</v>
      </c>
      <c r="G180" s="154">
        <f>'4.1.1'!F196/1.175</f>
        <v>70.519148936170211</v>
      </c>
      <c r="H180" s="154">
        <f t="shared" si="20"/>
        <v>23.41914893617021</v>
      </c>
      <c r="I180" s="154">
        <f>SUM(H178:H180)/3</f>
        <v>22.230496453900702</v>
      </c>
      <c r="J180" s="154">
        <f>'4.1.1'!E196/1.175</f>
        <v>69.531914893617028</v>
      </c>
      <c r="K180" s="154">
        <f t="shared" si="21"/>
        <v>22.431914893617027</v>
      </c>
      <c r="L180" s="154">
        <f>SUM(K178:K180)/3</f>
        <v>21.135460992907802</v>
      </c>
      <c r="M180" s="154">
        <f>'4.1.1'!G196/1.05</f>
        <v>18.828571428571426</v>
      </c>
      <c r="N180" s="106">
        <f t="shared" si="14"/>
        <v>18.828571428571426</v>
      </c>
      <c r="O180" s="154">
        <f>SUM(N178:N180)/3</f>
        <v>18.793650793650794</v>
      </c>
      <c r="P180" s="154">
        <f>'4.1.1'!H196/1.05</f>
        <v>19.580952380952379</v>
      </c>
      <c r="Q180" s="106">
        <f t="shared" si="18"/>
        <v>15.36095238095238</v>
      </c>
      <c r="R180" s="154">
        <f>SUM(Q178:Q180)/3</f>
        <v>15.129206349206349</v>
      </c>
      <c r="S180" s="160"/>
      <c r="T180" s="161"/>
      <c r="U180" s="161"/>
      <c r="V180" s="161"/>
      <c r="W180" s="161"/>
    </row>
    <row r="181" spans="1:23" ht="14.25" customHeight="1" x14ac:dyDescent="0.2">
      <c r="A181" s="161">
        <v>2004</v>
      </c>
      <c r="B181" s="155">
        <v>38169</v>
      </c>
      <c r="C181" s="155"/>
      <c r="D181" s="154">
        <f>'4.1.1'!C197/1.175</f>
        <v>72.144680851063825</v>
      </c>
      <c r="E181" s="154">
        <f t="shared" si="22"/>
        <v>25.044680851063823</v>
      </c>
      <c r="F181" s="154"/>
      <c r="G181" s="154">
        <f>'4.1.1'!F197/1.175</f>
        <v>69.080851063829783</v>
      </c>
      <c r="H181" s="154">
        <f t="shared" si="20"/>
        <v>21.980851063829782</v>
      </c>
      <c r="I181" s="154"/>
      <c r="J181" s="154">
        <f>'4.1.1'!E197/1.175</f>
        <v>68.38297872340425</v>
      </c>
      <c r="K181" s="154">
        <f t="shared" si="21"/>
        <v>21.282978723404248</v>
      </c>
      <c r="L181" s="154"/>
      <c r="M181" s="154">
        <f>'4.1.1'!G197/1.05</f>
        <v>19.704761904761906</v>
      </c>
      <c r="N181" s="106">
        <f t="shared" si="14"/>
        <v>19.704761904761906</v>
      </c>
      <c r="O181" s="154"/>
      <c r="P181" s="154">
        <f>'4.1.1'!H197/1.05</f>
        <v>20.400000000000002</v>
      </c>
      <c r="Q181" s="106">
        <f t="shared" si="18"/>
        <v>16.180000000000003</v>
      </c>
      <c r="R181" s="154"/>
      <c r="S181" s="160"/>
      <c r="T181" s="161"/>
      <c r="U181" s="161"/>
      <c r="V181" s="161"/>
      <c r="W181" s="161"/>
    </row>
    <row r="182" spans="1:23" ht="14.25" customHeight="1" x14ac:dyDescent="0.2">
      <c r="A182" s="161">
        <v>2004</v>
      </c>
      <c r="B182" s="155">
        <v>38200</v>
      </c>
      <c r="C182" s="155"/>
      <c r="D182" s="154">
        <f>'4.1.1'!C198/1.175</f>
        <v>72.587234042553192</v>
      </c>
      <c r="E182" s="154">
        <f t="shared" si="22"/>
        <v>25.48723404255319</v>
      </c>
      <c r="F182" s="154"/>
      <c r="G182" s="154">
        <f>'4.1.1'!F198/1.175</f>
        <v>70.02553191489362</v>
      </c>
      <c r="H182" s="154">
        <f t="shared" si="20"/>
        <v>22.925531914893618</v>
      </c>
      <c r="I182" s="154"/>
      <c r="J182" s="154">
        <f>'4.1.1'!E198/1.175</f>
        <v>69.055319148936164</v>
      </c>
      <c r="K182" s="154">
        <f t="shared" si="21"/>
        <v>21.955319148936162</v>
      </c>
      <c r="L182" s="154"/>
      <c r="M182" s="154">
        <f>'4.1.1'!G198/1.05</f>
        <v>21.75238095238095</v>
      </c>
      <c r="N182" s="106">
        <f t="shared" si="14"/>
        <v>21.75238095238095</v>
      </c>
      <c r="O182" s="154"/>
      <c r="P182" s="154">
        <f>'4.1.1'!H198/1.05</f>
        <v>22.457142857142856</v>
      </c>
      <c r="Q182" s="106">
        <f t="shared" si="18"/>
        <v>18.237142857142857</v>
      </c>
      <c r="R182" s="154"/>
      <c r="S182" s="160"/>
      <c r="T182" s="161"/>
      <c r="U182" s="161"/>
      <c r="V182" s="161"/>
      <c r="W182" s="161"/>
    </row>
    <row r="183" spans="1:23" ht="14.25" customHeight="1" x14ac:dyDescent="0.2">
      <c r="A183" s="161">
        <v>2004</v>
      </c>
      <c r="B183" s="155">
        <v>38231</v>
      </c>
      <c r="C183" s="155"/>
      <c r="D183" s="154">
        <f>'4.1.1'!C199/1.175</f>
        <v>73.319148936170208</v>
      </c>
      <c r="E183" s="154">
        <f t="shared" si="22"/>
        <v>26.219148936170207</v>
      </c>
      <c r="F183" s="154">
        <f>SUM(E181:E183)/3</f>
        <v>25.583687943262408</v>
      </c>
      <c r="G183" s="154">
        <f>'4.1.1'!F199/1.175</f>
        <v>70.587234042553192</v>
      </c>
      <c r="H183" s="154">
        <f t="shared" si="20"/>
        <v>23.48723404255319</v>
      </c>
      <c r="I183" s="154">
        <f>SUM(H181:H183)/3</f>
        <v>22.797872340425528</v>
      </c>
      <c r="J183" s="154">
        <f>'4.1.1'!E199/1.175</f>
        <v>69.148936170212764</v>
      </c>
      <c r="K183" s="154">
        <f t="shared" si="21"/>
        <v>22.048936170212762</v>
      </c>
      <c r="L183" s="154">
        <f>SUM(K181:K183)/3</f>
        <v>21.762411347517723</v>
      </c>
      <c r="M183" s="154">
        <f>'4.1.1'!G199/1.05</f>
        <v>22.457142857142856</v>
      </c>
      <c r="N183" s="106">
        <f t="shared" si="14"/>
        <v>22.457142857142856</v>
      </c>
      <c r="O183" s="154">
        <f>SUM(N181:N183)/3</f>
        <v>21.304761904761904</v>
      </c>
      <c r="P183" s="154">
        <f>'4.1.1'!H199/1.05</f>
        <v>22.81904761904762</v>
      </c>
      <c r="Q183" s="106">
        <f t="shared" si="18"/>
        <v>18.599047619047621</v>
      </c>
      <c r="R183" s="154">
        <f>SUM(Q181:Q183)/3</f>
        <v>17.672063492063497</v>
      </c>
      <c r="S183" s="160"/>
      <c r="T183" s="161"/>
      <c r="U183" s="161"/>
      <c r="V183" s="161"/>
      <c r="W183" s="161"/>
    </row>
    <row r="184" spans="1:23" ht="14.25" customHeight="1" x14ac:dyDescent="0.2">
      <c r="A184" s="161">
        <v>2004</v>
      </c>
      <c r="B184" s="155">
        <v>38261</v>
      </c>
      <c r="C184" s="155"/>
      <c r="D184" s="154">
        <f>'4.1.1'!C200/1.175</f>
        <v>74.638297872340431</v>
      </c>
      <c r="E184" s="154">
        <f t="shared" si="22"/>
        <v>27.538297872340429</v>
      </c>
      <c r="F184" s="154"/>
      <c r="G184" s="154">
        <f>'4.1.1'!F200/1.175</f>
        <v>72.655319148936172</v>
      </c>
      <c r="H184" s="154">
        <f t="shared" si="20"/>
        <v>25.555319148936171</v>
      </c>
      <c r="I184" s="154"/>
      <c r="J184" s="154">
        <f>'4.1.1'!E200/1.175</f>
        <v>70.748936170212758</v>
      </c>
      <c r="K184" s="154">
        <f t="shared" si="21"/>
        <v>23.648936170212757</v>
      </c>
      <c r="L184" s="154"/>
      <c r="M184" s="154">
        <f>'4.1.1'!G200/1.05</f>
        <v>25.80952380952381</v>
      </c>
      <c r="N184" s="106">
        <f t="shared" si="14"/>
        <v>25.80952380952381</v>
      </c>
      <c r="O184" s="154"/>
      <c r="P184" s="154">
        <f>'4.1.1'!H200/1.05</f>
        <v>26.923809523809521</v>
      </c>
      <c r="Q184" s="106">
        <f t="shared" si="18"/>
        <v>22.703809523809522</v>
      </c>
      <c r="R184" s="154"/>
      <c r="S184" s="160"/>
      <c r="T184" s="161"/>
      <c r="U184" s="161"/>
      <c r="V184" s="161"/>
      <c r="W184" s="161"/>
    </row>
    <row r="185" spans="1:23" ht="14.25" customHeight="1" x14ac:dyDescent="0.2">
      <c r="A185" s="161">
        <v>2004</v>
      </c>
      <c r="B185" s="155">
        <v>38292</v>
      </c>
      <c r="C185" s="155"/>
      <c r="D185" s="154">
        <f>'4.1.1'!C201/1.175</f>
        <v>75.795744680851058</v>
      </c>
      <c r="E185" s="154">
        <f t="shared" si="22"/>
        <v>28.695744680851057</v>
      </c>
      <c r="F185" s="154"/>
      <c r="G185" s="154">
        <f>'4.1.1'!F201/1.175</f>
        <v>73.54893617021277</v>
      </c>
      <c r="H185" s="154">
        <f t="shared" si="20"/>
        <v>26.448936170212768</v>
      </c>
      <c r="I185" s="154"/>
      <c r="J185" s="154">
        <f>'4.1.1'!E201/1.175</f>
        <v>71.634042553191492</v>
      </c>
      <c r="K185" s="154">
        <f t="shared" si="21"/>
        <v>24.53404255319149</v>
      </c>
      <c r="L185" s="154"/>
      <c r="M185" s="154">
        <f>'4.1.1'!G201/1.05</f>
        <v>24.161904761904761</v>
      </c>
      <c r="N185" s="106">
        <f t="shared" si="14"/>
        <v>24.161904761904761</v>
      </c>
      <c r="O185" s="154"/>
      <c r="P185" s="154">
        <f>'4.1.1'!H201/1.05</f>
        <v>24.857142857142858</v>
      </c>
      <c r="Q185" s="106">
        <f t="shared" si="18"/>
        <v>20.637142857142859</v>
      </c>
      <c r="R185" s="154"/>
      <c r="S185" s="160"/>
      <c r="T185" s="161"/>
      <c r="U185" s="161"/>
      <c r="V185" s="161"/>
      <c r="W185" s="161"/>
    </row>
    <row r="186" spans="1:23" ht="14.25" customHeight="1" x14ac:dyDescent="0.2">
      <c r="A186" s="161">
        <v>2004</v>
      </c>
      <c r="B186" s="155">
        <v>38322</v>
      </c>
      <c r="C186" s="155"/>
      <c r="D186" s="154">
        <f>'4.1.1'!C202/1.175</f>
        <v>75.387234042553189</v>
      </c>
      <c r="E186" s="154">
        <f t="shared" si="22"/>
        <v>28.287234042553187</v>
      </c>
      <c r="F186" s="154">
        <f>SUM(E184:E186)/3</f>
        <v>28.173758865248221</v>
      </c>
      <c r="G186" s="154">
        <f>'4.1.1'!F202/1.175</f>
        <v>73.131914893617022</v>
      </c>
      <c r="H186" s="154">
        <f t="shared" si="20"/>
        <v>26.031914893617021</v>
      </c>
      <c r="I186" s="154">
        <f>SUM(H184:H186)/3</f>
        <v>26.012056737588654</v>
      </c>
      <c r="J186" s="154">
        <f>'4.1.1'!E202/1.175</f>
        <v>70.136170212765947</v>
      </c>
      <c r="K186" s="154">
        <f t="shared" si="21"/>
        <v>23.036170212765946</v>
      </c>
      <c r="L186" s="154">
        <f>SUM(K184:K186)/3</f>
        <v>23.739716312056732</v>
      </c>
      <c r="M186" s="154">
        <f>'4.1.1'!G202/1.05</f>
        <v>21.295238095238094</v>
      </c>
      <c r="N186" s="106">
        <f t="shared" si="14"/>
        <v>21.295238095238094</v>
      </c>
      <c r="O186" s="154">
        <f>SUM(N184:N186)/3</f>
        <v>23.755555555555556</v>
      </c>
      <c r="P186" s="154">
        <f>'4.1.1'!H202/1.05</f>
        <v>22.857142857142858</v>
      </c>
      <c r="Q186" s="106">
        <f t="shared" ref="Q186:Q197" si="23">P186-5.22</f>
        <v>17.637142857142859</v>
      </c>
      <c r="R186" s="154">
        <f>SUM(Q184:Q186)/3</f>
        <v>20.326031746031745</v>
      </c>
      <c r="S186" s="160"/>
      <c r="T186" s="154">
        <f>AVERAGE(G175:G186)</f>
        <v>69.712765957446805</v>
      </c>
      <c r="U186" s="154">
        <f>AVERAGE(H175:H186)</f>
        <v>22.612765957446801</v>
      </c>
      <c r="V186" s="154">
        <f>AVERAGE(J175:J186)</f>
        <v>68.275886524822695</v>
      </c>
      <c r="W186" s="154">
        <f>AVERAGE(K175:K186)</f>
        <v>21.17588652482269</v>
      </c>
    </row>
    <row r="187" spans="1:23" ht="14.25" customHeight="1" x14ac:dyDescent="0.2">
      <c r="A187" s="161">
        <v>2005</v>
      </c>
      <c r="B187" s="155">
        <v>38353</v>
      </c>
      <c r="C187" s="155"/>
      <c r="D187" s="154">
        <f>'4.1.1'!C203/1.175</f>
        <v>74.178723404255308</v>
      </c>
      <c r="E187" s="154">
        <f t="shared" si="22"/>
        <v>27.078723404255307</v>
      </c>
      <c r="F187" s="154"/>
      <c r="G187" s="154">
        <f>'4.1.1'!F203/1.175</f>
        <v>71.61702127659575</v>
      </c>
      <c r="H187" s="154">
        <f t="shared" si="20"/>
        <v>24.517021276595749</v>
      </c>
      <c r="I187" s="154"/>
      <c r="J187" s="154">
        <f>'4.1.1'!E203/1.175</f>
        <v>67.225531914893608</v>
      </c>
      <c r="K187" s="154">
        <f t="shared" si="21"/>
        <v>20.125531914893607</v>
      </c>
      <c r="L187" s="154"/>
      <c r="M187" s="154">
        <f>'4.1.1'!G203/1.05</f>
        <v>21.104761904761904</v>
      </c>
      <c r="N187" s="106">
        <f t="shared" si="14"/>
        <v>21.104761904761904</v>
      </c>
      <c r="O187" s="154"/>
      <c r="P187" s="154">
        <f>'4.1.1'!H203/1.05</f>
        <v>22.847619047619045</v>
      </c>
      <c r="Q187" s="106">
        <f t="shared" si="23"/>
        <v>17.627619047619046</v>
      </c>
      <c r="R187" s="154"/>
      <c r="S187" s="160"/>
      <c r="T187" s="161"/>
      <c r="U187" s="161"/>
      <c r="V187" s="161"/>
      <c r="W187" s="161"/>
    </row>
    <row r="188" spans="1:23" ht="14.25" customHeight="1" x14ac:dyDescent="0.2">
      <c r="A188" s="161">
        <v>2005</v>
      </c>
      <c r="B188" s="155">
        <v>38384</v>
      </c>
      <c r="C188" s="155"/>
      <c r="D188" s="154">
        <f>'4.1.1'!C204/1.175</f>
        <v>74.204255319148928</v>
      </c>
      <c r="E188" s="154">
        <f t="shared" si="22"/>
        <v>27.104255319148926</v>
      </c>
      <c r="F188" s="154"/>
      <c r="G188" s="154">
        <f>'4.1.1'!F204/1.175</f>
        <v>71.770212765957439</v>
      </c>
      <c r="H188" s="154">
        <f t="shared" si="20"/>
        <v>24.670212765957437</v>
      </c>
      <c r="I188" s="154"/>
      <c r="J188" s="154">
        <f>'4.1.1'!E204/1.175</f>
        <v>68.051063829787225</v>
      </c>
      <c r="K188" s="154">
        <f t="shared" si="21"/>
        <v>20.951063829787223</v>
      </c>
      <c r="L188" s="3"/>
      <c r="M188" s="154">
        <f>'4.1.1'!G204/1.05</f>
        <v>21.704761904761902</v>
      </c>
      <c r="N188" s="106">
        <f t="shared" si="14"/>
        <v>21.704761904761902</v>
      </c>
      <c r="O188" s="154"/>
      <c r="P188" s="154">
        <f>'4.1.1'!H204/1.05</f>
        <v>23.219047619047618</v>
      </c>
      <c r="Q188" s="106">
        <f t="shared" si="23"/>
        <v>17.999047619047619</v>
      </c>
      <c r="R188" s="154"/>
      <c r="S188" s="160"/>
      <c r="T188" s="161"/>
      <c r="U188" s="161"/>
      <c r="V188" s="161"/>
      <c r="W188" s="161"/>
    </row>
    <row r="189" spans="1:23" ht="14.25" customHeight="1" x14ac:dyDescent="0.2">
      <c r="A189" s="161">
        <v>2005</v>
      </c>
      <c r="B189" s="155">
        <v>38412</v>
      </c>
      <c r="C189" s="155"/>
      <c r="D189" s="154">
        <f>'4.1.1'!C205/1.175</f>
        <v>75.157446808510642</v>
      </c>
      <c r="E189" s="154">
        <f t="shared" si="22"/>
        <v>28.05744680851064</v>
      </c>
      <c r="F189" s="154">
        <f>SUM(E187:E189)/3</f>
        <v>27.413475177304957</v>
      </c>
      <c r="G189" s="154">
        <f>'4.1.1'!F205/1.175</f>
        <v>73.225531914893622</v>
      </c>
      <c r="H189" s="154">
        <f t="shared" si="20"/>
        <v>26.125531914893621</v>
      </c>
      <c r="I189" s="154">
        <f>SUM(H187:H189)/3</f>
        <v>25.104255319148933</v>
      </c>
      <c r="J189" s="154">
        <f>'4.1.1'!E205/1.175</f>
        <v>69.302127659574467</v>
      </c>
      <c r="K189" s="154">
        <f t="shared" si="21"/>
        <v>22.202127659574465</v>
      </c>
      <c r="L189" s="154">
        <f>SUM(K187:K189)/3</f>
        <v>21.092907801418431</v>
      </c>
      <c r="M189" s="154">
        <f>'4.1.1'!G205/1.05</f>
        <v>24.304761904761904</v>
      </c>
      <c r="N189" s="106">
        <f t="shared" si="14"/>
        <v>24.304761904761904</v>
      </c>
      <c r="O189" s="154">
        <f>SUM(N187:N189)/3</f>
        <v>22.37142857142857</v>
      </c>
      <c r="P189" s="154">
        <f>'4.1.1'!H205/1.05</f>
        <v>25.838095238095235</v>
      </c>
      <c r="Q189" s="106">
        <f t="shared" si="23"/>
        <v>20.618095238095236</v>
      </c>
      <c r="R189" s="154">
        <f>SUM(Q187:Q189)/3</f>
        <v>18.748253968253966</v>
      </c>
      <c r="S189" s="160"/>
      <c r="T189" s="161"/>
      <c r="U189" s="161"/>
      <c r="V189" s="161"/>
      <c r="W189" s="161"/>
    </row>
    <row r="190" spans="1:23" ht="14.25" customHeight="1" x14ac:dyDescent="0.2">
      <c r="A190" s="161">
        <v>2005</v>
      </c>
      <c r="B190" s="155">
        <v>38443</v>
      </c>
      <c r="C190" s="155"/>
      <c r="D190" s="154">
        <f>'4.1.1'!C206/1.175</f>
        <v>75.302127659574467</v>
      </c>
      <c r="E190" s="154">
        <f t="shared" si="22"/>
        <v>28.202127659574465</v>
      </c>
      <c r="F190" s="154"/>
      <c r="G190" s="154">
        <f>'4.1.1'!F206/1.175</f>
        <v>76.255319148936167</v>
      </c>
      <c r="H190" s="154">
        <f t="shared" si="20"/>
        <v>29.155319148936165</v>
      </c>
      <c r="I190" s="154"/>
      <c r="J190" s="154">
        <f>'4.1.1'!E206/1.175</f>
        <v>72.638297872340416</v>
      </c>
      <c r="K190" s="154">
        <f t="shared" si="21"/>
        <v>25.538297872340415</v>
      </c>
      <c r="L190" s="3"/>
      <c r="M190" s="154">
        <f>'4.1.1'!G206/1.05</f>
        <v>27.476190476190478</v>
      </c>
      <c r="N190" s="106">
        <f t="shared" si="14"/>
        <v>27.476190476190478</v>
      </c>
      <c r="O190" s="154"/>
      <c r="P190" s="154">
        <f>'4.1.1'!H206/1.05</f>
        <v>27.561904761904763</v>
      </c>
      <c r="Q190" s="106">
        <f t="shared" si="23"/>
        <v>22.341904761904765</v>
      </c>
      <c r="R190" s="154"/>
      <c r="S190" s="160"/>
      <c r="T190" s="161"/>
      <c r="U190" s="161"/>
      <c r="V190" s="161"/>
      <c r="W190" s="161"/>
    </row>
    <row r="191" spans="1:23" ht="14.25" customHeight="1" x14ac:dyDescent="0.2">
      <c r="A191" s="161">
        <v>2005</v>
      </c>
      <c r="B191" s="155">
        <v>38473</v>
      </c>
      <c r="C191" s="155"/>
      <c r="D191" s="154">
        <f>'4.1.1'!C207/1.175</f>
        <v>75.710638297872336</v>
      </c>
      <c r="E191" s="154">
        <f t="shared" si="22"/>
        <v>28.610638297872335</v>
      </c>
      <c r="F191" s="154"/>
      <c r="G191" s="154">
        <f>'4.1.1'!F207/1.175</f>
        <v>76.102127659574464</v>
      </c>
      <c r="H191" s="154">
        <f t="shared" si="20"/>
        <v>29.002127659574462</v>
      </c>
      <c r="I191" s="154"/>
      <c r="J191" s="154">
        <f>'4.1.1'!E207/1.175</f>
        <v>72.47659574468085</v>
      </c>
      <c r="K191" s="154">
        <f t="shared" si="21"/>
        <v>25.376595744680849</v>
      </c>
      <c r="L191" s="3"/>
      <c r="M191" s="154">
        <f>'4.1.1'!G207/1.05</f>
        <v>25.38095238095238</v>
      </c>
      <c r="N191" s="106">
        <f t="shared" si="14"/>
        <v>25.38095238095238</v>
      </c>
      <c r="O191" s="154"/>
      <c r="P191" s="154">
        <f>'4.1.1'!H207/1.05</f>
        <v>25.838095238095235</v>
      </c>
      <c r="Q191" s="106">
        <f t="shared" si="23"/>
        <v>20.618095238095236</v>
      </c>
      <c r="R191" s="154"/>
      <c r="S191" s="160"/>
      <c r="T191" s="161"/>
      <c r="U191" s="161"/>
      <c r="V191" s="161"/>
      <c r="W191" s="161"/>
    </row>
    <row r="192" spans="1:23" ht="14.25" customHeight="1" x14ac:dyDescent="0.2">
      <c r="A192" s="161">
        <v>2005</v>
      </c>
      <c r="B192" s="155">
        <v>38504</v>
      </c>
      <c r="C192" s="155"/>
      <c r="D192" s="154">
        <f>'4.1.1'!C208/1.175</f>
        <v>74.706382978723397</v>
      </c>
      <c r="E192" s="154">
        <f t="shared" si="22"/>
        <v>27.606382978723396</v>
      </c>
      <c r="F192" s="154">
        <f>SUM(E190:E192)/3</f>
        <v>28.139716312056731</v>
      </c>
      <c r="G192" s="154">
        <f>'4.1.1'!F208/1.175</f>
        <v>75.778723404255317</v>
      </c>
      <c r="H192" s="154">
        <f t="shared" si="20"/>
        <v>28.678723404255315</v>
      </c>
      <c r="I192" s="154">
        <f>SUM(H190:H192)/3</f>
        <v>28.945390070921984</v>
      </c>
      <c r="J192" s="154">
        <f>'4.1.1'!E208/1.175</f>
        <v>72.229787234042561</v>
      </c>
      <c r="K192" s="154">
        <f t="shared" si="21"/>
        <v>25.12978723404256</v>
      </c>
      <c r="L192" s="154">
        <f>SUM(K190:K192)/3</f>
        <v>25.348226950354604</v>
      </c>
      <c r="M192" s="154">
        <f>'4.1.1'!G208/1.05</f>
        <v>27.228571428571428</v>
      </c>
      <c r="N192" s="106">
        <f t="shared" si="14"/>
        <v>27.228571428571428</v>
      </c>
      <c r="O192" s="154">
        <f>SUM(N190:N192)/3</f>
        <v>26.695238095238096</v>
      </c>
      <c r="P192" s="154">
        <f>'4.1.1'!H208/1.05</f>
        <v>28.666666666666668</v>
      </c>
      <c r="Q192" s="106">
        <f t="shared" si="23"/>
        <v>23.446666666666669</v>
      </c>
      <c r="R192" s="154">
        <f>SUM(Q190:Q192)/3</f>
        <v>22.135555555555555</v>
      </c>
      <c r="S192" s="160"/>
      <c r="T192" s="161"/>
      <c r="U192" s="161"/>
      <c r="V192" s="161"/>
      <c r="W192" s="161"/>
    </row>
    <row r="193" spans="1:23" ht="14.25" customHeight="1" x14ac:dyDescent="0.2">
      <c r="A193" s="161">
        <v>2005</v>
      </c>
      <c r="B193" s="155">
        <v>38534</v>
      </c>
      <c r="C193" s="155"/>
      <c r="D193" s="154">
        <f>'4.1.1'!C209/1.175</f>
        <v>77.012765957446803</v>
      </c>
      <c r="E193" s="154">
        <f t="shared" si="22"/>
        <v>29.912765957446801</v>
      </c>
      <c r="F193" s="154"/>
      <c r="G193" s="154">
        <f>'4.1.1'!F209/1.175</f>
        <v>78.66382978723405</v>
      </c>
      <c r="H193" s="154">
        <f t="shared" si="20"/>
        <v>31.563829787234049</v>
      </c>
      <c r="I193" s="154"/>
      <c r="J193" s="154">
        <f>'4.1.1'!E209/1.175</f>
        <v>75.114893617021281</v>
      </c>
      <c r="K193" s="154">
        <f t="shared" si="21"/>
        <v>28.014893617021279</v>
      </c>
      <c r="L193" s="154"/>
      <c r="M193" s="154">
        <f>'4.1.1'!G209/1.05</f>
        <v>30.057142857142853</v>
      </c>
      <c r="N193" s="106">
        <f t="shared" si="14"/>
        <v>30.057142857142853</v>
      </c>
      <c r="O193" s="154"/>
      <c r="P193" s="154">
        <f>'4.1.1'!H209/1.05</f>
        <v>31.371428571428567</v>
      </c>
      <c r="Q193" s="106">
        <f t="shared" si="23"/>
        <v>26.151428571428568</v>
      </c>
      <c r="R193" s="154"/>
      <c r="S193" s="160"/>
      <c r="T193" s="161"/>
      <c r="U193" s="161"/>
      <c r="V193" s="161"/>
      <c r="W193" s="161"/>
    </row>
    <row r="194" spans="1:23" ht="14.25" customHeight="1" x14ac:dyDescent="0.2">
      <c r="A194" s="161">
        <v>2005</v>
      </c>
      <c r="B194" s="155">
        <v>38565</v>
      </c>
      <c r="C194" s="155"/>
      <c r="D194" s="154">
        <f>'4.1.1'!C210/1.175</f>
        <v>78.28936170212765</v>
      </c>
      <c r="E194" s="154">
        <f t="shared" si="22"/>
        <v>31.189361702127648</v>
      </c>
      <c r="F194" s="154"/>
      <c r="G194" s="154">
        <f>'4.1.1'!F210/1.175</f>
        <v>80.280851063829786</v>
      </c>
      <c r="H194" s="154">
        <f t="shared" si="20"/>
        <v>33.180851063829785</v>
      </c>
      <c r="I194" s="154"/>
      <c r="J194" s="154">
        <f>'4.1.1'!E210/1.175</f>
        <v>76.936170212765958</v>
      </c>
      <c r="K194" s="154">
        <f t="shared" si="21"/>
        <v>29.836170212765957</v>
      </c>
      <c r="L194" s="154"/>
      <c r="M194" s="154">
        <f>'4.1.1'!G210/1.05</f>
        <v>30.580952380952379</v>
      </c>
      <c r="N194" s="106">
        <f t="shared" si="14"/>
        <v>30.580952380952379</v>
      </c>
      <c r="O194" s="154"/>
      <c r="P194" s="154">
        <f>'4.1.1'!H210/1.05</f>
        <v>31.876190476190473</v>
      </c>
      <c r="Q194" s="106">
        <f t="shared" si="23"/>
        <v>26.656190476190474</v>
      </c>
      <c r="R194" s="154"/>
      <c r="S194" s="160"/>
      <c r="T194" s="161"/>
      <c r="U194" s="161"/>
      <c r="V194" s="161"/>
      <c r="W194" s="161"/>
    </row>
    <row r="195" spans="1:23" ht="14.25" customHeight="1" x14ac:dyDescent="0.2">
      <c r="A195" s="161">
        <v>2005</v>
      </c>
      <c r="B195" s="155">
        <v>38596</v>
      </c>
      <c r="C195" s="155"/>
      <c r="D195" s="154"/>
      <c r="E195" s="106"/>
      <c r="F195" s="154"/>
      <c r="G195" s="154">
        <f>'4.1.1'!F211/1.175</f>
        <v>83.0468085106383</v>
      </c>
      <c r="H195" s="154">
        <f t="shared" si="20"/>
        <v>35.946808510638299</v>
      </c>
      <c r="I195" s="154">
        <f>SUM(H193:H195)/3</f>
        <v>33.563829787234049</v>
      </c>
      <c r="J195" s="154">
        <f>'4.1.1'!E211/1.175</f>
        <v>80.655319148936158</v>
      </c>
      <c r="K195" s="154">
        <f t="shared" si="21"/>
        <v>33.555319148936157</v>
      </c>
      <c r="L195" s="154">
        <f>SUM(K193:K195)/3</f>
        <v>30.468794326241134</v>
      </c>
      <c r="M195" s="154">
        <f>'4.1.1'!G211/1.05</f>
        <v>31.971428571428572</v>
      </c>
      <c r="N195" s="106">
        <f t="shared" si="14"/>
        <v>31.971428571428572</v>
      </c>
      <c r="O195" s="154">
        <f>SUM(N193:N195)/3</f>
        <v>30.86984126984127</v>
      </c>
      <c r="P195" s="154">
        <f>'4.1.1'!H211/1.05</f>
        <v>33.847619047619048</v>
      </c>
      <c r="Q195" s="106">
        <f t="shared" si="23"/>
        <v>28.627619047619049</v>
      </c>
      <c r="R195" s="154">
        <f>SUM(Q193:Q195)/3</f>
        <v>27.145079365079365</v>
      </c>
      <c r="S195" s="160"/>
      <c r="T195" s="161"/>
      <c r="U195" s="161"/>
      <c r="V195" s="161"/>
      <c r="W195" s="161"/>
    </row>
    <row r="196" spans="1:23" ht="14.25" customHeight="1" x14ac:dyDescent="0.2">
      <c r="A196" s="161">
        <v>2005</v>
      </c>
      <c r="B196" s="155">
        <v>38626</v>
      </c>
      <c r="C196" s="155"/>
      <c r="D196" s="106"/>
      <c r="E196" s="106"/>
      <c r="F196" s="154"/>
      <c r="G196" s="154">
        <f>'4.1.1'!F212/1.175</f>
        <v>82.502127659574469</v>
      </c>
      <c r="H196" s="154">
        <f t="shared" si="20"/>
        <v>35.402127659574468</v>
      </c>
      <c r="I196" s="154"/>
      <c r="J196" s="154">
        <f>'4.1.1'!E212/1.175</f>
        <v>80</v>
      </c>
      <c r="K196" s="154">
        <f t="shared" si="21"/>
        <v>32.9</v>
      </c>
      <c r="L196" s="154"/>
      <c r="M196" s="154">
        <f>'4.1.1'!G212/1.05</f>
        <v>33.285714285714285</v>
      </c>
      <c r="N196" s="106">
        <f t="shared" si="14"/>
        <v>33.285714285714285</v>
      </c>
      <c r="O196" s="154"/>
      <c r="P196" s="154">
        <f>'4.1.1'!H212/1.05</f>
        <v>34.609523809523814</v>
      </c>
      <c r="Q196" s="106">
        <f t="shared" si="23"/>
        <v>29.389523809523816</v>
      </c>
      <c r="R196" s="154"/>
      <c r="S196" s="160"/>
      <c r="T196" s="161"/>
      <c r="U196" s="161"/>
      <c r="V196" s="161"/>
      <c r="W196" s="161"/>
    </row>
    <row r="197" spans="1:23" ht="14.25" customHeight="1" x14ac:dyDescent="0.2">
      <c r="A197" s="161">
        <v>2005</v>
      </c>
      <c r="B197" s="155">
        <v>38657</v>
      </c>
      <c r="C197" s="155"/>
      <c r="D197" s="106"/>
      <c r="E197" s="106"/>
      <c r="F197" s="154"/>
      <c r="G197" s="154">
        <f>'4.1.1'!F213/1.175</f>
        <v>80.629787234042553</v>
      </c>
      <c r="H197" s="154">
        <f t="shared" si="20"/>
        <v>33.529787234042551</v>
      </c>
      <c r="I197" s="154"/>
      <c r="J197" s="154">
        <f>'4.1.1'!E213/1.175</f>
        <v>76.851063829787222</v>
      </c>
      <c r="K197" s="154">
        <f t="shared" si="21"/>
        <v>29.751063829787221</v>
      </c>
      <c r="L197" s="154"/>
      <c r="M197" s="154">
        <f>'4.1.1'!G213/1.05</f>
        <v>29.61904761904762</v>
      </c>
      <c r="N197" s="106">
        <f t="shared" si="14"/>
        <v>29.61904761904762</v>
      </c>
      <c r="O197" s="154"/>
      <c r="P197" s="154">
        <f>'4.1.1'!H213/1.05</f>
        <v>31.514285714285716</v>
      </c>
      <c r="Q197" s="106">
        <f t="shared" si="23"/>
        <v>26.294285714285717</v>
      </c>
      <c r="R197" s="154"/>
      <c r="S197" s="160"/>
      <c r="T197" s="161"/>
      <c r="U197" s="161"/>
      <c r="V197" s="161"/>
      <c r="W197" s="161"/>
    </row>
    <row r="198" spans="1:23" ht="14.25" customHeight="1" x14ac:dyDescent="0.2">
      <c r="A198" s="161">
        <v>2005</v>
      </c>
      <c r="B198" s="155">
        <v>38687</v>
      </c>
      <c r="C198" s="155"/>
      <c r="D198" s="106"/>
      <c r="E198" s="106"/>
      <c r="F198" s="154"/>
      <c r="G198" s="154">
        <f>'4.1.1'!F214/1.175</f>
        <v>78.059574468085103</v>
      </c>
      <c r="H198" s="154">
        <f t="shared" si="20"/>
        <v>30.959574468085101</v>
      </c>
      <c r="I198" s="154">
        <f>SUM(H196:H198)/3</f>
        <v>33.297163120567376</v>
      </c>
      <c r="J198" s="154">
        <f>'4.1.1'!E214/1.175</f>
        <v>74.425531914893611</v>
      </c>
      <c r="K198" s="154">
        <f t="shared" si="21"/>
        <v>27.32553191489361</v>
      </c>
      <c r="L198" s="154">
        <f>SUM(K196:K198)/3</f>
        <v>29.992198581560274</v>
      </c>
      <c r="M198" s="154">
        <f>'4.1.1'!G214/1.05</f>
        <v>29.076190476190476</v>
      </c>
      <c r="N198" s="106">
        <f t="shared" si="14"/>
        <v>29.076190476190476</v>
      </c>
      <c r="O198" s="154">
        <f>SUM(N196:N198)/3</f>
        <v>30.660317460317458</v>
      </c>
      <c r="P198" s="154">
        <f>'4.1.1'!H214/1.05</f>
        <v>31.714285714285712</v>
      </c>
      <c r="Q198" s="106">
        <f t="shared" ref="Q198:Q209" si="24">P198-6.44</f>
        <v>25.27428571428571</v>
      </c>
      <c r="R198" s="154">
        <f>SUM(Q196:Q198)/3</f>
        <v>26.986031746031745</v>
      </c>
      <c r="S198" s="160"/>
      <c r="T198" s="154">
        <f>AVERAGE(G187:G198)</f>
        <v>77.327659574468086</v>
      </c>
      <c r="U198" s="154">
        <f>AVERAGE(H187:H198)</f>
        <v>30.227659574468088</v>
      </c>
      <c r="V198" s="154">
        <f>AVERAGE(J187:J198)</f>
        <v>73.825531914893602</v>
      </c>
      <c r="W198" s="154">
        <f>AVERAGE(K187:K198)</f>
        <v>26.725531914893608</v>
      </c>
    </row>
    <row r="199" spans="1:23" ht="14.25" customHeight="1" x14ac:dyDescent="0.2">
      <c r="A199" s="161">
        <v>2006</v>
      </c>
      <c r="B199" s="155">
        <v>38718</v>
      </c>
      <c r="C199" s="155"/>
      <c r="D199" s="106"/>
      <c r="E199" s="106"/>
      <c r="F199" s="154"/>
      <c r="G199" s="154">
        <f>'4.1.1'!F215/1.175</f>
        <v>79.208510638297867</v>
      </c>
      <c r="H199" s="154">
        <f t="shared" si="20"/>
        <v>32.108510638297865</v>
      </c>
      <c r="I199" s="154"/>
      <c r="J199" s="154">
        <f>'4.1.1'!E215/1.175</f>
        <v>75.608510638297872</v>
      </c>
      <c r="K199" s="154">
        <f t="shared" si="21"/>
        <v>28.508510638297871</v>
      </c>
      <c r="L199" s="154"/>
      <c r="M199" s="154">
        <f>'4.1.1'!G215/1.05</f>
        <v>30.076190476190472</v>
      </c>
      <c r="N199" s="106">
        <f t="shared" ref="N199:N262" si="25">M199-0</f>
        <v>30.076190476190472</v>
      </c>
      <c r="O199" s="154"/>
      <c r="P199" s="154">
        <f>'4.1.1'!H215/1.05</f>
        <v>32</v>
      </c>
      <c r="Q199" s="106">
        <f t="shared" si="24"/>
        <v>25.56</v>
      </c>
      <c r="R199" s="154"/>
      <c r="S199" s="160"/>
      <c r="T199" s="161"/>
      <c r="U199" s="161"/>
      <c r="V199" s="161"/>
      <c r="W199" s="161"/>
    </row>
    <row r="200" spans="1:23" ht="14.25" customHeight="1" x14ac:dyDescent="0.2">
      <c r="A200" s="161">
        <v>2006</v>
      </c>
      <c r="B200" s="155">
        <v>38749</v>
      </c>
      <c r="C200" s="155"/>
      <c r="D200" s="106"/>
      <c r="E200" s="106"/>
      <c r="F200" s="154"/>
      <c r="G200" s="154">
        <f>'4.1.1'!F216/1.175</f>
        <v>79.710638297872336</v>
      </c>
      <c r="H200" s="154">
        <f t="shared" si="20"/>
        <v>32.610638297872335</v>
      </c>
      <c r="I200" s="154"/>
      <c r="J200" s="154">
        <f>'4.1.1'!E216/1.175</f>
        <v>76.136170212765947</v>
      </c>
      <c r="K200" s="154">
        <f t="shared" si="21"/>
        <v>29.036170212765946</v>
      </c>
      <c r="L200" s="154"/>
      <c r="M200" s="154">
        <f>'4.1.1'!G216/1.05</f>
        <v>30.628571428571423</v>
      </c>
      <c r="N200" s="106">
        <f t="shared" si="25"/>
        <v>30.628571428571423</v>
      </c>
      <c r="O200" s="154"/>
      <c r="P200" s="154">
        <f>'4.1.1'!H216/1.05</f>
        <v>32.180952380952377</v>
      </c>
      <c r="Q200" s="106">
        <f t="shared" si="24"/>
        <v>25.740952380952375</v>
      </c>
      <c r="R200" s="154"/>
      <c r="S200" s="160"/>
      <c r="T200" s="161"/>
      <c r="U200" s="161"/>
      <c r="V200" s="161"/>
      <c r="W200" s="161"/>
    </row>
    <row r="201" spans="1:23" ht="14.25" customHeight="1" x14ac:dyDescent="0.2">
      <c r="A201" s="161">
        <v>2006</v>
      </c>
      <c r="B201" s="155">
        <v>38777</v>
      </c>
      <c r="C201" s="155"/>
      <c r="D201" s="106"/>
      <c r="E201" s="106"/>
      <c r="F201" s="154"/>
      <c r="G201" s="154">
        <f>'4.1.1'!F217/1.175</f>
        <v>79.787234042553195</v>
      </c>
      <c r="H201" s="154">
        <f t="shared" si="20"/>
        <v>32.687234042553193</v>
      </c>
      <c r="I201" s="154">
        <f>SUM(H199:H201)/3</f>
        <v>32.468794326241131</v>
      </c>
      <c r="J201" s="154">
        <f>'4.1.1'!E217/1.175</f>
        <v>76.110638297872342</v>
      </c>
      <c r="K201" s="154">
        <f t="shared" si="21"/>
        <v>29.01063829787234</v>
      </c>
      <c r="L201" s="154">
        <f>SUM(K199:K201)/3</f>
        <v>28.851773049645384</v>
      </c>
      <c r="M201" s="154">
        <f>'4.1.1'!G217/1.05</f>
        <v>30.590476190476188</v>
      </c>
      <c r="N201" s="106">
        <f t="shared" si="25"/>
        <v>30.590476190476188</v>
      </c>
      <c r="O201" s="154">
        <f>SUM(N199:N201)/3</f>
        <v>30.43174603174603</v>
      </c>
      <c r="P201" s="154">
        <f>'4.1.1'!H217/1.05</f>
        <v>32.457142857142856</v>
      </c>
      <c r="Q201" s="106">
        <f t="shared" si="24"/>
        <v>26.017142857142854</v>
      </c>
      <c r="R201" s="154">
        <f>SUM(Q199:Q201)/3</f>
        <v>25.772698412698407</v>
      </c>
      <c r="S201" s="160"/>
      <c r="T201" s="161"/>
      <c r="U201" s="161"/>
      <c r="V201" s="161"/>
      <c r="W201" s="161"/>
    </row>
    <row r="202" spans="1:23" ht="14.25" customHeight="1" x14ac:dyDescent="0.2">
      <c r="A202" s="161">
        <v>2006</v>
      </c>
      <c r="B202" s="155">
        <v>38808</v>
      </c>
      <c r="C202" s="155"/>
      <c r="D202" s="106"/>
      <c r="E202" s="106"/>
      <c r="F202" s="154"/>
      <c r="G202" s="154">
        <f>'4.1.1'!F218/1.175</f>
        <v>83.055319148936164</v>
      </c>
      <c r="H202" s="154">
        <f t="shared" si="20"/>
        <v>35.955319148936162</v>
      </c>
      <c r="I202" s="154"/>
      <c r="J202" s="154">
        <f>'4.1.1'!E218/1.175</f>
        <v>80.119148936170205</v>
      </c>
      <c r="K202" s="154">
        <f t="shared" si="21"/>
        <v>33.019148936170204</v>
      </c>
      <c r="L202" s="154"/>
      <c r="M202" s="154">
        <f>'4.1.1'!G218/1.05</f>
        <v>31.580952380952375</v>
      </c>
      <c r="N202" s="106">
        <f t="shared" si="25"/>
        <v>31.580952380952375</v>
      </c>
      <c r="O202" s="154"/>
      <c r="P202" s="154">
        <f>'4.1.1'!H218/1.05</f>
        <v>33.628571428571426</v>
      </c>
      <c r="Q202" s="106">
        <f t="shared" si="24"/>
        <v>27.188571428571425</v>
      </c>
      <c r="R202" s="154"/>
      <c r="S202" s="160"/>
      <c r="T202" s="161"/>
      <c r="U202" s="161"/>
      <c r="V202" s="161"/>
      <c r="W202" s="161"/>
    </row>
    <row r="203" spans="1:23" ht="14.25" customHeight="1" x14ac:dyDescent="0.2">
      <c r="A203" s="161">
        <v>2006</v>
      </c>
      <c r="B203" s="155">
        <v>38838</v>
      </c>
      <c r="C203" s="155"/>
      <c r="D203" s="106"/>
      <c r="E203" s="106"/>
      <c r="F203" s="154"/>
      <c r="G203" s="154">
        <f>'4.1.1'!F219/1.175</f>
        <v>83.804255319148936</v>
      </c>
      <c r="H203" s="154">
        <f t="shared" si="20"/>
        <v>36.704255319148935</v>
      </c>
      <c r="I203" s="154"/>
      <c r="J203" s="154">
        <f>'4.1.1'!E219/1.175</f>
        <v>81.804255319148936</v>
      </c>
      <c r="K203" s="154">
        <f t="shared" si="21"/>
        <v>34.704255319148935</v>
      </c>
      <c r="L203" s="154"/>
      <c r="M203" s="154">
        <f>'4.1.1'!G219/1.05</f>
        <v>32.44761904761905</v>
      </c>
      <c r="N203" s="106">
        <f t="shared" si="25"/>
        <v>32.44761904761905</v>
      </c>
      <c r="O203" s="154"/>
      <c r="P203" s="154">
        <f>'4.1.1'!H219/1.05</f>
        <v>34.4</v>
      </c>
      <c r="Q203" s="106">
        <f t="shared" si="24"/>
        <v>27.959999999999997</v>
      </c>
      <c r="R203" s="154"/>
      <c r="S203" s="160"/>
      <c r="T203" s="161"/>
      <c r="U203" s="161"/>
      <c r="V203" s="161"/>
      <c r="W203" s="161"/>
    </row>
    <row r="204" spans="1:23" ht="14.25" customHeight="1" x14ac:dyDescent="0.2">
      <c r="A204" s="161">
        <v>2006</v>
      </c>
      <c r="B204" s="155">
        <v>38869</v>
      </c>
      <c r="C204" s="155"/>
      <c r="D204" s="106"/>
      <c r="E204" s="106"/>
      <c r="F204" s="154"/>
      <c r="G204" s="154">
        <f>'4.1.1'!F220/1.175</f>
        <v>83.114893617021266</v>
      </c>
      <c r="H204" s="154">
        <f t="shared" si="20"/>
        <v>36.014893617021265</v>
      </c>
      <c r="I204" s="154">
        <f>SUM(H202:H204)/3</f>
        <v>36.224822695035449</v>
      </c>
      <c r="J204" s="154">
        <f>'4.1.1'!E220/1.175</f>
        <v>81.106382978723403</v>
      </c>
      <c r="K204" s="154">
        <f t="shared" si="21"/>
        <v>34.006382978723401</v>
      </c>
      <c r="L204" s="154">
        <f>SUM(K202:K204)/3</f>
        <v>33.90992907801418</v>
      </c>
      <c r="M204" s="154">
        <f>'4.1.1'!G220/1.05</f>
        <v>32.142857142857139</v>
      </c>
      <c r="N204" s="106">
        <f t="shared" si="25"/>
        <v>32.142857142857139</v>
      </c>
      <c r="O204" s="154">
        <f>SUM(N202:N204)/3</f>
        <v>32.057142857142857</v>
      </c>
      <c r="P204" s="154">
        <f>'4.1.1'!H220/1.05</f>
        <v>34.44761904761905</v>
      </c>
      <c r="Q204" s="106">
        <f t="shared" si="24"/>
        <v>28.007619047619048</v>
      </c>
      <c r="R204" s="154">
        <f>SUM(Q202:Q204)/3</f>
        <v>27.718730158730157</v>
      </c>
      <c r="S204" s="160"/>
      <c r="T204" s="161"/>
      <c r="U204" s="161"/>
      <c r="V204" s="161"/>
      <c r="W204" s="161"/>
    </row>
    <row r="205" spans="1:23" ht="14.25" customHeight="1" x14ac:dyDescent="0.2">
      <c r="A205" s="161">
        <v>2006</v>
      </c>
      <c r="B205" s="155">
        <v>38899</v>
      </c>
      <c r="C205" s="155"/>
      <c r="D205" s="106"/>
      <c r="E205" s="106"/>
      <c r="F205" s="154"/>
      <c r="G205" s="154">
        <f>'4.1.1'!F221/1.175</f>
        <v>83.982978723404258</v>
      </c>
      <c r="H205" s="154">
        <f t="shared" si="20"/>
        <v>36.882978723404257</v>
      </c>
      <c r="I205" s="154"/>
      <c r="J205" s="154">
        <f>'4.1.1'!E221/1.175</f>
        <v>82.365957446808508</v>
      </c>
      <c r="K205" s="154">
        <f t="shared" si="21"/>
        <v>35.265957446808507</v>
      </c>
      <c r="L205" s="154"/>
      <c r="M205" s="154">
        <f>'4.1.1'!G221/1.05</f>
        <v>35.619047619047613</v>
      </c>
      <c r="N205" s="106">
        <f t="shared" si="25"/>
        <v>35.619047619047613</v>
      </c>
      <c r="O205" s="154"/>
      <c r="P205" s="154">
        <f>'4.1.1'!H221/1.05</f>
        <v>38.876190476190473</v>
      </c>
      <c r="Q205" s="106">
        <f t="shared" si="24"/>
        <v>32.436190476190475</v>
      </c>
      <c r="R205" s="154"/>
      <c r="S205" s="160"/>
      <c r="T205" s="161"/>
      <c r="U205" s="161"/>
      <c r="V205" s="161"/>
      <c r="W205" s="161"/>
    </row>
    <row r="206" spans="1:23" ht="14.25" customHeight="1" x14ac:dyDescent="0.2">
      <c r="A206" s="161">
        <v>2006</v>
      </c>
      <c r="B206" s="155">
        <v>38930</v>
      </c>
      <c r="C206" s="155"/>
      <c r="D206" s="88"/>
      <c r="E206" s="164"/>
      <c r="F206" s="88"/>
      <c r="G206" s="154">
        <f>'4.1.1'!F222/1.175</f>
        <v>84.578723404255314</v>
      </c>
      <c r="H206" s="154">
        <f t="shared" si="20"/>
        <v>37.478723404255312</v>
      </c>
      <c r="I206" s="154"/>
      <c r="J206" s="154">
        <f>'4.1.1'!E222/1.175</f>
        <v>83.123404255319144</v>
      </c>
      <c r="K206" s="154">
        <f t="shared" si="21"/>
        <v>36.023404255319143</v>
      </c>
      <c r="L206" s="3"/>
      <c r="M206" s="154">
        <f>'4.1.1'!G222/1.05</f>
        <v>35.580952380952382</v>
      </c>
      <c r="N206" s="106">
        <f t="shared" si="25"/>
        <v>35.580952380952382</v>
      </c>
      <c r="O206" s="154"/>
      <c r="P206" s="154">
        <f>'4.1.1'!H222/1.05</f>
        <v>39.152380952380952</v>
      </c>
      <c r="Q206" s="106">
        <f t="shared" si="24"/>
        <v>32.712380952380954</v>
      </c>
      <c r="R206" s="154"/>
      <c r="S206" s="160"/>
      <c r="T206" s="161"/>
      <c r="U206" s="161"/>
      <c r="V206" s="161"/>
      <c r="W206" s="161"/>
    </row>
    <row r="207" spans="1:23" ht="14.25" customHeight="1" x14ac:dyDescent="0.2">
      <c r="A207" s="161">
        <v>2006</v>
      </c>
      <c r="B207" s="155">
        <v>38961</v>
      </c>
      <c r="C207" s="155"/>
      <c r="D207" s="88"/>
      <c r="E207" s="164"/>
      <c r="F207" s="88"/>
      <c r="G207" s="154">
        <f>'4.1.1'!F223/1.175</f>
        <v>80.365957446808508</v>
      </c>
      <c r="H207" s="154">
        <f t="shared" si="20"/>
        <v>33.265957446808507</v>
      </c>
      <c r="I207" s="154">
        <f>SUM(H205:H207)/3</f>
        <v>35.875886524822697</v>
      </c>
      <c r="J207" s="154">
        <f>'4.1.1'!E223/1.175</f>
        <v>76.042553191489347</v>
      </c>
      <c r="K207" s="154">
        <f t="shared" si="21"/>
        <v>28.942553191489345</v>
      </c>
      <c r="L207" s="154">
        <f>SUM(K205:K207)/3</f>
        <v>33.410638297872332</v>
      </c>
      <c r="M207" s="154">
        <f>'4.1.1'!G223/1.05</f>
        <v>34.057142857142857</v>
      </c>
      <c r="N207" s="106">
        <f t="shared" si="25"/>
        <v>34.057142857142857</v>
      </c>
      <c r="O207" s="154">
        <f>SUM(N205:N207)/3</f>
        <v>35.085714285714282</v>
      </c>
      <c r="P207" s="154">
        <f>'4.1.1'!H223/1.05</f>
        <v>37.466666666666669</v>
      </c>
      <c r="Q207" s="106">
        <f t="shared" si="24"/>
        <v>31.026666666666667</v>
      </c>
      <c r="R207" s="154">
        <f>SUM(Q205:Q207)/3</f>
        <v>32.058412698412702</v>
      </c>
      <c r="S207" s="160"/>
      <c r="T207" s="161"/>
      <c r="U207" s="161"/>
      <c r="V207" s="161"/>
      <c r="W207" s="161"/>
    </row>
    <row r="208" spans="1:23" ht="14.25" customHeight="1" x14ac:dyDescent="0.2">
      <c r="A208" s="161">
        <v>2006</v>
      </c>
      <c r="B208" s="155">
        <v>38991</v>
      </c>
      <c r="C208" s="155"/>
      <c r="D208" s="88"/>
      <c r="E208" s="164"/>
      <c r="F208" s="88"/>
      <c r="G208" s="154">
        <f>'4.1.1'!F224/1.175</f>
        <v>77.872340425531917</v>
      </c>
      <c r="H208" s="154">
        <f t="shared" si="20"/>
        <v>30.772340425531915</v>
      </c>
      <c r="I208" s="154"/>
      <c r="J208" s="154">
        <f>'4.1.1'!E224/1.175</f>
        <v>72.970212765957442</v>
      </c>
      <c r="K208" s="154">
        <f t="shared" si="21"/>
        <v>25.87021276595744</v>
      </c>
      <c r="L208" s="3"/>
      <c r="M208" s="154">
        <f>'4.1.1'!G224/1.05</f>
        <v>31.666666666666664</v>
      </c>
      <c r="N208" s="106">
        <f t="shared" si="25"/>
        <v>31.666666666666664</v>
      </c>
      <c r="O208" s="154"/>
      <c r="P208" s="154">
        <f>'4.1.1'!H224/1.05</f>
        <v>35.323809523809523</v>
      </c>
      <c r="Q208" s="106">
        <f t="shared" si="24"/>
        <v>28.883809523809521</v>
      </c>
      <c r="R208" s="154"/>
      <c r="S208" s="160"/>
      <c r="T208" s="161"/>
      <c r="U208" s="161"/>
      <c r="V208" s="161"/>
      <c r="W208" s="161"/>
    </row>
    <row r="209" spans="1:23" ht="14.25" customHeight="1" x14ac:dyDescent="0.2">
      <c r="A209" s="161">
        <v>2006</v>
      </c>
      <c r="B209" s="155">
        <v>39022</v>
      </c>
      <c r="C209" s="155"/>
      <c r="D209" s="88"/>
      <c r="E209" s="164"/>
      <c r="F209" s="88"/>
      <c r="G209" s="154">
        <f>'4.1.1'!F225/1.175</f>
        <v>77.52340425531915</v>
      </c>
      <c r="H209" s="154">
        <f t="shared" si="20"/>
        <v>30.423404255319149</v>
      </c>
      <c r="I209" s="154"/>
      <c r="J209" s="154">
        <f>'4.1.1'!E225/1.175</f>
        <v>72.655319148936172</v>
      </c>
      <c r="K209" s="154">
        <f t="shared" si="21"/>
        <v>25.555319148936171</v>
      </c>
      <c r="L209" s="3"/>
      <c r="M209" s="154">
        <f>'4.1.1'!G225/1.05</f>
        <v>29.761904761904759</v>
      </c>
      <c r="N209" s="106">
        <f t="shared" si="25"/>
        <v>29.761904761904759</v>
      </c>
      <c r="O209" s="154"/>
      <c r="P209" s="154">
        <f>'4.1.1'!H225/1.05</f>
        <v>33.838095238095235</v>
      </c>
      <c r="Q209" s="106">
        <f t="shared" si="24"/>
        <v>27.398095238095234</v>
      </c>
      <c r="R209" s="154"/>
      <c r="S209" s="160"/>
      <c r="T209" s="161"/>
      <c r="U209" s="161"/>
      <c r="V209" s="161"/>
      <c r="W209" s="161"/>
    </row>
    <row r="210" spans="1:23" ht="14.25" customHeight="1" x14ac:dyDescent="0.2">
      <c r="A210" s="161">
        <v>2006</v>
      </c>
      <c r="B210" s="155">
        <v>39052</v>
      </c>
      <c r="C210" s="155"/>
      <c r="D210" s="88"/>
      <c r="E210" s="164"/>
      <c r="F210" s="88"/>
      <c r="G210" s="154">
        <f>'4.1.1'!F226/1.175</f>
        <v>79.344680851063828</v>
      </c>
      <c r="H210" s="154">
        <f t="shared" ref="H210:H219" si="26">G210-48.35</f>
        <v>30.994680851063826</v>
      </c>
      <c r="I210" s="154">
        <f>SUM(H208:H210)/3</f>
        <v>30.730141843971627</v>
      </c>
      <c r="J210" s="154">
        <f>'4.1.1'!E226/1.175</f>
        <v>74.578723404255314</v>
      </c>
      <c r="K210" s="154">
        <f t="shared" ref="K210:K219" si="27">J210-48.35</f>
        <v>26.228723404255312</v>
      </c>
      <c r="L210" s="154">
        <f>SUM(K208:K210)/3</f>
        <v>25.88475177304964</v>
      </c>
      <c r="M210" s="154">
        <f>'4.1.1'!G226/1.05</f>
        <v>30.523809523809518</v>
      </c>
      <c r="N210" s="106">
        <f t="shared" si="25"/>
        <v>30.523809523809518</v>
      </c>
      <c r="O210" s="154">
        <f>SUM(N208:N210)/3</f>
        <v>30.650793650793645</v>
      </c>
      <c r="P210" s="154">
        <f>'4.1.1'!H226/1.05</f>
        <v>34.276190476190479</v>
      </c>
      <c r="Q210" s="106">
        <f t="shared" ref="Q210:Q219" si="28">P210-7.69</f>
        <v>26.586190476190477</v>
      </c>
      <c r="R210" s="154">
        <f>SUM(Q208:Q210)/3</f>
        <v>27.622698412698412</v>
      </c>
      <c r="S210" s="169"/>
      <c r="T210" s="154">
        <f>AVERAGE(G199:G210)</f>
        <v>81.029078014184392</v>
      </c>
      <c r="U210" s="154">
        <f>AVERAGE(H199:H210)</f>
        <v>33.824911347517727</v>
      </c>
      <c r="V210" s="154">
        <f>AVERAGE(J199:J210)</f>
        <v>77.718439716312062</v>
      </c>
      <c r="W210" s="154">
        <f>AVERAGE(K199:K210)</f>
        <v>30.514273049645386</v>
      </c>
    </row>
    <row r="211" spans="1:23" ht="14.25" customHeight="1" x14ac:dyDescent="0.2">
      <c r="A211" s="161">
        <v>2007</v>
      </c>
      <c r="B211" s="155">
        <v>39083</v>
      </c>
      <c r="C211" s="155"/>
      <c r="D211" s="88"/>
      <c r="E211" s="164"/>
      <c r="F211" s="88"/>
      <c r="G211" s="154">
        <f>'4.1.1'!F227/1.175</f>
        <v>77.821276595744678</v>
      </c>
      <c r="H211" s="154">
        <f t="shared" si="26"/>
        <v>29.471276595744676</v>
      </c>
      <c r="I211" s="154"/>
      <c r="J211" s="154">
        <f>'4.1.1'!E227/1.175</f>
        <v>73.965957446808503</v>
      </c>
      <c r="K211" s="154">
        <f t="shared" si="27"/>
        <v>25.615957446808501</v>
      </c>
      <c r="L211" s="154"/>
      <c r="M211" s="154">
        <f>'4.1.1'!G227/1.05</f>
        <v>29.409523809523808</v>
      </c>
      <c r="N211" s="106">
        <f t="shared" si="25"/>
        <v>29.409523809523808</v>
      </c>
      <c r="O211" s="154"/>
      <c r="P211" s="154">
        <f>'4.1.1'!H227/1.05</f>
        <v>32.409523809523812</v>
      </c>
      <c r="Q211" s="106">
        <f t="shared" si="28"/>
        <v>24.71952380952381</v>
      </c>
      <c r="R211" s="154"/>
      <c r="S211" s="160"/>
      <c r="T211" s="161"/>
      <c r="U211" s="161"/>
      <c r="V211" s="161"/>
      <c r="W211" s="161"/>
    </row>
    <row r="212" spans="1:23" ht="14.25" customHeight="1" x14ac:dyDescent="0.2">
      <c r="A212" s="161">
        <v>2007</v>
      </c>
      <c r="B212" s="155">
        <v>39114</v>
      </c>
      <c r="C212" s="155"/>
      <c r="D212" s="88"/>
      <c r="E212" s="164"/>
      <c r="F212" s="88"/>
      <c r="G212" s="154">
        <f>'4.1.1'!F228/1.175</f>
        <v>76.748936170212772</v>
      </c>
      <c r="H212" s="154">
        <f t="shared" si="26"/>
        <v>28.398936170212771</v>
      </c>
      <c r="I212" s="154"/>
      <c r="J212" s="154">
        <f>'4.1.1'!E228/1.175</f>
        <v>73.33617021276595</v>
      </c>
      <c r="K212" s="154">
        <f t="shared" si="27"/>
        <v>24.986170212765948</v>
      </c>
      <c r="L212" s="154"/>
      <c r="M212" s="154">
        <f>'4.1.1'!G228/1.05</f>
        <v>29.171428571428571</v>
      </c>
      <c r="N212" s="106">
        <f t="shared" si="25"/>
        <v>29.171428571428571</v>
      </c>
      <c r="O212" s="154"/>
      <c r="P212" s="154">
        <f>'4.1.1'!H228/1.05</f>
        <v>32.476190476190474</v>
      </c>
      <c r="Q212" s="106">
        <f t="shared" si="28"/>
        <v>24.786190476190473</v>
      </c>
      <c r="R212" s="154"/>
      <c r="S212" s="160"/>
      <c r="T212" s="161"/>
      <c r="U212" s="161"/>
      <c r="V212" s="161"/>
      <c r="W212" s="161"/>
    </row>
    <row r="213" spans="1:23" ht="14.25" customHeight="1" x14ac:dyDescent="0.2">
      <c r="A213" s="161">
        <v>2007</v>
      </c>
      <c r="B213" s="155">
        <v>39142</v>
      </c>
      <c r="C213" s="155"/>
      <c r="D213" s="88"/>
      <c r="E213" s="164"/>
      <c r="F213" s="88"/>
      <c r="G213" s="154">
        <f>'4.1.1'!F229/1.175</f>
        <v>78.434042553191489</v>
      </c>
      <c r="H213" s="154">
        <f t="shared" si="26"/>
        <v>30.084042553191487</v>
      </c>
      <c r="I213" s="154">
        <f>SUM(H211:H213)/3</f>
        <v>29.318085106382977</v>
      </c>
      <c r="J213" s="154">
        <f>'4.1.1'!E229/1.175</f>
        <v>75.225531914893608</v>
      </c>
      <c r="K213" s="154">
        <f t="shared" si="27"/>
        <v>26.875531914893607</v>
      </c>
      <c r="L213" s="154">
        <f>SUM(K211:K213)/3</f>
        <v>25.825886524822682</v>
      </c>
      <c r="M213" s="154">
        <f>'4.1.1'!G229/1.05</f>
        <v>30.142857142857139</v>
      </c>
      <c r="N213" s="106">
        <f t="shared" si="25"/>
        <v>30.142857142857139</v>
      </c>
      <c r="O213" s="154">
        <f>SUM(N211:N213)/3</f>
        <v>29.574603174603173</v>
      </c>
      <c r="P213" s="154">
        <f>'4.1.1'!H229/1.05</f>
        <v>34.419047619047618</v>
      </c>
      <c r="Q213" s="106">
        <f t="shared" si="28"/>
        <v>26.729047619047616</v>
      </c>
      <c r="R213" s="154">
        <f>SUM(Q211:Q213)/3</f>
        <v>25.4115873015873</v>
      </c>
      <c r="S213" s="160"/>
      <c r="T213" s="161"/>
      <c r="U213" s="161"/>
      <c r="V213" s="161"/>
      <c r="W213" s="161"/>
    </row>
    <row r="214" spans="1:23" ht="14.25" customHeight="1" x14ac:dyDescent="0.2">
      <c r="A214" s="161">
        <v>2007</v>
      </c>
      <c r="B214" s="155">
        <v>39173</v>
      </c>
      <c r="C214" s="155"/>
      <c r="D214" s="88"/>
      <c r="E214" s="164"/>
      <c r="F214" s="88"/>
      <c r="G214" s="154">
        <f>'4.1.1'!F230/1.175</f>
        <v>80.621276595744675</v>
      </c>
      <c r="H214" s="154">
        <f t="shared" si="26"/>
        <v>32.271276595744673</v>
      </c>
      <c r="I214" s="154"/>
      <c r="J214" s="154">
        <f>'4.1.1'!E230/1.175</f>
        <v>78.229787234042547</v>
      </c>
      <c r="K214" s="154">
        <f t="shared" si="27"/>
        <v>29.879787234042546</v>
      </c>
      <c r="L214" s="154"/>
      <c r="M214" s="154">
        <f>'4.1.1'!G230/1.05</f>
        <v>31.838095238095235</v>
      </c>
      <c r="N214" s="106">
        <f t="shared" si="25"/>
        <v>31.838095238095235</v>
      </c>
      <c r="O214" s="154"/>
      <c r="P214" s="154">
        <f>'4.1.1'!H230/1.05</f>
        <v>36.428571428571423</v>
      </c>
      <c r="Q214" s="106">
        <f t="shared" si="28"/>
        <v>28.738571428571422</v>
      </c>
      <c r="R214" s="154"/>
      <c r="S214" s="160"/>
      <c r="T214" s="161"/>
      <c r="U214" s="161"/>
      <c r="V214" s="161"/>
      <c r="W214" s="161"/>
    </row>
    <row r="215" spans="1:23" ht="14.25" customHeight="1" x14ac:dyDescent="0.2">
      <c r="A215" s="161">
        <v>2007</v>
      </c>
      <c r="B215" s="155">
        <v>39203</v>
      </c>
      <c r="C215" s="155"/>
      <c r="D215" s="88"/>
      <c r="E215" s="164"/>
      <c r="F215" s="88"/>
      <c r="G215" s="154">
        <f>'4.1.1'!F231/1.175</f>
        <v>82.051063829787225</v>
      </c>
      <c r="H215" s="154">
        <f t="shared" si="26"/>
        <v>33.701063829787223</v>
      </c>
      <c r="I215" s="154"/>
      <c r="J215" s="154">
        <f>'4.1.1'!E231/1.175</f>
        <v>80.893617021276597</v>
      </c>
      <c r="K215" s="154">
        <f t="shared" si="27"/>
        <v>32.543617021276596</v>
      </c>
      <c r="L215" s="154"/>
      <c r="M215" s="154">
        <f>'4.1.1'!G231/1.05</f>
        <v>31.876190476190473</v>
      </c>
      <c r="N215" s="106">
        <f t="shared" si="25"/>
        <v>31.876190476190473</v>
      </c>
      <c r="O215" s="154"/>
      <c r="P215" s="154">
        <f>'4.1.1'!H231/1.05</f>
        <v>36.171428571428564</v>
      </c>
      <c r="Q215" s="106">
        <f t="shared" si="28"/>
        <v>28.481428571428562</v>
      </c>
      <c r="R215" s="154"/>
      <c r="S215" s="160"/>
      <c r="T215" s="161"/>
      <c r="U215" s="161"/>
      <c r="V215" s="161"/>
      <c r="W215" s="161"/>
    </row>
    <row r="216" spans="1:23" ht="14.25" customHeight="1" x14ac:dyDescent="0.2">
      <c r="A216" s="161">
        <v>2007</v>
      </c>
      <c r="B216" s="155">
        <v>39234</v>
      </c>
      <c r="C216" s="155"/>
      <c r="D216" s="88"/>
      <c r="E216" s="164"/>
      <c r="F216" s="88"/>
      <c r="G216" s="154">
        <f>'4.1.1'!F232/1.175</f>
        <v>82.570212765957436</v>
      </c>
      <c r="H216" s="154">
        <f t="shared" si="26"/>
        <v>34.220212765957434</v>
      </c>
      <c r="I216" s="154">
        <f>SUM(H214:H216)/3</f>
        <v>33.397517730496446</v>
      </c>
      <c r="J216" s="154">
        <f>'4.1.1'!E232/1.175</f>
        <v>82.076595744680844</v>
      </c>
      <c r="K216" s="154">
        <f t="shared" si="27"/>
        <v>33.726595744680843</v>
      </c>
      <c r="L216" s="154">
        <f>SUM(K214:K216)/3</f>
        <v>32.04999999999999</v>
      </c>
      <c r="M216" s="154">
        <f>'4.1.1'!G232/1.05</f>
        <v>32.819047619047616</v>
      </c>
      <c r="N216" s="106">
        <f t="shared" si="25"/>
        <v>32.819047619047616</v>
      </c>
      <c r="O216" s="154">
        <f>SUM(N214:N216)/3</f>
        <v>32.177777777777777</v>
      </c>
      <c r="P216" s="154">
        <f>'4.1.1'!H232/1.05</f>
        <v>37</v>
      </c>
      <c r="Q216" s="106">
        <f t="shared" si="28"/>
        <v>29.31</v>
      </c>
      <c r="R216" s="154">
        <f>SUM(Q214:Q216)/3</f>
        <v>28.84333333333333</v>
      </c>
      <c r="S216" s="160"/>
      <c r="T216" s="161"/>
      <c r="U216" s="161"/>
      <c r="V216" s="161"/>
      <c r="W216" s="161"/>
    </row>
    <row r="217" spans="1:23" ht="14.25" customHeight="1" x14ac:dyDescent="0.2">
      <c r="A217" s="161">
        <v>2007</v>
      </c>
      <c r="B217" s="155">
        <v>39264</v>
      </c>
      <c r="C217" s="155"/>
      <c r="D217" s="88"/>
      <c r="E217" s="164"/>
      <c r="F217" s="88"/>
      <c r="G217" s="154">
        <f>'4.1.1'!F233/1.175</f>
        <v>82.255319148936167</v>
      </c>
      <c r="H217" s="154">
        <f t="shared" si="26"/>
        <v>33.905319148936165</v>
      </c>
      <c r="I217" s="154"/>
      <c r="J217" s="154">
        <f>'4.1.1'!E233/1.175</f>
        <v>81.744680851063819</v>
      </c>
      <c r="K217" s="154">
        <f t="shared" si="27"/>
        <v>33.394680851063818</v>
      </c>
      <c r="L217" s="154"/>
      <c r="M217" s="154">
        <f>'4.1.1'!G233/1.05</f>
        <v>33.161904761904758</v>
      </c>
      <c r="N217" s="106">
        <f t="shared" si="25"/>
        <v>33.161904761904758</v>
      </c>
      <c r="O217" s="154"/>
      <c r="P217" s="154">
        <f>'4.1.1'!H233/1.05</f>
        <v>37.685714285714283</v>
      </c>
      <c r="Q217" s="106">
        <f t="shared" si="28"/>
        <v>29.995714285714282</v>
      </c>
      <c r="R217" s="154"/>
      <c r="S217" s="160"/>
      <c r="T217" s="161"/>
      <c r="U217" s="161"/>
      <c r="V217" s="161"/>
      <c r="W217" s="161"/>
    </row>
    <row r="218" spans="1:23" ht="14.25" customHeight="1" x14ac:dyDescent="0.2">
      <c r="A218" s="161">
        <v>2007</v>
      </c>
      <c r="B218" s="155">
        <v>39295</v>
      </c>
      <c r="C218" s="155"/>
      <c r="D218" s="88"/>
      <c r="E218" s="164"/>
      <c r="F218" s="88"/>
      <c r="G218" s="154">
        <f>'4.1.1'!F234/1.175</f>
        <v>82.161702127659581</v>
      </c>
      <c r="H218" s="154">
        <f t="shared" si="26"/>
        <v>33.811702127659579</v>
      </c>
      <c r="I218" s="154"/>
      <c r="J218" s="154">
        <f>'4.1.1'!E234/1.175</f>
        <v>81.446808510638292</v>
      </c>
      <c r="K218" s="154">
        <f t="shared" si="27"/>
        <v>33.09680851063829</v>
      </c>
      <c r="L218" s="154"/>
      <c r="M218" s="154">
        <f>'4.1.1'!G234/1.05</f>
        <v>32.80952380952381</v>
      </c>
      <c r="N218" s="106">
        <f t="shared" si="25"/>
        <v>32.80952380952381</v>
      </c>
      <c r="O218" s="154"/>
      <c r="P218" s="154">
        <f>'4.1.1'!H234/1.05</f>
        <v>37.342857142857142</v>
      </c>
      <c r="Q218" s="106">
        <f t="shared" si="28"/>
        <v>29.65285714285714</v>
      </c>
      <c r="R218" s="154"/>
      <c r="S218" s="160"/>
      <c r="T218" s="161"/>
      <c r="U218" s="161"/>
      <c r="V218" s="161"/>
      <c r="W218" s="161"/>
    </row>
    <row r="219" spans="1:23" ht="14.25" customHeight="1" x14ac:dyDescent="0.2">
      <c r="A219" s="161">
        <v>2007</v>
      </c>
      <c r="B219" s="155">
        <v>39326</v>
      </c>
      <c r="C219" s="155"/>
      <c r="D219" s="88"/>
      <c r="E219" s="164"/>
      <c r="F219" s="88"/>
      <c r="G219" s="154">
        <f>'4.1.1'!F235/1.175</f>
        <v>81.957446808510639</v>
      </c>
      <c r="H219" s="154">
        <f t="shared" si="26"/>
        <v>33.607446808510637</v>
      </c>
      <c r="I219" s="154">
        <f>SUM(H217:H219)/3</f>
        <v>33.774822695035461</v>
      </c>
      <c r="J219" s="154">
        <f>'4.1.1'!E235/1.175</f>
        <v>80.38297872340425</v>
      </c>
      <c r="K219" s="154">
        <f t="shared" si="27"/>
        <v>32.032978723404248</v>
      </c>
      <c r="L219" s="154">
        <f>SUM(K217:K219)/3</f>
        <v>32.841489361702116</v>
      </c>
      <c r="M219" s="154">
        <f>'4.1.1'!G235/1.05</f>
        <v>33.771428571428572</v>
      </c>
      <c r="N219" s="106">
        <f t="shared" si="25"/>
        <v>33.771428571428572</v>
      </c>
      <c r="O219" s="154">
        <f>SUM(N217:N219)/3</f>
        <v>33.247619047619047</v>
      </c>
      <c r="P219" s="154">
        <f>'4.1.1'!H235/1.05</f>
        <v>39.257142857142853</v>
      </c>
      <c r="Q219" s="106">
        <f t="shared" si="28"/>
        <v>31.567142857142851</v>
      </c>
      <c r="R219" s="154">
        <f>SUM(Q217:Q219)/3</f>
        <v>30.40523809523809</v>
      </c>
      <c r="S219" s="160"/>
      <c r="T219" s="161"/>
      <c r="U219" s="161"/>
      <c r="V219" s="161"/>
      <c r="W219" s="161"/>
    </row>
    <row r="220" spans="1:23" ht="14.25" customHeight="1" x14ac:dyDescent="0.2">
      <c r="A220" s="161">
        <v>2007</v>
      </c>
      <c r="B220" s="155">
        <v>39356</v>
      </c>
      <c r="C220" s="155"/>
      <c r="D220" s="88"/>
      <c r="E220" s="164"/>
      <c r="F220" s="88"/>
      <c r="G220" s="154">
        <f>'4.1.1'!F236/1.175</f>
        <v>84.38297872340425</v>
      </c>
      <c r="H220" s="154">
        <f t="shared" ref="H220:H233" si="29">G220-50.35</f>
        <v>34.032978723404248</v>
      </c>
      <c r="I220" s="154"/>
      <c r="J220" s="154">
        <f>'4.1.1'!E236/1.175</f>
        <v>82.578723404255314</v>
      </c>
      <c r="K220" s="154">
        <f t="shared" ref="K220:K233" si="30">J220-50.35</f>
        <v>32.228723404255312</v>
      </c>
      <c r="L220" s="154"/>
      <c r="M220" s="154">
        <f>'4.1.1'!G236/1.05</f>
        <v>35.361904761904761</v>
      </c>
      <c r="N220" s="106">
        <f t="shared" si="25"/>
        <v>35.361904761904761</v>
      </c>
      <c r="O220" s="154"/>
      <c r="P220" s="154">
        <f>'4.1.1'!H236/1.05</f>
        <v>41.838095238095235</v>
      </c>
      <c r="Q220" s="106">
        <f t="shared" ref="Q220:Q233" si="31">P220-9.69</f>
        <v>32.148095238095237</v>
      </c>
      <c r="R220" s="154"/>
      <c r="S220" s="160"/>
      <c r="T220" s="161"/>
      <c r="U220" s="161"/>
      <c r="V220" s="161"/>
      <c r="W220" s="161"/>
    </row>
    <row r="221" spans="1:23" ht="14.25" customHeight="1" x14ac:dyDescent="0.2">
      <c r="A221" s="161">
        <v>2007</v>
      </c>
      <c r="B221" s="155">
        <v>39387</v>
      </c>
      <c r="C221" s="155"/>
      <c r="D221" s="88"/>
      <c r="E221" s="164"/>
      <c r="F221" s="88"/>
      <c r="G221" s="154">
        <f>'4.1.1'!F237/1.175</f>
        <v>88.672340425531914</v>
      </c>
      <c r="H221" s="154">
        <f t="shared" si="29"/>
        <v>38.322340425531912</v>
      </c>
      <c r="I221" s="154"/>
      <c r="J221" s="154">
        <f>'4.1.1'!E237/1.175</f>
        <v>85.497872340425516</v>
      </c>
      <c r="K221" s="154">
        <f t="shared" si="30"/>
        <v>35.147872340425515</v>
      </c>
      <c r="L221" s="154"/>
      <c r="M221" s="154">
        <f>'4.1.1'!G237/1.05</f>
        <v>39.61904761904762</v>
      </c>
      <c r="N221" s="106">
        <f t="shared" si="25"/>
        <v>39.61904761904762</v>
      </c>
      <c r="O221" s="154"/>
      <c r="P221" s="154">
        <f>'4.1.1'!H237/1.05</f>
        <v>46.333333333333329</v>
      </c>
      <c r="Q221" s="106">
        <f t="shared" si="31"/>
        <v>36.643333333333331</v>
      </c>
      <c r="R221" s="154"/>
      <c r="S221" s="160"/>
      <c r="T221" s="161"/>
      <c r="U221" s="161"/>
      <c r="V221" s="161"/>
      <c r="W221" s="161"/>
    </row>
    <row r="222" spans="1:23" ht="14.25" customHeight="1" x14ac:dyDescent="0.2">
      <c r="A222" s="161">
        <v>2007</v>
      </c>
      <c r="B222" s="155">
        <v>39417</v>
      </c>
      <c r="C222" s="155"/>
      <c r="D222" s="88"/>
      <c r="E222" s="164"/>
      <c r="F222" s="88"/>
      <c r="G222" s="154">
        <f>'4.1.1'!F238/1.175</f>
        <v>91.412765957446808</v>
      </c>
      <c r="H222" s="154">
        <f t="shared" si="29"/>
        <v>41.062765957446807</v>
      </c>
      <c r="I222" s="154">
        <f>SUM(H220:H222)/3</f>
        <v>37.806028368794323</v>
      </c>
      <c r="J222" s="154">
        <f>'4.1.1'!E238/1.175</f>
        <v>87.114893617021266</v>
      </c>
      <c r="K222" s="154">
        <f t="shared" si="30"/>
        <v>36.764893617021265</v>
      </c>
      <c r="L222" s="154">
        <f>SUM(K220:K222)/3</f>
        <v>34.713829787234033</v>
      </c>
      <c r="M222" s="154">
        <f>'4.1.1'!G238/1.05</f>
        <v>40.4</v>
      </c>
      <c r="N222" s="106">
        <f t="shared" si="25"/>
        <v>40.4</v>
      </c>
      <c r="O222" s="154">
        <f>SUM(N220:N222)/3</f>
        <v>38.460317460317462</v>
      </c>
      <c r="P222" s="154">
        <f>'4.1.1'!H238/1.05</f>
        <v>46.066666666666663</v>
      </c>
      <c r="Q222" s="106">
        <f t="shared" si="31"/>
        <v>36.376666666666665</v>
      </c>
      <c r="R222" s="154">
        <f>SUM(Q220:Q222)/3</f>
        <v>35.056031746031742</v>
      </c>
      <c r="S222" s="160"/>
      <c r="T222" s="154">
        <f>AVERAGE(G211:G222)</f>
        <v>82.424113475177307</v>
      </c>
      <c r="U222" s="154">
        <f>AVERAGE(H211:H222)</f>
        <v>33.574113475177299</v>
      </c>
      <c r="V222" s="154">
        <f>AVERAGE(J211:J222)</f>
        <v>80.207801418439715</v>
      </c>
      <c r="W222" s="154">
        <f>AVERAGE(K211:K222)</f>
        <v>31.357801418439706</v>
      </c>
    </row>
    <row r="223" spans="1:23" ht="14.25" customHeight="1" x14ac:dyDescent="0.2">
      <c r="A223" s="161">
        <v>2008</v>
      </c>
      <c r="B223" s="155">
        <v>39448</v>
      </c>
      <c r="C223" s="155"/>
      <c r="D223" s="88"/>
      <c r="E223" s="164"/>
      <c r="F223" s="88"/>
      <c r="G223" s="154">
        <f>'4.1.1'!F239/1.175</f>
        <v>92.510638297872333</v>
      </c>
      <c r="H223" s="154">
        <f t="shared" si="29"/>
        <v>42.160638297872332</v>
      </c>
      <c r="I223" s="154"/>
      <c r="J223" s="154">
        <f>'4.1.1'!E239/1.175</f>
        <v>88.26382978723403</v>
      </c>
      <c r="K223" s="154">
        <f t="shared" si="30"/>
        <v>37.913829787234029</v>
      </c>
      <c r="L223" s="154"/>
      <c r="M223" s="154">
        <f>'4.1.1'!G239/1.05</f>
        <v>41.809523809523803</v>
      </c>
      <c r="N223" s="106">
        <f t="shared" si="25"/>
        <v>41.809523809523803</v>
      </c>
      <c r="O223" s="154"/>
      <c r="P223" s="154">
        <f>'4.1.1'!H239/1.05</f>
        <v>48.580952380952375</v>
      </c>
      <c r="Q223" s="106">
        <f t="shared" si="31"/>
        <v>38.890952380952378</v>
      </c>
      <c r="R223" s="154"/>
      <c r="S223" s="160"/>
      <c r="T223" s="161"/>
      <c r="U223" s="161"/>
      <c r="V223" s="161"/>
      <c r="W223" s="161"/>
    </row>
    <row r="224" spans="1:23" ht="14.25" customHeight="1" x14ac:dyDescent="0.2">
      <c r="A224" s="161">
        <v>2008</v>
      </c>
      <c r="B224" s="155">
        <v>39479</v>
      </c>
      <c r="C224" s="155"/>
      <c r="D224" s="88"/>
      <c r="E224" s="164"/>
      <c r="F224" s="88"/>
      <c r="G224" s="154">
        <f>'4.1.1'!F240/1.175</f>
        <v>92.638297872340416</v>
      </c>
      <c r="H224" s="154">
        <f t="shared" si="29"/>
        <v>42.288297872340415</v>
      </c>
      <c r="I224" s="154"/>
      <c r="J224" s="154">
        <f>'4.1.1'!E240/1.175</f>
        <v>88.085106382978722</v>
      </c>
      <c r="K224" s="154">
        <f t="shared" si="30"/>
        <v>37.735106382978721</v>
      </c>
      <c r="L224" s="154"/>
      <c r="M224" s="154">
        <f>'4.1.1'!G240/1.05</f>
        <v>42.219047619047615</v>
      </c>
      <c r="N224" s="106">
        <f t="shared" si="25"/>
        <v>42.219047619047615</v>
      </c>
      <c r="O224" s="154"/>
      <c r="P224" s="154">
        <f>'4.1.1'!H240/1.05</f>
        <v>49.285714285714285</v>
      </c>
      <c r="Q224" s="106">
        <f t="shared" si="31"/>
        <v>39.595714285714287</v>
      </c>
      <c r="R224" s="154"/>
      <c r="S224" s="160">
        <f t="shared" ref="S224:S255" si="32">H224-K224</f>
        <v>4.5531914893616943</v>
      </c>
      <c r="T224" s="161"/>
      <c r="U224" s="161"/>
      <c r="V224" s="161"/>
      <c r="W224" s="161"/>
    </row>
    <row r="225" spans="1:23" ht="14.25" customHeight="1" x14ac:dyDescent="0.2">
      <c r="A225" s="161">
        <v>2008</v>
      </c>
      <c r="B225" s="155">
        <v>39508</v>
      </c>
      <c r="C225" s="155"/>
      <c r="D225" s="88"/>
      <c r="E225" s="164"/>
      <c r="F225" s="88"/>
      <c r="G225" s="154">
        <f>'4.1.1'!F241/1.175</f>
        <v>96.297872340425528</v>
      </c>
      <c r="H225" s="154">
        <f t="shared" si="29"/>
        <v>45.947872340425526</v>
      </c>
      <c r="I225" s="154">
        <f>SUM(H223:H225)/3</f>
        <v>43.46560283687942</v>
      </c>
      <c r="J225" s="154">
        <f>'4.1.1'!E241/1.175</f>
        <v>90.519148936170211</v>
      </c>
      <c r="K225" s="154">
        <f t="shared" si="30"/>
        <v>40.16914893617021</v>
      </c>
      <c r="L225" s="154">
        <f>SUM(K223:K225)/3</f>
        <v>38.60602836879432</v>
      </c>
      <c r="M225" s="154">
        <f>'4.1.1'!G241/1.05</f>
        <v>45.276190476190472</v>
      </c>
      <c r="N225" s="106">
        <f t="shared" si="25"/>
        <v>45.276190476190472</v>
      </c>
      <c r="O225" s="154">
        <f>SUM(N223:N225)/3</f>
        <v>43.101587301587294</v>
      </c>
      <c r="P225" s="154">
        <f>'4.1.1'!H241/1.05</f>
        <v>53.161904761904758</v>
      </c>
      <c r="Q225" s="106">
        <f t="shared" si="31"/>
        <v>43.47190476190476</v>
      </c>
      <c r="R225" s="154">
        <f>SUM(Q223:Q225)/3</f>
        <v>40.652857142857137</v>
      </c>
      <c r="S225" s="160">
        <f t="shared" si="32"/>
        <v>5.7787234042553166</v>
      </c>
      <c r="T225" s="161"/>
      <c r="U225" s="161"/>
      <c r="V225" s="161"/>
      <c r="W225" s="161"/>
    </row>
    <row r="226" spans="1:23" ht="14.25" customHeight="1" x14ac:dyDescent="0.2">
      <c r="A226" s="161">
        <v>2008</v>
      </c>
      <c r="B226" s="155">
        <v>39539</v>
      </c>
      <c r="C226" s="155"/>
      <c r="D226" s="88"/>
      <c r="E226" s="164"/>
      <c r="F226" s="88"/>
      <c r="G226" s="154">
        <f>'4.1.1'!F242/1.175</f>
        <v>99.191489361702125</v>
      </c>
      <c r="H226" s="154">
        <f t="shared" si="29"/>
        <v>48.841489361702124</v>
      </c>
      <c r="I226" s="154"/>
      <c r="J226" s="154">
        <f>'4.1.1'!E242/1.175</f>
        <v>91.540425531914892</v>
      </c>
      <c r="K226" s="154">
        <f t="shared" si="30"/>
        <v>41.19042553191489</v>
      </c>
      <c r="L226" s="154"/>
      <c r="M226" s="154">
        <f>'4.1.1'!G242/1.05</f>
        <v>50.847619047619048</v>
      </c>
      <c r="N226" s="106">
        <f t="shared" si="25"/>
        <v>50.847619047619048</v>
      </c>
      <c r="O226" s="154"/>
      <c r="P226" s="154">
        <f>'4.1.1'!H242/1.05</f>
        <v>56.657142857142858</v>
      </c>
      <c r="Q226" s="106">
        <f t="shared" si="31"/>
        <v>46.967142857142861</v>
      </c>
      <c r="R226" s="154"/>
      <c r="S226" s="160">
        <f t="shared" si="32"/>
        <v>7.6510638297872333</v>
      </c>
      <c r="T226" s="161"/>
      <c r="U226" s="161"/>
      <c r="V226" s="161"/>
      <c r="W226" s="161"/>
    </row>
    <row r="227" spans="1:23" ht="14.25" customHeight="1" x14ac:dyDescent="0.2">
      <c r="A227" s="161">
        <v>2008</v>
      </c>
      <c r="B227" s="155">
        <v>39569</v>
      </c>
      <c r="C227" s="155"/>
      <c r="D227" s="88"/>
      <c r="E227" s="164"/>
      <c r="F227" s="88"/>
      <c r="G227" s="154">
        <f>'4.1.1'!F243/1.175</f>
        <v>105.70212765957447</v>
      </c>
      <c r="H227" s="154">
        <f t="shared" si="29"/>
        <v>55.352127659574471</v>
      </c>
      <c r="I227" s="154"/>
      <c r="J227" s="154">
        <f>'4.1.1'!E243/1.175</f>
        <v>95.9063829787234</v>
      </c>
      <c r="K227" s="154">
        <f t="shared" si="30"/>
        <v>45.556382978723398</v>
      </c>
      <c r="L227" s="154"/>
      <c r="M227" s="154">
        <f>'4.1.1'!G243/1.05</f>
        <v>57.238095238095234</v>
      </c>
      <c r="N227" s="106">
        <f t="shared" si="25"/>
        <v>57.238095238095234</v>
      </c>
      <c r="O227" s="154"/>
      <c r="P227" s="154">
        <f>'4.1.1'!H243/1.05</f>
        <v>64.13333333333334</v>
      </c>
      <c r="Q227" s="106">
        <f t="shared" si="31"/>
        <v>54.443333333333342</v>
      </c>
      <c r="R227" s="154"/>
      <c r="S227" s="160">
        <f t="shared" si="32"/>
        <v>9.7957446808510724</v>
      </c>
      <c r="T227" s="161"/>
      <c r="U227" s="161"/>
      <c r="V227" s="161"/>
      <c r="W227" s="161"/>
    </row>
    <row r="228" spans="1:23" ht="14.25" customHeight="1" x14ac:dyDescent="0.2">
      <c r="A228" s="161">
        <v>2008</v>
      </c>
      <c r="B228" s="155">
        <v>39600</v>
      </c>
      <c r="C228" s="155"/>
      <c r="D228" s="88"/>
      <c r="E228" s="164"/>
      <c r="F228" s="88"/>
      <c r="G228" s="154">
        <f>'4.1.1'!F244/1.175</f>
        <v>111.14042553191489</v>
      </c>
      <c r="H228" s="154">
        <f t="shared" si="29"/>
        <v>60.790425531914885</v>
      </c>
      <c r="I228" s="154">
        <f>SUM(H226:H228)/3</f>
        <v>54.994680851063826</v>
      </c>
      <c r="J228" s="154">
        <f>'4.1.1'!E244/1.175</f>
        <v>99.991489361702122</v>
      </c>
      <c r="K228" s="154">
        <f t="shared" si="30"/>
        <v>49.641489361702121</v>
      </c>
      <c r="L228" s="154">
        <f>SUM(K226:K228)/3</f>
        <v>45.462765957446805</v>
      </c>
      <c r="M228" s="154">
        <f>'4.1.1'!G244/1.05</f>
        <v>58.838095238095235</v>
      </c>
      <c r="N228" s="106">
        <f t="shared" si="25"/>
        <v>58.838095238095235</v>
      </c>
      <c r="O228" s="154">
        <f>SUM(N226:N228)/3</f>
        <v>55.641269841269839</v>
      </c>
      <c r="P228" s="154">
        <f>'4.1.1'!H244/1.05</f>
        <v>65.914285714285711</v>
      </c>
      <c r="Q228" s="106">
        <f t="shared" si="31"/>
        <v>56.224285714285713</v>
      </c>
      <c r="R228" s="154">
        <f>SUM(Q226:Q228)/3</f>
        <v>52.544920634920636</v>
      </c>
      <c r="S228" s="160">
        <f t="shared" si="32"/>
        <v>11.148936170212764</v>
      </c>
      <c r="T228" s="161"/>
      <c r="U228" s="161"/>
      <c r="V228" s="161"/>
      <c r="W228" s="161"/>
    </row>
    <row r="229" spans="1:23" ht="14.25" customHeight="1" x14ac:dyDescent="0.2">
      <c r="A229" s="161">
        <v>2008</v>
      </c>
      <c r="B229" s="155">
        <v>39630</v>
      </c>
      <c r="C229" s="155"/>
      <c r="D229" s="88"/>
      <c r="E229" s="164"/>
      <c r="F229" s="88"/>
      <c r="G229" s="154">
        <f>'4.1.1'!F245/1.175</f>
        <v>113.17446808510637</v>
      </c>
      <c r="H229" s="154">
        <f t="shared" si="29"/>
        <v>62.824468085106368</v>
      </c>
      <c r="I229" s="154"/>
      <c r="J229" s="154">
        <f>'4.1.1'!E245/1.175</f>
        <v>101.80425531914894</v>
      </c>
      <c r="K229" s="154">
        <f t="shared" si="30"/>
        <v>51.454255319148935</v>
      </c>
      <c r="L229" s="154"/>
      <c r="M229" s="154">
        <f>'4.1.1'!G245/1.05</f>
        <v>60.790476190476184</v>
      </c>
      <c r="N229" s="106">
        <f t="shared" si="25"/>
        <v>60.790476190476184</v>
      </c>
      <c r="O229" s="154"/>
      <c r="P229" s="154">
        <f>'4.1.1'!H245/1.05</f>
        <v>66.466666666666669</v>
      </c>
      <c r="Q229" s="106">
        <f t="shared" si="31"/>
        <v>56.776666666666671</v>
      </c>
      <c r="R229" s="154"/>
      <c r="S229" s="160">
        <f t="shared" si="32"/>
        <v>11.370212765957433</v>
      </c>
      <c r="T229" s="161"/>
      <c r="U229" s="161"/>
      <c r="V229" s="161"/>
      <c r="W229" s="161"/>
    </row>
    <row r="230" spans="1:23" ht="14.25" customHeight="1" x14ac:dyDescent="0.2">
      <c r="A230" s="161">
        <v>2008</v>
      </c>
      <c r="B230" s="155">
        <v>39661</v>
      </c>
      <c r="C230" s="155"/>
      <c r="D230" s="88"/>
      <c r="E230" s="164"/>
      <c r="F230" s="88"/>
      <c r="G230" s="154">
        <f>'4.1.1'!F246/1.175</f>
        <v>105.48936170212765</v>
      </c>
      <c r="H230" s="154">
        <f t="shared" si="29"/>
        <v>55.139361702127651</v>
      </c>
      <c r="I230" s="154"/>
      <c r="J230" s="154">
        <f>'4.1.1'!E246/1.175</f>
        <v>95.370212765957447</v>
      </c>
      <c r="K230" s="154">
        <f t="shared" si="30"/>
        <v>45.020212765957446</v>
      </c>
      <c r="L230" s="154"/>
      <c r="M230" s="154">
        <f>'4.1.1'!G246/1.05</f>
        <v>52.666666666666664</v>
      </c>
      <c r="N230" s="106">
        <f t="shared" si="25"/>
        <v>52.666666666666664</v>
      </c>
      <c r="O230" s="154"/>
      <c r="P230" s="154">
        <f>'4.1.1'!H246/1.05</f>
        <v>59.342857142857142</v>
      </c>
      <c r="Q230" s="106">
        <f t="shared" si="31"/>
        <v>49.652857142857144</v>
      </c>
      <c r="R230" s="154"/>
      <c r="S230" s="160">
        <f t="shared" si="32"/>
        <v>10.119148936170205</v>
      </c>
      <c r="T230" s="161"/>
      <c r="U230" s="161"/>
      <c r="V230" s="161"/>
      <c r="W230" s="161"/>
    </row>
    <row r="231" spans="1:23" ht="14.25" customHeight="1" x14ac:dyDescent="0.2">
      <c r="A231" s="161">
        <v>2008</v>
      </c>
      <c r="B231" s="155">
        <v>39692</v>
      </c>
      <c r="C231" s="155"/>
      <c r="D231" s="88"/>
      <c r="E231" s="164"/>
      <c r="F231" s="88"/>
      <c r="G231" s="154">
        <f>'4.1.1'!F247/1.175</f>
        <v>105.46382978723403</v>
      </c>
      <c r="H231" s="154">
        <f t="shared" si="29"/>
        <v>55.113829787234032</v>
      </c>
      <c r="I231" s="154">
        <f>SUM(H229:H231)/3</f>
        <v>57.692553191489345</v>
      </c>
      <c r="J231" s="154">
        <f>'4.1.1'!E247/1.175</f>
        <v>95.574468085106375</v>
      </c>
      <c r="K231" s="154">
        <f t="shared" si="30"/>
        <v>45.224468085106373</v>
      </c>
      <c r="L231" s="154">
        <f>SUM(K229:K231)/3</f>
        <v>47.232978723404251</v>
      </c>
      <c r="M231" s="154">
        <f>'4.1.1'!G247/1.05</f>
        <v>52</v>
      </c>
      <c r="N231" s="106">
        <f t="shared" si="25"/>
        <v>52</v>
      </c>
      <c r="O231" s="154">
        <f>SUM(N229:N231)/3</f>
        <v>55.152380952380952</v>
      </c>
      <c r="P231" s="154">
        <f>'4.1.1'!H247/1.05</f>
        <v>59.095238095238088</v>
      </c>
      <c r="Q231" s="106">
        <f t="shared" si="31"/>
        <v>49.40523809523809</v>
      </c>
      <c r="R231" s="154">
        <f>SUM(Q229:Q231)/3</f>
        <v>51.944920634920635</v>
      </c>
      <c r="S231" s="160">
        <f t="shared" si="32"/>
        <v>9.8893617021276583</v>
      </c>
      <c r="T231" s="161"/>
      <c r="U231" s="161"/>
      <c r="V231" s="161"/>
      <c r="W231" s="161"/>
    </row>
    <row r="232" spans="1:23" ht="14.25" customHeight="1" x14ac:dyDescent="0.2">
      <c r="A232" s="161">
        <v>2008</v>
      </c>
      <c r="B232" s="155">
        <v>39722</v>
      </c>
      <c r="C232" s="155"/>
      <c r="D232" s="88"/>
      <c r="E232" s="164"/>
      <c r="F232" s="88"/>
      <c r="G232" s="154">
        <f>'4.1.1'!F248/1.175</f>
        <v>100.0340425531915</v>
      </c>
      <c r="H232" s="154">
        <f t="shared" si="29"/>
        <v>49.684042553191496</v>
      </c>
      <c r="I232" s="154"/>
      <c r="J232" s="154">
        <f>'4.1.1'!E248/1.175</f>
        <v>90.238297872340425</v>
      </c>
      <c r="K232" s="154">
        <f t="shared" si="30"/>
        <v>39.888297872340424</v>
      </c>
      <c r="L232" s="154"/>
      <c r="M232" s="154">
        <f>'4.1.1'!G248/1.05</f>
        <v>46.428571428571423</v>
      </c>
      <c r="N232" s="106">
        <f t="shared" si="25"/>
        <v>46.428571428571423</v>
      </c>
      <c r="O232" s="154"/>
      <c r="P232" s="154">
        <f>'4.1.1'!H248/1.05</f>
        <v>53.638095238095239</v>
      </c>
      <c r="Q232" s="106">
        <f t="shared" si="31"/>
        <v>43.948095238095242</v>
      </c>
      <c r="R232" s="154"/>
      <c r="S232" s="160">
        <f t="shared" si="32"/>
        <v>9.7957446808510724</v>
      </c>
      <c r="T232" s="161"/>
      <c r="U232" s="161"/>
      <c r="V232" s="161"/>
      <c r="W232" s="161"/>
    </row>
    <row r="233" spans="1:23" ht="14.25" customHeight="1" x14ac:dyDescent="0.2">
      <c r="A233" s="161">
        <v>2008</v>
      </c>
      <c r="B233" s="155">
        <v>39753</v>
      </c>
      <c r="C233" s="155"/>
      <c r="D233" s="88"/>
      <c r="E233" s="164"/>
      <c r="F233" s="88"/>
      <c r="G233" s="154">
        <f>'4.1.1'!F249/1.175</f>
        <v>92.425531914893611</v>
      </c>
      <c r="H233" s="154">
        <f t="shared" si="29"/>
        <v>42.07553191489361</v>
      </c>
      <c r="I233" s="154"/>
      <c r="J233" s="154">
        <f>'4.1.1'!E249/1.175</f>
        <v>80.553191489361708</v>
      </c>
      <c r="K233" s="154">
        <f t="shared" si="30"/>
        <v>30.203191489361707</v>
      </c>
      <c r="L233" s="154"/>
      <c r="M233" s="154">
        <f>'4.1.1'!G249/1.05</f>
        <v>38.866666666666667</v>
      </c>
      <c r="N233" s="106">
        <f t="shared" si="25"/>
        <v>38.866666666666667</v>
      </c>
      <c r="O233" s="154"/>
      <c r="P233" s="154">
        <f>'4.1.1'!H249/1.05</f>
        <v>47.733333333333327</v>
      </c>
      <c r="Q233" s="106">
        <f t="shared" si="31"/>
        <v>38.043333333333329</v>
      </c>
      <c r="R233" s="154"/>
      <c r="S233" s="160">
        <f t="shared" si="32"/>
        <v>11.872340425531902</v>
      </c>
      <c r="T233" s="161"/>
      <c r="U233" s="161"/>
      <c r="V233" s="161"/>
      <c r="W233" s="161"/>
    </row>
    <row r="234" spans="1:23" ht="14.25" customHeight="1" x14ac:dyDescent="0.2">
      <c r="A234" s="161">
        <v>2008</v>
      </c>
      <c r="B234" s="155">
        <v>39783</v>
      </c>
      <c r="C234" s="161" t="s">
        <v>111</v>
      </c>
      <c r="D234" s="88"/>
      <c r="E234" s="164"/>
      <c r="F234" s="88"/>
      <c r="G234" s="154">
        <f>'4.1.1'!F250/1.15</f>
        <v>87.913043478260875</v>
      </c>
      <c r="H234" s="154">
        <f>G234-52.35</f>
        <v>35.563043478260873</v>
      </c>
      <c r="I234" s="154">
        <f>SUM(H232:H234)/3</f>
        <v>42.440872648781998</v>
      </c>
      <c r="J234" s="154">
        <f>'4.1.1'!E250/1.15</f>
        <v>77.339130434782618</v>
      </c>
      <c r="K234" s="154">
        <f>J234-52.35</f>
        <v>24.989130434782616</v>
      </c>
      <c r="L234" s="154">
        <f>SUM(K232:K234)/3</f>
        <v>31.693539932161581</v>
      </c>
      <c r="M234" s="154">
        <f>'4.1.1'!G250/1.05</f>
        <v>36.409523809523805</v>
      </c>
      <c r="N234" s="106">
        <f t="shared" si="25"/>
        <v>36.409523809523805</v>
      </c>
      <c r="O234" s="154">
        <f>SUM(N232:N234)/3</f>
        <v>40.568253968253963</v>
      </c>
      <c r="P234" s="154">
        <f>'4.1.1'!H250/1.05</f>
        <v>43.609523809523807</v>
      </c>
      <c r="Q234" s="106">
        <f>P234-10.07</f>
        <v>33.539523809523807</v>
      </c>
      <c r="R234" s="154">
        <f>SUM(Q232:Q234)/3</f>
        <v>38.510317460317459</v>
      </c>
      <c r="S234" s="160">
        <f t="shared" si="32"/>
        <v>10.573913043478257</v>
      </c>
      <c r="T234" s="154">
        <f>AVERAGE(G223:G234)</f>
        <v>100.16509404872029</v>
      </c>
      <c r="U234" s="154">
        <f>AVERAGE(H223:H234)</f>
        <v>49.648427382053654</v>
      </c>
      <c r="V234" s="154">
        <f>AVERAGE(J223:J234)</f>
        <v>91.265494912118413</v>
      </c>
      <c r="W234" s="154">
        <f>AVERAGE(K223:K234)</f>
        <v>40.74882824545174</v>
      </c>
    </row>
    <row r="235" spans="1:23" ht="14.25" customHeight="1" x14ac:dyDescent="0.2">
      <c r="A235" s="161">
        <v>2009</v>
      </c>
      <c r="B235" s="155">
        <v>39814</v>
      </c>
      <c r="C235" s="155"/>
      <c r="D235" s="88"/>
      <c r="E235" s="164"/>
      <c r="F235" s="88"/>
      <c r="G235" s="154">
        <f>'4.1.1'!F251/1.15</f>
        <v>85.860869565217399</v>
      </c>
      <c r="H235" s="154">
        <f>G235-52.35</f>
        <v>33.510869565217398</v>
      </c>
      <c r="I235" s="154"/>
      <c r="J235" s="154">
        <f>'4.1.1'!E251/1.15</f>
        <v>75.069565217391315</v>
      </c>
      <c r="K235" s="154">
        <f>J235-52.35</f>
        <v>22.719565217391313</v>
      </c>
      <c r="L235" s="154"/>
      <c r="M235" s="154">
        <f>'4.1.1'!G251/1.05</f>
        <v>34.295238095238091</v>
      </c>
      <c r="N235" s="106">
        <f t="shared" si="25"/>
        <v>34.295238095238091</v>
      </c>
      <c r="O235" s="154"/>
      <c r="P235" s="154">
        <f>'4.1.1'!H251/1.05</f>
        <v>41.74285714285714</v>
      </c>
      <c r="Q235" s="106">
        <f>P235-10.07</f>
        <v>31.67285714285714</v>
      </c>
      <c r="R235" s="154"/>
      <c r="S235" s="160">
        <f t="shared" si="32"/>
        <v>10.791304347826085</v>
      </c>
      <c r="T235" s="161"/>
      <c r="U235" s="161"/>
      <c r="V235" s="161"/>
      <c r="W235" s="161"/>
    </row>
    <row r="236" spans="1:23" ht="14.25" customHeight="1" x14ac:dyDescent="0.2">
      <c r="A236" s="161">
        <v>2009</v>
      </c>
      <c r="B236" s="155">
        <v>39845</v>
      </c>
      <c r="C236" s="155"/>
      <c r="D236" s="88"/>
      <c r="E236" s="164"/>
      <c r="F236" s="88"/>
      <c r="G236" s="154">
        <f>'4.1.1'!F252/1.15</f>
        <v>87.182608695652192</v>
      </c>
      <c r="H236" s="154">
        <f>G236-52.35</f>
        <v>34.832608695652191</v>
      </c>
      <c r="I236" s="154"/>
      <c r="J236" s="154">
        <f>'4.1.1'!E252/1.15</f>
        <v>77.730434782608697</v>
      </c>
      <c r="K236" s="154">
        <f>J236-52.35</f>
        <v>25.380434782608695</v>
      </c>
      <c r="L236" s="154"/>
      <c r="M236" s="154">
        <f>'4.1.1'!G252/1.05</f>
        <v>32.295238095238091</v>
      </c>
      <c r="N236" s="106">
        <f t="shared" si="25"/>
        <v>32.295238095238091</v>
      </c>
      <c r="O236" s="154"/>
      <c r="P236" s="154">
        <f>'4.1.1'!H252/1.05</f>
        <v>39.695238095238096</v>
      </c>
      <c r="Q236" s="106">
        <f>P236-10.07</f>
        <v>29.625238095238096</v>
      </c>
      <c r="R236" s="154"/>
      <c r="S236" s="160">
        <f t="shared" si="32"/>
        <v>9.4521739130434952</v>
      </c>
      <c r="T236" s="161"/>
      <c r="U236" s="161"/>
      <c r="V236" s="161"/>
      <c r="W236" s="161"/>
    </row>
    <row r="237" spans="1:23" ht="14.25" customHeight="1" x14ac:dyDescent="0.2">
      <c r="A237" s="161">
        <v>2009</v>
      </c>
      <c r="B237" s="155">
        <v>39873</v>
      </c>
      <c r="C237" s="155"/>
      <c r="D237" s="88"/>
      <c r="E237" s="164"/>
      <c r="F237" s="88"/>
      <c r="G237" s="154">
        <f>'4.1.1'!F253/1.15</f>
        <v>86.852173913043487</v>
      </c>
      <c r="H237" s="154">
        <f>G237-52.35</f>
        <v>34.502173913043485</v>
      </c>
      <c r="I237" s="154">
        <f>SUM(H235:H237)/3</f>
        <v>34.28188405797102</v>
      </c>
      <c r="J237" s="154">
        <f>'4.1.1'!E253/1.15</f>
        <v>78.304347826086953</v>
      </c>
      <c r="K237" s="154">
        <f>J237-52.35</f>
        <v>25.954347826086952</v>
      </c>
      <c r="L237" s="154">
        <f>SUM(K235:K237)/3</f>
        <v>24.684782608695656</v>
      </c>
      <c r="M237" s="154">
        <f>'4.1.1'!G253/1.05</f>
        <v>30.266666666666666</v>
      </c>
      <c r="N237" s="106">
        <f t="shared" si="25"/>
        <v>30.266666666666666</v>
      </c>
      <c r="O237" s="154">
        <f>SUM(N235:N237)/3</f>
        <v>32.285714285714285</v>
      </c>
      <c r="P237" s="154">
        <f>'4.1.1'!H253/1.05</f>
        <v>37.904761904761898</v>
      </c>
      <c r="Q237" s="106">
        <f>P237-10.07</f>
        <v>27.834761904761898</v>
      </c>
      <c r="R237" s="154">
        <f>SUM(Q235:Q237)/3</f>
        <v>29.710952380952378</v>
      </c>
      <c r="S237" s="160">
        <f t="shared" si="32"/>
        <v>8.5478260869565332</v>
      </c>
      <c r="T237" s="161"/>
      <c r="U237" s="161"/>
      <c r="V237" s="161"/>
      <c r="W237" s="161"/>
    </row>
    <row r="238" spans="1:23" ht="14.25" customHeight="1" x14ac:dyDescent="0.2">
      <c r="A238" s="161">
        <v>2009</v>
      </c>
      <c r="B238" s="155">
        <v>39904</v>
      </c>
      <c r="C238" s="161" t="s">
        <v>24</v>
      </c>
      <c r="D238" s="88"/>
      <c r="E238" s="164"/>
      <c r="F238" s="88"/>
      <c r="G238" s="154">
        <f>'4.1.1'!F254/1.15</f>
        <v>88.634782608695659</v>
      </c>
      <c r="H238" s="154">
        <f>G238-54.19</f>
        <v>34.444782608695661</v>
      </c>
      <c r="I238" s="154"/>
      <c r="J238" s="154">
        <f>'4.1.1'!E254/1.15</f>
        <v>81.400000000000006</v>
      </c>
      <c r="K238" s="154">
        <f>J238-54.19</f>
        <v>27.210000000000008</v>
      </c>
      <c r="L238" s="154"/>
      <c r="M238" s="154">
        <f>'4.1.1'!G254/1.05</f>
        <v>31.609523809523807</v>
      </c>
      <c r="N238" s="106">
        <f t="shared" si="25"/>
        <v>31.609523809523807</v>
      </c>
      <c r="O238" s="154"/>
      <c r="P238" s="154">
        <f>'4.1.1'!H254/1.05</f>
        <v>39.609523809523814</v>
      </c>
      <c r="Q238" s="106">
        <f>P238-10.42</f>
        <v>29.189523809523813</v>
      </c>
      <c r="R238" s="154"/>
      <c r="S238" s="160">
        <f t="shared" si="32"/>
        <v>7.234782608695653</v>
      </c>
      <c r="T238" s="161"/>
      <c r="U238" s="161"/>
      <c r="V238" s="161"/>
      <c r="W238" s="161"/>
    </row>
    <row r="239" spans="1:23" ht="14.25" customHeight="1" x14ac:dyDescent="0.2">
      <c r="A239" s="161">
        <v>2009</v>
      </c>
      <c r="B239" s="155">
        <v>39934</v>
      </c>
      <c r="C239" s="161"/>
      <c r="D239" s="88"/>
      <c r="E239" s="164"/>
      <c r="F239" s="88"/>
      <c r="G239" s="154">
        <f>'4.1.1'!F255/1.15</f>
        <v>89.547826086956533</v>
      </c>
      <c r="H239" s="154">
        <f>G239-54.19</f>
        <v>35.357826086956536</v>
      </c>
      <c r="I239" s="154"/>
      <c r="J239" s="154">
        <f>'4.1.1'!E255/1.15</f>
        <v>84.330434782608705</v>
      </c>
      <c r="K239" s="154">
        <f>J239-54.19</f>
        <v>30.140434782608708</v>
      </c>
      <c r="L239" s="154"/>
      <c r="M239" s="154">
        <f>'4.1.1'!G255/1.05</f>
        <v>32.847619047619048</v>
      </c>
      <c r="N239" s="106">
        <f t="shared" si="25"/>
        <v>32.847619047619048</v>
      </c>
      <c r="O239" s="154"/>
      <c r="P239" s="154">
        <f>'4.1.1'!H255/1.05</f>
        <v>39.914285714285711</v>
      </c>
      <c r="Q239" s="106">
        <f>P239-10.42</f>
        <v>29.494285714285709</v>
      </c>
      <c r="R239" s="154"/>
      <c r="S239" s="160">
        <f t="shared" si="32"/>
        <v>5.2173913043478279</v>
      </c>
      <c r="T239" s="161"/>
      <c r="U239" s="161"/>
      <c r="V239" s="161"/>
      <c r="W239" s="161"/>
    </row>
    <row r="240" spans="1:23" ht="14.25" customHeight="1" x14ac:dyDescent="0.2">
      <c r="A240" s="161">
        <v>2009</v>
      </c>
      <c r="B240" s="155">
        <v>39965</v>
      </c>
      <c r="C240" s="161"/>
      <c r="D240" s="88"/>
      <c r="E240" s="164"/>
      <c r="F240" s="88"/>
      <c r="G240" s="154">
        <f>'4.1.1'!F256/1.15</f>
        <v>90.721739130434784</v>
      </c>
      <c r="H240" s="154">
        <f>G240-54.19</f>
        <v>36.531739130434786</v>
      </c>
      <c r="I240" s="154">
        <f>SUM(H238:H240)/3</f>
        <v>35.444782608695661</v>
      </c>
      <c r="J240" s="154">
        <f>'4.1.1'!E256/1.15</f>
        <v>88.530434782608708</v>
      </c>
      <c r="K240" s="154">
        <f>J240-54.19</f>
        <v>34.34043478260871</v>
      </c>
      <c r="L240" s="154">
        <f>SUM(K238:K240)/3</f>
        <v>30.56362318840581</v>
      </c>
      <c r="M240" s="154">
        <f>'4.1.1'!G256/1.05</f>
        <v>34.409523809523812</v>
      </c>
      <c r="N240" s="106">
        <f t="shared" si="25"/>
        <v>34.409523809523812</v>
      </c>
      <c r="O240" s="154">
        <f>SUM(N238:N240)/3</f>
        <v>32.955555555555556</v>
      </c>
      <c r="P240" s="154">
        <f>'4.1.1'!H256/1.05</f>
        <v>41.285714285714285</v>
      </c>
      <c r="Q240" s="106">
        <f>P240-10.42</f>
        <v>30.865714285714283</v>
      </c>
      <c r="R240" s="154">
        <f>SUM(Q238:Q240)/3</f>
        <v>29.849841269841267</v>
      </c>
      <c r="S240" s="160">
        <f t="shared" si="32"/>
        <v>2.1913043478260761</v>
      </c>
      <c r="T240" s="161"/>
      <c r="U240" s="161"/>
      <c r="V240" s="161"/>
      <c r="W240" s="161"/>
    </row>
    <row r="241" spans="1:23" ht="14.25" customHeight="1" x14ac:dyDescent="0.2">
      <c r="A241" s="161">
        <v>2009</v>
      </c>
      <c r="B241" s="155">
        <v>39995</v>
      </c>
      <c r="C241" s="161"/>
      <c r="D241" s="88"/>
      <c r="E241" s="164"/>
      <c r="F241" s="88"/>
      <c r="G241" s="154">
        <f>'4.1.1'!F257/1.15</f>
        <v>90.304347826086953</v>
      </c>
      <c r="H241" s="154">
        <f>G241-54.19</f>
        <v>36.114347826086956</v>
      </c>
      <c r="I241" s="154"/>
      <c r="J241" s="154">
        <f>'4.1.1'!E257/1.15</f>
        <v>89.260869565217405</v>
      </c>
      <c r="K241" s="154">
        <f>J241-54.19</f>
        <v>35.070869565217407</v>
      </c>
      <c r="L241" s="154"/>
      <c r="M241" s="154">
        <f>'4.1.1'!G257/1.05</f>
        <v>34.276190476190479</v>
      </c>
      <c r="N241" s="106">
        <f t="shared" si="25"/>
        <v>34.276190476190479</v>
      </c>
      <c r="O241" s="154"/>
      <c r="P241" s="154">
        <f>'4.1.1'!H257/1.05</f>
        <v>41.057142857142857</v>
      </c>
      <c r="Q241" s="106">
        <f>P241-10.42</f>
        <v>30.637142857142855</v>
      </c>
      <c r="R241" s="154"/>
      <c r="S241" s="160">
        <f t="shared" si="32"/>
        <v>1.0434782608695485</v>
      </c>
      <c r="T241" s="161"/>
      <c r="U241" s="161"/>
      <c r="V241" s="161"/>
      <c r="W241" s="161"/>
    </row>
    <row r="242" spans="1:23" ht="14.25" customHeight="1" x14ac:dyDescent="0.2">
      <c r="A242" s="161">
        <v>2009</v>
      </c>
      <c r="B242" s="155">
        <v>40026</v>
      </c>
      <c r="C242" s="161"/>
      <c r="D242" s="88"/>
      <c r="E242" s="164"/>
      <c r="F242" s="88"/>
      <c r="G242" s="154">
        <f>'4.1.1'!F258/1.15</f>
        <v>90.669565217391309</v>
      </c>
      <c r="H242" s="154">
        <f>G242-54.19</f>
        <v>36.479565217391311</v>
      </c>
      <c r="I242" s="154"/>
      <c r="J242" s="154">
        <f>'4.1.1'!E258/1.15</f>
        <v>90.24347826086958</v>
      </c>
      <c r="K242" s="154">
        <f>J242-54.19</f>
        <v>36.053478260869582</v>
      </c>
      <c r="L242" s="154"/>
      <c r="M242" s="154">
        <f>'4.1.1'!G258/1.05</f>
        <v>35.295238095238098</v>
      </c>
      <c r="N242" s="106">
        <f t="shared" si="25"/>
        <v>35.295238095238098</v>
      </c>
      <c r="O242" s="154"/>
      <c r="P242" s="154">
        <f>'4.1.1'!H258/1.05</f>
        <v>42.704761904761909</v>
      </c>
      <c r="Q242" s="106">
        <f>P242-10.42</f>
        <v>32.284761904761908</v>
      </c>
      <c r="R242" s="154"/>
      <c r="S242" s="160">
        <f t="shared" si="32"/>
        <v>0.42608695652172912</v>
      </c>
      <c r="T242" s="161"/>
      <c r="U242" s="161"/>
      <c r="V242" s="161"/>
      <c r="W242" s="161"/>
    </row>
    <row r="243" spans="1:23" ht="14.25" customHeight="1" x14ac:dyDescent="0.2">
      <c r="A243" s="161">
        <v>2009</v>
      </c>
      <c r="B243" s="155">
        <v>40057</v>
      </c>
      <c r="C243" s="161" t="s">
        <v>24</v>
      </c>
      <c r="D243" s="88"/>
      <c r="E243" s="164"/>
      <c r="F243" s="88"/>
      <c r="G243" s="154">
        <f>'4.1.1'!F259/1.15</f>
        <v>92.678260869565221</v>
      </c>
      <c r="H243" s="154">
        <f t="shared" ref="H243:H249" si="33">G243-56.19</f>
        <v>36.488260869565224</v>
      </c>
      <c r="I243" s="154">
        <f>SUM(H241:H243)/3</f>
        <v>36.360724637681166</v>
      </c>
      <c r="J243" s="154">
        <f>'4.1.1'!E259/1.15</f>
        <v>92.078260869565227</v>
      </c>
      <c r="K243" s="154">
        <f t="shared" ref="K243:K249" si="34">J243-56.19</f>
        <v>35.888260869565229</v>
      </c>
      <c r="L243" s="154">
        <f>SUM(K241:K243)/3</f>
        <v>35.670869565217409</v>
      </c>
      <c r="M243" s="154">
        <f>'4.1.1'!G259/1.05</f>
        <v>35.619047619047613</v>
      </c>
      <c r="N243" s="106">
        <f t="shared" si="25"/>
        <v>35.619047619047613</v>
      </c>
      <c r="O243" s="154">
        <f>SUM(N241:N243)/3</f>
        <v>35.06349206349207</v>
      </c>
      <c r="P243" s="154">
        <f>'4.1.1'!H259/1.05</f>
        <v>42.895238095238092</v>
      </c>
      <c r="Q243" s="106">
        <f t="shared" ref="Q243:Q249" si="35">P243-10.8</f>
        <v>32.095238095238088</v>
      </c>
      <c r="R243" s="154">
        <f>SUM(Q241:Q243)/3</f>
        <v>31.672380952380951</v>
      </c>
      <c r="S243" s="160">
        <f t="shared" si="32"/>
        <v>0.59999999999999432</v>
      </c>
      <c r="T243" s="161"/>
      <c r="U243" s="161"/>
      <c r="V243" s="161"/>
      <c r="W243" s="161"/>
    </row>
    <row r="244" spans="1:23" ht="14.25" customHeight="1" x14ac:dyDescent="0.2">
      <c r="A244" s="161">
        <v>2009</v>
      </c>
      <c r="B244" s="155">
        <v>40087</v>
      </c>
      <c r="C244" s="161"/>
      <c r="D244" s="88"/>
      <c r="E244" s="164"/>
      <c r="F244" s="88"/>
      <c r="G244" s="154">
        <f>'4.1.1'!F260/1.15</f>
        <v>91.773913043478274</v>
      </c>
      <c r="H244" s="154">
        <f t="shared" si="33"/>
        <v>35.583913043478276</v>
      </c>
      <c r="I244" s="154"/>
      <c r="J244" s="154">
        <f>'4.1.1'!E260/1.15</f>
        <v>90.904347826086962</v>
      </c>
      <c r="K244" s="154">
        <f t="shared" si="34"/>
        <v>34.714347826086964</v>
      </c>
      <c r="L244" s="154"/>
      <c r="M244" s="154">
        <f>'4.1.1'!G260/1.05</f>
        <v>36.152380952380952</v>
      </c>
      <c r="N244" s="106">
        <f t="shared" si="25"/>
        <v>36.152380952380952</v>
      </c>
      <c r="O244" s="154"/>
      <c r="P244" s="154">
        <f>'4.1.1'!H260/1.05</f>
        <v>43.990476190476187</v>
      </c>
      <c r="Q244" s="106">
        <f t="shared" si="35"/>
        <v>33.19047619047619</v>
      </c>
      <c r="R244" s="154"/>
      <c r="S244" s="160">
        <f t="shared" si="32"/>
        <v>0.86956521739131176</v>
      </c>
      <c r="T244" s="161"/>
      <c r="U244" s="161"/>
      <c r="V244" s="161"/>
      <c r="W244" s="161"/>
    </row>
    <row r="245" spans="1:23" ht="14.25" customHeight="1" x14ac:dyDescent="0.2">
      <c r="A245" s="161">
        <v>2009</v>
      </c>
      <c r="B245" s="155">
        <v>40118</v>
      </c>
      <c r="C245" s="161"/>
      <c r="D245" s="88"/>
      <c r="E245" s="164"/>
      <c r="F245" s="88"/>
      <c r="G245" s="154">
        <f>'4.1.1'!F261/1.15</f>
        <v>95.178990426297261</v>
      </c>
      <c r="H245" s="154">
        <f t="shared" si="33"/>
        <v>38.988990426297264</v>
      </c>
      <c r="I245" s="154"/>
      <c r="J245" s="154">
        <f>'4.1.1'!E261/1.15</f>
        <v>94.150062608695663</v>
      </c>
      <c r="K245" s="154">
        <f t="shared" si="34"/>
        <v>37.960062608695665</v>
      </c>
      <c r="L245" s="154"/>
      <c r="M245" s="154">
        <f>'4.1.1'!G261/1.05</f>
        <v>37.877773124175043</v>
      </c>
      <c r="N245" s="106">
        <f t="shared" si="25"/>
        <v>37.877773124175043</v>
      </c>
      <c r="O245" s="154"/>
      <c r="P245" s="154">
        <f>'4.1.1'!H261/1.05</f>
        <v>45.895652129133261</v>
      </c>
      <c r="Q245" s="106">
        <f t="shared" si="35"/>
        <v>35.095652129133256</v>
      </c>
      <c r="R245" s="154"/>
      <c r="S245" s="160">
        <f t="shared" si="32"/>
        <v>1.0289278176015983</v>
      </c>
      <c r="T245" s="161"/>
      <c r="U245" s="161"/>
      <c r="V245" s="161"/>
      <c r="W245" s="161"/>
    </row>
    <row r="246" spans="1:23" ht="14.25" customHeight="1" x14ac:dyDescent="0.2">
      <c r="A246" s="161">
        <v>2009</v>
      </c>
      <c r="B246" s="155">
        <v>40148</v>
      </c>
      <c r="C246" s="161"/>
      <c r="D246" s="88"/>
      <c r="E246" s="164"/>
      <c r="F246" s="88"/>
      <c r="G246" s="154">
        <f>'4.1.1'!F262/1.15</f>
        <v>95.081127446459192</v>
      </c>
      <c r="H246" s="154">
        <f t="shared" si="33"/>
        <v>38.891127446459194</v>
      </c>
      <c r="I246" s="154">
        <f>SUM(H244:H246)/3</f>
        <v>37.821343638744914</v>
      </c>
      <c r="J246" s="154">
        <f>'4.1.1'!E262/1.15</f>
        <v>94.063000000000017</v>
      </c>
      <c r="K246" s="154">
        <f t="shared" si="34"/>
        <v>37.873000000000019</v>
      </c>
      <c r="L246" s="154">
        <f>SUM(K244:K246)/3</f>
        <v>36.849136811594214</v>
      </c>
      <c r="M246" s="154">
        <f>'4.1.1'!G262/1.05</f>
        <v>38.143749365417818</v>
      </c>
      <c r="N246" s="106">
        <f t="shared" si="25"/>
        <v>38.143749365417818</v>
      </c>
      <c r="O246" s="154">
        <f>SUM(N244:N246)/3</f>
        <v>37.391301147324604</v>
      </c>
      <c r="P246" s="154">
        <f>'4.1.1'!H262/1.05</f>
        <v>46.110339003125844</v>
      </c>
      <c r="Q246" s="106">
        <f t="shared" si="35"/>
        <v>35.310339003125847</v>
      </c>
      <c r="R246" s="154">
        <f>SUM(Q244:Q246)/3</f>
        <v>34.532155774245098</v>
      </c>
      <c r="S246" s="160">
        <f t="shared" si="32"/>
        <v>1.0181274464591752</v>
      </c>
      <c r="T246" s="154">
        <f>AVERAGE(G235:G246)</f>
        <v>90.373850402439857</v>
      </c>
      <c r="U246" s="154">
        <f>AVERAGE(H235:H246)</f>
        <v>35.977183735773195</v>
      </c>
      <c r="V246" s="154">
        <f>AVERAGE(J235:J246)</f>
        <v>86.338769710144945</v>
      </c>
      <c r="W246" s="154">
        <f>AVERAGE(K235:K246)</f>
        <v>31.942103043478273</v>
      </c>
    </row>
    <row r="247" spans="1:23" ht="14.25" customHeight="1" x14ac:dyDescent="0.2">
      <c r="A247" s="161">
        <v>2010</v>
      </c>
      <c r="B247" s="155">
        <v>40179</v>
      </c>
      <c r="C247" s="161" t="s">
        <v>26</v>
      </c>
      <c r="D247" s="88"/>
      <c r="E247" s="164"/>
      <c r="F247" s="88"/>
      <c r="G247" s="154">
        <f>'4.1.1'!F263/1.175</f>
        <v>96.43489740835355</v>
      </c>
      <c r="H247" s="154">
        <f t="shared" si="33"/>
        <v>40.244897408353552</v>
      </c>
      <c r="I247" s="154"/>
      <c r="J247" s="154">
        <f>'4.1.1'!E263/1.175</f>
        <v>94.884117446808503</v>
      </c>
      <c r="K247" s="154">
        <f t="shared" si="34"/>
        <v>38.694117446808505</v>
      </c>
      <c r="L247" s="154"/>
      <c r="M247" s="154">
        <f>'4.1.1'!G263/1.05</f>
        <v>40.466853233830854</v>
      </c>
      <c r="N247" s="106">
        <f t="shared" si="25"/>
        <v>40.466853233830854</v>
      </c>
      <c r="O247" s="154"/>
      <c r="P247" s="154">
        <f>'4.1.1'!H263/1.05</f>
        <v>48.228033802468751</v>
      </c>
      <c r="Q247" s="106">
        <f t="shared" si="35"/>
        <v>37.428033802468747</v>
      </c>
      <c r="R247" s="154"/>
      <c r="S247" s="160">
        <f t="shared" si="32"/>
        <v>1.5507799615450466</v>
      </c>
      <c r="T247" s="161"/>
      <c r="U247" s="161"/>
      <c r="V247" s="161"/>
      <c r="W247" s="161"/>
    </row>
    <row r="248" spans="1:23" ht="14.25" customHeight="1" x14ac:dyDescent="0.2">
      <c r="A248" s="161">
        <v>2010</v>
      </c>
      <c r="B248" s="155">
        <v>40210</v>
      </c>
      <c r="C248" s="161"/>
      <c r="D248" s="88"/>
      <c r="E248" s="164"/>
      <c r="F248" s="88"/>
      <c r="G248" s="154">
        <f>'4.1.1'!F264/1.175</f>
        <v>96.497856994556727</v>
      </c>
      <c r="H248" s="154">
        <f t="shared" si="33"/>
        <v>40.30785699455673</v>
      </c>
      <c r="I248" s="154"/>
      <c r="J248" s="154">
        <f>'4.1.1'!E264/1.175</f>
        <v>95.017825531914895</v>
      </c>
      <c r="K248" s="154">
        <f t="shared" si="34"/>
        <v>38.827825531914897</v>
      </c>
      <c r="L248" s="154"/>
      <c r="M248" s="154">
        <f>'4.1.1'!G264/1.05</f>
        <v>41.141257995735607</v>
      </c>
      <c r="N248" s="106">
        <f t="shared" si="25"/>
        <v>41.141257995735607</v>
      </c>
      <c r="O248" s="154"/>
      <c r="P248" s="154">
        <f>'4.1.1'!H264/1.05</f>
        <v>47.662016509859058</v>
      </c>
      <c r="Q248" s="106">
        <f t="shared" si="35"/>
        <v>36.86201650985906</v>
      </c>
      <c r="R248" s="154"/>
      <c r="S248" s="160">
        <f t="shared" si="32"/>
        <v>1.4800314626418327</v>
      </c>
      <c r="T248" s="161"/>
      <c r="U248" s="161"/>
      <c r="V248" s="161"/>
      <c r="W248" s="161"/>
    </row>
    <row r="249" spans="1:23" ht="14.25" customHeight="1" x14ac:dyDescent="0.2">
      <c r="A249" s="161">
        <v>2010</v>
      </c>
      <c r="B249" s="155">
        <v>40238</v>
      </c>
      <c r="C249" s="161"/>
      <c r="D249" s="88"/>
      <c r="E249" s="164"/>
      <c r="F249" s="88"/>
      <c r="G249" s="154">
        <f>'4.1.1'!F265/1.175</f>
        <v>98.897515774650444</v>
      </c>
      <c r="H249" s="154">
        <f t="shared" si="33"/>
        <v>42.707515774650446</v>
      </c>
      <c r="I249" s="154">
        <f>SUM(H247:H249)/3</f>
        <v>41.086756725853576</v>
      </c>
      <c r="J249" s="154">
        <f>'4.1.1'!E265/1.175</f>
        <v>98.271283404255314</v>
      </c>
      <c r="K249" s="154">
        <f t="shared" si="34"/>
        <v>42.081283404255316</v>
      </c>
      <c r="L249" s="154">
        <f>SUM(K247:K249)/3</f>
        <v>39.867742127659575</v>
      </c>
      <c r="M249" s="154">
        <f>'4.1.1'!G265/1.05</f>
        <v>42.96918088130775</v>
      </c>
      <c r="N249" s="106">
        <f t="shared" si="25"/>
        <v>42.96918088130775</v>
      </c>
      <c r="O249" s="154">
        <f>SUM(N247:N249)/3</f>
        <v>41.525764036958073</v>
      </c>
      <c r="P249" s="154">
        <f>'4.1.1'!H265/1.05</f>
        <v>50.001732350775285</v>
      </c>
      <c r="Q249" s="106">
        <f t="shared" si="35"/>
        <v>39.201732350775288</v>
      </c>
      <c r="R249" s="154">
        <f>SUM(Q247:Q249)/3</f>
        <v>37.830594221034367</v>
      </c>
      <c r="S249" s="160">
        <f t="shared" si="32"/>
        <v>0.62623237039512958</v>
      </c>
      <c r="T249" s="161"/>
      <c r="U249" s="161"/>
      <c r="V249" s="161"/>
      <c r="W249" s="161"/>
    </row>
    <row r="250" spans="1:23" ht="14.25" customHeight="1" x14ac:dyDescent="0.2">
      <c r="A250" s="161">
        <v>2010</v>
      </c>
      <c r="B250" s="155">
        <v>40269</v>
      </c>
      <c r="C250" s="161" t="s">
        <v>24</v>
      </c>
      <c r="D250" s="88"/>
      <c r="E250" s="164"/>
      <c r="F250" s="88"/>
      <c r="G250" s="154">
        <f>'4.1.1'!F266/1.175</f>
        <v>102.96638803383314</v>
      </c>
      <c r="H250" s="154">
        <f t="shared" ref="H250:H255" si="36">G250-57.19</f>
        <v>45.776388033833143</v>
      </c>
      <c r="I250" s="154"/>
      <c r="J250" s="154">
        <f>'4.1.1'!E266/1.175</f>
        <v>101.95999319148937</v>
      </c>
      <c r="K250" s="154">
        <f t="shared" ref="K250:K255" si="37">J250-57.19</f>
        <v>44.769993191489377</v>
      </c>
      <c r="L250" s="154"/>
      <c r="M250" s="154">
        <f>'4.1.1'!G266/1.05</f>
        <v>44.4595174637019</v>
      </c>
      <c r="N250" s="106">
        <f t="shared" si="25"/>
        <v>44.4595174637019</v>
      </c>
      <c r="O250" s="154"/>
      <c r="P250" s="154">
        <f>'4.1.1'!H266/1.05</f>
        <v>52.52881088847348</v>
      </c>
      <c r="Q250" s="106">
        <f t="shared" ref="Q250:Q255" si="38">P250-10.99</f>
        <v>41.538810888473478</v>
      </c>
      <c r="R250" s="154"/>
      <c r="S250" s="160">
        <f t="shared" si="32"/>
        <v>1.0063948423437665</v>
      </c>
      <c r="T250" s="161"/>
      <c r="U250" s="161"/>
      <c r="V250" s="161"/>
      <c r="W250" s="161"/>
    </row>
    <row r="251" spans="1:23" ht="14.25" customHeight="1" x14ac:dyDescent="0.2">
      <c r="A251" s="161">
        <v>2010</v>
      </c>
      <c r="B251" s="155">
        <v>40299</v>
      </c>
      <c r="C251" s="161"/>
      <c r="D251" s="88"/>
      <c r="E251" s="164"/>
      <c r="F251" s="88"/>
      <c r="G251" s="154">
        <f>'4.1.1'!F267/1.175</f>
        <v>104.47125177154514</v>
      </c>
      <c r="H251" s="154">
        <f t="shared" si="36"/>
        <v>47.281251771545143</v>
      </c>
      <c r="I251" s="154"/>
      <c r="J251" s="154">
        <f>'4.1.1'!E267/1.175</f>
        <v>103.1312229787234</v>
      </c>
      <c r="K251" s="154">
        <f t="shared" si="37"/>
        <v>45.941222978723403</v>
      </c>
      <c r="L251" s="154"/>
      <c r="M251" s="154">
        <f>'4.1.1'!G267/1.05</f>
        <v>45.155789927911464</v>
      </c>
      <c r="N251" s="106">
        <f t="shared" si="25"/>
        <v>45.155789927911464</v>
      </c>
      <c r="O251" s="154"/>
      <c r="P251" s="154">
        <f>'4.1.1'!H267/1.05</f>
        <v>53.74182205811924</v>
      </c>
      <c r="Q251" s="106">
        <f t="shared" si="38"/>
        <v>42.751822058119238</v>
      </c>
      <c r="R251" s="154"/>
      <c r="S251" s="160">
        <f t="shared" si="32"/>
        <v>1.3400287928217409</v>
      </c>
      <c r="T251" s="161"/>
      <c r="U251" s="161"/>
      <c r="V251" s="161"/>
      <c r="W251" s="161"/>
    </row>
    <row r="252" spans="1:23" ht="14.25" customHeight="1" x14ac:dyDescent="0.2">
      <c r="A252" s="161">
        <v>2010</v>
      </c>
      <c r="B252" s="155">
        <v>40330</v>
      </c>
      <c r="C252" s="161"/>
      <c r="D252" s="88"/>
      <c r="E252" s="164"/>
      <c r="F252" s="88"/>
      <c r="G252" s="154">
        <f>'4.1.1'!F268/1.175</f>
        <v>102.22698796703347</v>
      </c>
      <c r="H252" s="154">
        <f t="shared" si="36"/>
        <v>45.036987967033468</v>
      </c>
      <c r="I252" s="154">
        <f>SUM(H250:H252)/3</f>
        <v>46.031542590803916</v>
      </c>
      <c r="J252" s="154">
        <f>'4.1.1'!E268/1.175</f>
        <v>100.17095829787233</v>
      </c>
      <c r="K252" s="154">
        <f t="shared" si="37"/>
        <v>42.980958297872334</v>
      </c>
      <c r="L252" s="154">
        <f>SUM(K250:K252)/3</f>
        <v>44.564058156028374</v>
      </c>
      <c r="M252" s="154">
        <f>'4.1.1'!G268/1.05</f>
        <v>44.525892222560671</v>
      </c>
      <c r="N252" s="106">
        <f t="shared" si="25"/>
        <v>44.525892222560671</v>
      </c>
      <c r="O252" s="154">
        <f>SUM(N250:N252)/3</f>
        <v>44.713733204724669</v>
      </c>
      <c r="P252" s="154">
        <f>'4.1.1'!H268/1.05</f>
        <v>52.676131769891903</v>
      </c>
      <c r="Q252" s="106">
        <f t="shared" si="38"/>
        <v>41.686131769891901</v>
      </c>
      <c r="R252" s="154">
        <f>SUM(Q250:Q252)/3</f>
        <v>41.992254905494875</v>
      </c>
      <c r="S252" s="160">
        <f t="shared" si="32"/>
        <v>2.0560296691611342</v>
      </c>
      <c r="T252" s="161"/>
      <c r="U252" s="161"/>
      <c r="V252" s="161"/>
      <c r="W252" s="161"/>
    </row>
    <row r="253" spans="1:23" ht="14.25" customHeight="1" x14ac:dyDescent="0.2">
      <c r="A253" s="161">
        <v>2010</v>
      </c>
      <c r="B253" s="155">
        <v>40360</v>
      </c>
      <c r="C253" s="161"/>
      <c r="D253" s="88"/>
      <c r="E253" s="164"/>
      <c r="F253" s="88"/>
      <c r="G253" s="154">
        <f>'4.1.1'!F269/1.175</f>
        <v>101.8400048745701</v>
      </c>
      <c r="H253" s="154">
        <f t="shared" si="36"/>
        <v>44.650004874570101</v>
      </c>
      <c r="I253" s="154"/>
      <c r="J253" s="154">
        <f>'4.1.1'!E269/1.175</f>
        <v>99.764961702127678</v>
      </c>
      <c r="K253" s="154">
        <f t="shared" si="37"/>
        <v>42.57496170212768</v>
      </c>
      <c r="L253" s="154"/>
      <c r="M253" s="154">
        <f>'4.1.1'!G269/1.05</f>
        <v>42.336969489288258</v>
      </c>
      <c r="N253" s="106">
        <f t="shared" si="25"/>
        <v>42.336969489288258</v>
      </c>
      <c r="O253" s="154"/>
      <c r="P253" s="154">
        <f>'4.1.1'!H269/1.05</f>
        <v>50.784370735425128</v>
      </c>
      <c r="Q253" s="106">
        <f t="shared" si="38"/>
        <v>39.794370735425126</v>
      </c>
      <c r="R253" s="154"/>
      <c r="S253" s="160">
        <f t="shared" si="32"/>
        <v>2.0750431724424203</v>
      </c>
      <c r="T253" s="161"/>
      <c r="U253" s="161"/>
      <c r="V253" s="161"/>
      <c r="W253" s="161"/>
    </row>
    <row r="254" spans="1:23" ht="14.25" customHeight="1" x14ac:dyDescent="0.2">
      <c r="A254" s="161">
        <v>2010</v>
      </c>
      <c r="B254" s="155">
        <v>40391</v>
      </c>
      <c r="C254" s="161"/>
      <c r="D254" s="88"/>
      <c r="E254" s="164"/>
      <c r="F254" s="88"/>
      <c r="G254" s="154">
        <f>'4.1.1'!F270/1.175</f>
        <v>101.00936459076179</v>
      </c>
      <c r="H254" s="154">
        <f t="shared" si="36"/>
        <v>43.819364590761793</v>
      </c>
      <c r="I254" s="154"/>
      <c r="J254" s="154">
        <f>'4.1.1'!E270/1.175</f>
        <v>98.889493617021273</v>
      </c>
      <c r="K254" s="154">
        <f t="shared" si="37"/>
        <v>41.699493617021275</v>
      </c>
      <c r="L254" s="154"/>
      <c r="M254" s="154">
        <f>'4.1.1'!G270/1.05</f>
        <v>42.080418062747491</v>
      </c>
      <c r="N254" s="106">
        <f t="shared" si="25"/>
        <v>42.080418062747491</v>
      </c>
      <c r="O254" s="154"/>
      <c r="P254" s="154">
        <f>'4.1.1'!H270/1.05</f>
        <v>50.370321391236274</v>
      </c>
      <c r="Q254" s="106">
        <f t="shared" si="38"/>
        <v>39.380321391236272</v>
      </c>
      <c r="R254" s="154"/>
      <c r="S254" s="160">
        <f t="shared" si="32"/>
        <v>2.1198709737405181</v>
      </c>
      <c r="T254" s="161"/>
      <c r="U254" s="161"/>
      <c r="V254" s="161"/>
      <c r="W254" s="161"/>
    </row>
    <row r="255" spans="1:23" ht="14.25" customHeight="1" x14ac:dyDescent="0.2">
      <c r="A255" s="161">
        <v>2010</v>
      </c>
      <c r="B255" s="155">
        <v>40422</v>
      </c>
      <c r="C255" s="161"/>
      <c r="D255" s="88"/>
      <c r="E255" s="164"/>
      <c r="F255" s="88"/>
      <c r="G255" s="154">
        <f>'4.1.1'!F271/1.175</f>
        <v>99.727409527076432</v>
      </c>
      <c r="H255" s="154">
        <f t="shared" si="36"/>
        <v>42.537409527076434</v>
      </c>
      <c r="I255" s="154">
        <f>SUM(H253:H255)/3</f>
        <v>43.668926330802776</v>
      </c>
      <c r="J255" s="154">
        <f>'4.1.1'!E271/1.175</f>
        <v>97.544317446808492</v>
      </c>
      <c r="K255" s="154">
        <f t="shared" si="37"/>
        <v>40.354317446808494</v>
      </c>
      <c r="L255" s="154">
        <f>SUM(K253:K255)/3</f>
        <v>41.54292425531915</v>
      </c>
      <c r="M255" s="154">
        <f>'4.1.1'!G271/1.05</f>
        <v>40.882692405320334</v>
      </c>
      <c r="N255" s="106">
        <f t="shared" si="25"/>
        <v>40.882692405320334</v>
      </c>
      <c r="O255" s="154">
        <f>SUM(N253:N255)/3</f>
        <v>41.766693319118694</v>
      </c>
      <c r="P255" s="154">
        <f>'4.1.1'!H271/1.05</f>
        <v>50.466214525174188</v>
      </c>
      <c r="Q255" s="106">
        <f t="shared" si="38"/>
        <v>39.476214525174186</v>
      </c>
      <c r="R255" s="154">
        <f>SUM(Q253:Q255)/3</f>
        <v>39.550302217278528</v>
      </c>
      <c r="S255" s="160">
        <f t="shared" si="32"/>
        <v>2.1830920802679401</v>
      </c>
      <c r="T255" s="161"/>
      <c r="U255" s="161"/>
      <c r="V255" s="161"/>
      <c r="W255" s="161"/>
    </row>
    <row r="256" spans="1:23" ht="14.25" customHeight="1" x14ac:dyDescent="0.2">
      <c r="A256" s="161">
        <v>2010</v>
      </c>
      <c r="B256" s="155">
        <v>40452</v>
      </c>
      <c r="C256" s="161" t="s">
        <v>24</v>
      </c>
      <c r="D256" s="88"/>
      <c r="E256" s="164"/>
      <c r="F256" s="88"/>
      <c r="G256" s="154">
        <f>'4.1.1'!F272/1.175</f>
        <v>102.6296112079004</v>
      </c>
      <c r="H256" s="154">
        <f>G256-58.19</f>
        <v>44.439611207900398</v>
      </c>
      <c r="I256" s="154"/>
      <c r="J256" s="154">
        <f>'4.1.1'!E272/1.175</f>
        <v>99.746473191489343</v>
      </c>
      <c r="K256" s="154">
        <f>J256-58.19</f>
        <v>41.556473191489346</v>
      </c>
      <c r="L256" s="154"/>
      <c r="M256" s="154">
        <f>'4.1.1'!G272/1.05</f>
        <v>43.144726621992078</v>
      </c>
      <c r="N256" s="106">
        <f t="shared" si="25"/>
        <v>43.144726621992078</v>
      </c>
      <c r="O256" s="154"/>
      <c r="P256" s="154">
        <f>'4.1.1'!H272/1.05</f>
        <v>52.216125693275046</v>
      </c>
      <c r="Q256" s="106">
        <f>P256-11.18</f>
        <v>41.036125693275046</v>
      </c>
      <c r="R256" s="154"/>
      <c r="S256" s="160">
        <f t="shared" ref="S256:S287" si="39">H256-K256</f>
        <v>2.8831380164110527</v>
      </c>
      <c r="T256" s="161"/>
      <c r="U256" s="161"/>
      <c r="V256" s="161"/>
      <c r="W256" s="161"/>
    </row>
    <row r="257" spans="1:23" ht="14.25" customHeight="1" x14ac:dyDescent="0.2">
      <c r="A257" s="161">
        <v>2010</v>
      </c>
      <c r="B257" s="155">
        <v>40483</v>
      </c>
      <c r="C257" s="161"/>
      <c r="D257" s="88"/>
      <c r="E257" s="164"/>
      <c r="F257" s="88"/>
      <c r="G257" s="154">
        <f>'4.1.1'!F273/1.175</f>
        <v>104.22960759710776</v>
      </c>
      <c r="H257" s="154">
        <f>G257-58.19</f>
        <v>46.039607597107761</v>
      </c>
      <c r="I257" s="154"/>
      <c r="J257" s="154">
        <f>'4.1.1'!E273/1.175</f>
        <v>101.02285191489361</v>
      </c>
      <c r="K257" s="154">
        <f>J257-58.19</f>
        <v>42.83285191489361</v>
      </c>
      <c r="L257" s="154"/>
      <c r="M257" s="154">
        <f>'4.1.1'!G273/1.05</f>
        <v>44.424225809726885</v>
      </c>
      <c r="N257" s="106">
        <f t="shared" si="25"/>
        <v>44.424225809726885</v>
      </c>
      <c r="O257" s="154"/>
      <c r="P257" s="154">
        <f>'4.1.1'!H273/1.05</f>
        <v>53.129649255614432</v>
      </c>
      <c r="Q257" s="106">
        <f>P257-11.18</f>
        <v>41.949649255614432</v>
      </c>
      <c r="R257" s="154"/>
      <c r="S257" s="160">
        <f t="shared" si="39"/>
        <v>3.2067556822141512</v>
      </c>
      <c r="T257" s="161"/>
      <c r="U257" s="161"/>
      <c r="V257" s="161"/>
      <c r="W257" s="161"/>
    </row>
    <row r="258" spans="1:23" ht="14.25" customHeight="1" x14ac:dyDescent="0.2">
      <c r="A258" s="161">
        <v>2010</v>
      </c>
      <c r="B258" s="155">
        <v>40513</v>
      </c>
      <c r="C258" s="161"/>
      <c r="D258" s="88"/>
      <c r="E258" s="164"/>
      <c r="F258" s="88"/>
      <c r="G258" s="154">
        <f>'4.1.1'!F274/1.175</f>
        <v>107.02955524061419</v>
      </c>
      <c r="H258" s="154">
        <f>G258-58.19</f>
        <v>48.839555240614189</v>
      </c>
      <c r="I258" s="154">
        <f>SUM(H256:H258)/3</f>
        <v>46.43959134854078</v>
      </c>
      <c r="J258" s="154">
        <f>'4.1.1'!E274/1.175</f>
        <v>103.49509872340427</v>
      </c>
      <c r="K258" s="154">
        <f>J258-58.19</f>
        <v>45.305098723404271</v>
      </c>
      <c r="L258" s="154">
        <f>SUM(K256:K258)/3</f>
        <v>43.23147460992908</v>
      </c>
      <c r="M258" s="154">
        <f>'4.1.1'!G274/1.05</f>
        <v>47.855666818966391</v>
      </c>
      <c r="N258" s="106">
        <f t="shared" si="25"/>
        <v>47.855666818966391</v>
      </c>
      <c r="O258" s="154">
        <f>SUM(N256:N258)/3</f>
        <v>45.141539750228453</v>
      </c>
      <c r="P258" s="154">
        <f>'4.1.1'!H274/1.05</f>
        <v>56.970966130585467</v>
      </c>
      <c r="Q258" s="106">
        <f>P258-11.18</f>
        <v>45.790966130585467</v>
      </c>
      <c r="R258" s="154">
        <f>SUM(Q256:Q258)/3</f>
        <v>42.925580359824984</v>
      </c>
      <c r="S258" s="160">
        <f t="shared" si="39"/>
        <v>3.534456517209918</v>
      </c>
      <c r="T258" s="154">
        <f>AVERAGE(G247:G258)</f>
        <v>101.49670424900027</v>
      </c>
      <c r="U258" s="154">
        <f>AVERAGE(H247:H258)</f>
        <v>44.306704249000262</v>
      </c>
      <c r="V258" s="154">
        <f>AVERAGE(J247:J258)</f>
        <v>99.491549787234035</v>
      </c>
      <c r="W258" s="154">
        <f>AVERAGE(K247:K258)</f>
        <v>42.301549787234045</v>
      </c>
    </row>
    <row r="259" spans="1:23" ht="14.25" customHeight="1" x14ac:dyDescent="0.2">
      <c r="A259" s="161">
        <v>2011</v>
      </c>
      <c r="B259" s="155">
        <v>40544</v>
      </c>
      <c r="C259" s="161" t="s">
        <v>25</v>
      </c>
      <c r="D259" s="88"/>
      <c r="E259" s="164"/>
      <c r="F259" s="88"/>
      <c r="G259" s="154">
        <f>'4.1.1'!F275/1.2</f>
        <v>110.06487834819366</v>
      </c>
      <c r="H259" s="154">
        <f>G259-58.95</f>
        <v>51.114878348193656</v>
      </c>
      <c r="I259" s="154"/>
      <c r="J259" s="154">
        <f>'4.1.1'!E275/1.2</f>
        <v>106.27142991691949</v>
      </c>
      <c r="K259" s="154">
        <f>J259-58.95</f>
        <v>47.321429916919485</v>
      </c>
      <c r="L259" s="154"/>
      <c r="M259" s="154">
        <f>'4.1.1'!G275/1.05</f>
        <v>52.511156540463922</v>
      </c>
      <c r="N259" s="106">
        <f t="shared" si="25"/>
        <v>52.511156540463922</v>
      </c>
      <c r="O259" s="154"/>
      <c r="P259" s="154">
        <f>'4.1.1'!H275/1.05</f>
        <v>58.953854828987538</v>
      </c>
      <c r="Q259" s="106">
        <f>P259-11.33</f>
        <v>47.62385482898754</v>
      </c>
      <c r="R259" s="154"/>
      <c r="S259" s="160">
        <f t="shared" si="39"/>
        <v>3.7934484312741716</v>
      </c>
      <c r="T259" s="161"/>
      <c r="U259" s="161"/>
      <c r="V259" s="161"/>
      <c r="W259" s="161"/>
    </row>
    <row r="260" spans="1:23" ht="14.25" customHeight="1" x14ac:dyDescent="0.2">
      <c r="A260" s="161">
        <v>2011</v>
      </c>
      <c r="B260" s="155">
        <v>40575</v>
      </c>
      <c r="C260" s="161"/>
      <c r="D260" s="88"/>
      <c r="E260" s="164"/>
      <c r="F260" s="88"/>
      <c r="G260" s="154">
        <f>'4.1.1'!F276/1.2</f>
        <v>111.20476177290428</v>
      </c>
      <c r="H260" s="154">
        <f>G260-58.95</f>
        <v>52.254761772904274</v>
      </c>
      <c r="I260" s="154"/>
      <c r="J260" s="154">
        <f>'4.1.1'!E276/1.2</f>
        <v>106.97173775107571</v>
      </c>
      <c r="K260" s="154">
        <f>J260-58.95</f>
        <v>48.021737751075705</v>
      </c>
      <c r="L260" s="154"/>
      <c r="M260" s="154">
        <f>'4.1.1'!G276/1.05</f>
        <v>52.950296236202277</v>
      </c>
      <c r="N260" s="106">
        <f t="shared" si="25"/>
        <v>52.950296236202277</v>
      </c>
      <c r="O260" s="154"/>
      <c r="P260" s="154">
        <f>'4.1.1'!H276/1.05</f>
        <v>61.131717824448025</v>
      </c>
      <c r="Q260" s="106">
        <f>P260-11.33</f>
        <v>49.801717824448026</v>
      </c>
      <c r="R260" s="154"/>
      <c r="S260" s="160">
        <f t="shared" si="39"/>
        <v>4.2330240218285695</v>
      </c>
      <c r="T260" s="161"/>
      <c r="U260" s="161"/>
      <c r="V260" s="161"/>
      <c r="W260" s="161"/>
    </row>
    <row r="261" spans="1:23" ht="14.25" customHeight="1" x14ac:dyDescent="0.2">
      <c r="A261" s="161">
        <v>2011</v>
      </c>
      <c r="B261" s="155">
        <v>40603</v>
      </c>
      <c r="C261" s="161"/>
      <c r="D261" s="88"/>
      <c r="E261" s="164"/>
      <c r="F261" s="88"/>
      <c r="G261" s="154">
        <f>'4.1.1'!F277/1.2</f>
        <v>115.10523388898118</v>
      </c>
      <c r="H261" s="154">
        <f>G261-58.95</f>
        <v>56.155233888981172</v>
      </c>
      <c r="I261" s="154">
        <f>SUM(H259:H261)/3</f>
        <v>53.174958003359698</v>
      </c>
      <c r="J261" s="154">
        <f>'4.1.1'!E277/1.2</f>
        <v>109.9103216148157</v>
      </c>
      <c r="K261" s="154">
        <f>J261-58.95</f>
        <v>50.960321614815697</v>
      </c>
      <c r="L261" s="154">
        <f>SUM(K259:K261)/3</f>
        <v>48.767829760936962</v>
      </c>
      <c r="M261" s="154">
        <f>'4.1.1'!G277/1.05</f>
        <v>54.854266538830295</v>
      </c>
      <c r="N261" s="106">
        <f t="shared" si="25"/>
        <v>54.854266538830295</v>
      </c>
      <c r="O261" s="154">
        <f>SUM(N259:N261)/3</f>
        <v>53.438573105165496</v>
      </c>
      <c r="P261" s="154">
        <f>'4.1.1'!H277/1.05</f>
        <v>63.910539272251718</v>
      </c>
      <c r="Q261" s="106">
        <f>P261-11.33</f>
        <v>52.58053927225172</v>
      </c>
      <c r="R261" s="154">
        <f>SUM(Q259:Q261)/3</f>
        <v>50.002037308562429</v>
      </c>
      <c r="S261" s="160">
        <f t="shared" si="39"/>
        <v>5.1949122741654747</v>
      </c>
      <c r="T261" s="161"/>
      <c r="U261" s="161"/>
      <c r="V261" s="161"/>
      <c r="W261" s="161"/>
    </row>
    <row r="262" spans="1:23" ht="14.25" customHeight="1" x14ac:dyDescent="0.2">
      <c r="A262" s="161">
        <v>2011</v>
      </c>
      <c r="B262" s="155">
        <v>40634</v>
      </c>
      <c r="C262" s="161" t="s">
        <v>24</v>
      </c>
      <c r="D262" s="88"/>
      <c r="E262" s="88"/>
      <c r="F262" s="88"/>
      <c r="G262" s="154">
        <f>'4.1.1'!F278/1.2</f>
        <v>117.60231766074095</v>
      </c>
      <c r="H262" s="154">
        <f t="shared" ref="H262:H283" si="40">G262-57.95</f>
        <v>59.652317660740948</v>
      </c>
      <c r="I262" s="154"/>
      <c r="J262" s="154">
        <f>'4.1.1'!E278/1.2</f>
        <v>112.28517141554141</v>
      </c>
      <c r="K262" s="154">
        <f t="shared" ref="K262:K302" si="41">J262-57.95</f>
        <v>54.33517141554141</v>
      </c>
      <c r="L262" s="154"/>
      <c r="M262" s="154">
        <f>'4.1.1'!G278/1.05</f>
        <v>58.293556555301528</v>
      </c>
      <c r="N262" s="106">
        <f t="shared" si="25"/>
        <v>58.293556555301528</v>
      </c>
      <c r="O262" s="154"/>
      <c r="P262" s="154">
        <f>'4.1.1'!H278/1.05</f>
        <v>67.940349257635191</v>
      </c>
      <c r="Q262" s="106">
        <f t="shared" ref="Q262:Q278" si="42">P262-11.14</f>
        <v>56.80034925763519</v>
      </c>
      <c r="R262" s="154"/>
      <c r="S262" s="160">
        <f t="shared" si="39"/>
        <v>5.3171462451995382</v>
      </c>
      <c r="T262" s="161"/>
      <c r="U262" s="161"/>
      <c r="V262" s="161"/>
      <c r="W262" s="161"/>
    </row>
    <row r="263" spans="1:23" ht="14.25" customHeight="1" x14ac:dyDescent="0.2">
      <c r="A263" s="161">
        <v>2011</v>
      </c>
      <c r="B263" s="155">
        <v>40664</v>
      </c>
      <c r="C263" s="161"/>
      <c r="D263" s="88"/>
      <c r="E263" s="88"/>
      <c r="F263" s="88"/>
      <c r="G263" s="154">
        <f>'4.1.1'!F279/1.2</f>
        <v>117.9227280279116</v>
      </c>
      <c r="H263" s="154">
        <f t="shared" si="40"/>
        <v>59.9727280279116</v>
      </c>
      <c r="I263" s="154"/>
      <c r="J263" s="154">
        <f>'4.1.1'!E279/1.2</f>
        <v>113.92172089703172</v>
      </c>
      <c r="K263" s="154">
        <f t="shared" si="41"/>
        <v>55.971720897031716</v>
      </c>
      <c r="L263" s="154"/>
      <c r="M263" s="154">
        <f>'4.1.1'!G279/1.05</f>
        <v>57.535875310371956</v>
      </c>
      <c r="N263" s="106">
        <f t="shared" ref="N263:N275" si="43">M263-0</f>
        <v>57.535875310371956</v>
      </c>
      <c r="O263" s="154"/>
      <c r="P263" s="154">
        <f>'4.1.1'!H279/1.05</f>
        <v>65.840822370951614</v>
      </c>
      <c r="Q263" s="106">
        <f t="shared" si="42"/>
        <v>54.700822370951613</v>
      </c>
      <c r="R263" s="154"/>
      <c r="S263" s="160">
        <f t="shared" si="39"/>
        <v>4.0010071308798842</v>
      </c>
      <c r="T263" s="161"/>
      <c r="U263" s="161"/>
      <c r="V263" s="161"/>
      <c r="W263" s="161"/>
    </row>
    <row r="264" spans="1:23" ht="14.25" customHeight="1" x14ac:dyDescent="0.2">
      <c r="A264" s="161">
        <v>2011</v>
      </c>
      <c r="B264" s="155">
        <v>40695</v>
      </c>
      <c r="C264" s="161"/>
      <c r="D264" s="88"/>
      <c r="E264" s="88"/>
      <c r="F264" s="88"/>
      <c r="G264" s="154">
        <f>'4.1.1'!F280/1.2</f>
        <v>116.36862574070999</v>
      </c>
      <c r="H264" s="154">
        <f t="shared" si="40"/>
        <v>58.418625740709984</v>
      </c>
      <c r="I264" s="154">
        <f>SUM(H262:H264)/3</f>
        <v>59.347890476454175</v>
      </c>
      <c r="J264" s="154">
        <f>'4.1.1'!E280/1.2</f>
        <v>112.97062191422283</v>
      </c>
      <c r="K264" s="154">
        <f t="shared" si="41"/>
        <v>55.020621914222829</v>
      </c>
      <c r="L264" s="154">
        <f>SUM(K262:K264)/3</f>
        <v>55.109171408931985</v>
      </c>
      <c r="M264" s="154">
        <f>'4.1.1'!G280/1.05</f>
        <v>56.034225729527748</v>
      </c>
      <c r="N264" s="106">
        <f t="shared" si="43"/>
        <v>56.034225729527748</v>
      </c>
      <c r="O264" s="154">
        <f>SUM(N262:N264)/3</f>
        <v>57.287885865067075</v>
      </c>
      <c r="P264" s="154">
        <f>'4.1.1'!H280/1.05</f>
        <v>64.87880606200477</v>
      </c>
      <c r="Q264" s="106">
        <f t="shared" si="42"/>
        <v>53.73880606200477</v>
      </c>
      <c r="R264" s="154">
        <f>SUM(Q262:Q264)/3</f>
        <v>55.079992563530517</v>
      </c>
      <c r="S264" s="160">
        <f t="shared" si="39"/>
        <v>3.3980038264871553</v>
      </c>
      <c r="T264" s="161"/>
      <c r="U264" s="161"/>
      <c r="V264" s="161"/>
      <c r="W264" s="161"/>
    </row>
    <row r="265" spans="1:23" ht="14.25" customHeight="1" x14ac:dyDescent="0.2">
      <c r="A265" s="161">
        <v>2011</v>
      </c>
      <c r="B265" s="155">
        <v>40725</v>
      </c>
      <c r="C265" s="161"/>
      <c r="D265" s="155"/>
      <c r="E265" s="88"/>
      <c r="F265" s="88"/>
      <c r="G265" s="154">
        <f>'4.1.1'!F281/1.2</f>
        <v>116.18451339277473</v>
      </c>
      <c r="H265" s="154">
        <f t="shared" si="40"/>
        <v>58.23451339277473</v>
      </c>
      <c r="I265" s="154"/>
      <c r="J265" s="154">
        <f>'4.1.1'!E281/1.2</f>
        <v>112.58843763012315</v>
      </c>
      <c r="K265" s="154">
        <f t="shared" si="41"/>
        <v>54.63843763012315</v>
      </c>
      <c r="L265" s="154"/>
      <c r="M265" s="154">
        <f>'4.1.1'!G281/1.05</f>
        <v>55.843798706885956</v>
      </c>
      <c r="N265" s="106">
        <f t="shared" si="43"/>
        <v>55.843798706885956</v>
      </c>
      <c r="O265" s="154"/>
      <c r="P265" s="154">
        <f>'4.1.1'!H281/1.05</f>
        <v>65.320566966689753</v>
      </c>
      <c r="Q265" s="106">
        <f t="shared" si="42"/>
        <v>54.180566966689753</v>
      </c>
      <c r="R265" s="154"/>
      <c r="S265" s="160">
        <f t="shared" si="39"/>
        <v>3.59607576265158</v>
      </c>
      <c r="T265" s="161"/>
      <c r="U265" s="161"/>
      <c r="V265" s="161"/>
      <c r="W265" s="161"/>
    </row>
    <row r="266" spans="1:23" ht="14.25" customHeight="1" x14ac:dyDescent="0.2">
      <c r="A266" s="161">
        <v>2011</v>
      </c>
      <c r="B266" s="155">
        <v>40756</v>
      </c>
      <c r="C266" s="3"/>
      <c r="D266" s="88"/>
      <c r="E266" s="88"/>
      <c r="F266" s="88"/>
      <c r="G266" s="154">
        <f>'4.1.1'!F282/1.2</f>
        <v>116.54366035332558</v>
      </c>
      <c r="H266" s="154">
        <f t="shared" si="40"/>
        <v>58.593660353325575</v>
      </c>
      <c r="I266" s="154"/>
      <c r="J266" s="154">
        <f>'4.1.1'!E282/1.2</f>
        <v>112.78810501060811</v>
      </c>
      <c r="K266" s="154">
        <f t="shared" si="41"/>
        <v>54.838105010608103</v>
      </c>
      <c r="L266" s="154"/>
      <c r="M266" s="154">
        <f>'4.1.1'!G282/1.05</f>
        <v>54.969928952479286</v>
      </c>
      <c r="N266" s="106">
        <f t="shared" si="43"/>
        <v>54.969928952479286</v>
      </c>
      <c r="O266" s="154"/>
      <c r="P266" s="154">
        <f>'4.1.1'!H282/1.05</f>
        <v>64.775478882990996</v>
      </c>
      <c r="Q266" s="106">
        <f t="shared" si="42"/>
        <v>53.635478882990995</v>
      </c>
      <c r="R266" s="154"/>
      <c r="S266" s="160">
        <f t="shared" si="39"/>
        <v>3.7555553427174715</v>
      </c>
      <c r="T266" s="161"/>
      <c r="U266" s="161"/>
      <c r="V266" s="161"/>
      <c r="W266" s="161"/>
    </row>
    <row r="267" spans="1:23" ht="14.25" customHeight="1" x14ac:dyDescent="0.2">
      <c r="A267" s="161">
        <v>2011</v>
      </c>
      <c r="B267" s="155">
        <v>40787</v>
      </c>
      <c r="C267" s="3"/>
      <c r="D267" s="88"/>
      <c r="E267" s="88"/>
      <c r="F267" s="88"/>
      <c r="G267" s="154">
        <f>'4.1.1'!F283/1.2</f>
        <v>115.95868730501557</v>
      </c>
      <c r="H267" s="154">
        <f t="shared" si="40"/>
        <v>58.00868730501557</v>
      </c>
      <c r="I267" s="154">
        <f>SUM(H265:H267)/3</f>
        <v>58.278953683705289</v>
      </c>
      <c r="J267" s="154">
        <f>'4.1.1'!E283/1.2</f>
        <v>112.29160172902665</v>
      </c>
      <c r="K267" s="154">
        <f t="shared" si="41"/>
        <v>54.34160172902665</v>
      </c>
      <c r="L267" s="154">
        <f>SUM(K265:K267)/3</f>
        <v>54.606048123252634</v>
      </c>
      <c r="M267" s="154">
        <f>'4.1.1'!G283/1.05</f>
        <v>54.343260319099237</v>
      </c>
      <c r="N267" s="106">
        <f t="shared" si="43"/>
        <v>54.343260319099237</v>
      </c>
      <c r="O267" s="154">
        <f>SUM(N265:N267)/3</f>
        <v>55.052329326154826</v>
      </c>
      <c r="P267" s="154">
        <f>'4.1.1'!H283/1.05</f>
        <v>64.728479113777979</v>
      </c>
      <c r="Q267" s="106">
        <f t="shared" si="42"/>
        <v>53.588479113777979</v>
      </c>
      <c r="R267" s="154">
        <f>SUM(Q265:Q267)/3</f>
        <v>53.801508321152909</v>
      </c>
      <c r="S267" s="160">
        <f t="shared" si="39"/>
        <v>3.6670855759889207</v>
      </c>
      <c r="T267" s="161"/>
      <c r="U267" s="161"/>
      <c r="V267" s="161"/>
      <c r="W267" s="161"/>
    </row>
    <row r="268" spans="1:23" ht="14.25" customHeight="1" x14ac:dyDescent="0.2">
      <c r="A268" s="161">
        <v>2011</v>
      </c>
      <c r="B268" s="155">
        <v>40817</v>
      </c>
      <c r="C268" s="3"/>
      <c r="D268" s="88"/>
      <c r="E268" s="88"/>
      <c r="F268" s="88"/>
      <c r="G268" s="154">
        <f>'4.1.1'!F284/1.2</f>
        <v>116.13904902992374</v>
      </c>
      <c r="H268" s="154">
        <f t="shared" si="40"/>
        <v>58.189049029923737</v>
      </c>
      <c r="I268" s="154"/>
      <c r="J268" s="154">
        <f>'4.1.1'!E284/1.2</f>
        <v>111.63789185652251</v>
      </c>
      <c r="K268" s="154">
        <f t="shared" si="41"/>
        <v>53.687891856522512</v>
      </c>
      <c r="L268" s="154"/>
      <c r="M268" s="154">
        <f>'4.1.1'!G284/1.05</f>
        <v>54.702785357818918</v>
      </c>
      <c r="N268" s="106">
        <f t="shared" si="43"/>
        <v>54.702785357818918</v>
      </c>
      <c r="O268" s="154"/>
      <c r="P268" s="154">
        <f>'4.1.1'!H284/1.05</f>
        <v>65.728806062004764</v>
      </c>
      <c r="Q268" s="106">
        <f t="shared" si="42"/>
        <v>54.588806062004764</v>
      </c>
      <c r="R268" s="154"/>
      <c r="S268" s="160">
        <f t="shared" si="39"/>
        <v>4.501157173401225</v>
      </c>
      <c r="T268" s="161"/>
      <c r="U268" s="161"/>
      <c r="V268" s="161"/>
      <c r="W268" s="161"/>
    </row>
    <row r="269" spans="1:23" ht="14.25" customHeight="1" x14ac:dyDescent="0.2">
      <c r="A269" s="161">
        <v>2011</v>
      </c>
      <c r="B269" s="155">
        <v>40848</v>
      </c>
      <c r="C269" s="155"/>
      <c r="D269" s="88"/>
      <c r="E269" s="88"/>
      <c r="F269" s="88"/>
      <c r="G269" s="154">
        <f>'4.1.1'!F285/1.2</f>
        <v>116.878476952613</v>
      </c>
      <c r="H269" s="154">
        <f t="shared" si="40"/>
        <v>58.928476952612996</v>
      </c>
      <c r="I269" s="154"/>
      <c r="J269" s="154">
        <f>'4.1.1'!E285/1.2</f>
        <v>110.9797409434299</v>
      </c>
      <c r="K269" s="154">
        <f t="shared" si="41"/>
        <v>53.0297409434299</v>
      </c>
      <c r="L269" s="154"/>
      <c r="M269" s="154">
        <f>'4.1.1'!G285/1.05</f>
        <v>55.144337094672665</v>
      </c>
      <c r="N269" s="106">
        <f t="shared" si="43"/>
        <v>55.144337094672665</v>
      </c>
      <c r="O269" s="154"/>
      <c r="P269" s="154">
        <f>'4.1.1'!H285/1.05</f>
        <v>67.23077159781522</v>
      </c>
      <c r="Q269" s="106">
        <f t="shared" si="42"/>
        <v>56.09077159781522</v>
      </c>
      <c r="R269" s="154"/>
      <c r="S269" s="160">
        <f t="shared" si="39"/>
        <v>5.8987360091830965</v>
      </c>
      <c r="T269" s="161"/>
      <c r="U269" s="161"/>
      <c r="V269" s="161"/>
      <c r="W269" s="161"/>
    </row>
    <row r="270" spans="1:23" ht="14.25" customHeight="1" x14ac:dyDescent="0.2">
      <c r="A270" s="161">
        <v>2011</v>
      </c>
      <c r="B270" s="155">
        <v>40878</v>
      </c>
      <c r="C270" s="155"/>
      <c r="D270" s="88"/>
      <c r="E270" s="88"/>
      <c r="F270" s="88"/>
      <c r="G270" s="154">
        <f>'4.1.1'!F286/1.2</f>
        <v>117.18833831754995</v>
      </c>
      <c r="H270" s="154">
        <f t="shared" si="40"/>
        <v>59.238338317549946</v>
      </c>
      <c r="I270" s="154">
        <f>SUM(H268:H270)/3</f>
        <v>58.7852881000289</v>
      </c>
      <c r="J270" s="154">
        <f>'4.1.1'!E286/1.2</f>
        <v>110.07112109134893</v>
      </c>
      <c r="K270" s="154">
        <f t="shared" si="41"/>
        <v>52.121121091348925</v>
      </c>
      <c r="L270" s="154">
        <f>SUM(K268:K270)/3</f>
        <v>52.946251297100446</v>
      </c>
      <c r="M270" s="154">
        <f>'4.1.1'!G286/1.05</f>
        <v>57.702200260589528</v>
      </c>
      <c r="N270" s="106">
        <f t="shared" si="43"/>
        <v>57.702200260589528</v>
      </c>
      <c r="O270" s="154">
        <f>SUM(N268:N270)/3</f>
        <v>55.849774237693708</v>
      </c>
      <c r="P270" s="154">
        <f>'4.1.1'!H286/1.05</f>
        <v>67.893437956765894</v>
      </c>
      <c r="Q270" s="106">
        <f t="shared" si="42"/>
        <v>56.753437956765893</v>
      </c>
      <c r="R270" s="154">
        <f>SUM(Q268:Q270)/3</f>
        <v>55.811005205528623</v>
      </c>
      <c r="S270" s="160">
        <f t="shared" si="39"/>
        <v>7.1172172262010207</v>
      </c>
      <c r="T270" s="154">
        <f>AVERAGE(G259:G270)</f>
        <v>115.59677256588701</v>
      </c>
      <c r="U270" s="154">
        <f>AVERAGE(H259:H270)</f>
        <v>57.396772565887012</v>
      </c>
      <c r="V270" s="154">
        <f>AVERAGE(J259:J270)</f>
        <v>111.05732514755552</v>
      </c>
      <c r="W270" s="154">
        <f>AVERAGE(K259:K270)</f>
        <v>52.857325147555514</v>
      </c>
    </row>
    <row r="271" spans="1:23" ht="14.25" customHeight="1" x14ac:dyDescent="0.2">
      <c r="A271" s="3">
        <v>2012</v>
      </c>
      <c r="B271" s="155">
        <v>40909</v>
      </c>
      <c r="C271" s="155"/>
      <c r="D271" s="88"/>
      <c r="E271" s="88"/>
      <c r="F271" s="88"/>
      <c r="G271" s="154">
        <f>'4.1.1'!F287/1.2</f>
        <v>117.78708441786196</v>
      </c>
      <c r="H271" s="154">
        <f t="shared" si="40"/>
        <v>59.837084417861959</v>
      </c>
      <c r="I271" s="154"/>
      <c r="J271" s="154">
        <f>'4.1.1'!E287/1.2</f>
        <v>110.73944936846907</v>
      </c>
      <c r="K271" s="154">
        <f t="shared" si="41"/>
        <v>52.789449368469064</v>
      </c>
      <c r="L271" s="154"/>
      <c r="M271" s="154">
        <f>'4.1.1'!G287/1.05</f>
        <v>58.130820856995356</v>
      </c>
      <c r="N271" s="106">
        <f t="shared" si="43"/>
        <v>58.130820856995356</v>
      </c>
      <c r="O271" s="154"/>
      <c r="P271" s="154">
        <f>'4.1.1'!H287/1.05</f>
        <v>67.375840449265326</v>
      </c>
      <c r="Q271" s="106">
        <f t="shared" si="42"/>
        <v>56.235840449265325</v>
      </c>
      <c r="R271" s="154"/>
      <c r="S271" s="160">
        <f t="shared" si="39"/>
        <v>7.0476350493928948</v>
      </c>
      <c r="T271" s="161"/>
      <c r="U271" s="161"/>
      <c r="V271" s="161"/>
      <c r="W271" s="161"/>
    </row>
    <row r="272" spans="1:23" ht="14.25" customHeight="1" x14ac:dyDescent="0.2">
      <c r="A272" s="3">
        <v>2012</v>
      </c>
      <c r="B272" s="155">
        <v>40940</v>
      </c>
      <c r="C272" s="155"/>
      <c r="D272" s="88"/>
      <c r="E272" s="88"/>
      <c r="F272" s="88"/>
      <c r="G272" s="154">
        <f>'4.1.1'!F288/1.2</f>
        <v>118.80395968322532</v>
      </c>
      <c r="H272" s="154">
        <f t="shared" si="40"/>
        <v>60.853959683225312</v>
      </c>
      <c r="I272" s="154"/>
      <c r="J272" s="154">
        <f>'4.1.1'!E288/1.2</f>
        <v>112.13113784625149</v>
      </c>
      <c r="K272" s="154">
        <f t="shared" si="41"/>
        <v>54.181137846251488</v>
      </c>
      <c r="L272" s="154"/>
      <c r="M272" s="154">
        <f>'4.1.1'!G288/1.05</f>
        <v>58.588833984807145</v>
      </c>
      <c r="N272" s="106">
        <f t="shared" si="43"/>
        <v>58.588833984807145</v>
      </c>
      <c r="O272" s="154"/>
      <c r="P272" s="154">
        <f>'4.1.1'!H288/1.05</f>
        <v>67.941910916224316</v>
      </c>
      <c r="Q272" s="106">
        <f t="shared" si="42"/>
        <v>56.801910916224315</v>
      </c>
      <c r="R272" s="154"/>
      <c r="S272" s="160">
        <f t="shared" si="39"/>
        <v>6.6728218369738244</v>
      </c>
      <c r="T272" s="161"/>
      <c r="U272" s="161"/>
      <c r="V272" s="161"/>
      <c r="W272" s="161"/>
    </row>
    <row r="273" spans="1:23" ht="14.25" customHeight="1" x14ac:dyDescent="0.2">
      <c r="A273" s="3">
        <v>2012</v>
      </c>
      <c r="B273" s="155">
        <v>40969</v>
      </c>
      <c r="C273" s="155"/>
      <c r="D273" s="88"/>
      <c r="E273" s="88"/>
      <c r="F273" s="88"/>
      <c r="G273" s="154">
        <f>'4.1.1'!F289/1.2</f>
        <v>120.86980118513594</v>
      </c>
      <c r="H273" s="154">
        <f t="shared" si="40"/>
        <v>62.919801185135938</v>
      </c>
      <c r="I273" s="154">
        <f>SUM(H271:H273)/3</f>
        <v>61.203615095407734</v>
      </c>
      <c r="J273" s="154">
        <f>'4.1.1'!E289/1.2</f>
        <v>114.72697241885274</v>
      </c>
      <c r="K273" s="154">
        <f t="shared" si="41"/>
        <v>56.776972418852736</v>
      </c>
      <c r="L273" s="154">
        <f>SUM(K271:K273)/3</f>
        <v>54.58251987785777</v>
      </c>
      <c r="M273" s="154">
        <f>'4.1.1'!G289/1.05</f>
        <v>60.261950679307454</v>
      </c>
      <c r="N273" s="106">
        <f t="shared" si="43"/>
        <v>60.261950679307454</v>
      </c>
      <c r="O273" s="154">
        <f>SUM(N271:N273)/3</f>
        <v>58.993868507036659</v>
      </c>
      <c r="P273" s="154">
        <f>'4.1.1'!H289/1.05</f>
        <v>70.176211180124227</v>
      </c>
      <c r="Q273" s="106">
        <f t="shared" si="42"/>
        <v>59.036211180124226</v>
      </c>
      <c r="R273" s="154">
        <f>SUM(Q271:Q273)/3</f>
        <v>57.357987515204627</v>
      </c>
      <c r="S273" s="160">
        <f t="shared" si="39"/>
        <v>6.142828766283202</v>
      </c>
      <c r="T273" s="161"/>
      <c r="U273" s="161"/>
      <c r="V273" s="161"/>
      <c r="W273" s="161"/>
    </row>
    <row r="274" spans="1:23" ht="14.25" customHeight="1" x14ac:dyDescent="0.2">
      <c r="A274" s="3">
        <v>2012</v>
      </c>
      <c r="B274" s="155">
        <v>41000</v>
      </c>
      <c r="C274" s="155"/>
      <c r="D274" s="88"/>
      <c r="E274" s="88"/>
      <c r="F274" s="88"/>
      <c r="G274" s="154">
        <f>'4.1.1'!F290/1.2</f>
        <v>123.15240026951687</v>
      </c>
      <c r="H274" s="154">
        <f t="shared" si="40"/>
        <v>65.202400269516872</v>
      </c>
      <c r="I274" s="154"/>
      <c r="J274" s="154">
        <f>'4.1.1'!E290/1.2</f>
        <v>118.11535353835782</v>
      </c>
      <c r="K274" s="154">
        <f t="shared" si="41"/>
        <v>60.16535353835782</v>
      </c>
      <c r="L274" s="154"/>
      <c r="M274" s="154">
        <f>'4.1.1'!G290/1.05</f>
        <v>61.333333333333336</v>
      </c>
      <c r="N274" s="106">
        <f t="shared" si="43"/>
        <v>61.333333333333336</v>
      </c>
      <c r="O274" s="154"/>
      <c r="P274" s="154">
        <f>'4.1.1'!H290/1.05</f>
        <v>71.038095238095238</v>
      </c>
      <c r="Q274" s="106">
        <f t="shared" si="42"/>
        <v>59.898095238095237</v>
      </c>
      <c r="R274" s="154"/>
      <c r="S274" s="160">
        <f t="shared" si="39"/>
        <v>5.0370467311590517</v>
      </c>
      <c r="T274" s="161"/>
      <c r="U274" s="161"/>
      <c r="V274" s="161"/>
      <c r="W274" s="161"/>
    </row>
    <row r="275" spans="1:23" ht="14.25" customHeight="1" x14ac:dyDescent="0.2">
      <c r="A275" s="3">
        <v>2012</v>
      </c>
      <c r="B275" s="155">
        <v>41030</v>
      </c>
      <c r="C275" s="155"/>
      <c r="D275" s="88"/>
      <c r="E275" s="88"/>
      <c r="F275" s="88"/>
      <c r="G275" s="154">
        <f>'4.1.1'!F291/1.2</f>
        <v>120.00908504938891</v>
      </c>
      <c r="H275" s="154">
        <f t="shared" si="40"/>
        <v>62.059085049388912</v>
      </c>
      <c r="I275" s="154"/>
      <c r="J275" s="154">
        <f>'4.1.1'!E291/1.2</f>
        <v>114.73033749999999</v>
      </c>
      <c r="K275" s="154">
        <f t="shared" si="41"/>
        <v>56.780337499999987</v>
      </c>
      <c r="L275" s="154"/>
      <c r="M275" s="154">
        <f>'4.1.1'!G291/1.05</f>
        <v>56.285037365969885</v>
      </c>
      <c r="N275" s="106">
        <f t="shared" si="43"/>
        <v>56.285037365969885</v>
      </c>
      <c r="O275" s="154"/>
      <c r="P275" s="154">
        <f>'4.1.1'!H291/1.05</f>
        <v>66.560383884193399</v>
      </c>
      <c r="Q275" s="106">
        <f t="shared" si="42"/>
        <v>55.420383884193399</v>
      </c>
      <c r="R275" s="154"/>
      <c r="S275" s="160">
        <f t="shared" si="39"/>
        <v>5.2787475493889247</v>
      </c>
      <c r="T275" s="161"/>
      <c r="U275" s="161"/>
      <c r="V275" s="161"/>
      <c r="W275" s="161"/>
    </row>
    <row r="276" spans="1:23" ht="14.25" customHeight="1" x14ac:dyDescent="0.2">
      <c r="A276" s="3">
        <v>2012</v>
      </c>
      <c r="B276" s="155">
        <v>41061</v>
      </c>
      <c r="C276" s="155"/>
      <c r="D276" s="88"/>
      <c r="E276" s="88"/>
      <c r="F276" s="88"/>
      <c r="G276" s="154">
        <f>'4.1.1'!F292/1.2</f>
        <v>114.53124309392268</v>
      </c>
      <c r="H276" s="154">
        <f t="shared" si="40"/>
        <v>56.58124309392268</v>
      </c>
      <c r="I276" s="154">
        <f>SUM(H274:H276)/3</f>
        <v>61.280909470942824</v>
      </c>
      <c r="J276" s="154">
        <f>'4.1.1'!E292/1.2</f>
        <v>109.69576333333335</v>
      </c>
      <c r="K276" s="154">
        <f t="shared" si="41"/>
        <v>51.745763333333343</v>
      </c>
      <c r="L276" s="154">
        <f>SUM(K274:K276)/3</f>
        <v>56.230484790563715</v>
      </c>
      <c r="M276" s="154">
        <f>'4.1.1'!G292/1.05</f>
        <v>51.90554171630744</v>
      </c>
      <c r="N276" s="154">
        <f t="shared" ref="N276:R276" si="44">SUM(M274:M276)/3</f>
        <v>56.507970805203549</v>
      </c>
      <c r="O276" s="154">
        <f t="shared" si="44"/>
        <v>58.04211383483559</v>
      </c>
      <c r="P276" s="154">
        <f>'4.1.1'!H292/1.05</f>
        <v>62.471067439321395</v>
      </c>
      <c r="Q276" s="106">
        <f t="shared" si="42"/>
        <v>51.331067439321394</v>
      </c>
      <c r="R276" s="154">
        <f t="shared" si="44"/>
        <v>55.54984885387001</v>
      </c>
      <c r="S276" s="160">
        <f t="shared" si="39"/>
        <v>4.8354797605893367</v>
      </c>
      <c r="T276" s="161"/>
      <c r="U276" s="161"/>
      <c r="V276" s="161"/>
      <c r="W276" s="161"/>
    </row>
    <row r="277" spans="1:23" ht="14.25" customHeight="1" x14ac:dyDescent="0.2">
      <c r="A277" s="3">
        <v>2012</v>
      </c>
      <c r="B277" s="155">
        <v>41091</v>
      </c>
      <c r="C277" s="155"/>
      <c r="D277" s="88"/>
      <c r="E277" s="88"/>
      <c r="F277" s="88"/>
      <c r="G277" s="154">
        <f>'4.1.1'!F293/1.2</f>
        <v>113.82707014900386</v>
      </c>
      <c r="H277" s="154">
        <f t="shared" si="40"/>
        <v>55.877070149003856</v>
      </c>
      <c r="I277" s="154"/>
      <c r="J277" s="154">
        <f>'4.1.1'!E293/1.2</f>
        <v>109.237295</v>
      </c>
      <c r="K277" s="154">
        <f t="shared" si="41"/>
        <v>51.287295</v>
      </c>
      <c r="L277" s="154"/>
      <c r="M277" s="154">
        <f>'4.1.1'!G293/1.05</f>
        <v>51.181441568287653</v>
      </c>
      <c r="N277" s="106">
        <f t="shared" ref="N277:N288" si="45">M277-0</f>
        <v>51.181441568287653</v>
      </c>
      <c r="O277" s="154"/>
      <c r="P277" s="154">
        <f>'4.1.1'!H293/1.05</f>
        <v>64.128897440008558</v>
      </c>
      <c r="Q277" s="106">
        <f t="shared" si="42"/>
        <v>52.988897440008557</v>
      </c>
      <c r="R277" s="154"/>
      <c r="S277" s="160">
        <f t="shared" si="39"/>
        <v>4.5897751490038559</v>
      </c>
      <c r="T277" s="161"/>
      <c r="U277" s="161"/>
      <c r="V277" s="161"/>
      <c r="W277" s="161"/>
    </row>
    <row r="278" spans="1:23" ht="14.25" customHeight="1" x14ac:dyDescent="0.2">
      <c r="A278" s="3">
        <v>2012</v>
      </c>
      <c r="B278" s="155">
        <v>41122</v>
      </c>
      <c r="C278" s="155"/>
      <c r="D278" s="88"/>
      <c r="E278" s="88"/>
      <c r="F278" s="88"/>
      <c r="G278" s="154">
        <f>'4.1.1'!F294/1.2</f>
        <v>116.17121630671356</v>
      </c>
      <c r="H278" s="154">
        <f t="shared" si="40"/>
        <v>58.221216306713558</v>
      </c>
      <c r="I278" s="154"/>
      <c r="J278" s="154">
        <f>'4.1.1'!E294/1.2</f>
        <v>111.77869166666667</v>
      </c>
      <c r="K278" s="154">
        <f t="shared" si="41"/>
        <v>53.828691666666671</v>
      </c>
      <c r="L278" s="154"/>
      <c r="M278" s="154">
        <f>'4.1.1'!G294/1.05</f>
        <v>55.116031264666582</v>
      </c>
      <c r="N278" s="106">
        <f t="shared" si="45"/>
        <v>55.116031264666582</v>
      </c>
      <c r="O278" s="154"/>
      <c r="P278" s="154">
        <f>'4.1.1'!H294/1.05</f>
        <v>67.678885605869738</v>
      </c>
      <c r="Q278" s="106">
        <f t="shared" si="42"/>
        <v>56.538885605869737</v>
      </c>
      <c r="R278" s="154"/>
      <c r="S278" s="160">
        <f t="shared" si="39"/>
        <v>4.3925246400468865</v>
      </c>
      <c r="T278" s="161"/>
      <c r="U278" s="161"/>
      <c r="V278" s="161"/>
      <c r="W278" s="161"/>
    </row>
    <row r="279" spans="1:23" ht="14.25" customHeight="1" x14ac:dyDescent="0.2">
      <c r="A279" s="3">
        <v>2012</v>
      </c>
      <c r="B279" s="155">
        <v>41153</v>
      </c>
      <c r="C279" s="155"/>
      <c r="D279" s="88"/>
      <c r="E279" s="88"/>
      <c r="F279" s="88"/>
      <c r="G279" s="154">
        <f>'4.1.1'!F295/1.2</f>
        <v>119.98170684748035</v>
      </c>
      <c r="H279" s="154">
        <f t="shared" si="40"/>
        <v>62.031706847480351</v>
      </c>
      <c r="I279" s="154">
        <f>SUM(H277:H279)/3</f>
        <v>58.709997767732581</v>
      </c>
      <c r="J279" s="154">
        <f>'4.1.1'!E295/1.2</f>
        <v>115.94070333333333</v>
      </c>
      <c r="K279" s="154">
        <f t="shared" si="41"/>
        <v>57.990703333333329</v>
      </c>
      <c r="L279" s="154">
        <f>SUM(K277:K279)/3</f>
        <v>54.368896666666672</v>
      </c>
      <c r="M279" s="154">
        <f>'4.1.1'!G295/1.05</f>
        <v>57.759967868876124</v>
      </c>
      <c r="N279" s="106">
        <f t="shared" si="45"/>
        <v>57.759967868876124</v>
      </c>
      <c r="O279" s="154">
        <f>SUM(N277:N279)/3</f>
        <v>54.685813567276789</v>
      </c>
      <c r="P279" s="154">
        <f>'4.1.1'!H295/1.05</f>
        <v>69.481423456026647</v>
      </c>
      <c r="Q279" s="106">
        <f t="shared" ref="Q279:Q301" si="46">P279-11.14</f>
        <v>58.341423456026646</v>
      </c>
      <c r="R279" s="154">
        <f>SUM(Q277:Q279)/3</f>
        <v>55.956402167301654</v>
      </c>
      <c r="S279" s="160">
        <f t="shared" si="39"/>
        <v>4.0410035141470217</v>
      </c>
      <c r="T279" s="161"/>
      <c r="U279" s="161"/>
      <c r="V279" s="161"/>
      <c r="W279" s="161"/>
    </row>
    <row r="280" spans="1:23" ht="14.25" customHeight="1" x14ac:dyDescent="0.2">
      <c r="A280" s="3">
        <v>2012</v>
      </c>
      <c r="B280" s="155">
        <v>41183</v>
      </c>
      <c r="C280" s="155"/>
      <c r="D280" s="88"/>
      <c r="E280" s="88"/>
      <c r="F280" s="88"/>
      <c r="G280" s="154">
        <f>'4.1.1'!F296/1.2</f>
        <v>119.18196718566888</v>
      </c>
      <c r="H280" s="154">
        <f t="shared" si="40"/>
        <v>61.231967185668879</v>
      </c>
      <c r="I280" s="154"/>
      <c r="J280" s="154">
        <f>'4.1.1'!E296/1.2</f>
        <v>115.06362999999999</v>
      </c>
      <c r="K280" s="154">
        <f t="shared" si="41"/>
        <v>57.113629999999986</v>
      </c>
      <c r="L280" s="154"/>
      <c r="M280" s="154">
        <f>'4.1.1'!G296/1.05</f>
        <v>57.562989638615107</v>
      </c>
      <c r="N280" s="106">
        <f t="shared" si="45"/>
        <v>57.562989638615107</v>
      </c>
      <c r="O280" s="154"/>
      <c r="P280" s="154">
        <f>'4.1.1'!H296/1.05</f>
        <v>69.702254594318092</v>
      </c>
      <c r="Q280" s="106">
        <f t="shared" si="46"/>
        <v>58.562254594318091</v>
      </c>
      <c r="R280" s="154"/>
      <c r="S280" s="160">
        <f t="shared" si="39"/>
        <v>4.1183371856688922</v>
      </c>
      <c r="T280" s="161"/>
      <c r="U280" s="161"/>
      <c r="V280" s="161"/>
      <c r="W280" s="161"/>
    </row>
    <row r="281" spans="1:23" ht="14.25" customHeight="1" x14ac:dyDescent="0.2">
      <c r="A281" s="3">
        <v>2012</v>
      </c>
      <c r="B281" s="155">
        <v>41214</v>
      </c>
      <c r="C281" s="155"/>
      <c r="D281" s="88"/>
      <c r="E281" s="88"/>
      <c r="F281" s="88"/>
      <c r="G281" s="154">
        <f>'4.1.1'!F297/1.2</f>
        <v>117.58269797421731</v>
      </c>
      <c r="H281" s="154">
        <f t="shared" si="40"/>
        <v>59.632697974217308</v>
      </c>
      <c r="I281" s="154"/>
      <c r="J281" s="154">
        <f>'4.1.1'!E297/1.2</f>
        <v>112.11924166666668</v>
      </c>
      <c r="K281" s="154">
        <f t="shared" si="41"/>
        <v>54.169241666666679</v>
      </c>
      <c r="L281" s="154"/>
      <c r="M281" s="154">
        <f>'4.1.1'!G297/1.05</f>
        <v>54.995860861402932</v>
      </c>
      <c r="N281" s="106">
        <f t="shared" si="45"/>
        <v>54.995860861402932</v>
      </c>
      <c r="O281" s="154"/>
      <c r="P281" s="154">
        <f>'4.1.1'!H297/1.05</f>
        <v>66.675988914084158</v>
      </c>
      <c r="Q281" s="106">
        <f t="shared" si="46"/>
        <v>55.535988914084157</v>
      </c>
      <c r="R281" s="154"/>
      <c r="S281" s="160">
        <f t="shared" si="39"/>
        <v>5.4634563075506293</v>
      </c>
      <c r="T281" s="161"/>
      <c r="U281" s="161"/>
      <c r="V281" s="161"/>
      <c r="W281" s="161"/>
    </row>
    <row r="282" spans="1:23" ht="14.25" customHeight="1" x14ac:dyDescent="0.2">
      <c r="A282" s="3">
        <v>2012</v>
      </c>
      <c r="B282" s="155">
        <v>41244</v>
      </c>
      <c r="C282" s="155"/>
      <c r="D282" s="154"/>
      <c r="E282" s="154"/>
      <c r="F282" s="154"/>
      <c r="G282" s="154">
        <f>'4.1.1'!F298/1.2</f>
        <v>116.38436547798428</v>
      </c>
      <c r="H282" s="154">
        <f t="shared" si="40"/>
        <v>58.434365477984272</v>
      </c>
      <c r="I282" s="154">
        <f>SUM(H280:H282)/3</f>
        <v>59.766343545956822</v>
      </c>
      <c r="J282" s="154">
        <f>'4.1.1'!E298/1.2</f>
        <v>109.62689666666668</v>
      </c>
      <c r="K282" s="154">
        <f t="shared" si="41"/>
        <v>51.676896666666678</v>
      </c>
      <c r="L282" s="154">
        <f>SUM(K280:K282)/3</f>
        <v>54.319922777777776</v>
      </c>
      <c r="M282" s="154">
        <f>'4.1.1'!G298/1.05</f>
        <v>54.454283548142513</v>
      </c>
      <c r="N282" s="106">
        <f t="shared" si="45"/>
        <v>54.454283548142513</v>
      </c>
      <c r="O282" s="154">
        <f>SUM(N280:N282)/3</f>
        <v>55.671044682720186</v>
      </c>
      <c r="P282" s="154">
        <f>'4.1.1'!H298/1.05</f>
        <v>65.465243516037162</v>
      </c>
      <c r="Q282" s="106">
        <f t="shared" si="46"/>
        <v>54.325243516037162</v>
      </c>
      <c r="R282" s="154">
        <f>SUM(Q280:Q282)/3</f>
        <v>56.141162341479799</v>
      </c>
      <c r="S282" s="160">
        <f t="shared" si="39"/>
        <v>6.7574688113175938</v>
      </c>
      <c r="T282" s="154">
        <f>AVERAGE(G271:G282)</f>
        <v>118.19021647001</v>
      </c>
      <c r="U282" s="154">
        <f>AVERAGE(H271:H282)</f>
        <v>60.24021647000999</v>
      </c>
      <c r="V282" s="154">
        <f>AVERAGE(J271:J282)</f>
        <v>112.82545602821649</v>
      </c>
      <c r="W282" s="154">
        <f>AVERAGE(K271:K282)</f>
        <v>54.875456028216483</v>
      </c>
    </row>
    <row r="283" spans="1:23" ht="14.25" customHeight="1" x14ac:dyDescent="0.2">
      <c r="A283" s="161">
        <f>A271+1</f>
        <v>2013</v>
      </c>
      <c r="B283" s="155">
        <v>41275</v>
      </c>
      <c r="C283" s="155"/>
      <c r="D283" s="154"/>
      <c r="E283" s="154"/>
      <c r="F283" s="154"/>
      <c r="G283" s="154">
        <f>'4.1.1'!F299/1.2</f>
        <v>116.21526870919139</v>
      </c>
      <c r="H283" s="154">
        <f t="shared" si="40"/>
        <v>58.265268709191389</v>
      </c>
      <c r="I283" s="154"/>
      <c r="J283" s="154">
        <f>'4.1.1'!E299/1.2</f>
        <v>109.75798166666667</v>
      </c>
      <c r="K283" s="154">
        <f t="shared" si="41"/>
        <v>51.807981666666663</v>
      </c>
      <c r="L283" s="154"/>
      <c r="M283" s="154">
        <f>'4.1.1'!G299/1.05</f>
        <v>55.097610022022451</v>
      </c>
      <c r="N283" s="106">
        <f t="shared" si="45"/>
        <v>55.097610022022451</v>
      </c>
      <c r="O283" s="154"/>
      <c r="P283" s="154">
        <f>'4.1.1'!H299/1.05</f>
        <v>65.701159745604187</v>
      </c>
      <c r="Q283" s="106">
        <f t="shared" si="46"/>
        <v>54.561159745604186</v>
      </c>
      <c r="R283" s="154"/>
      <c r="S283" s="160">
        <f t="shared" si="39"/>
        <v>6.457287042524726</v>
      </c>
      <c r="T283" s="161"/>
      <c r="U283" s="161"/>
      <c r="V283" s="161"/>
      <c r="W283" s="161"/>
    </row>
    <row r="284" spans="1:23" ht="14.25" customHeight="1" x14ac:dyDescent="0.2">
      <c r="A284" s="161">
        <f t="shared" ref="A284:A294" si="47">A272+1</f>
        <v>2013</v>
      </c>
      <c r="B284" s="155">
        <v>41306</v>
      </c>
      <c r="C284" s="155"/>
      <c r="D284" s="154"/>
      <c r="E284" s="154"/>
      <c r="F284" s="154"/>
      <c r="G284" s="154">
        <f>'4.1.1'!F300/1.2</f>
        <v>119.92001255650428</v>
      </c>
      <c r="H284" s="154">
        <f t="shared" ref="H284:H302" si="48">G284-57.95</f>
        <v>61.970012556504273</v>
      </c>
      <c r="I284" s="154"/>
      <c r="J284" s="154">
        <f>'4.1.1'!E300/1.2</f>
        <v>113.63875916666667</v>
      </c>
      <c r="K284" s="154">
        <f t="shared" si="41"/>
        <v>55.688759166666671</v>
      </c>
      <c r="L284" s="154"/>
      <c r="M284" s="154">
        <f>'4.1.1'!G300/1.05</f>
        <v>61.516863424672373</v>
      </c>
      <c r="N284" s="106">
        <f t="shared" si="45"/>
        <v>61.516863424672373</v>
      </c>
      <c r="O284" s="154"/>
      <c r="P284" s="154">
        <f>'4.1.1'!H300/1.05</f>
        <v>70.99469525183811</v>
      </c>
      <c r="Q284" s="106">
        <f t="shared" si="46"/>
        <v>59.854695251838109</v>
      </c>
      <c r="R284" s="154"/>
      <c r="S284" s="160">
        <f t="shared" si="39"/>
        <v>6.2812533898376017</v>
      </c>
      <c r="T284" s="161"/>
      <c r="U284" s="161"/>
      <c r="V284" s="161"/>
      <c r="W284" s="161"/>
    </row>
    <row r="285" spans="1:23" ht="14.25" customHeight="1" x14ac:dyDescent="0.2">
      <c r="A285" s="161">
        <f t="shared" si="47"/>
        <v>2013</v>
      </c>
      <c r="B285" s="155">
        <v>41334</v>
      </c>
      <c r="C285" s="155"/>
      <c r="D285" s="154"/>
      <c r="E285" s="154"/>
      <c r="F285" s="154"/>
      <c r="G285" s="154">
        <f>'4.1.1'!F301/1.2</f>
        <v>120.50792650259503</v>
      </c>
      <c r="H285" s="154">
        <f t="shared" si="48"/>
        <v>62.557926502595024</v>
      </c>
      <c r="I285" s="154">
        <f>SUM(H283:H285)/3</f>
        <v>60.931069256096897</v>
      </c>
      <c r="J285" s="154">
        <f>'4.1.1'!E301/1.2</f>
        <v>114.3748875</v>
      </c>
      <c r="K285" s="154">
        <f t="shared" si="41"/>
        <v>56.424887499999997</v>
      </c>
      <c r="L285" s="154">
        <f>SUM(K283:K285)/3</f>
        <v>54.640542777777775</v>
      </c>
      <c r="M285" s="154">
        <f>'4.1.1'!G301/1.05</f>
        <v>59.738542907686195</v>
      </c>
      <c r="N285" s="106">
        <f t="shared" si="45"/>
        <v>59.738542907686195</v>
      </c>
      <c r="O285" s="154">
        <f>SUM(N283:N285)/3</f>
        <v>58.784338784793675</v>
      </c>
      <c r="P285" s="154">
        <f>'4.1.1'!H301/1.05</f>
        <v>69.212747276239341</v>
      </c>
      <c r="Q285" s="106">
        <f t="shared" si="46"/>
        <v>58.07274727623934</v>
      </c>
      <c r="R285" s="154">
        <f>SUM(Q283:Q285)/3</f>
        <v>57.496200757893881</v>
      </c>
      <c r="S285" s="160">
        <f t="shared" si="39"/>
        <v>6.1330390025950265</v>
      </c>
      <c r="T285" s="161"/>
      <c r="U285" s="161"/>
      <c r="V285" s="161"/>
      <c r="W285" s="161"/>
    </row>
    <row r="286" spans="1:23" ht="14.25" customHeight="1" x14ac:dyDescent="0.2">
      <c r="A286" s="161">
        <f t="shared" si="47"/>
        <v>2013</v>
      </c>
      <c r="B286" s="155">
        <v>41365</v>
      </c>
      <c r="C286" s="155"/>
      <c r="D286" s="154"/>
      <c r="E286" s="154"/>
      <c r="F286" s="154"/>
      <c r="G286" s="154">
        <f>'4.1.1'!F302/1.2</f>
        <v>117.72769713711706</v>
      </c>
      <c r="H286" s="154">
        <f t="shared" si="48"/>
        <v>59.777697137117059</v>
      </c>
      <c r="I286" s="154"/>
      <c r="J286" s="154">
        <f>'4.1.1'!E302/1.2</f>
        <v>114.00505250000002</v>
      </c>
      <c r="K286" s="154">
        <f t="shared" si="41"/>
        <v>56.055052500000016</v>
      </c>
      <c r="L286" s="154"/>
      <c r="M286" s="154">
        <f>'4.1.1'!G302/1.05</f>
        <v>55.007729520921323</v>
      </c>
      <c r="N286" s="106">
        <f t="shared" si="45"/>
        <v>55.007729520921323</v>
      </c>
      <c r="O286" s="154"/>
      <c r="P286" s="154">
        <f>'4.1.1'!H302/1.05</f>
        <v>66.471029264680055</v>
      </c>
      <c r="Q286" s="106">
        <f t="shared" si="46"/>
        <v>55.331029264680055</v>
      </c>
      <c r="R286" s="154"/>
      <c r="S286" s="160">
        <f t="shared" si="39"/>
        <v>3.7226446371170425</v>
      </c>
      <c r="T286" s="161"/>
      <c r="U286" s="161"/>
      <c r="V286" s="161"/>
      <c r="W286" s="161"/>
    </row>
    <row r="287" spans="1:23" ht="14.25" customHeight="1" x14ac:dyDescent="0.2">
      <c r="A287" s="161">
        <f t="shared" si="47"/>
        <v>2013</v>
      </c>
      <c r="B287" s="155">
        <v>41395</v>
      </c>
      <c r="C287" s="155"/>
      <c r="D287" s="154"/>
      <c r="E287" s="154"/>
      <c r="F287" s="154"/>
      <c r="G287" s="154">
        <f>'4.1.1'!F303/1.2</f>
        <v>114.9592708856521</v>
      </c>
      <c r="H287" s="154">
        <f t="shared" si="48"/>
        <v>57.0092708856521</v>
      </c>
      <c r="I287" s="154"/>
      <c r="J287" s="154">
        <f>'4.1.1'!E303/1.2</f>
        <v>110.62273250000003</v>
      </c>
      <c r="K287" s="154">
        <f t="shared" si="41"/>
        <v>52.672732500000023</v>
      </c>
      <c r="L287" s="154"/>
      <c r="M287" s="154">
        <f>'4.1.1'!G303/1.05</f>
        <v>52.754393660420952</v>
      </c>
      <c r="N287" s="106">
        <f t="shared" si="45"/>
        <v>52.754393660420952</v>
      </c>
      <c r="O287" s="154"/>
      <c r="P287" s="154">
        <f>'4.1.1'!H303/1.05</f>
        <v>64.720963222550537</v>
      </c>
      <c r="Q287" s="106">
        <f t="shared" si="46"/>
        <v>53.580963222550537</v>
      </c>
      <c r="R287" s="154"/>
      <c r="S287" s="160">
        <f t="shared" si="39"/>
        <v>4.3365383856520765</v>
      </c>
      <c r="T287" s="161"/>
      <c r="U287" s="161"/>
      <c r="V287" s="161"/>
      <c r="W287" s="161"/>
    </row>
    <row r="288" spans="1:23" ht="14.25" customHeight="1" x14ac:dyDescent="0.2">
      <c r="A288" s="161">
        <f t="shared" si="47"/>
        <v>2013</v>
      </c>
      <c r="B288" s="155">
        <v>41426</v>
      </c>
      <c r="C288" s="155"/>
      <c r="D288" s="154"/>
      <c r="E288" s="154"/>
      <c r="F288" s="154"/>
      <c r="G288" s="154">
        <f>'4.1.1'!F304/1.2</f>
        <v>116.04994726268208</v>
      </c>
      <c r="H288" s="154">
        <f t="shared" si="48"/>
        <v>58.099947262682079</v>
      </c>
      <c r="I288" s="154">
        <f>SUM(H286:H288)/3</f>
        <v>58.295638428483748</v>
      </c>
      <c r="J288" s="154">
        <f>'4.1.1'!E304/1.2</f>
        <v>111.71782666666665</v>
      </c>
      <c r="K288" s="154">
        <f t="shared" si="41"/>
        <v>53.76782666666665</v>
      </c>
      <c r="L288" s="154">
        <f>SUM(K286:K288)/3</f>
        <v>54.165203888888897</v>
      </c>
      <c r="M288" s="154">
        <f>'4.1.1'!G304/1.05</f>
        <v>52.370549478320513</v>
      </c>
      <c r="N288" s="106">
        <f t="shared" si="45"/>
        <v>52.370549478320513</v>
      </c>
      <c r="O288" s="154">
        <f>SUM(N286:N288)/3</f>
        <v>53.377557553220925</v>
      </c>
      <c r="P288" s="154">
        <f>'4.1.1'!H304/1.05</f>
        <v>64.98016903731191</v>
      </c>
      <c r="Q288" s="106">
        <f t="shared" si="46"/>
        <v>53.84016903731191</v>
      </c>
      <c r="R288" s="154">
        <f>SUM(Q286:Q288)/3</f>
        <v>54.250720508180827</v>
      </c>
      <c r="S288" s="160">
        <f t="shared" ref="S288:S319" si="49">H288-K288</f>
        <v>4.3321205960154288</v>
      </c>
      <c r="T288" s="161"/>
      <c r="U288" s="161"/>
      <c r="V288" s="161"/>
      <c r="W288" s="161"/>
    </row>
    <row r="289" spans="1:23" ht="14.25" customHeight="1" x14ac:dyDescent="0.2">
      <c r="A289" s="161">
        <f t="shared" si="47"/>
        <v>2013</v>
      </c>
      <c r="B289" s="155">
        <v>41456</v>
      </c>
      <c r="C289" s="155"/>
      <c r="D289" s="154"/>
      <c r="E289" s="154"/>
      <c r="F289" s="154"/>
      <c r="G289" s="154">
        <f>'4.1.1'!F305/1.2</f>
        <v>116.3521125</v>
      </c>
      <c r="H289" s="154">
        <f t="shared" si="48"/>
        <v>58.402112500000001</v>
      </c>
      <c r="I289" s="154"/>
      <c r="J289" s="154">
        <f>'4.1.1'!E305/1.2</f>
        <v>112.28475916666667</v>
      </c>
      <c r="K289" s="154">
        <f t="shared" si="41"/>
        <v>54.334759166666672</v>
      </c>
      <c r="L289" s="154"/>
      <c r="M289" s="154">
        <f>'4.1.1'!G305/1.05</f>
        <v>54.226598889410717</v>
      </c>
      <c r="N289" s="106">
        <f t="shared" ref="N289:N301" si="50">M289-0</f>
        <v>54.226598889410717</v>
      </c>
      <c r="O289" s="154"/>
      <c r="P289" s="154">
        <f>'4.1.1'!H305/1.05</f>
        <v>67.58422800098046</v>
      </c>
      <c r="Q289" s="106">
        <f t="shared" si="46"/>
        <v>56.444228000980459</v>
      </c>
      <c r="R289" s="154"/>
      <c r="S289" s="160">
        <f t="shared" si="49"/>
        <v>4.0673533333333296</v>
      </c>
      <c r="T289" s="161"/>
      <c r="U289" s="161"/>
      <c r="V289" s="161"/>
      <c r="W289" s="161"/>
    </row>
    <row r="290" spans="1:23" ht="14.25" customHeight="1" x14ac:dyDescent="0.2">
      <c r="A290" s="161">
        <f t="shared" si="47"/>
        <v>2013</v>
      </c>
      <c r="B290" s="155">
        <v>41487</v>
      </c>
      <c r="C290" s="155"/>
      <c r="D290" s="154"/>
      <c r="E290" s="154"/>
      <c r="F290" s="154"/>
      <c r="G290" s="154">
        <f>'4.1.1'!F306/1.2</f>
        <v>118.02126833333335</v>
      </c>
      <c r="H290" s="154">
        <f t="shared" si="48"/>
        <v>60.07126833333335</v>
      </c>
      <c r="I290" s="154"/>
      <c r="J290" s="154">
        <f>'4.1.1'!E306/1.2</f>
        <v>114.0569675</v>
      </c>
      <c r="K290" s="154">
        <f t="shared" si="41"/>
        <v>56.106967499999996</v>
      </c>
      <c r="L290" s="154"/>
      <c r="M290" s="154">
        <f>'4.1.1'!G306/1.05</f>
        <v>52.688815831882927</v>
      </c>
      <c r="N290" s="106">
        <f t="shared" si="50"/>
        <v>52.688815831882927</v>
      </c>
      <c r="O290" s="154"/>
      <c r="P290" s="154">
        <f>'4.1.1'!H306/1.05</f>
        <v>66.741598888814622</v>
      </c>
      <c r="Q290" s="106">
        <f t="shared" si="46"/>
        <v>55.601598888814621</v>
      </c>
      <c r="R290" s="154"/>
      <c r="S290" s="160">
        <f t="shared" si="49"/>
        <v>3.964300833333354</v>
      </c>
      <c r="T290" s="161"/>
      <c r="U290" s="161"/>
      <c r="V290" s="161"/>
      <c r="W290" s="161"/>
    </row>
    <row r="291" spans="1:23" ht="14.25" customHeight="1" x14ac:dyDescent="0.2">
      <c r="A291" s="161">
        <f t="shared" si="47"/>
        <v>2013</v>
      </c>
      <c r="B291" s="155">
        <v>41518</v>
      </c>
      <c r="C291" s="155"/>
      <c r="D291" s="154"/>
      <c r="E291" s="154"/>
      <c r="F291" s="154"/>
      <c r="G291" s="154">
        <f>'4.1.1'!F307/1.2</f>
        <v>118.61002333333334</v>
      </c>
      <c r="H291" s="154">
        <f t="shared" si="48"/>
        <v>60.660023333333342</v>
      </c>
      <c r="I291" s="154">
        <f>SUM(H289:H291)/3</f>
        <v>59.711134722222234</v>
      </c>
      <c r="J291" s="154">
        <f>'4.1.1'!E307/1.2</f>
        <v>114.32593583333335</v>
      </c>
      <c r="K291" s="154">
        <f t="shared" si="41"/>
        <v>56.375935833333344</v>
      </c>
      <c r="L291" s="154">
        <f>SUM(K289:K291)/3</f>
        <v>55.605887500000001</v>
      </c>
      <c r="M291" s="154">
        <f>'4.1.1'!G307/1.05</f>
        <v>53.939416710408778</v>
      </c>
      <c r="N291" s="106">
        <f t="shared" si="50"/>
        <v>53.939416710408778</v>
      </c>
      <c r="O291" s="154">
        <f>SUM(N289:N291)/3</f>
        <v>53.618277143900805</v>
      </c>
      <c r="P291" s="154">
        <f>'4.1.1'!H307/1.05</f>
        <v>67.856879227489799</v>
      </c>
      <c r="Q291" s="106">
        <f t="shared" si="46"/>
        <v>56.716879227489798</v>
      </c>
      <c r="R291" s="154">
        <f>SUM(Q289:Q291)/3</f>
        <v>56.254235372428298</v>
      </c>
      <c r="S291" s="160">
        <f t="shared" si="49"/>
        <v>4.2840874999999983</v>
      </c>
      <c r="T291" s="161"/>
      <c r="U291" s="161"/>
      <c r="V291" s="161"/>
      <c r="W291" s="161"/>
    </row>
    <row r="292" spans="1:23" ht="14.25" customHeight="1" x14ac:dyDescent="0.2">
      <c r="A292" s="161">
        <f t="shared" si="47"/>
        <v>2013</v>
      </c>
      <c r="B292" s="155">
        <v>41548</v>
      </c>
      <c r="C292" s="155"/>
      <c r="D292" s="154"/>
      <c r="E292" s="154"/>
      <c r="F292" s="154"/>
      <c r="G292" s="154">
        <f>'4.1.1'!F308/1.2</f>
        <v>115.63662083333334</v>
      </c>
      <c r="H292" s="154">
        <f t="shared" si="48"/>
        <v>57.686620833333336</v>
      </c>
      <c r="I292" s="154"/>
      <c r="J292" s="154">
        <f>'4.1.1'!E308/1.2</f>
        <v>109.56715500000001</v>
      </c>
      <c r="K292" s="154">
        <f t="shared" si="41"/>
        <v>51.617155000000011</v>
      </c>
      <c r="L292" s="154"/>
      <c r="M292" s="154">
        <f>'4.1.1'!G308/1.05</f>
        <v>51.845629932499008</v>
      </c>
      <c r="N292" s="106">
        <f t="shared" si="50"/>
        <v>51.845629932499008</v>
      </c>
      <c r="O292" s="154"/>
      <c r="P292" s="154">
        <f>'4.1.1'!H308/1.05</f>
        <v>64.660556484536244</v>
      </c>
      <c r="Q292" s="106">
        <f t="shared" si="46"/>
        <v>53.520556484536243</v>
      </c>
      <c r="R292" s="154"/>
      <c r="S292" s="160">
        <f t="shared" si="49"/>
        <v>6.0694658333333251</v>
      </c>
      <c r="T292" s="161"/>
      <c r="U292" s="161"/>
      <c r="V292" s="161"/>
      <c r="W292" s="161"/>
    </row>
    <row r="293" spans="1:23" ht="14.25" customHeight="1" x14ac:dyDescent="0.2">
      <c r="A293" s="161">
        <f t="shared" si="47"/>
        <v>2013</v>
      </c>
      <c r="B293" s="155">
        <v>41579</v>
      </c>
      <c r="C293" s="155"/>
      <c r="D293" s="154"/>
      <c r="E293" s="154"/>
      <c r="F293" s="154"/>
      <c r="G293" s="154">
        <f>'4.1.1'!F309/1.2</f>
        <v>114.41338416666667</v>
      </c>
      <c r="H293" s="154">
        <f t="shared" si="48"/>
        <v>56.463384166666671</v>
      </c>
      <c r="I293" s="154"/>
      <c r="J293" s="154">
        <f>'4.1.1'!E309/1.2</f>
        <v>108.10847416666668</v>
      </c>
      <c r="K293" s="154">
        <f t="shared" si="41"/>
        <v>50.158474166666679</v>
      </c>
      <c r="L293" s="154"/>
      <c r="M293" s="154">
        <f>'4.1.1'!G309/1.05</f>
        <v>51.772380768203618</v>
      </c>
      <c r="N293" s="106">
        <f t="shared" si="50"/>
        <v>51.772380768203618</v>
      </c>
      <c r="O293" s="154"/>
      <c r="P293" s="154">
        <f>'4.1.1'!H309/1.05</f>
        <v>64.111070938973498</v>
      </c>
      <c r="Q293" s="106">
        <f t="shared" si="46"/>
        <v>52.971070938973497</v>
      </c>
      <c r="R293" s="154"/>
      <c r="S293" s="160">
        <f t="shared" si="49"/>
        <v>6.3049099999999925</v>
      </c>
      <c r="T293" s="161"/>
      <c r="U293" s="161"/>
      <c r="V293" s="161"/>
      <c r="W293" s="161"/>
    </row>
    <row r="294" spans="1:23" ht="14.25" customHeight="1" x14ac:dyDescent="0.2">
      <c r="A294" s="161">
        <f t="shared" si="47"/>
        <v>2013</v>
      </c>
      <c r="B294" s="155">
        <v>41609</v>
      </c>
      <c r="C294" s="155"/>
      <c r="D294" s="154"/>
      <c r="E294" s="154"/>
      <c r="F294" s="154"/>
      <c r="G294" s="154">
        <f>'4.1.1'!F310/1.2</f>
        <v>115.63835916666667</v>
      </c>
      <c r="H294" s="154">
        <f t="shared" si="48"/>
        <v>57.688359166666672</v>
      </c>
      <c r="I294" s="154">
        <f>SUM(H292:H294)/3</f>
        <v>57.279454722222226</v>
      </c>
      <c r="J294" s="154">
        <f>'4.1.1'!E310/1.2</f>
        <v>108.99224833333334</v>
      </c>
      <c r="K294" s="154">
        <f t="shared" si="41"/>
        <v>51.042248333333333</v>
      </c>
      <c r="L294" s="154">
        <f>SUM(K292:K294)/3</f>
        <v>50.939292500000001</v>
      </c>
      <c r="M294" s="154">
        <f>'4.1.1'!G310/1.05</f>
        <v>52.116398228214116</v>
      </c>
      <c r="N294" s="106">
        <f t="shared" si="50"/>
        <v>52.116398228214116</v>
      </c>
      <c r="O294" s="154">
        <f>SUM(N292:N294)/3</f>
        <v>51.911469642972243</v>
      </c>
      <c r="P294" s="154">
        <f>'4.1.1'!H310/1.05</f>
        <v>64.487415073590313</v>
      </c>
      <c r="Q294" s="106">
        <f t="shared" si="46"/>
        <v>53.347415073590312</v>
      </c>
      <c r="R294" s="154">
        <f>SUM(Q292:Q294)/3</f>
        <v>53.279680832366687</v>
      </c>
      <c r="S294" s="160">
        <f t="shared" si="49"/>
        <v>6.6461108333333385</v>
      </c>
      <c r="T294" s="154">
        <f>AVERAGE(G283:G294)</f>
        <v>117.00432428225628</v>
      </c>
      <c r="U294" s="154">
        <f>AVERAGE(H283:H294)</f>
        <v>59.054324282256268</v>
      </c>
      <c r="V294" s="154">
        <f>AVERAGE(J283:J294)</f>
        <v>111.78773166666666</v>
      </c>
      <c r="W294" s="154">
        <f>AVERAGE(K283:K294)</f>
        <v>53.837731666666663</v>
      </c>
    </row>
    <row r="295" spans="1:23" ht="14.25" customHeight="1" x14ac:dyDescent="0.2">
      <c r="A295" s="161">
        <f>A283+1</f>
        <v>2014</v>
      </c>
      <c r="B295" s="155">
        <v>41640</v>
      </c>
      <c r="C295" s="155"/>
      <c r="D295" s="154"/>
      <c r="E295" s="154"/>
      <c r="F295" s="154"/>
      <c r="G295" s="154">
        <f>'4.1.1'!F311/1.2</f>
        <v>115.08890583333333</v>
      </c>
      <c r="H295" s="154">
        <f t="shared" si="48"/>
        <v>57.138905833333325</v>
      </c>
      <c r="I295" s="154"/>
      <c r="J295" s="154">
        <f>'4.1.1'!E311/1.2</f>
        <v>108.4698375</v>
      </c>
      <c r="K295" s="154">
        <f t="shared" si="41"/>
        <v>50.519837499999994</v>
      </c>
      <c r="L295" s="154"/>
      <c r="M295" s="154">
        <f>'4.1.1'!G311/1.05</f>
        <v>53.017321877503662</v>
      </c>
      <c r="N295" s="106">
        <f t="shared" si="50"/>
        <v>53.017321877503662</v>
      </c>
      <c r="O295" s="154"/>
      <c r="P295" s="154">
        <f>'4.1.1'!H311/1.05</f>
        <v>63.500668866091196</v>
      </c>
      <c r="Q295" s="106">
        <f t="shared" si="46"/>
        <v>52.360668866091196</v>
      </c>
      <c r="R295" s="154"/>
      <c r="S295" s="160">
        <f t="shared" si="49"/>
        <v>6.6190683333333311</v>
      </c>
      <c r="T295" s="161"/>
      <c r="U295" s="161"/>
      <c r="V295" s="161"/>
      <c r="W295" s="161"/>
    </row>
    <row r="296" spans="1:23" ht="14.25" customHeight="1" x14ac:dyDescent="0.2">
      <c r="A296" s="161">
        <f t="shared" ref="A296:A306" si="51">A284+1</f>
        <v>2014</v>
      </c>
      <c r="B296" s="155">
        <v>41671</v>
      </c>
      <c r="C296" s="155"/>
      <c r="D296" s="154"/>
      <c r="E296" s="154"/>
      <c r="F296" s="154"/>
      <c r="G296" s="154">
        <f>'4.1.1'!F312/1.2</f>
        <v>113.87796666666667</v>
      </c>
      <c r="H296" s="154">
        <f t="shared" si="48"/>
        <v>55.927966666666663</v>
      </c>
      <c r="I296" s="154"/>
      <c r="J296" s="154">
        <f>'4.1.1'!E312/1.2</f>
        <v>107.49719583333336</v>
      </c>
      <c r="K296" s="154">
        <f t="shared" si="41"/>
        <v>49.547195833333362</v>
      </c>
      <c r="L296" s="154"/>
      <c r="M296" s="154">
        <f>'4.1.1'!G312/1.05</f>
        <v>50.34982272932379</v>
      </c>
      <c r="N296" s="106">
        <f t="shared" si="50"/>
        <v>50.34982272932379</v>
      </c>
      <c r="O296" s="154"/>
      <c r="P296" s="154">
        <f>'4.1.1'!H312/1.05</f>
        <v>62.678564649523196</v>
      </c>
      <c r="Q296" s="106">
        <f t="shared" si="46"/>
        <v>51.538564649523195</v>
      </c>
      <c r="R296" s="154"/>
      <c r="S296" s="160">
        <f t="shared" si="49"/>
        <v>6.3807708333333011</v>
      </c>
      <c r="T296" s="161"/>
      <c r="U296" s="161"/>
      <c r="V296" s="161"/>
      <c r="W296" s="161"/>
    </row>
    <row r="297" spans="1:23" ht="14.25" customHeight="1" x14ac:dyDescent="0.2">
      <c r="A297" s="161">
        <f t="shared" si="51"/>
        <v>2014</v>
      </c>
      <c r="B297" s="155">
        <v>41699</v>
      </c>
      <c r="C297" s="155"/>
      <c r="D297" s="154"/>
      <c r="E297" s="154"/>
      <c r="F297" s="154"/>
      <c r="G297" s="154">
        <f>'4.1.1'!F313/1.2</f>
        <v>113.35833666666669</v>
      </c>
      <c r="H297" s="154">
        <f t="shared" si="48"/>
        <v>55.408336666666685</v>
      </c>
      <c r="I297" s="154">
        <f>SUM(H295:H297)/3</f>
        <v>56.15840305555556</v>
      </c>
      <c r="J297" s="154">
        <f>'4.1.1'!E313/1.2</f>
        <v>107.18085333333335</v>
      </c>
      <c r="K297" s="154">
        <f t="shared" si="41"/>
        <v>49.230853333333343</v>
      </c>
      <c r="L297" s="154">
        <f>SUM(K295:K297)/3</f>
        <v>49.765962222222235</v>
      </c>
      <c r="M297" s="154">
        <f>'4.1.1'!G313/1.05</f>
        <v>49.129266697976817</v>
      </c>
      <c r="N297" s="106">
        <f t="shared" si="50"/>
        <v>49.129266697976817</v>
      </c>
      <c r="O297" s="154">
        <f>SUM(N295:N297)/3</f>
        <v>50.832137101601425</v>
      </c>
      <c r="P297" s="154">
        <f>'4.1.1'!H313/1.05</f>
        <v>62.478317590876905</v>
      </c>
      <c r="Q297" s="106">
        <f t="shared" si="46"/>
        <v>51.338317590876905</v>
      </c>
      <c r="R297" s="154">
        <f>SUM(Q295:Q297)/3</f>
        <v>51.745850368830425</v>
      </c>
      <c r="S297" s="160">
        <f t="shared" si="49"/>
        <v>6.1774833333333419</v>
      </c>
      <c r="T297" s="161"/>
      <c r="U297" s="161"/>
      <c r="V297" s="161"/>
      <c r="W297" s="161"/>
    </row>
    <row r="298" spans="1:23" ht="14.25" customHeight="1" x14ac:dyDescent="0.2">
      <c r="A298" s="161">
        <f t="shared" si="51"/>
        <v>2014</v>
      </c>
      <c r="B298" s="155">
        <v>41730</v>
      </c>
      <c r="C298" s="155"/>
      <c r="D298" s="154"/>
      <c r="E298" s="154"/>
      <c r="F298" s="154"/>
      <c r="G298" s="154">
        <f>'4.1.1'!F314/1.2</f>
        <v>113.22311416666665</v>
      </c>
      <c r="H298" s="154">
        <f t="shared" si="48"/>
        <v>55.273114166666645</v>
      </c>
      <c r="I298" s="154"/>
      <c r="J298" s="154">
        <f>'4.1.1'!E314/1.2</f>
        <v>107.32838000000001</v>
      </c>
      <c r="K298" s="154">
        <f t="shared" si="41"/>
        <v>49.378380000000007</v>
      </c>
      <c r="L298" s="154"/>
      <c r="M298" s="154">
        <f>'4.1.1'!G314/1.05</f>
        <v>48.911526737943277</v>
      </c>
      <c r="N298" s="106">
        <f t="shared" si="50"/>
        <v>48.911526737943277</v>
      </c>
      <c r="O298" s="154"/>
      <c r="P298" s="154">
        <f>'4.1.1'!H314/1.05</f>
        <v>63.518033774724692</v>
      </c>
      <c r="Q298" s="106">
        <f t="shared" si="46"/>
        <v>52.378033774724692</v>
      </c>
      <c r="R298" s="154"/>
      <c r="S298" s="160">
        <f t="shared" si="49"/>
        <v>5.8947341666666375</v>
      </c>
      <c r="T298" s="161"/>
      <c r="U298" s="161"/>
      <c r="V298" s="161"/>
      <c r="W298" s="161"/>
    </row>
    <row r="299" spans="1:23" ht="14.25" customHeight="1" x14ac:dyDescent="0.2">
      <c r="A299" s="161">
        <f t="shared" si="51"/>
        <v>2014</v>
      </c>
      <c r="B299" s="155">
        <v>41760</v>
      </c>
      <c r="C299" s="155"/>
      <c r="D299" s="154"/>
      <c r="E299" s="154"/>
      <c r="F299" s="154"/>
      <c r="G299" s="154">
        <f>'4.1.1'!F315/1.2</f>
        <v>113.41990750000001</v>
      </c>
      <c r="H299" s="154">
        <f t="shared" si="48"/>
        <v>55.469907500000005</v>
      </c>
      <c r="I299" s="154"/>
      <c r="J299" s="154">
        <f>'4.1.1'!E315/1.2</f>
        <v>107.76594416666664</v>
      </c>
      <c r="K299" s="154">
        <f t="shared" si="41"/>
        <v>49.81594416666664</v>
      </c>
      <c r="L299" s="154"/>
      <c r="M299" s="154">
        <f>'4.1.1'!G315/1.05</f>
        <v>47.875000690664976</v>
      </c>
      <c r="N299" s="106">
        <f t="shared" si="50"/>
        <v>47.875000690664976</v>
      </c>
      <c r="O299" s="154"/>
      <c r="P299" s="154">
        <f>'4.1.1'!H315/1.05</f>
        <v>60.708996550217677</v>
      </c>
      <c r="Q299" s="106">
        <f t="shared" si="46"/>
        <v>49.568996550217676</v>
      </c>
      <c r="R299" s="154"/>
      <c r="S299" s="160">
        <f t="shared" si="49"/>
        <v>5.6539633333333654</v>
      </c>
      <c r="T299" s="161"/>
      <c r="U299" s="161"/>
      <c r="V299" s="161"/>
      <c r="W299" s="161"/>
    </row>
    <row r="300" spans="1:23" ht="14.25" customHeight="1" x14ac:dyDescent="0.2">
      <c r="A300" s="161">
        <f t="shared" si="51"/>
        <v>2014</v>
      </c>
      <c r="B300" s="155">
        <v>41791</v>
      </c>
      <c r="C300" s="155"/>
      <c r="D300" s="154"/>
      <c r="E300" s="154"/>
      <c r="F300" s="154"/>
      <c r="G300" s="154">
        <f>'4.1.1'!F316/1.2</f>
        <v>112.84466500000001</v>
      </c>
      <c r="H300" s="154">
        <f t="shared" si="48"/>
        <v>54.894665000000003</v>
      </c>
      <c r="I300" s="154">
        <f>SUM(H298:H300)/3</f>
        <v>55.212562222222211</v>
      </c>
      <c r="J300" s="154">
        <f>'4.1.1'!E316/1.2</f>
        <v>108.08232500000001</v>
      </c>
      <c r="K300" s="154">
        <f t="shared" si="41"/>
        <v>50.132325000000009</v>
      </c>
      <c r="L300" s="154">
        <f>SUM(K298:K300)/3</f>
        <v>49.775549722222216</v>
      </c>
      <c r="M300" s="154">
        <f>'4.1.1'!G316/1.05</f>
        <v>49.229818309067966</v>
      </c>
      <c r="N300" s="106">
        <f t="shared" si="50"/>
        <v>49.229818309067966</v>
      </c>
      <c r="O300" s="154">
        <f>SUM(N298:N300)/3</f>
        <v>48.672115245892066</v>
      </c>
      <c r="P300" s="154">
        <f>'4.1.1'!H316/1.05</f>
        <v>60.88918063903828</v>
      </c>
      <c r="Q300" s="106">
        <f t="shared" si="46"/>
        <v>49.749180639038279</v>
      </c>
      <c r="R300" s="154">
        <f>SUM(Q298:Q300)/3</f>
        <v>50.565403654660223</v>
      </c>
      <c r="S300" s="160">
        <f t="shared" si="49"/>
        <v>4.7623399999999947</v>
      </c>
      <c r="T300" s="161"/>
      <c r="U300" s="161"/>
      <c r="V300" s="161"/>
      <c r="W300" s="161"/>
    </row>
    <row r="301" spans="1:23" ht="14.25" customHeight="1" x14ac:dyDescent="0.2">
      <c r="A301" s="161">
        <f t="shared" si="51"/>
        <v>2014</v>
      </c>
      <c r="B301" s="155">
        <v>41821</v>
      </c>
      <c r="C301" s="155"/>
      <c r="D301" s="154"/>
      <c r="E301" s="154"/>
      <c r="F301" s="154"/>
      <c r="G301" s="154">
        <f>'4.1.1'!F317/1.2</f>
        <v>113.33975209654588</v>
      </c>
      <c r="H301" s="154">
        <f t="shared" si="48"/>
        <v>55.389752096545877</v>
      </c>
      <c r="I301" s="154"/>
      <c r="J301" s="154">
        <f>'4.1.1'!E317/1.2</f>
        <v>109.26692776876783</v>
      </c>
      <c r="K301" s="154">
        <f t="shared" si="41"/>
        <v>51.316927768767826</v>
      </c>
      <c r="L301" s="154"/>
      <c r="M301" s="154">
        <f>'4.1.1'!G317/1.05</f>
        <v>48.889686666666663</v>
      </c>
      <c r="N301" s="106">
        <f t="shared" si="50"/>
        <v>48.889686666666663</v>
      </c>
      <c r="O301" s="154"/>
      <c r="P301" s="154">
        <f>'4.1.1'!H317/1.05</f>
        <v>59.573320952380946</v>
      </c>
      <c r="Q301" s="106">
        <f t="shared" si="46"/>
        <v>48.433320952380946</v>
      </c>
      <c r="R301" s="154"/>
      <c r="S301" s="160">
        <f t="shared" si="49"/>
        <v>4.0728243277780507</v>
      </c>
      <c r="T301" s="161"/>
      <c r="U301" s="161"/>
      <c r="V301" s="161"/>
      <c r="W301" s="161"/>
    </row>
    <row r="302" spans="1:23" ht="14.25" customHeight="1" x14ac:dyDescent="0.2">
      <c r="A302" s="161">
        <f t="shared" si="51"/>
        <v>2014</v>
      </c>
      <c r="B302" s="155">
        <v>41852</v>
      </c>
      <c r="C302" s="155"/>
      <c r="D302" s="154"/>
      <c r="E302" s="154"/>
      <c r="F302" s="154"/>
      <c r="G302" s="154">
        <f>'4.1.1'!F318/1.2</f>
        <v>111.34498213868346</v>
      </c>
      <c r="H302" s="154">
        <f t="shared" si="48"/>
        <v>53.39498213868346</v>
      </c>
      <c r="I302" s="154"/>
      <c r="J302" s="154">
        <f>'4.1.1'!E318/1.2</f>
        <v>107.72498849498336</v>
      </c>
      <c r="K302" s="154">
        <f t="shared" si="41"/>
        <v>49.774988494983361</v>
      </c>
      <c r="L302" s="154"/>
      <c r="M302" s="154">
        <f>'4.1.1'!G318/1.05</f>
        <v>48.711501904761896</v>
      </c>
      <c r="N302" s="106">
        <f t="shared" ref="N302:N307" si="52">M302-0</f>
        <v>48.711501904761896</v>
      </c>
      <c r="O302" s="154"/>
      <c r="P302" s="154">
        <f>'4.1.1'!H318/1.05</f>
        <v>59.627956190476191</v>
      </c>
      <c r="Q302" s="106">
        <f t="shared" ref="Q302:Q307" si="53">P302-11.14</f>
        <v>48.48795619047619</v>
      </c>
      <c r="R302" s="154"/>
      <c r="S302" s="160">
        <f t="shared" si="49"/>
        <v>3.6199936437000986</v>
      </c>
      <c r="T302" s="161"/>
      <c r="U302" s="161"/>
      <c r="V302" s="161"/>
      <c r="W302" s="161"/>
    </row>
    <row r="303" spans="1:23" ht="14.25" customHeight="1" x14ac:dyDescent="0.2">
      <c r="A303" s="161">
        <f t="shared" si="51"/>
        <v>2014</v>
      </c>
      <c r="B303" s="155">
        <v>41883</v>
      </c>
      <c r="C303" s="155"/>
      <c r="D303" s="154"/>
      <c r="E303" s="154"/>
      <c r="F303" s="154"/>
      <c r="G303" s="154">
        <f>'4.1.1'!F319/1.2</f>
        <v>110.89276567142529</v>
      </c>
      <c r="H303" s="154">
        <f t="shared" ref="H303:H308" si="54">G303-57.95</f>
        <v>52.942765671425292</v>
      </c>
      <c r="I303" s="154">
        <f>SUM(H301:H303)/3</f>
        <v>53.909166635551543</v>
      </c>
      <c r="J303" s="154">
        <f>'4.1.1'!E319/1.2</f>
        <v>107.0946995953944</v>
      </c>
      <c r="K303" s="154">
        <f t="shared" ref="K303:K308" si="55">J303-57.95</f>
        <v>49.1446995953944</v>
      </c>
      <c r="L303" s="154">
        <f>SUM(K301:K303)/3</f>
        <v>50.078871953048527</v>
      </c>
      <c r="M303" s="154">
        <f>'4.1.1'!G319/1.05</f>
        <v>48.593429523809526</v>
      </c>
      <c r="N303" s="106">
        <f t="shared" si="52"/>
        <v>48.593429523809526</v>
      </c>
      <c r="O303" s="154">
        <f>SUM(N301:N303)/3</f>
        <v>48.731539365079364</v>
      </c>
      <c r="P303" s="154">
        <f>'4.1.1'!H319/1.05</f>
        <v>58.953357142857129</v>
      </c>
      <c r="Q303" s="106">
        <f t="shared" si="53"/>
        <v>47.813357142857129</v>
      </c>
      <c r="R303" s="154">
        <f>SUM(Q301:Q303)/3</f>
        <v>48.244878095238086</v>
      </c>
      <c r="S303" s="160">
        <f t="shared" si="49"/>
        <v>3.7980660760308922</v>
      </c>
      <c r="T303" s="161"/>
      <c r="U303" s="161"/>
      <c r="V303" s="161"/>
      <c r="W303" s="161"/>
    </row>
    <row r="304" spans="1:23" ht="14.25" customHeight="1" x14ac:dyDescent="0.2">
      <c r="A304" s="161">
        <f t="shared" si="51"/>
        <v>2014</v>
      </c>
      <c r="B304" s="155">
        <v>41913</v>
      </c>
      <c r="C304" s="155"/>
      <c r="D304" s="154"/>
      <c r="E304" s="154"/>
      <c r="F304" s="154"/>
      <c r="G304" s="154">
        <f>'4.1.1'!F320/1.2</f>
        <v>109.23498045429884</v>
      </c>
      <c r="H304" s="154">
        <f t="shared" si="54"/>
        <v>51.284980454298832</v>
      </c>
      <c r="I304" s="154"/>
      <c r="J304" s="154">
        <f>'4.1.1'!E320/1.2</f>
        <v>105.631455529476</v>
      </c>
      <c r="K304" s="154">
        <f t="shared" si="55"/>
        <v>47.681455529475997</v>
      </c>
      <c r="L304" s="154"/>
      <c r="M304" s="154">
        <f>'4.1.1'!G320/1.05</f>
        <v>44.500172380952371</v>
      </c>
      <c r="N304" s="106">
        <f t="shared" si="52"/>
        <v>44.500172380952371</v>
      </c>
      <c r="O304" s="154"/>
      <c r="P304" s="154">
        <f>'4.1.1'!H320/1.05</f>
        <v>55.865686666666669</v>
      </c>
      <c r="Q304" s="106">
        <f t="shared" si="53"/>
        <v>44.725686666666668</v>
      </c>
      <c r="R304" s="154"/>
      <c r="S304" s="160">
        <f t="shared" si="49"/>
        <v>3.6035249248228354</v>
      </c>
      <c r="T304" s="161"/>
      <c r="U304" s="161"/>
      <c r="V304" s="161"/>
      <c r="W304" s="161"/>
    </row>
    <row r="305" spans="1:23" ht="14.25" customHeight="1" x14ac:dyDescent="0.2">
      <c r="A305" s="161">
        <f t="shared" si="51"/>
        <v>2014</v>
      </c>
      <c r="B305" s="155">
        <v>41944</v>
      </c>
      <c r="C305" s="155"/>
      <c r="D305" s="154"/>
      <c r="E305" s="154"/>
      <c r="F305" s="154"/>
      <c r="G305" s="154">
        <f>'4.1.1'!F321/1.2</f>
        <v>105.98331354000931</v>
      </c>
      <c r="H305" s="154">
        <f t="shared" si="54"/>
        <v>48.033313540009303</v>
      </c>
      <c r="I305" s="154"/>
      <c r="J305" s="154">
        <f>'4.1.1'!E321/1.2</f>
        <v>102.06422376118091</v>
      </c>
      <c r="K305" s="154">
        <f t="shared" si="55"/>
        <v>44.114223761180909</v>
      </c>
      <c r="L305" s="154"/>
      <c r="M305" s="154">
        <f>'4.1.1'!G321/1.05</f>
        <v>44.116816190476186</v>
      </c>
      <c r="N305" s="106">
        <f t="shared" si="52"/>
        <v>44.116816190476186</v>
      </c>
      <c r="O305" s="154"/>
      <c r="P305" s="154">
        <f>'4.1.1'!H321/1.05</f>
        <v>55.042564761904757</v>
      </c>
      <c r="Q305" s="106">
        <f t="shared" si="53"/>
        <v>43.902564761904756</v>
      </c>
      <c r="R305" s="154"/>
      <c r="S305" s="160">
        <f t="shared" si="49"/>
        <v>3.9190897788283934</v>
      </c>
      <c r="T305" s="161"/>
      <c r="U305" s="161"/>
      <c r="V305" s="161"/>
      <c r="W305" s="161"/>
    </row>
    <row r="306" spans="1:23" ht="14.25" customHeight="1" x14ac:dyDescent="0.2">
      <c r="A306" s="161">
        <f t="shared" si="51"/>
        <v>2014</v>
      </c>
      <c r="B306" s="155">
        <v>41974</v>
      </c>
      <c r="C306" s="155"/>
      <c r="D306" s="154"/>
      <c r="E306" s="154"/>
      <c r="F306" s="154"/>
      <c r="G306" s="154">
        <f>'4.1.1'!F322/1.2</f>
        <v>101.97129901190667</v>
      </c>
      <c r="H306" s="154">
        <f t="shared" si="54"/>
        <v>44.021299011906663</v>
      </c>
      <c r="I306" s="154">
        <f>SUM(H304:H306)/3</f>
        <v>47.77986433540493</v>
      </c>
      <c r="J306" s="154">
        <f>'4.1.1'!E322/1.2</f>
        <v>96.85169839464038</v>
      </c>
      <c r="K306" s="154">
        <f t="shared" si="55"/>
        <v>38.901698394640377</v>
      </c>
      <c r="L306" s="154">
        <f>SUM(K304:K306)/3</f>
        <v>43.565792561765761</v>
      </c>
      <c r="M306" s="154">
        <f>'4.1.1'!G322/1.05</f>
        <v>39.761142857142858</v>
      </c>
      <c r="N306" s="106">
        <f t="shared" si="52"/>
        <v>39.761142857142858</v>
      </c>
      <c r="O306" s="154">
        <f>SUM(N304:N306)/3</f>
        <v>42.792710476190472</v>
      </c>
      <c r="P306" s="154">
        <f>'4.1.1'!H322/1.05</f>
        <v>48.95611619047618</v>
      </c>
      <c r="Q306" s="106">
        <f t="shared" si="53"/>
        <v>37.81611619047618</v>
      </c>
      <c r="R306" s="154">
        <f>SUM(Q304:Q306)/3</f>
        <v>42.148122539682532</v>
      </c>
      <c r="S306" s="160">
        <f t="shared" si="49"/>
        <v>5.1196006172662862</v>
      </c>
      <c r="T306" s="154">
        <f>AVERAGE(G295:G306)</f>
        <v>111.21499906218357</v>
      </c>
      <c r="U306" s="154">
        <f>AVERAGE(H295:H306)</f>
        <v>53.26499906218357</v>
      </c>
      <c r="V306" s="154">
        <f>AVERAGE(J295:J306)</f>
        <v>106.24654411481468</v>
      </c>
      <c r="W306" s="154">
        <f>AVERAGE(K295:K306)</f>
        <v>48.296544114814679</v>
      </c>
    </row>
    <row r="307" spans="1:23" ht="14.25" customHeight="1" x14ac:dyDescent="0.2">
      <c r="A307" s="161">
        <f>A295+1</f>
        <v>2015</v>
      </c>
      <c r="B307" s="155">
        <v>42005</v>
      </c>
      <c r="C307" s="155"/>
      <c r="D307" s="154"/>
      <c r="E307" s="154"/>
      <c r="F307" s="154"/>
      <c r="G307" s="154">
        <f>'4.1.1'!F323/1.2</f>
        <v>96.537608476722582</v>
      </c>
      <c r="H307" s="154">
        <f t="shared" si="54"/>
        <v>38.587608476722579</v>
      </c>
      <c r="I307" s="154"/>
      <c r="J307" s="154">
        <f>'4.1.1'!E323/1.2</f>
        <v>90.370908613010457</v>
      </c>
      <c r="K307" s="154">
        <f t="shared" si="55"/>
        <v>32.420908613010454</v>
      </c>
      <c r="L307" s="154"/>
      <c r="M307" s="154">
        <f>'4.1.1'!G323/1.05</f>
        <v>34.697730476190472</v>
      </c>
      <c r="N307" s="106">
        <f t="shared" si="52"/>
        <v>34.697730476190472</v>
      </c>
      <c r="O307" s="154"/>
      <c r="P307" s="154">
        <f>'4.1.1'!H323/1.05</f>
        <v>44.124955238095232</v>
      </c>
      <c r="Q307" s="106">
        <f t="shared" si="53"/>
        <v>32.984955238095232</v>
      </c>
      <c r="R307" s="154"/>
      <c r="S307" s="160">
        <f t="shared" si="49"/>
        <v>6.1666998637121253</v>
      </c>
      <c r="T307" s="154"/>
      <c r="U307" s="154"/>
      <c r="V307" s="154"/>
      <c r="W307" s="154"/>
    </row>
    <row r="308" spans="1:23" ht="14.25" customHeight="1" x14ac:dyDescent="0.2">
      <c r="A308" s="161">
        <f t="shared" ref="A308:A318" si="56">A296+1</f>
        <v>2015</v>
      </c>
      <c r="B308" s="155">
        <v>42036</v>
      </c>
      <c r="C308" s="155"/>
      <c r="D308" s="154"/>
      <c r="E308" s="154"/>
      <c r="F308" s="154"/>
      <c r="G308" s="154">
        <f>'4.1.1'!F324/1.2</f>
        <v>95.504020272549383</v>
      </c>
      <c r="H308" s="154">
        <f t="shared" si="54"/>
        <v>37.55402027254938</v>
      </c>
      <c r="I308" s="154"/>
      <c r="J308" s="154">
        <f>'4.1.1'!E324/1.2</f>
        <v>89.329379687314727</v>
      </c>
      <c r="K308" s="154">
        <f t="shared" si="55"/>
        <v>31.379379687314724</v>
      </c>
      <c r="L308" s="154"/>
      <c r="M308" s="154">
        <f>'4.1.1'!G324/1.05</f>
        <v>35.49553904761904</v>
      </c>
      <c r="N308" s="106">
        <f t="shared" ref="N308:N313" si="57">M308-0</f>
        <v>35.49553904761904</v>
      </c>
      <c r="O308" s="154"/>
      <c r="P308" s="154">
        <f>'4.1.1'!H324/1.05</f>
        <v>46.391575238095228</v>
      </c>
      <c r="Q308" s="106">
        <f t="shared" ref="Q308:Q313" si="58">P308-11.14</f>
        <v>35.251575238095228</v>
      </c>
      <c r="R308" s="154"/>
      <c r="S308" s="160">
        <f t="shared" si="49"/>
        <v>6.1746405852346555</v>
      </c>
      <c r="T308" s="154"/>
      <c r="U308" s="154"/>
      <c r="V308" s="154"/>
      <c r="W308" s="154"/>
    </row>
    <row r="309" spans="1:23" ht="14.25" customHeight="1" x14ac:dyDescent="0.2">
      <c r="A309" s="161">
        <f t="shared" si="56"/>
        <v>2015</v>
      </c>
      <c r="B309" s="155">
        <v>42064</v>
      </c>
      <c r="C309" s="155"/>
      <c r="D309" s="154"/>
      <c r="E309" s="154"/>
      <c r="F309" s="154"/>
      <c r="G309" s="154">
        <f>'4.1.1'!F325/1.2</f>
        <v>98.509150629614027</v>
      </c>
      <c r="H309" s="154">
        <f t="shared" ref="H309:H314" si="59">G309-57.95</f>
        <v>40.559150629614024</v>
      </c>
      <c r="I309" s="154">
        <f>SUM(H307:H309)/3</f>
        <v>38.900259792961997</v>
      </c>
      <c r="J309" s="154">
        <f>'4.1.1'!E325/1.2</f>
        <v>92.535044010475261</v>
      </c>
      <c r="K309" s="154">
        <f t="shared" ref="K309:K314" si="60">J309-57.95</f>
        <v>34.585044010475258</v>
      </c>
      <c r="L309" s="154">
        <f>SUM(K307:K309)/3</f>
        <v>32.79511077026681</v>
      </c>
      <c r="M309" s="154">
        <f>'4.1.1'!G325/1.05</f>
        <v>35.089362857142852</v>
      </c>
      <c r="N309" s="106">
        <f t="shared" si="57"/>
        <v>35.089362857142852</v>
      </c>
      <c r="O309" s="154">
        <f>SUM(N307:N309)/3</f>
        <v>35.094210793650781</v>
      </c>
      <c r="P309" s="154">
        <f>'4.1.1'!H325/1.05</f>
        <v>46.253595238095237</v>
      </c>
      <c r="Q309" s="106">
        <f t="shared" si="58"/>
        <v>35.113595238095236</v>
      </c>
      <c r="R309" s="154">
        <f>SUM(Q307:Q309)/3</f>
        <v>34.450041904761896</v>
      </c>
      <c r="S309" s="160">
        <f t="shared" si="49"/>
        <v>5.974106619138766</v>
      </c>
      <c r="T309" s="154"/>
      <c r="U309" s="154"/>
      <c r="V309" s="154"/>
      <c r="W309" s="154"/>
    </row>
    <row r="310" spans="1:23" ht="14.25" customHeight="1" x14ac:dyDescent="0.2">
      <c r="A310" s="161">
        <f t="shared" si="56"/>
        <v>2015</v>
      </c>
      <c r="B310" s="155">
        <v>42095</v>
      </c>
      <c r="C310" s="155"/>
      <c r="D310" s="154"/>
      <c r="E310" s="154"/>
      <c r="F310" s="154"/>
      <c r="G310" s="154">
        <f>'4.1.1'!F326/1.2</f>
        <v>99.242427735524913</v>
      </c>
      <c r="H310" s="154">
        <f t="shared" si="59"/>
        <v>41.29242773552491</v>
      </c>
      <c r="I310" s="154"/>
      <c r="J310" s="154">
        <f>'4.1.1'!E326/1.2</f>
        <v>93.789561018014638</v>
      </c>
      <c r="K310" s="154">
        <f t="shared" si="60"/>
        <v>35.839561018014635</v>
      </c>
      <c r="L310" s="154"/>
      <c r="M310" s="154">
        <f>'4.1.1'!G326/1.05</f>
        <v>34.736780952380954</v>
      </c>
      <c r="N310" s="106">
        <f t="shared" si="57"/>
        <v>34.736780952380954</v>
      </c>
      <c r="O310" s="154"/>
      <c r="P310" s="154">
        <f>'4.1.1'!H326/1.05</f>
        <v>45.905516190476192</v>
      </c>
      <c r="Q310" s="106">
        <f t="shared" si="58"/>
        <v>34.765516190476191</v>
      </c>
      <c r="R310" s="154"/>
      <c r="S310" s="160">
        <f t="shared" si="49"/>
        <v>5.4528667175102754</v>
      </c>
      <c r="T310" s="154"/>
      <c r="U310" s="154"/>
      <c r="V310" s="154"/>
      <c r="W310" s="154"/>
    </row>
    <row r="311" spans="1:23" ht="14.25" customHeight="1" x14ac:dyDescent="0.2">
      <c r="A311" s="161">
        <f t="shared" si="56"/>
        <v>2015</v>
      </c>
      <c r="B311" s="155">
        <v>42125</v>
      </c>
      <c r="C311" s="155"/>
      <c r="D311" s="154"/>
      <c r="E311" s="154"/>
      <c r="F311" s="154"/>
      <c r="G311" s="154">
        <f>'4.1.1'!F327/1.2</f>
        <v>100.80621233411226</v>
      </c>
      <c r="H311" s="154">
        <f t="shared" si="59"/>
        <v>42.856212334112257</v>
      </c>
      <c r="I311" s="154"/>
      <c r="J311" s="154">
        <f>'4.1.1'!E327/1.2</f>
        <v>96.457964923034808</v>
      </c>
      <c r="K311" s="154">
        <f t="shared" si="60"/>
        <v>38.507964923034805</v>
      </c>
      <c r="L311" s="154"/>
      <c r="M311" s="154">
        <f>'4.1.1'!G327/1.05</f>
        <v>35.114501904761902</v>
      </c>
      <c r="N311" s="106">
        <f t="shared" si="57"/>
        <v>35.114501904761902</v>
      </c>
      <c r="O311" s="154"/>
      <c r="P311" s="154">
        <f>'4.1.1'!H327/1.05</f>
        <v>47.123433333333324</v>
      </c>
      <c r="Q311" s="106">
        <f t="shared" si="58"/>
        <v>35.983433333333323</v>
      </c>
      <c r="R311" s="154"/>
      <c r="S311" s="160">
        <f t="shared" si="49"/>
        <v>4.3482474110774518</v>
      </c>
      <c r="T311" s="154"/>
      <c r="U311" s="154"/>
      <c r="V311" s="154"/>
      <c r="W311" s="154"/>
    </row>
    <row r="312" spans="1:23" ht="14.25" customHeight="1" x14ac:dyDescent="0.2">
      <c r="A312" s="161">
        <f t="shared" si="56"/>
        <v>2015</v>
      </c>
      <c r="B312" s="155">
        <v>42156</v>
      </c>
      <c r="C312" s="155"/>
      <c r="D312" s="154"/>
      <c r="E312" s="154"/>
      <c r="F312" s="154"/>
      <c r="G312" s="154">
        <f>'4.1.1'!F328/1.2</f>
        <v>101.03537341598346</v>
      </c>
      <c r="H312" s="154">
        <f t="shared" si="59"/>
        <v>43.085373415983454</v>
      </c>
      <c r="I312" s="154">
        <f>SUM(H310:H312)/3</f>
        <v>42.411337828540205</v>
      </c>
      <c r="J312" s="154">
        <f>'4.1.1'!E328/1.2</f>
        <v>96.996918783187581</v>
      </c>
      <c r="K312" s="154">
        <f t="shared" si="60"/>
        <v>39.046918783187579</v>
      </c>
      <c r="L312" s="154">
        <f>SUM(K310:K312)/3</f>
        <v>37.798148241412342</v>
      </c>
      <c r="M312" s="154">
        <f>'4.1.1'!G328/1.05</f>
        <v>35.345656190476191</v>
      </c>
      <c r="N312" s="106">
        <f t="shared" si="57"/>
        <v>35.345656190476191</v>
      </c>
      <c r="O312" s="154">
        <f>SUM(N310:N312)/3</f>
        <v>35.065646349206347</v>
      </c>
      <c r="P312" s="154">
        <f>'4.1.1'!H328/1.05</f>
        <v>47.32394476190477</v>
      </c>
      <c r="Q312" s="106">
        <f t="shared" si="58"/>
        <v>36.183944761904769</v>
      </c>
      <c r="R312" s="154">
        <f>SUM(Q310:Q312)/3</f>
        <v>35.644298095238092</v>
      </c>
      <c r="S312" s="160">
        <f t="shared" si="49"/>
        <v>4.0384546327958759</v>
      </c>
      <c r="T312" s="154"/>
      <c r="U312" s="154"/>
      <c r="V312" s="154"/>
      <c r="W312" s="154"/>
    </row>
    <row r="313" spans="1:23" ht="14.25" customHeight="1" x14ac:dyDescent="0.2">
      <c r="A313" s="161">
        <f t="shared" si="56"/>
        <v>2015</v>
      </c>
      <c r="B313" s="155">
        <v>42186</v>
      </c>
      <c r="C313" s="155"/>
      <c r="D313" s="154"/>
      <c r="E313" s="154"/>
      <c r="F313" s="154"/>
      <c r="G313" s="154">
        <f>'4.1.1'!F329/1.2</f>
        <v>98.94346431776782</v>
      </c>
      <c r="H313" s="154">
        <f t="shared" si="59"/>
        <v>40.993464317767817</v>
      </c>
      <c r="I313" s="154"/>
      <c r="J313" s="154">
        <f>'4.1.1'!E329/1.2</f>
        <v>97.002748891033249</v>
      </c>
      <c r="K313" s="154">
        <f t="shared" si="60"/>
        <v>39.052748891033247</v>
      </c>
      <c r="L313" s="154"/>
      <c r="M313" s="154">
        <f>'4.1.1'!G329/1.05</f>
        <v>34.755458095238097</v>
      </c>
      <c r="N313" s="106">
        <f t="shared" si="57"/>
        <v>34.755458095238097</v>
      </c>
      <c r="O313" s="154"/>
      <c r="P313" s="154">
        <f>'4.1.1'!H329/1.05</f>
        <v>45.960810476190467</v>
      </c>
      <c r="Q313" s="106">
        <f t="shared" si="58"/>
        <v>34.820810476190466</v>
      </c>
      <c r="R313" s="154"/>
      <c r="S313" s="160">
        <f t="shared" si="49"/>
        <v>1.9407154267345703</v>
      </c>
      <c r="T313" s="154"/>
      <c r="U313" s="154"/>
      <c r="V313" s="154"/>
      <c r="W313" s="154"/>
    </row>
    <row r="314" spans="1:23" ht="14.25" customHeight="1" x14ac:dyDescent="0.2">
      <c r="A314" s="161">
        <f t="shared" si="56"/>
        <v>2015</v>
      </c>
      <c r="B314" s="155">
        <v>42217</v>
      </c>
      <c r="C314" s="155"/>
      <c r="D314" s="154"/>
      <c r="E314" s="154"/>
      <c r="F314" s="154"/>
      <c r="G314" s="154">
        <f>'4.1.1'!F330/1.2</f>
        <v>93.085406554445882</v>
      </c>
      <c r="H314" s="154">
        <f t="shared" si="59"/>
        <v>35.135406554445879</v>
      </c>
      <c r="I314" s="154"/>
      <c r="J314" s="154">
        <f>'4.1.1'!E330/1.2</f>
        <v>95.401984657848914</v>
      </c>
      <c r="K314" s="154">
        <f t="shared" si="60"/>
        <v>37.451984657848911</v>
      </c>
      <c r="L314" s="154"/>
      <c r="M314" s="154">
        <f>'4.1.1'!G330/1.05</f>
        <v>28.928853333333333</v>
      </c>
      <c r="N314" s="106">
        <f t="shared" ref="N314:N319" si="61">M314-0</f>
        <v>28.928853333333333</v>
      </c>
      <c r="O314" s="154"/>
      <c r="P314" s="154">
        <f>'4.1.1'!H330/1.05</f>
        <v>41.199499047619042</v>
      </c>
      <c r="Q314" s="106">
        <f t="shared" ref="Q314:Q319" si="62">P314-11.14</f>
        <v>30.059499047619042</v>
      </c>
      <c r="R314" s="154"/>
      <c r="S314" s="160">
        <f t="shared" si="49"/>
        <v>-2.3165781034030317</v>
      </c>
      <c r="T314" s="154"/>
      <c r="U314" s="154"/>
      <c r="V314" s="154"/>
      <c r="W314" s="154"/>
    </row>
    <row r="315" spans="1:23" ht="14.25" customHeight="1" x14ac:dyDescent="0.2">
      <c r="A315" s="161">
        <f t="shared" si="56"/>
        <v>2015</v>
      </c>
      <c r="B315" s="155">
        <v>42248</v>
      </c>
      <c r="C315" s="155"/>
      <c r="D315" s="154"/>
      <c r="E315" s="154"/>
      <c r="F315" s="154"/>
      <c r="G315" s="154">
        <f>'4.1.1'!F331/1.2</f>
        <v>91.509504166666687</v>
      </c>
      <c r="H315" s="154">
        <f t="shared" ref="H315:H320" si="63">G315-57.95</f>
        <v>33.559504166666684</v>
      </c>
      <c r="I315" s="154">
        <f>SUM(H313:H315)/3</f>
        <v>36.562791679626791</v>
      </c>
      <c r="J315" s="154">
        <f>'4.1.1'!E331/1.2</f>
        <v>92.91097120542473</v>
      </c>
      <c r="K315" s="154">
        <f t="shared" ref="K315:K320" si="64">J315-57.95</f>
        <v>34.960971205424727</v>
      </c>
      <c r="L315" s="154">
        <f>SUM(K313:K315)/3</f>
        <v>37.155234918102295</v>
      </c>
      <c r="M315" s="154">
        <f>'4.1.1'!G331/1.05</f>
        <v>29.619999999999994</v>
      </c>
      <c r="N315" s="106">
        <f t="shared" si="61"/>
        <v>29.619999999999994</v>
      </c>
      <c r="O315" s="154">
        <f>SUM(N313:N315)/3</f>
        <v>31.10143714285714</v>
      </c>
      <c r="P315" s="154">
        <f>'4.1.1'!H331/1.05</f>
        <v>41.315291428571435</v>
      </c>
      <c r="Q315" s="106">
        <f t="shared" si="62"/>
        <v>30.175291428571434</v>
      </c>
      <c r="R315" s="154">
        <f>SUM(Q313:Q315)/3</f>
        <v>31.685200317460311</v>
      </c>
      <c r="S315" s="160">
        <f t="shared" si="49"/>
        <v>-1.4014670387580423</v>
      </c>
      <c r="T315" s="154"/>
      <c r="U315" s="154"/>
      <c r="V315" s="154"/>
      <c r="W315" s="154"/>
    </row>
    <row r="316" spans="1:23" ht="14.25" customHeight="1" x14ac:dyDescent="0.2">
      <c r="A316" s="161">
        <f t="shared" si="56"/>
        <v>2015</v>
      </c>
      <c r="B316" s="155">
        <v>42278</v>
      </c>
      <c r="C316" s="155"/>
      <c r="D316" s="154"/>
      <c r="E316" s="154"/>
      <c r="F316" s="154"/>
      <c r="G316" s="154">
        <f>'4.1.1'!F332/1.2</f>
        <v>92.235582500000021</v>
      </c>
      <c r="H316" s="154">
        <f t="shared" si="63"/>
        <v>34.285582500000018</v>
      </c>
      <c r="I316" s="154"/>
      <c r="J316" s="154">
        <f>'4.1.1'!E332/1.2</f>
        <v>90.746798657776836</v>
      </c>
      <c r="K316" s="154">
        <f t="shared" si="64"/>
        <v>32.796798657776833</v>
      </c>
      <c r="L316" s="154"/>
      <c r="M316" s="154">
        <f>'4.1.1'!G332/1.05</f>
        <v>29.790476190476191</v>
      </c>
      <c r="N316" s="106">
        <f t="shared" si="61"/>
        <v>29.790476190476191</v>
      </c>
      <c r="O316" s="154"/>
      <c r="P316" s="154">
        <f>'4.1.1'!H332/1.05</f>
        <v>41.931288571428574</v>
      </c>
      <c r="Q316" s="106">
        <f t="shared" si="62"/>
        <v>30.791288571428574</v>
      </c>
      <c r="R316" s="154"/>
      <c r="S316" s="160">
        <f t="shared" si="49"/>
        <v>1.4887838422231852</v>
      </c>
      <c r="T316" s="154"/>
      <c r="U316" s="154"/>
      <c r="V316" s="154"/>
      <c r="W316" s="154"/>
    </row>
    <row r="317" spans="1:23" ht="14.25" customHeight="1" x14ac:dyDescent="0.2">
      <c r="A317" s="161">
        <f t="shared" si="56"/>
        <v>2015</v>
      </c>
      <c r="B317" s="155">
        <v>42309</v>
      </c>
      <c r="C317" s="155"/>
      <c r="D317" s="154"/>
      <c r="E317" s="154"/>
      <c r="F317" s="154"/>
      <c r="G317" s="154">
        <f>'4.1.1'!F333/1.2</f>
        <v>91.768933333333337</v>
      </c>
      <c r="H317" s="154">
        <f t="shared" si="63"/>
        <v>33.818933333333334</v>
      </c>
      <c r="I317" s="154"/>
      <c r="J317" s="154">
        <f>'4.1.1'!E333/1.2</f>
        <v>89.365823618645237</v>
      </c>
      <c r="K317" s="154">
        <f t="shared" si="64"/>
        <v>31.415823618645234</v>
      </c>
      <c r="L317" s="154"/>
      <c r="M317" s="154">
        <f>'4.1.1'!G333/1.05</f>
        <v>28.588571428571424</v>
      </c>
      <c r="N317" s="106">
        <f t="shared" si="61"/>
        <v>28.588571428571424</v>
      </c>
      <c r="O317" s="154"/>
      <c r="P317" s="154">
        <f>'4.1.1'!H333/1.05</f>
        <v>39.588698095238087</v>
      </c>
      <c r="Q317" s="106">
        <f t="shared" si="62"/>
        <v>28.448698095238086</v>
      </c>
      <c r="R317" s="154"/>
      <c r="S317" s="160">
        <f t="shared" si="49"/>
        <v>2.4031097146880995</v>
      </c>
      <c r="T317" s="154"/>
      <c r="U317" s="154"/>
      <c r="V317" s="154"/>
      <c r="W317" s="154"/>
    </row>
    <row r="318" spans="1:23" ht="14.25" customHeight="1" x14ac:dyDescent="0.2">
      <c r="A318" s="161">
        <f t="shared" si="56"/>
        <v>2015</v>
      </c>
      <c r="B318" s="155">
        <v>42339</v>
      </c>
      <c r="C318" s="155"/>
      <c r="D318" s="154"/>
      <c r="E318" s="154"/>
      <c r="F318" s="154"/>
      <c r="G318" s="154">
        <f>'4.1.1'!F334/1.2</f>
        <v>89.806875000000019</v>
      </c>
      <c r="H318" s="154">
        <f t="shared" si="63"/>
        <v>31.856875000000016</v>
      </c>
      <c r="I318" s="154">
        <f>SUM(H316:H318)/3</f>
        <v>33.320463611111123</v>
      </c>
      <c r="J318" s="154">
        <f>'4.1.1'!E334/1.2</f>
        <v>86.399497441073336</v>
      </c>
      <c r="K318" s="154">
        <f t="shared" si="64"/>
        <v>28.449497441073333</v>
      </c>
      <c r="L318" s="154">
        <f>SUM(K316:K318)/3</f>
        <v>30.887373239165132</v>
      </c>
      <c r="M318" s="154">
        <f>'4.1.1'!G334/1.05</f>
        <v>27.226666666666667</v>
      </c>
      <c r="N318" s="106">
        <f t="shared" si="61"/>
        <v>27.226666666666667</v>
      </c>
      <c r="O318" s="154">
        <f>SUM(N316:N318)/3</f>
        <v>28.535238095238089</v>
      </c>
      <c r="P318" s="154">
        <f>'4.1.1'!H334/1.05</f>
        <v>36.28756095238095</v>
      </c>
      <c r="Q318" s="106">
        <f t="shared" si="62"/>
        <v>25.14756095238095</v>
      </c>
      <c r="R318" s="154">
        <f>SUM(Q316:Q318)/3</f>
        <v>28.129182539682535</v>
      </c>
      <c r="S318" s="160">
        <f t="shared" si="49"/>
        <v>3.407377558926683</v>
      </c>
      <c r="T318" s="154">
        <f>AVERAGE(G307:G318)</f>
        <v>95.748713228060026</v>
      </c>
      <c r="U318" s="154">
        <f>AVERAGE(H307:H318)</f>
        <v>37.798713228060031</v>
      </c>
      <c r="V318" s="154">
        <f>AVERAGE(J307:J318)</f>
        <v>92.608966792236643</v>
      </c>
      <c r="W318" s="154">
        <f>AVERAGE(K307:K318)</f>
        <v>34.658966792236647</v>
      </c>
    </row>
    <row r="319" spans="1:23" ht="14.25" customHeight="1" x14ac:dyDescent="0.2">
      <c r="A319" s="161">
        <f>A307+1</f>
        <v>2016</v>
      </c>
      <c r="B319" s="155">
        <v>42370</v>
      </c>
      <c r="C319" s="155"/>
      <c r="D319" s="154"/>
      <c r="E319" s="154"/>
      <c r="F319" s="154"/>
      <c r="G319" s="154">
        <f>'4.1.1'!F335/1.2</f>
        <v>85.435496666666694</v>
      </c>
      <c r="H319" s="154">
        <f t="shared" si="63"/>
        <v>27.485496666666691</v>
      </c>
      <c r="I319" s="154"/>
      <c r="J319" s="154">
        <f>'4.1.1'!E335/1.2</f>
        <v>84.785322055240812</v>
      </c>
      <c r="K319" s="154">
        <f t="shared" si="64"/>
        <v>26.835322055240809</v>
      </c>
      <c r="L319" s="154"/>
      <c r="M319" s="154">
        <f>'4.1.1'!G335/1.05</f>
        <v>21.726666666666667</v>
      </c>
      <c r="N319" s="106">
        <f t="shared" si="61"/>
        <v>21.726666666666667</v>
      </c>
      <c r="O319" s="154"/>
      <c r="P319" s="154">
        <f>'4.1.1'!H335/1.05</f>
        <v>33.510250476190471</v>
      </c>
      <c r="Q319" s="106">
        <f t="shared" si="62"/>
        <v>22.370250476190471</v>
      </c>
      <c r="R319" s="154"/>
      <c r="S319" s="160">
        <f t="shared" si="49"/>
        <v>0.65017461142588218</v>
      </c>
      <c r="T319" s="154"/>
      <c r="U319" s="154"/>
      <c r="V319" s="154"/>
      <c r="W319" s="154"/>
    </row>
    <row r="320" spans="1:23" ht="14.25" customHeight="1" x14ac:dyDescent="0.2">
      <c r="A320" s="161">
        <f t="shared" ref="A320:A330" si="65">A308+1</f>
        <v>2016</v>
      </c>
      <c r="B320" s="155">
        <v>42401</v>
      </c>
      <c r="C320" s="155"/>
      <c r="D320" s="154"/>
      <c r="E320" s="154"/>
      <c r="F320" s="154"/>
      <c r="G320" s="154">
        <f>'4.1.1'!F336/1.2</f>
        <v>84.184090833333343</v>
      </c>
      <c r="H320" s="154">
        <f t="shared" si="63"/>
        <v>26.23409083333334</v>
      </c>
      <c r="I320" s="154"/>
      <c r="J320" s="154">
        <f>'4.1.1'!E336/1.2</f>
        <v>84.502114643184498</v>
      </c>
      <c r="K320" s="154">
        <f t="shared" si="64"/>
        <v>26.552114643184495</v>
      </c>
      <c r="L320" s="154"/>
      <c r="M320" s="154">
        <f>'4.1.1'!G336/1.05</f>
        <v>20.849523809523809</v>
      </c>
      <c r="N320" s="106">
        <f t="shared" ref="N320:N325" si="66">M320-0</f>
        <v>20.849523809523809</v>
      </c>
      <c r="O320" s="154"/>
      <c r="P320" s="154">
        <f>'4.1.1'!H336/1.05</f>
        <v>31.866280952380951</v>
      </c>
      <c r="Q320" s="106">
        <f t="shared" ref="Q320:Q325" si="67">P320-11.14</f>
        <v>20.72628095238095</v>
      </c>
      <c r="R320" s="154"/>
      <c r="S320" s="160">
        <f t="shared" ref="S320:S351" si="68">H320-K320</f>
        <v>-0.31802380985115519</v>
      </c>
      <c r="T320" s="154"/>
      <c r="U320" s="154"/>
      <c r="V320" s="154"/>
      <c r="W320" s="154"/>
    </row>
    <row r="321" spans="1:23" ht="14.25" customHeight="1" x14ac:dyDescent="0.2">
      <c r="A321" s="161">
        <f t="shared" si="65"/>
        <v>2016</v>
      </c>
      <c r="B321" s="155">
        <v>42430</v>
      </c>
      <c r="C321" s="155"/>
      <c r="D321" s="154"/>
      <c r="E321" s="154"/>
      <c r="F321" s="154"/>
      <c r="G321" s="154">
        <f>'4.1.1'!F337/1.2</f>
        <v>85.332528333333343</v>
      </c>
      <c r="H321" s="154">
        <f t="shared" ref="H321:H326" si="69">G321-57.95</f>
        <v>27.38252833333334</v>
      </c>
      <c r="I321" s="154">
        <f>SUM(H319:H321)/3</f>
        <v>27.034038611111125</v>
      </c>
      <c r="J321" s="154">
        <f>'4.1.1'!E337/1.2</f>
        <v>84.77238236995278</v>
      </c>
      <c r="K321" s="154">
        <f t="shared" ref="K321:K326" si="70">J321-57.95</f>
        <v>26.822382369952777</v>
      </c>
      <c r="L321" s="154">
        <f>SUM(K319:K321)/3</f>
        <v>26.736606356126028</v>
      </c>
      <c r="M321" s="154">
        <f>'4.1.1'!G337/1.05</f>
        <v>25.16952380952381</v>
      </c>
      <c r="N321" s="106">
        <f t="shared" si="66"/>
        <v>25.16952380952381</v>
      </c>
      <c r="O321" s="154">
        <f>SUM(N319:N321)/3</f>
        <v>22.581904761904763</v>
      </c>
      <c r="P321" s="154">
        <f>'4.1.1'!H337/1.05</f>
        <v>36.394170476190475</v>
      </c>
      <c r="Q321" s="106">
        <f t="shared" si="67"/>
        <v>25.254170476190474</v>
      </c>
      <c r="R321" s="154">
        <f>SUM(Q319:Q321)/3</f>
        <v>22.783567301587301</v>
      </c>
      <c r="S321" s="160">
        <f t="shared" si="68"/>
        <v>0.56014596338056322</v>
      </c>
      <c r="T321" s="154"/>
      <c r="U321" s="154"/>
      <c r="V321" s="154"/>
      <c r="W321" s="154"/>
    </row>
    <row r="322" spans="1:23" ht="14.25" customHeight="1" x14ac:dyDescent="0.2">
      <c r="A322" s="161">
        <f t="shared" si="65"/>
        <v>2016</v>
      </c>
      <c r="B322" s="155">
        <v>42461</v>
      </c>
      <c r="C322" s="155"/>
      <c r="D322" s="154"/>
      <c r="E322" s="154"/>
      <c r="F322" s="154"/>
      <c r="G322" s="154">
        <f>'4.1.1'!F338/1.2</f>
        <v>89.119517500000001</v>
      </c>
      <c r="H322" s="154">
        <f t="shared" si="69"/>
        <v>31.169517499999998</v>
      </c>
      <c r="I322" s="154"/>
      <c r="J322" s="154">
        <f>'4.1.1'!E338/1.2</f>
        <v>88.702371340140886</v>
      </c>
      <c r="K322" s="154">
        <f t="shared" si="70"/>
        <v>30.752371340140883</v>
      </c>
      <c r="L322" s="154"/>
      <c r="M322" s="154">
        <f>'4.1.1'!G338/1.05</f>
        <v>26.093333333333334</v>
      </c>
      <c r="N322" s="106">
        <f t="shared" si="66"/>
        <v>26.093333333333334</v>
      </c>
      <c r="O322" s="154"/>
      <c r="P322" s="154">
        <f>'4.1.1'!H338/1.05</f>
        <v>36.986641904761903</v>
      </c>
      <c r="Q322" s="106">
        <f t="shared" si="67"/>
        <v>25.846641904761903</v>
      </c>
      <c r="R322" s="154"/>
      <c r="S322" s="160">
        <f t="shared" si="68"/>
        <v>0.41714615985911507</v>
      </c>
      <c r="T322" s="154"/>
      <c r="U322" s="154"/>
      <c r="V322" s="154"/>
      <c r="W322" s="154"/>
    </row>
    <row r="323" spans="1:23" ht="14.25" customHeight="1" x14ac:dyDescent="0.2">
      <c r="A323" s="161">
        <f t="shared" si="65"/>
        <v>2016</v>
      </c>
      <c r="B323" s="155">
        <v>42491</v>
      </c>
      <c r="C323" s="155"/>
      <c r="D323" s="154"/>
      <c r="E323" s="154"/>
      <c r="F323" s="154"/>
      <c r="G323" s="154">
        <f>'4.1.1'!F339/1.2</f>
        <v>90.892411666666689</v>
      </c>
      <c r="H323" s="154">
        <f t="shared" si="69"/>
        <v>32.942411666666686</v>
      </c>
      <c r="I323" s="154"/>
      <c r="J323" s="154">
        <f>'4.1.1'!E339/1.2</f>
        <v>90.361760328358969</v>
      </c>
      <c r="K323" s="154">
        <f t="shared" si="70"/>
        <v>32.411760328358966</v>
      </c>
      <c r="L323" s="154"/>
      <c r="M323" s="154">
        <f>'4.1.1'!G339/1.05</f>
        <v>28.150476190476194</v>
      </c>
      <c r="N323" s="106">
        <f t="shared" si="66"/>
        <v>28.150476190476194</v>
      </c>
      <c r="O323" s="154"/>
      <c r="P323" s="154">
        <f>'4.1.1'!H339/1.05</f>
        <v>40.074691428571427</v>
      </c>
      <c r="Q323" s="106">
        <f t="shared" si="67"/>
        <v>28.934691428571426</v>
      </c>
      <c r="R323" s="154"/>
      <c r="S323" s="160">
        <f t="shared" si="68"/>
        <v>0.53065133830772027</v>
      </c>
      <c r="T323" s="154"/>
      <c r="U323" s="154"/>
      <c r="V323" s="154"/>
      <c r="W323" s="154"/>
    </row>
    <row r="324" spans="1:23" ht="14.25" customHeight="1" x14ac:dyDescent="0.2">
      <c r="A324" s="161">
        <f t="shared" si="65"/>
        <v>2016</v>
      </c>
      <c r="B324" s="155">
        <v>42522</v>
      </c>
      <c r="C324" s="155"/>
      <c r="D324" s="154"/>
      <c r="E324" s="154"/>
      <c r="F324" s="154"/>
      <c r="G324" s="154">
        <f>'4.1.1'!F340/1.2</f>
        <v>93.214160833333338</v>
      </c>
      <c r="H324" s="154">
        <f t="shared" si="69"/>
        <v>35.264160833333335</v>
      </c>
      <c r="I324" s="154">
        <f>SUM(H322:H324)/3</f>
        <v>33.12536333333334</v>
      </c>
      <c r="J324" s="154">
        <f>'4.1.1'!E340/1.2</f>
        <v>92.469511677051656</v>
      </c>
      <c r="K324" s="154">
        <f t="shared" si="70"/>
        <v>34.519511677051653</v>
      </c>
      <c r="L324" s="154">
        <f>SUM(K322:K324)/3</f>
        <v>32.56121444851717</v>
      </c>
      <c r="M324" s="154">
        <f>'4.1.1'!G340/1.05</f>
        <v>30.480952380952381</v>
      </c>
      <c r="N324" s="106">
        <f t="shared" si="66"/>
        <v>30.480952380952381</v>
      </c>
      <c r="O324" s="154">
        <f>SUM(N322:N324)/3</f>
        <v>28.241587301587305</v>
      </c>
      <c r="P324" s="154">
        <f>'4.1.1'!H340/1.05</f>
        <v>42.189817142857144</v>
      </c>
      <c r="Q324" s="106">
        <f t="shared" si="67"/>
        <v>31.049817142857144</v>
      </c>
      <c r="R324" s="154">
        <f>SUM(Q322:Q324)/3</f>
        <v>28.610383492063491</v>
      </c>
      <c r="S324" s="160">
        <f t="shared" si="68"/>
        <v>0.74464915628168171</v>
      </c>
      <c r="T324" s="154"/>
      <c r="U324" s="154"/>
      <c r="V324" s="154"/>
      <c r="W324" s="154"/>
    </row>
    <row r="325" spans="1:23" ht="14.25" customHeight="1" x14ac:dyDescent="0.2">
      <c r="A325" s="161">
        <f t="shared" si="65"/>
        <v>2016</v>
      </c>
      <c r="B325" s="155">
        <v>42552</v>
      </c>
      <c r="C325" s="155"/>
      <c r="D325" s="154"/>
      <c r="E325" s="154"/>
      <c r="F325" s="154"/>
      <c r="G325" s="154">
        <f>'4.1.1'!F341/1.2</f>
        <v>93.875704166666679</v>
      </c>
      <c r="H325" s="154">
        <f t="shared" si="69"/>
        <v>35.925704166666677</v>
      </c>
      <c r="I325" s="154"/>
      <c r="J325" s="154">
        <f>'4.1.1'!E341/1.2</f>
        <v>93.052421136357992</v>
      </c>
      <c r="K325" s="154">
        <f t="shared" si="70"/>
        <v>35.102421136357989</v>
      </c>
      <c r="L325" s="154"/>
      <c r="M325" s="154">
        <f>'4.1.1'!G341/1.05</f>
        <v>30.84095238095238</v>
      </c>
      <c r="N325" s="106">
        <f t="shared" si="66"/>
        <v>30.84095238095238</v>
      </c>
      <c r="O325" s="154"/>
      <c r="P325" s="154">
        <f>'4.1.1'!H341/1.05</f>
        <v>42.373630476190471</v>
      </c>
      <c r="Q325" s="106">
        <f t="shared" si="67"/>
        <v>31.23363047619047</v>
      </c>
      <c r="R325" s="154"/>
      <c r="S325" s="160">
        <f t="shared" si="68"/>
        <v>0.8232830303086871</v>
      </c>
      <c r="T325" s="154"/>
      <c r="U325" s="154"/>
      <c r="V325" s="154"/>
      <c r="W325" s="154"/>
    </row>
    <row r="326" spans="1:23" ht="14.25" customHeight="1" x14ac:dyDescent="0.2">
      <c r="A326" s="161">
        <f t="shared" si="65"/>
        <v>2016</v>
      </c>
      <c r="B326" s="155">
        <v>42583</v>
      </c>
      <c r="C326" s="155"/>
      <c r="D326" s="154"/>
      <c r="E326" s="154"/>
      <c r="F326" s="154"/>
      <c r="G326" s="154">
        <f>'4.1.1'!F342/1.2</f>
        <v>92.237091666666672</v>
      </c>
      <c r="H326" s="154">
        <f t="shared" si="69"/>
        <v>34.287091666666669</v>
      </c>
      <c r="I326" s="154"/>
      <c r="J326" s="154">
        <f>'4.1.1'!E342/1.2</f>
        <v>90.874670018208988</v>
      </c>
      <c r="K326" s="154">
        <f t="shared" si="70"/>
        <v>32.924670018208985</v>
      </c>
      <c r="L326" s="154"/>
      <c r="M326" s="154">
        <f>'4.1.1'!G342/1.05</f>
        <v>28.602857142857143</v>
      </c>
      <c r="N326" s="106">
        <f t="shared" ref="N326:N331" si="71">M326-0</f>
        <v>28.602857142857143</v>
      </c>
      <c r="O326" s="154"/>
      <c r="P326" s="154">
        <f>'4.1.1'!H342/1.05</f>
        <v>41.660841904761902</v>
      </c>
      <c r="Q326" s="106">
        <f t="shared" ref="Q326:Q331" si="72">P326-11.14</f>
        <v>30.520841904761902</v>
      </c>
      <c r="R326" s="154"/>
      <c r="S326" s="160">
        <f t="shared" si="68"/>
        <v>1.3624216484576834</v>
      </c>
      <c r="T326" s="154"/>
      <c r="U326" s="154"/>
      <c r="V326" s="154"/>
      <c r="W326" s="154"/>
    </row>
    <row r="327" spans="1:23" ht="14.25" customHeight="1" x14ac:dyDescent="0.2">
      <c r="A327" s="161">
        <f t="shared" si="65"/>
        <v>2016</v>
      </c>
      <c r="B327" s="155">
        <v>42614</v>
      </c>
      <c r="C327" s="155"/>
      <c r="D327" s="154"/>
      <c r="E327" s="154"/>
      <c r="F327" s="154"/>
      <c r="G327" s="154">
        <f>'4.1.1'!F343/1.2</f>
        <v>94.35978333333334</v>
      </c>
      <c r="H327" s="154">
        <f t="shared" ref="H327:H332" si="73">G327-57.95</f>
        <v>36.409783333333337</v>
      </c>
      <c r="I327" s="154">
        <f>SUM(H325:H327)/3</f>
        <v>35.54085972222223</v>
      </c>
      <c r="J327" s="154">
        <f>'4.1.1'!E343/1.2</f>
        <v>92.675916399758691</v>
      </c>
      <c r="K327" s="154">
        <f t="shared" ref="K327:K332" si="74">J327-57.95</f>
        <v>34.725916399758688</v>
      </c>
      <c r="L327" s="154">
        <f>SUM(K325:K327)/3</f>
        <v>34.251002518108557</v>
      </c>
      <c r="M327" s="154">
        <f>'4.1.1'!G343/1.05</f>
        <v>30.418095238095233</v>
      </c>
      <c r="N327" s="106">
        <f t="shared" si="71"/>
        <v>30.418095238095233</v>
      </c>
      <c r="O327" s="154">
        <f>SUM(N325:N327)/3</f>
        <v>29.953968253968252</v>
      </c>
      <c r="P327" s="154">
        <f>'4.1.1'!H343/1.05</f>
        <v>42.365387619047617</v>
      </c>
      <c r="Q327" s="106">
        <f t="shared" si="72"/>
        <v>31.225387619047616</v>
      </c>
      <c r="R327" s="154">
        <f>SUM(Q325:Q327)/3</f>
        <v>30.993286666666663</v>
      </c>
      <c r="S327" s="160">
        <f t="shared" si="68"/>
        <v>1.6838669335746488</v>
      </c>
      <c r="T327" s="154"/>
      <c r="U327" s="154"/>
      <c r="V327" s="154"/>
      <c r="W327" s="154"/>
    </row>
    <row r="328" spans="1:23" ht="14.25" customHeight="1" x14ac:dyDescent="0.2">
      <c r="A328" s="161">
        <f t="shared" si="65"/>
        <v>2016</v>
      </c>
      <c r="B328" s="155">
        <v>42644</v>
      </c>
      <c r="C328" s="155"/>
      <c r="D328" s="154"/>
      <c r="E328" s="154"/>
      <c r="F328" s="154"/>
      <c r="G328" s="154">
        <f>'4.1.1'!F344/1.2</f>
        <v>96.368390000000005</v>
      </c>
      <c r="H328" s="154">
        <f t="shared" si="73"/>
        <v>38.418390000000002</v>
      </c>
      <c r="I328" s="154"/>
      <c r="J328" s="154">
        <f>'4.1.1'!E344/1.2</f>
        <v>94.629269951937118</v>
      </c>
      <c r="K328" s="154">
        <f t="shared" si="74"/>
        <v>36.679269951937115</v>
      </c>
      <c r="L328" s="154"/>
      <c r="M328" s="154">
        <f>'4.1.1'!G344/1.05</f>
        <v>35.661904761904758</v>
      </c>
      <c r="N328" s="106">
        <f t="shared" si="71"/>
        <v>35.661904761904758</v>
      </c>
      <c r="O328" s="154"/>
      <c r="P328" s="154">
        <f>'4.1.1'!H344/1.05</f>
        <v>47.857688571428575</v>
      </c>
      <c r="Q328" s="106">
        <f t="shared" si="72"/>
        <v>36.717688571428575</v>
      </c>
      <c r="R328" s="154"/>
      <c r="S328" s="160">
        <f t="shared" si="68"/>
        <v>1.7391200480628868</v>
      </c>
      <c r="T328" s="154"/>
      <c r="U328" s="154"/>
      <c r="V328" s="154"/>
      <c r="W328" s="154"/>
    </row>
    <row r="329" spans="1:23" ht="14.25" customHeight="1" x14ac:dyDescent="0.2">
      <c r="A329" s="161">
        <f t="shared" si="65"/>
        <v>2016</v>
      </c>
      <c r="B329" s="155">
        <v>42675</v>
      </c>
      <c r="C329" s="155"/>
      <c r="D329" s="154"/>
      <c r="E329" s="154"/>
      <c r="F329" s="154"/>
      <c r="G329" s="154">
        <f>'4.1.1'!F345/1.2</f>
        <v>98.63356583333335</v>
      </c>
      <c r="H329" s="154">
        <f t="shared" si="73"/>
        <v>40.683565833333347</v>
      </c>
      <c r="I329" s="154"/>
      <c r="J329" s="154">
        <f>'4.1.1'!E345/1.2</f>
        <v>96.570346884933329</v>
      </c>
      <c r="K329" s="154">
        <f t="shared" si="74"/>
        <v>38.620346884933326</v>
      </c>
      <c r="L329" s="154"/>
      <c r="M329" s="154">
        <f>'4.1.1'!G345/1.05</f>
        <v>33.567619047619047</v>
      </c>
      <c r="N329" s="106">
        <f t="shared" si="71"/>
        <v>33.567619047619047</v>
      </c>
      <c r="O329" s="154"/>
      <c r="P329" s="154">
        <f>'4.1.1'!H345/1.05</f>
        <v>43.907049523809526</v>
      </c>
      <c r="Q329" s="106">
        <f t="shared" si="72"/>
        <v>32.767049523809526</v>
      </c>
      <c r="R329" s="154"/>
      <c r="S329" s="160">
        <f t="shared" si="68"/>
        <v>2.0632189484000207</v>
      </c>
      <c r="T329" s="154"/>
      <c r="U329" s="154"/>
      <c r="V329" s="154"/>
      <c r="W329" s="154"/>
    </row>
    <row r="330" spans="1:23" ht="14.25" customHeight="1" x14ac:dyDescent="0.2">
      <c r="A330" s="161">
        <f t="shared" si="65"/>
        <v>2016</v>
      </c>
      <c r="B330" s="155">
        <v>42705</v>
      </c>
      <c r="C330" s="155"/>
      <c r="D330" s="154"/>
      <c r="E330" s="154"/>
      <c r="F330" s="154"/>
      <c r="G330" s="154">
        <f>'4.1.1'!F346/1.2</f>
        <v>97.633562500000011</v>
      </c>
      <c r="H330" s="154">
        <f t="shared" si="73"/>
        <v>39.683562500000008</v>
      </c>
      <c r="I330" s="154">
        <f>SUM(H328:H330)/3</f>
        <v>39.595172777777783</v>
      </c>
      <c r="J330" s="154">
        <f>'4.1.1'!E346/1.2</f>
        <v>95.060316351500234</v>
      </c>
      <c r="K330" s="154">
        <f t="shared" si="74"/>
        <v>37.110316351500231</v>
      </c>
      <c r="L330" s="154">
        <f>SUM(K328:K330)/3</f>
        <v>37.469977729456893</v>
      </c>
      <c r="M330" s="154">
        <f>'4.1.1'!G346/1.05</f>
        <v>36.795238095238091</v>
      </c>
      <c r="N330" s="106">
        <f t="shared" si="71"/>
        <v>36.795238095238091</v>
      </c>
      <c r="O330" s="154">
        <f>SUM(N328:N330)/3</f>
        <v>35.341587301587303</v>
      </c>
      <c r="P330" s="154">
        <f>'4.1.1'!H346/1.05</f>
        <v>47.630791428571428</v>
      </c>
      <c r="Q330" s="106">
        <f t="shared" si="72"/>
        <v>36.490791428571427</v>
      </c>
      <c r="R330" s="154">
        <f>SUM(Q328:Q330)/3</f>
        <v>35.325176507936511</v>
      </c>
      <c r="S330" s="160">
        <f t="shared" si="68"/>
        <v>2.5732461484997771</v>
      </c>
      <c r="T330" s="154">
        <f>AVERAGE(G319:G330)</f>
        <v>91.773858611111109</v>
      </c>
      <c r="U330" s="154">
        <f>AVERAGE(H319:H330)</f>
        <v>33.82385861111112</v>
      </c>
      <c r="V330" s="154">
        <f>AVERAGE(J319:J330)</f>
        <v>90.704700263052175</v>
      </c>
      <c r="W330" s="154">
        <f>AVERAGE(K319:K330)</f>
        <v>32.754700263052158</v>
      </c>
    </row>
    <row r="331" spans="1:23" ht="14.25" customHeight="1" x14ac:dyDescent="0.2">
      <c r="A331" s="161">
        <f>A319+1</f>
        <v>2017</v>
      </c>
      <c r="B331" s="155">
        <v>42736</v>
      </c>
      <c r="C331" s="155"/>
      <c r="D331" s="154"/>
      <c r="E331" s="154"/>
      <c r="F331" s="154"/>
      <c r="G331" s="154">
        <f>'4.1.1'!F347/1.2</f>
        <v>101.65959333333335</v>
      </c>
      <c r="H331" s="154">
        <f t="shared" si="73"/>
        <v>43.709593333333345</v>
      </c>
      <c r="I331" s="154"/>
      <c r="J331" s="154">
        <f>'4.1.1'!E347/1.2</f>
        <v>98.912484983692835</v>
      </c>
      <c r="K331" s="154">
        <f t="shared" si="74"/>
        <v>40.962484983692832</v>
      </c>
      <c r="L331" s="154"/>
      <c r="M331" s="154">
        <f>'4.1.1'!G347/1.05</f>
        <v>38.74285714285714</v>
      </c>
      <c r="N331" s="106">
        <f t="shared" si="71"/>
        <v>38.74285714285714</v>
      </c>
      <c r="O331" s="154"/>
      <c r="P331" s="154">
        <f>'4.1.1'!H347/1.05</f>
        <v>49.511454285714279</v>
      </c>
      <c r="Q331" s="106">
        <f t="shared" si="72"/>
        <v>38.371454285714279</v>
      </c>
      <c r="R331" s="154"/>
      <c r="S331" s="160">
        <f t="shared" si="68"/>
        <v>2.7471083496405129</v>
      </c>
      <c r="T331" s="161"/>
      <c r="U331" s="161"/>
      <c r="V331" s="161"/>
      <c r="W331" s="161"/>
    </row>
    <row r="332" spans="1:23" ht="14.25" customHeight="1" x14ac:dyDescent="0.2">
      <c r="A332" s="161">
        <f t="shared" ref="A332:A342" si="75">A320+1</f>
        <v>2017</v>
      </c>
      <c r="B332" s="155">
        <v>42767</v>
      </c>
      <c r="C332" s="155"/>
      <c r="D332" s="154"/>
      <c r="E332" s="154"/>
      <c r="F332" s="154"/>
      <c r="G332" s="154">
        <f>'4.1.1'!F348/1.2</f>
        <v>102.33246166666667</v>
      </c>
      <c r="H332" s="154">
        <f t="shared" si="73"/>
        <v>44.382461666666671</v>
      </c>
      <c r="I332" s="154"/>
      <c r="J332" s="154">
        <f>'4.1.1'!E348/1.2</f>
        <v>99.885411378899164</v>
      </c>
      <c r="K332" s="154">
        <f t="shared" si="74"/>
        <v>41.935411378899161</v>
      </c>
      <c r="L332" s="154"/>
      <c r="M332" s="154">
        <f>'4.1.1'!G348/1.05</f>
        <v>38.495238095238093</v>
      </c>
      <c r="N332" s="106">
        <f t="shared" ref="N332:N337" si="76">M332-0</f>
        <v>38.495238095238093</v>
      </c>
      <c r="O332" s="154"/>
      <c r="P332" s="154">
        <f>'4.1.1'!H348/1.05</f>
        <v>49.186593333333334</v>
      </c>
      <c r="Q332" s="106">
        <f t="shared" ref="Q332:Q337" si="77">P332-11.14</f>
        <v>38.046593333333334</v>
      </c>
      <c r="R332" s="154"/>
      <c r="S332" s="160">
        <f t="shared" si="68"/>
        <v>2.4470502877675102</v>
      </c>
      <c r="T332" s="161"/>
      <c r="U332" s="161"/>
      <c r="V332" s="161"/>
      <c r="W332" s="161"/>
    </row>
    <row r="333" spans="1:23" ht="14.25" customHeight="1" x14ac:dyDescent="0.2">
      <c r="A333" s="161">
        <f t="shared" si="75"/>
        <v>2017</v>
      </c>
      <c r="B333" s="155">
        <v>42795</v>
      </c>
      <c r="C333" s="155"/>
      <c r="D333" s="154"/>
      <c r="E333" s="154"/>
      <c r="F333" s="154"/>
      <c r="G333" s="154">
        <f>'4.1.1'!F349/1.2</f>
        <v>101.95</v>
      </c>
      <c r="H333" s="154">
        <f t="shared" ref="H333:H338" si="78">G333-57.95</f>
        <v>44</v>
      </c>
      <c r="I333" s="154">
        <f>SUM(H331:H333)/3</f>
        <v>44.030685000000005</v>
      </c>
      <c r="J333" s="154">
        <f>'4.1.1'!E349/1.2</f>
        <v>99.491666666666674</v>
      </c>
      <c r="K333" s="154">
        <f t="shared" ref="K333:K338" si="79">J333-57.95</f>
        <v>41.541666666666671</v>
      </c>
      <c r="L333" s="154">
        <f>SUM(K331:K333)/3</f>
        <v>41.479854343086224</v>
      </c>
      <c r="M333" s="154">
        <f>'4.1.1'!G349/1.05</f>
        <v>37.695238095238089</v>
      </c>
      <c r="N333" s="106">
        <f t="shared" si="76"/>
        <v>37.695238095238089</v>
      </c>
      <c r="O333" s="154">
        <f>SUM(N331:N333)/3</f>
        <v>38.31111111111111</v>
      </c>
      <c r="P333" s="154">
        <f>'4.1.1'!H349/1.05</f>
        <v>49.723809523809521</v>
      </c>
      <c r="Q333" s="106">
        <f t="shared" si="77"/>
        <v>38.583809523809521</v>
      </c>
      <c r="R333" s="154">
        <f>SUM(Q331:Q333)/3</f>
        <v>38.333952380952375</v>
      </c>
      <c r="S333" s="160">
        <f t="shared" si="68"/>
        <v>2.4583333333333286</v>
      </c>
      <c r="T333" s="161"/>
      <c r="U333" s="161"/>
      <c r="V333" s="161"/>
      <c r="W333" s="161"/>
    </row>
    <row r="334" spans="1:23" ht="14.25" customHeight="1" x14ac:dyDescent="0.2">
      <c r="A334" s="161">
        <f t="shared" si="75"/>
        <v>2017</v>
      </c>
      <c r="B334" s="155">
        <v>42826</v>
      </c>
      <c r="C334" s="155"/>
      <c r="D334" s="154"/>
      <c r="E334" s="154"/>
      <c r="F334" s="154"/>
      <c r="G334" s="154">
        <f>'4.1.1'!F350/1.2</f>
        <v>99.909973333333355</v>
      </c>
      <c r="H334" s="154">
        <f t="shared" si="78"/>
        <v>41.959973333333352</v>
      </c>
      <c r="I334" s="154"/>
      <c r="J334" s="154">
        <f>'4.1.1'!E350/1.2</f>
        <v>97.751349412982776</v>
      </c>
      <c r="K334" s="154">
        <f t="shared" si="79"/>
        <v>39.801349412982773</v>
      </c>
      <c r="L334" s="154"/>
      <c r="M334" s="154">
        <f>'4.1.1'!G350/1.05</f>
        <v>37.878095238095234</v>
      </c>
      <c r="N334" s="106">
        <f t="shared" si="76"/>
        <v>37.878095238095234</v>
      </c>
      <c r="O334" s="154"/>
      <c r="P334" s="154">
        <f>'4.1.1'!H350/1.05</f>
        <v>48.972255238095237</v>
      </c>
      <c r="Q334" s="106">
        <f t="shared" si="77"/>
        <v>37.832255238095236</v>
      </c>
      <c r="R334" s="154"/>
      <c r="S334" s="160">
        <f t="shared" si="68"/>
        <v>2.1586239203505784</v>
      </c>
      <c r="T334" s="161"/>
      <c r="U334" s="161"/>
      <c r="V334" s="161"/>
      <c r="W334" s="161"/>
    </row>
    <row r="335" spans="1:23" ht="14.25" customHeight="1" x14ac:dyDescent="0.2">
      <c r="A335" s="161">
        <f t="shared" si="75"/>
        <v>2017</v>
      </c>
      <c r="B335" s="155">
        <v>42856</v>
      </c>
      <c r="C335" s="155"/>
      <c r="D335" s="154"/>
      <c r="E335" s="154"/>
      <c r="F335" s="154"/>
      <c r="G335" s="154">
        <f>'4.1.1'!F351/1.2</f>
        <v>97.831963333333348</v>
      </c>
      <c r="H335" s="154">
        <f t="shared" si="78"/>
        <v>39.881963333333346</v>
      </c>
      <c r="I335" s="154"/>
      <c r="J335" s="154">
        <f>'4.1.1'!E351/1.2</f>
        <v>96.26766367806465</v>
      </c>
      <c r="K335" s="154">
        <f t="shared" si="79"/>
        <v>38.317663678064648</v>
      </c>
      <c r="L335" s="154"/>
      <c r="M335" s="154">
        <f>'4.1.1'!G351/1.05</f>
        <v>34.735238095238095</v>
      </c>
      <c r="N335" s="106">
        <f t="shared" si="76"/>
        <v>34.735238095238095</v>
      </c>
      <c r="O335" s="154"/>
      <c r="P335" s="154">
        <f>'4.1.1'!H351/1.05</f>
        <v>45.680933333333336</v>
      </c>
      <c r="Q335" s="106">
        <f t="shared" si="77"/>
        <v>34.540933333333335</v>
      </c>
      <c r="R335" s="154"/>
      <c r="S335" s="160">
        <f t="shared" si="68"/>
        <v>1.5642996552686981</v>
      </c>
      <c r="T335" s="161"/>
      <c r="U335" s="161"/>
      <c r="V335" s="161"/>
      <c r="W335" s="161"/>
    </row>
    <row r="336" spans="1:23" ht="14.25" customHeight="1" x14ac:dyDescent="0.2">
      <c r="A336" s="161">
        <f t="shared" si="75"/>
        <v>2017</v>
      </c>
      <c r="B336" s="155">
        <v>42887</v>
      </c>
      <c r="C336" s="155"/>
      <c r="D336" s="154"/>
      <c r="E336" s="154"/>
      <c r="F336" s="154"/>
      <c r="G336" s="154">
        <f>'4.1.1'!F352/1.2</f>
        <v>97.946959166666673</v>
      </c>
      <c r="H336" s="154">
        <f t="shared" si="78"/>
        <v>39.99695916666667</v>
      </c>
      <c r="I336" s="154">
        <f>SUM(H334:H336)/3</f>
        <v>40.612965277777789</v>
      </c>
      <c r="J336" s="154">
        <f>'4.1.1'!E352/1.2</f>
        <v>96.290352876497806</v>
      </c>
      <c r="K336" s="154">
        <f t="shared" si="79"/>
        <v>38.340352876497803</v>
      </c>
      <c r="L336" s="154">
        <f>SUM(K334:K336)/3</f>
        <v>38.819788655848406</v>
      </c>
      <c r="M336" s="154">
        <f>'4.1.1'!G352/1.05</f>
        <v>34.029523809523809</v>
      </c>
      <c r="N336" s="106">
        <f t="shared" si="76"/>
        <v>34.029523809523809</v>
      </c>
      <c r="O336" s="154">
        <f>SUM(N334:N336)/3</f>
        <v>35.547619047619044</v>
      </c>
      <c r="P336" s="154">
        <f>'4.1.1'!H352/1.05</f>
        <v>43.409372380952377</v>
      </c>
      <c r="Q336" s="106">
        <f t="shared" si="77"/>
        <v>32.269372380952376</v>
      </c>
      <c r="R336" s="154">
        <f>SUM(Q334:Q336)/3</f>
        <v>34.880853650793647</v>
      </c>
      <c r="S336" s="160">
        <f t="shared" si="68"/>
        <v>1.6566062901688667</v>
      </c>
      <c r="T336" s="161"/>
      <c r="U336" s="161"/>
      <c r="V336" s="161"/>
      <c r="W336" s="161"/>
    </row>
    <row r="337" spans="1:23" ht="14.25" customHeight="1" x14ac:dyDescent="0.2">
      <c r="A337" s="161">
        <f t="shared" si="75"/>
        <v>2017</v>
      </c>
      <c r="B337" s="155">
        <v>42917</v>
      </c>
      <c r="C337" s="155"/>
      <c r="D337" s="154"/>
      <c r="E337" s="154"/>
      <c r="F337" s="154"/>
      <c r="G337" s="154">
        <f>'4.1.1'!F353/1.2</f>
        <v>96.164270833333347</v>
      </c>
      <c r="H337" s="154">
        <f t="shared" si="78"/>
        <v>38.214270833333345</v>
      </c>
      <c r="I337" s="154"/>
      <c r="J337" s="154">
        <f>'4.1.1'!E353/1.2</f>
        <v>94.920449098355732</v>
      </c>
      <c r="K337" s="154">
        <f t="shared" si="79"/>
        <v>36.970449098355729</v>
      </c>
      <c r="L337" s="154"/>
      <c r="M337" s="154">
        <f>'4.1.1'!G353/1.05</f>
        <v>33.320952380952377</v>
      </c>
      <c r="N337" s="106">
        <f t="shared" si="76"/>
        <v>33.320952380952377</v>
      </c>
      <c r="O337" s="154"/>
      <c r="P337" s="154">
        <f>'4.1.1'!H353/1.05</f>
        <v>44.254199047619053</v>
      </c>
      <c r="Q337" s="106">
        <f t="shared" si="77"/>
        <v>33.114199047619053</v>
      </c>
      <c r="R337" s="154"/>
      <c r="S337" s="160">
        <f t="shared" si="68"/>
        <v>1.2438217349776153</v>
      </c>
      <c r="T337" s="161"/>
      <c r="U337" s="161"/>
      <c r="V337" s="161"/>
      <c r="W337" s="161"/>
    </row>
    <row r="338" spans="1:23" ht="14.25" customHeight="1" x14ac:dyDescent="0.2">
      <c r="A338" s="161">
        <f t="shared" si="75"/>
        <v>2017</v>
      </c>
      <c r="B338" s="155">
        <v>42948</v>
      </c>
      <c r="C338" s="155"/>
      <c r="D338" s="154"/>
      <c r="E338" s="154"/>
      <c r="F338" s="154"/>
      <c r="G338" s="154">
        <f>'4.1.1'!F354/1.2</f>
        <v>97.788627500000018</v>
      </c>
      <c r="H338" s="154">
        <f t="shared" si="78"/>
        <v>39.838627500000015</v>
      </c>
      <c r="I338" s="154"/>
      <c r="J338" s="154">
        <f>'4.1.1'!E354/1.2</f>
        <v>96.367219417374884</v>
      </c>
      <c r="K338" s="154">
        <f t="shared" si="79"/>
        <v>38.417219417374881</v>
      </c>
      <c r="L338" s="154"/>
      <c r="M338" s="154">
        <f>'4.1.1'!G354/1.05</f>
        <v>35.157142857142858</v>
      </c>
      <c r="N338" s="106">
        <f t="shared" ref="N338:N343" si="80">M338-0</f>
        <v>35.157142857142858</v>
      </c>
      <c r="O338" s="154"/>
      <c r="P338" s="154">
        <f>'4.1.1'!H354/1.05</f>
        <v>46.372413333333334</v>
      </c>
      <c r="Q338" s="106">
        <f t="shared" ref="Q338:Q343" si="81">P338-11.14</f>
        <v>35.232413333333334</v>
      </c>
      <c r="R338" s="154"/>
      <c r="S338" s="160">
        <f t="shared" si="68"/>
        <v>1.4214080826251347</v>
      </c>
      <c r="T338" s="161"/>
      <c r="U338" s="161"/>
      <c r="V338" s="161"/>
      <c r="W338" s="161"/>
    </row>
    <row r="339" spans="1:23" ht="14.25" customHeight="1" x14ac:dyDescent="0.2">
      <c r="A339" s="161">
        <f t="shared" si="75"/>
        <v>2017</v>
      </c>
      <c r="B339" s="155">
        <v>42979</v>
      </c>
      <c r="C339" s="155"/>
      <c r="D339" s="154"/>
      <c r="E339" s="154"/>
      <c r="F339" s="154"/>
      <c r="G339" s="154">
        <f>'4.1.1'!F355/1.2</f>
        <v>100.43044583333334</v>
      </c>
      <c r="H339" s="154">
        <f t="shared" ref="H339:H344" si="82">G339-57.95</f>
        <v>42.480445833333334</v>
      </c>
      <c r="I339" s="154">
        <f>SUM(H337:H339)/3</f>
        <v>40.177781388888896</v>
      </c>
      <c r="J339" s="154">
        <f>'4.1.1'!E355/1.2</f>
        <v>99.111510504294429</v>
      </c>
      <c r="K339" s="154">
        <f t="shared" ref="K339:K344" si="83">J339-57.95</f>
        <v>41.161510504294426</v>
      </c>
      <c r="L339" s="154">
        <f>SUM(K337:K339)/3</f>
        <v>38.849726340008345</v>
      </c>
      <c r="M339" s="154">
        <f>'4.1.1'!G355/1.05</f>
        <v>36.66952380952381</v>
      </c>
      <c r="N339" s="106">
        <f t="shared" si="80"/>
        <v>36.66952380952381</v>
      </c>
      <c r="O339" s="154">
        <f>SUM(N337:N339)/3</f>
        <v>35.049206349206351</v>
      </c>
      <c r="P339" s="154">
        <f>'4.1.1'!H355/1.05</f>
        <v>48.183903809523812</v>
      </c>
      <c r="Q339" s="106">
        <f t="shared" si="81"/>
        <v>37.043903809523812</v>
      </c>
      <c r="R339" s="154">
        <f>SUM(Q337:Q339)/3</f>
        <v>35.130172063492068</v>
      </c>
      <c r="S339" s="160">
        <f t="shared" si="68"/>
        <v>1.3189353290389079</v>
      </c>
      <c r="T339" s="161"/>
      <c r="U339" s="161"/>
      <c r="V339" s="161"/>
      <c r="W339" s="161"/>
    </row>
    <row r="340" spans="1:23" ht="14.25" customHeight="1" x14ac:dyDescent="0.2">
      <c r="A340" s="161">
        <f t="shared" si="75"/>
        <v>2017</v>
      </c>
      <c r="B340" s="155">
        <v>43009</v>
      </c>
      <c r="C340" s="155"/>
      <c r="D340" s="154"/>
      <c r="E340" s="154"/>
      <c r="F340" s="154"/>
      <c r="G340" s="154">
        <f>'4.1.1'!F356/1.2</f>
        <v>100.28640333333335</v>
      </c>
      <c r="H340" s="154">
        <f t="shared" si="82"/>
        <v>42.336403333333351</v>
      </c>
      <c r="I340" s="154"/>
      <c r="J340" s="154">
        <f>'4.1.1'!E356/1.2</f>
        <v>97.6250355299223</v>
      </c>
      <c r="K340" s="154">
        <f t="shared" si="83"/>
        <v>39.675035529922297</v>
      </c>
      <c r="L340" s="154"/>
      <c r="M340" s="154">
        <f>'4.1.1'!G356/1.05</f>
        <v>38.045714285714283</v>
      </c>
      <c r="N340" s="106">
        <f t="shared" si="80"/>
        <v>38.045714285714283</v>
      </c>
      <c r="O340" s="154"/>
      <c r="P340" s="154">
        <f>'4.1.1'!H356/1.05</f>
        <v>49.226217142857138</v>
      </c>
      <c r="Q340" s="106">
        <f t="shared" si="81"/>
        <v>38.086217142857137</v>
      </c>
      <c r="R340" s="154"/>
      <c r="S340" s="160">
        <f t="shared" si="68"/>
        <v>2.6613678034110535</v>
      </c>
      <c r="T340" s="161"/>
      <c r="U340" s="161"/>
      <c r="V340" s="161"/>
      <c r="W340" s="161"/>
    </row>
    <row r="341" spans="1:23" ht="14.25" customHeight="1" x14ac:dyDescent="0.2">
      <c r="A341" s="161">
        <f t="shared" si="75"/>
        <v>2017</v>
      </c>
      <c r="B341" s="155">
        <v>43040</v>
      </c>
      <c r="C341" s="155"/>
      <c r="D341" s="154"/>
      <c r="E341" s="154"/>
      <c r="F341" s="154"/>
      <c r="G341" s="154">
        <f>'4.1.1'!F357/1.2</f>
        <v>102.26353416666669</v>
      </c>
      <c r="H341" s="154">
        <f t="shared" si="82"/>
        <v>44.313534166666685</v>
      </c>
      <c r="I341" s="154"/>
      <c r="J341" s="154">
        <f>'4.1.1'!E357/1.2</f>
        <v>99.270717209828291</v>
      </c>
      <c r="K341" s="154">
        <f t="shared" si="83"/>
        <v>41.320717209828288</v>
      </c>
      <c r="L341" s="154"/>
      <c r="M341" s="154">
        <f>'4.1.1'!G357/1.05</f>
        <v>41.361904761904761</v>
      </c>
      <c r="N341" s="106">
        <f t="shared" si="80"/>
        <v>41.361904761904761</v>
      </c>
      <c r="O341" s="154"/>
      <c r="P341" s="154">
        <f>'4.1.1'!H357/1.05</f>
        <v>51.593060952380952</v>
      </c>
      <c r="Q341" s="106">
        <f t="shared" si="81"/>
        <v>40.453060952380952</v>
      </c>
      <c r="R341" s="154"/>
      <c r="S341" s="160">
        <f t="shared" si="68"/>
        <v>2.9928169568383964</v>
      </c>
      <c r="T341" s="161"/>
      <c r="U341" s="161"/>
      <c r="V341" s="161"/>
      <c r="W341" s="161"/>
    </row>
    <row r="342" spans="1:23" ht="14.25" customHeight="1" x14ac:dyDescent="0.2">
      <c r="A342" s="161">
        <f t="shared" si="75"/>
        <v>2017</v>
      </c>
      <c r="B342" s="155">
        <v>43070</v>
      </c>
      <c r="C342" s="155"/>
      <c r="D342" s="154"/>
      <c r="E342" s="154"/>
      <c r="F342" s="154"/>
      <c r="G342" s="154">
        <f>'4.1.1'!F358/1.2</f>
        <v>102.92814083333339</v>
      </c>
      <c r="H342" s="154">
        <f t="shared" si="82"/>
        <v>44.978140833333384</v>
      </c>
      <c r="I342" s="154">
        <f>SUM(H340:H342)/3</f>
        <v>43.876026111111138</v>
      </c>
      <c r="J342" s="154">
        <f>'4.1.1'!E358/1.2</f>
        <v>99.994965401367352</v>
      </c>
      <c r="K342" s="154">
        <f t="shared" si="83"/>
        <v>42.04496540136735</v>
      </c>
      <c r="L342" s="154">
        <f>SUM(K340:K342)/3</f>
        <v>41.013572713705976</v>
      </c>
      <c r="M342" s="154">
        <f>'4.1.1'!G358/1.05</f>
        <v>41.512380952380944</v>
      </c>
      <c r="N342" s="106">
        <f t="shared" si="80"/>
        <v>41.512380952380944</v>
      </c>
      <c r="O342" s="154">
        <f>SUM(N340:N342)/3</f>
        <v>40.306666666666665</v>
      </c>
      <c r="P342" s="154">
        <f>'4.1.1'!H358/1.05</f>
        <v>50.581309523809523</v>
      </c>
      <c r="Q342" s="106">
        <f t="shared" si="81"/>
        <v>39.441309523809522</v>
      </c>
      <c r="R342" s="154">
        <f>SUM(Q340:Q342)/3</f>
        <v>39.326862539682537</v>
      </c>
      <c r="S342" s="160">
        <f t="shared" si="68"/>
        <v>2.9331754319660348</v>
      </c>
      <c r="T342" s="154">
        <f>AVERAGE(G331:G342)</f>
        <v>100.12436444444448</v>
      </c>
      <c r="U342" s="154">
        <f>AVERAGE(H331:H342)</f>
        <v>42.174364444444457</v>
      </c>
      <c r="V342" s="154">
        <f>AVERAGE(J331:J342)</f>
        <v>97.99073551316225</v>
      </c>
      <c r="W342" s="154">
        <f>AVERAGE(K331:K342)</f>
        <v>40.04073551316224</v>
      </c>
    </row>
    <row r="343" spans="1:23" ht="14.25" customHeight="1" x14ac:dyDescent="0.2">
      <c r="A343" s="161">
        <f>A331+1</f>
        <v>2018</v>
      </c>
      <c r="B343" s="155">
        <v>43101</v>
      </c>
      <c r="C343" s="155"/>
      <c r="D343" s="154"/>
      <c r="E343" s="154"/>
      <c r="F343" s="154"/>
      <c r="G343" s="154">
        <f>'4.1.1'!F359/1.2</f>
        <v>103.79491000000002</v>
      </c>
      <c r="H343" s="154">
        <f t="shared" si="82"/>
        <v>45.844910000000013</v>
      </c>
      <c r="I343" s="154"/>
      <c r="J343" s="154">
        <f>'4.1.1'!E359/1.2</f>
        <v>100.96762514654502</v>
      </c>
      <c r="K343" s="154">
        <f t="shared" si="83"/>
        <v>43.017625146545015</v>
      </c>
      <c r="L343" s="154"/>
      <c r="M343" s="154">
        <f>'4.1.1'!G359/1.05</f>
        <v>43.73238095238095</v>
      </c>
      <c r="N343" s="106">
        <f t="shared" si="80"/>
        <v>43.73238095238095</v>
      </c>
      <c r="O343" s="154"/>
      <c r="P343" s="154">
        <f>'4.1.1'!H359/1.05</f>
        <v>52.867799047619037</v>
      </c>
      <c r="Q343" s="106">
        <f t="shared" si="81"/>
        <v>41.727799047619037</v>
      </c>
      <c r="R343" s="154"/>
      <c r="S343" s="160">
        <f t="shared" si="68"/>
        <v>2.8272848534549979</v>
      </c>
      <c r="T343" s="161"/>
      <c r="U343" s="161"/>
      <c r="V343" s="161"/>
      <c r="W343" s="161"/>
    </row>
    <row r="344" spans="1:23" ht="14.25" customHeight="1" x14ac:dyDescent="0.2">
      <c r="A344" s="161">
        <f t="shared" ref="A344:A354" si="84">A332+1</f>
        <v>2018</v>
      </c>
      <c r="B344" s="155">
        <v>43132</v>
      </c>
      <c r="C344" s="155"/>
      <c r="D344" s="154"/>
      <c r="E344" s="154"/>
      <c r="F344" s="154"/>
      <c r="G344" s="154">
        <f>'4.1.1'!F360/1.2</f>
        <v>103.88507000000001</v>
      </c>
      <c r="H344" s="154">
        <f t="shared" si="82"/>
        <v>45.93507000000001</v>
      </c>
      <c r="I344" s="154"/>
      <c r="J344" s="154">
        <f>'4.1.1'!E360/1.2</f>
        <v>101.20145073192914</v>
      </c>
      <c r="K344" s="154">
        <f t="shared" si="83"/>
        <v>43.25145073192914</v>
      </c>
      <c r="L344" s="154"/>
      <c r="M344" s="154">
        <f>'4.1.1'!G360/1.05</f>
        <v>40.829523809523806</v>
      </c>
      <c r="N344" s="106">
        <f t="shared" ref="N344:N349" si="85">M344-0</f>
        <v>40.829523809523806</v>
      </c>
      <c r="O344" s="154"/>
      <c r="P344" s="154">
        <f>'4.1.1'!H360/1.05</f>
        <v>49.462155238095228</v>
      </c>
      <c r="Q344" s="106">
        <f t="shared" ref="Q344:Q349" si="86">P344-11.14</f>
        <v>38.322155238095228</v>
      </c>
      <c r="R344" s="154"/>
      <c r="S344" s="160">
        <f t="shared" si="68"/>
        <v>2.6836192680708706</v>
      </c>
      <c r="T344" s="161"/>
      <c r="U344" s="161"/>
      <c r="V344" s="161"/>
      <c r="W344" s="161"/>
    </row>
    <row r="345" spans="1:23" ht="14.25" customHeight="1" x14ac:dyDescent="0.2">
      <c r="A345" s="161">
        <f t="shared" si="84"/>
        <v>2018</v>
      </c>
      <c r="B345" s="155">
        <v>43160</v>
      </c>
      <c r="C345" s="155"/>
      <c r="D345" s="154"/>
      <c r="E345" s="154"/>
      <c r="F345" s="154"/>
      <c r="G345" s="154">
        <f>'4.1.1'!F361/1.2</f>
        <v>102.32889416666669</v>
      </c>
      <c r="H345" s="154">
        <f t="shared" ref="H345:H350" si="87">G345-57.95</f>
        <v>44.378894166666683</v>
      </c>
      <c r="I345" s="154">
        <f>SUM(H343:H345)/3</f>
        <v>45.3862913888889</v>
      </c>
      <c r="J345" s="154">
        <f>'4.1.1'!E361/1.2</f>
        <v>99.257783881875412</v>
      </c>
      <c r="K345" s="154">
        <f t="shared" ref="K345:K350" si="88">J345-57.95</f>
        <v>41.307783881875409</v>
      </c>
      <c r="L345" s="154">
        <f>SUM(K343:K345)/3</f>
        <v>42.525619920116519</v>
      </c>
      <c r="M345" s="154">
        <f>'4.1.1'!G361/1.05</f>
        <v>42.092380952380957</v>
      </c>
      <c r="N345" s="106">
        <f t="shared" si="85"/>
        <v>42.092380952380957</v>
      </c>
      <c r="O345" s="154">
        <f>SUM(N343:N345)/3</f>
        <v>42.218095238095238</v>
      </c>
      <c r="P345" s="154">
        <f>'4.1.1'!H361/1.05</f>
        <v>50.00729047619047</v>
      </c>
      <c r="Q345" s="106">
        <f t="shared" si="86"/>
        <v>38.867290476190469</v>
      </c>
      <c r="R345" s="154">
        <f>SUM(Q343:Q345)/3</f>
        <v>39.639081587301575</v>
      </c>
      <c r="S345" s="160">
        <f t="shared" si="68"/>
        <v>3.0711102847912741</v>
      </c>
      <c r="T345" s="161"/>
      <c r="U345" s="161"/>
      <c r="V345" s="161"/>
      <c r="W345" s="161"/>
    </row>
    <row r="346" spans="1:23" ht="14.25" customHeight="1" x14ac:dyDescent="0.2">
      <c r="A346" s="161">
        <f t="shared" si="84"/>
        <v>2018</v>
      </c>
      <c r="B346" s="155">
        <v>43191</v>
      </c>
      <c r="C346" s="155"/>
      <c r="D346" s="154"/>
      <c r="E346" s="154"/>
      <c r="F346" s="154"/>
      <c r="G346" s="154">
        <f>'4.1.1'!F362/1.2</f>
        <v>103.46582916666668</v>
      </c>
      <c r="H346" s="154">
        <f t="shared" si="87"/>
        <v>45.515829166666677</v>
      </c>
      <c r="I346" s="154"/>
      <c r="J346" s="154">
        <f>'4.1.1'!E362/1.2</f>
        <v>100.47835267481918</v>
      </c>
      <c r="K346" s="154">
        <f t="shared" si="88"/>
        <v>42.528352674819175</v>
      </c>
      <c r="L346" s="154"/>
      <c r="M346" s="154">
        <f>'4.1.1'!G362/1.05</f>
        <v>43.745714285714278</v>
      </c>
      <c r="N346" s="106">
        <f t="shared" si="85"/>
        <v>43.745714285714278</v>
      </c>
      <c r="O346" s="154"/>
      <c r="P346" s="154">
        <f>'4.1.1'!H362/1.05</f>
        <v>52.791500952380943</v>
      </c>
      <c r="Q346" s="106">
        <f t="shared" si="86"/>
        <v>41.651500952380943</v>
      </c>
      <c r="R346" s="154"/>
      <c r="S346" s="160">
        <f t="shared" si="68"/>
        <v>2.9874764918475023</v>
      </c>
      <c r="T346" s="161"/>
      <c r="U346" s="161"/>
      <c r="V346" s="161"/>
      <c r="W346" s="161"/>
    </row>
    <row r="347" spans="1:23" ht="14.25" customHeight="1" x14ac:dyDescent="0.2">
      <c r="A347" s="161">
        <f t="shared" si="84"/>
        <v>2018</v>
      </c>
      <c r="B347" s="155">
        <v>43221</v>
      </c>
      <c r="C347" s="155"/>
      <c r="D347" s="154"/>
      <c r="E347" s="154"/>
      <c r="F347" s="154"/>
      <c r="G347" s="154">
        <f>'4.1.1'!F363/1.2</f>
        <v>106.90849666666668</v>
      </c>
      <c r="H347" s="154">
        <f t="shared" si="87"/>
        <v>48.958496666666676</v>
      </c>
      <c r="I347" s="154"/>
      <c r="J347" s="154">
        <f>'4.1.1'!E363/1.2</f>
        <v>103.89127163503757</v>
      </c>
      <c r="K347" s="154">
        <f t="shared" si="88"/>
        <v>45.941271635037566</v>
      </c>
      <c r="L347" s="154"/>
      <c r="M347" s="154">
        <f>'4.1.1'!G363/1.05</f>
        <v>47.133333333333333</v>
      </c>
      <c r="N347" s="106">
        <f t="shared" si="85"/>
        <v>47.133333333333333</v>
      </c>
      <c r="O347" s="154"/>
      <c r="P347" s="154">
        <f>'4.1.1'!H363/1.05</f>
        <v>57.724460000000001</v>
      </c>
      <c r="Q347" s="106">
        <f t="shared" si="86"/>
        <v>46.58446</v>
      </c>
      <c r="R347" s="154"/>
      <c r="S347" s="160">
        <f t="shared" si="68"/>
        <v>3.0172250316291098</v>
      </c>
      <c r="T347" s="161"/>
      <c r="U347" s="161"/>
      <c r="V347" s="161"/>
      <c r="W347" s="161"/>
    </row>
    <row r="348" spans="1:23" ht="14.25" customHeight="1" x14ac:dyDescent="0.2">
      <c r="A348" s="161">
        <f t="shared" si="84"/>
        <v>2018</v>
      </c>
      <c r="B348" s="155">
        <v>43252</v>
      </c>
      <c r="C348" s="155"/>
      <c r="D348" s="154"/>
      <c r="E348" s="154"/>
      <c r="F348" s="154"/>
      <c r="G348" s="154">
        <f>'4.1.1'!F364/1.2</f>
        <v>109.89693000000003</v>
      </c>
      <c r="H348" s="154">
        <f t="shared" si="87"/>
        <v>51.946930000000023</v>
      </c>
      <c r="I348" s="154">
        <f>SUM(H346:H348)/3</f>
        <v>48.807085277777787</v>
      </c>
      <c r="J348" s="154">
        <f>'4.1.1'!E364/1.2</f>
        <v>106.62081578325773</v>
      </c>
      <c r="K348" s="154">
        <f t="shared" si="88"/>
        <v>48.670815783257723</v>
      </c>
      <c r="L348" s="154">
        <f>SUM(K346:K348)/3</f>
        <v>45.713480031038159</v>
      </c>
      <c r="M348" s="154">
        <f>'4.1.1'!G364/1.05</f>
        <v>46.603809523809517</v>
      </c>
      <c r="N348" s="106">
        <f t="shared" si="85"/>
        <v>46.603809523809517</v>
      </c>
      <c r="O348" s="154">
        <f>SUM(N346:N348)/3</f>
        <v>45.827619047619045</v>
      </c>
      <c r="P348" s="154">
        <f>'4.1.1'!H364/1.05</f>
        <v>57.979901904761896</v>
      </c>
      <c r="Q348" s="106">
        <f t="shared" si="86"/>
        <v>46.839901904761895</v>
      </c>
      <c r="R348" s="154">
        <f>SUM(Q346:Q348)/3</f>
        <v>45.02528761904761</v>
      </c>
      <c r="S348" s="160">
        <f t="shared" si="68"/>
        <v>3.2761142167423003</v>
      </c>
      <c r="T348" s="161"/>
      <c r="U348" s="161"/>
      <c r="V348" s="161"/>
      <c r="W348" s="161"/>
    </row>
    <row r="349" spans="1:23" ht="14.25" customHeight="1" x14ac:dyDescent="0.2">
      <c r="A349" s="161">
        <f t="shared" si="84"/>
        <v>2018</v>
      </c>
      <c r="B349" s="155">
        <v>43282</v>
      </c>
      <c r="C349" s="155"/>
      <c r="D349" s="154"/>
      <c r="E349" s="154"/>
      <c r="F349" s="154"/>
      <c r="G349" s="154">
        <f>'4.1.1'!F365/1.2</f>
        <v>109.83115833333339</v>
      </c>
      <c r="H349" s="154">
        <f t="shared" si="87"/>
        <v>51.881158333333389</v>
      </c>
      <c r="I349" s="154"/>
      <c r="J349" s="154">
        <f>'4.1.1'!E365/1.2</f>
        <v>106.34819578879353</v>
      </c>
      <c r="K349" s="154">
        <f t="shared" si="88"/>
        <v>48.398195788793529</v>
      </c>
      <c r="L349" s="154"/>
      <c r="M349" s="154">
        <f>'4.1.1'!G365/1.05</f>
        <v>46.156190476190474</v>
      </c>
      <c r="N349" s="106">
        <f t="shared" si="85"/>
        <v>46.156190476190474</v>
      </c>
      <c r="O349" s="154"/>
      <c r="P349" s="154">
        <f>'4.1.1'!H365/1.05</f>
        <v>58.010602857142857</v>
      </c>
      <c r="Q349" s="106">
        <f t="shared" si="86"/>
        <v>46.870602857142856</v>
      </c>
      <c r="R349" s="154"/>
      <c r="S349" s="160">
        <f t="shared" si="68"/>
        <v>3.4829625445398591</v>
      </c>
      <c r="T349" s="161"/>
      <c r="U349" s="161"/>
      <c r="V349" s="161"/>
      <c r="W349" s="161"/>
    </row>
    <row r="350" spans="1:23" ht="14.25" customHeight="1" x14ac:dyDescent="0.2">
      <c r="A350" s="161">
        <f t="shared" si="84"/>
        <v>2018</v>
      </c>
      <c r="B350" s="155">
        <v>43313</v>
      </c>
      <c r="C350" s="155"/>
      <c r="D350" s="154"/>
      <c r="E350" s="154"/>
      <c r="F350" s="154"/>
      <c r="G350" s="154">
        <f>'4.1.1'!F366/1.2</f>
        <v>110.40848500000003</v>
      </c>
      <c r="H350" s="154">
        <f t="shared" si="87"/>
        <v>52.458485000000024</v>
      </c>
      <c r="I350" s="154"/>
      <c r="J350" s="154">
        <f>'4.1.1'!E366/1.2</f>
        <v>107.18006297038478</v>
      </c>
      <c r="K350" s="154">
        <f t="shared" si="88"/>
        <v>49.230062970384779</v>
      </c>
      <c r="L350" s="154"/>
      <c r="M350" s="154">
        <f>'4.1.1'!G366/1.05</f>
        <v>46.760952380952375</v>
      </c>
      <c r="N350" s="106">
        <f t="shared" ref="N350:N355" si="89">M350-0</f>
        <v>46.760952380952375</v>
      </c>
      <c r="O350" s="154"/>
      <c r="P350" s="154">
        <f>'4.1.1'!H366/1.05</f>
        <v>58.87434857142857</v>
      </c>
      <c r="Q350" s="106">
        <f t="shared" ref="Q350:Q355" si="90">P350-11.14</f>
        <v>47.734348571428569</v>
      </c>
      <c r="R350" s="154"/>
      <c r="S350" s="160">
        <f t="shared" si="68"/>
        <v>3.2284220296152455</v>
      </c>
      <c r="T350" s="161"/>
      <c r="U350" s="161"/>
      <c r="V350" s="161"/>
      <c r="W350" s="161"/>
    </row>
    <row r="351" spans="1:23" ht="14.25" customHeight="1" x14ac:dyDescent="0.2">
      <c r="A351" s="161">
        <f t="shared" si="84"/>
        <v>2018</v>
      </c>
      <c r="B351" s="155">
        <v>43344</v>
      </c>
      <c r="C351" s="155"/>
      <c r="D351" s="154"/>
      <c r="E351" s="154"/>
      <c r="F351" s="154"/>
      <c r="G351" s="154">
        <f>'4.1.1'!F367/1.2</f>
        <v>112.06899166666669</v>
      </c>
      <c r="H351" s="154">
        <f t="shared" ref="H351:H356" si="91">G351-57.95</f>
        <v>54.118991666666687</v>
      </c>
      <c r="I351" s="154">
        <f>SUM(H349:H351)/3</f>
        <v>52.819545000000033</v>
      </c>
      <c r="J351" s="154">
        <f>'4.1.1'!E367/1.2</f>
        <v>108.95937032646586</v>
      </c>
      <c r="K351" s="154">
        <f t="shared" ref="K351:K356" si="92">J351-57.95</f>
        <v>51.009370326465856</v>
      </c>
      <c r="L351" s="154">
        <f>SUM(K349:K351)/3</f>
        <v>49.54587636188139</v>
      </c>
      <c r="M351" s="154">
        <f>'4.1.1'!G367/1.05</f>
        <v>48.855238095238093</v>
      </c>
      <c r="N351" s="106">
        <f t="shared" si="89"/>
        <v>48.855238095238093</v>
      </c>
      <c r="O351" s="154">
        <f>SUM(N349:N351)/3</f>
        <v>47.257460317460321</v>
      </c>
      <c r="P351" s="154">
        <f>'4.1.1'!H367/1.05</f>
        <v>60.759112380952374</v>
      </c>
      <c r="Q351" s="106">
        <f t="shared" si="90"/>
        <v>49.619112380952373</v>
      </c>
      <c r="R351" s="154">
        <f>SUM(Q349:Q351)/3</f>
        <v>48.074687936507928</v>
      </c>
      <c r="S351" s="160">
        <f t="shared" si="68"/>
        <v>3.1096213402008317</v>
      </c>
      <c r="T351" s="161"/>
      <c r="U351" s="161"/>
      <c r="V351" s="161"/>
      <c r="W351" s="161"/>
    </row>
    <row r="352" spans="1:23" ht="14.25" customHeight="1" x14ac:dyDescent="0.2">
      <c r="A352" s="161">
        <f t="shared" si="84"/>
        <v>2018</v>
      </c>
      <c r="B352" s="155">
        <v>43374</v>
      </c>
      <c r="C352" s="155"/>
      <c r="D352" s="154"/>
      <c r="E352" s="154"/>
      <c r="F352" s="154"/>
      <c r="G352" s="154">
        <f>'4.1.1'!F368/1.2</f>
        <v>113.8471775</v>
      </c>
      <c r="H352" s="154">
        <f t="shared" si="91"/>
        <v>55.897177499999998</v>
      </c>
      <c r="I352" s="154"/>
      <c r="J352" s="154">
        <f>'4.1.1'!E368/1.2</f>
        <v>109.06796697277598</v>
      </c>
      <c r="K352" s="154">
        <f t="shared" si="92"/>
        <v>51.117966972775974</v>
      </c>
      <c r="L352" s="154"/>
      <c r="M352" s="154">
        <f>'4.1.1'!G368/1.05</f>
        <v>51.044761904761906</v>
      </c>
      <c r="N352" s="106">
        <f t="shared" si="89"/>
        <v>51.044761904761906</v>
      </c>
      <c r="O352" s="154"/>
      <c r="P352" s="154">
        <f>'4.1.1'!H368/1.05</f>
        <v>63.298662857142851</v>
      </c>
      <c r="Q352" s="106">
        <f t="shared" si="90"/>
        <v>52.158662857142851</v>
      </c>
      <c r="R352" s="154"/>
      <c r="S352" s="160">
        <f t="shared" ref="S352:S384" si="93">H352-K352</f>
        <v>4.7792105272240235</v>
      </c>
      <c r="T352" s="161"/>
      <c r="U352" s="161"/>
      <c r="V352" s="161"/>
      <c r="W352" s="161"/>
    </row>
    <row r="353" spans="1:23" ht="14.25" customHeight="1" x14ac:dyDescent="0.2">
      <c r="A353" s="161">
        <f t="shared" si="84"/>
        <v>2018</v>
      </c>
      <c r="B353" s="155">
        <v>43405</v>
      </c>
      <c r="C353" s="155"/>
      <c r="D353" s="154"/>
      <c r="E353" s="154"/>
      <c r="F353" s="154"/>
      <c r="G353" s="154">
        <f>'4.1.1'!F369/1.2</f>
        <v>114.21554500000002</v>
      </c>
      <c r="H353" s="154">
        <f t="shared" si="91"/>
        <v>56.265545000000017</v>
      </c>
      <c r="I353" s="154"/>
      <c r="J353" s="154">
        <f>'4.1.1'!E369/1.2</f>
        <v>107.17591057465728</v>
      </c>
      <c r="K353" s="154">
        <f t="shared" si="92"/>
        <v>49.225910574657277</v>
      </c>
      <c r="L353" s="154"/>
      <c r="M353" s="154">
        <f>'4.1.1'!G369/1.05</f>
        <v>49.10285714285714</v>
      </c>
      <c r="N353" s="106">
        <f t="shared" si="89"/>
        <v>49.10285714285714</v>
      </c>
      <c r="O353" s="154"/>
      <c r="P353" s="154">
        <f>'4.1.1'!H369/1.05</f>
        <v>60.779418095238093</v>
      </c>
      <c r="Q353" s="106">
        <f t="shared" si="90"/>
        <v>49.639418095238092</v>
      </c>
      <c r="R353" s="154"/>
      <c r="S353" s="160">
        <f t="shared" si="93"/>
        <v>7.0396344253427401</v>
      </c>
      <c r="T353" s="161"/>
      <c r="U353" s="161"/>
      <c r="V353" s="161"/>
      <c r="W353" s="161"/>
    </row>
    <row r="354" spans="1:23" ht="14.25" customHeight="1" x14ac:dyDescent="0.2">
      <c r="A354" s="161">
        <f t="shared" si="84"/>
        <v>2018</v>
      </c>
      <c r="B354" s="155">
        <v>43435</v>
      </c>
      <c r="C354" s="155"/>
      <c r="D354" s="154"/>
      <c r="E354" s="154"/>
      <c r="F354" s="154"/>
      <c r="G354" s="154">
        <f>'4.1.1'!F370/1.2</f>
        <v>109.17017666666666</v>
      </c>
      <c r="H354" s="154">
        <f t="shared" si="91"/>
        <v>51.22017666666666</v>
      </c>
      <c r="I354" s="154">
        <f>SUM(H352:H354)/3</f>
        <v>54.460966388888892</v>
      </c>
      <c r="J354" s="154">
        <f>'4.1.1'!E370/1.2</f>
        <v>100.81090550708014</v>
      </c>
      <c r="K354" s="154">
        <f t="shared" si="92"/>
        <v>42.860905507080133</v>
      </c>
      <c r="L354" s="154">
        <f>SUM(K352:K354)/3</f>
        <v>47.734927684837793</v>
      </c>
      <c r="M354" s="154">
        <f>'4.1.1'!G370/1.05</f>
        <v>44.730476190476189</v>
      </c>
      <c r="N354" s="106">
        <f t="shared" si="89"/>
        <v>44.730476190476189</v>
      </c>
      <c r="O354" s="154">
        <f>SUM(N352:N354)/3</f>
        <v>48.292698412698407</v>
      </c>
      <c r="P354" s="154">
        <f>'4.1.1'!H370/1.05</f>
        <v>56.17019047619047</v>
      </c>
      <c r="Q354" s="106">
        <f t="shared" si="90"/>
        <v>45.030190476190469</v>
      </c>
      <c r="R354" s="154">
        <f>SUM(Q352:Q354)/3</f>
        <v>48.94275714285714</v>
      </c>
      <c r="S354" s="160">
        <f t="shared" si="93"/>
        <v>8.3592711595865268</v>
      </c>
      <c r="T354" s="154">
        <f>AVERAGE(G343:G354)</f>
        <v>108.31847201388892</v>
      </c>
      <c r="U354" s="154">
        <f>AVERAGE(H343:H354)</f>
        <v>50.368472013888898</v>
      </c>
      <c r="V354" s="154">
        <f>AVERAGE(J343:J354)</f>
        <v>104.32997599946849</v>
      </c>
      <c r="W354" s="154">
        <f>AVERAGE(K343:K354)</f>
        <v>46.379975999468463</v>
      </c>
    </row>
    <row r="355" spans="1:23" ht="14.25" customHeight="1" x14ac:dyDescent="0.2">
      <c r="A355" s="161">
        <f>A343+1</f>
        <v>2019</v>
      </c>
      <c r="B355" s="155">
        <v>43466</v>
      </c>
      <c r="C355" s="155"/>
      <c r="D355" s="154"/>
      <c r="E355" s="154"/>
      <c r="F355" s="154"/>
      <c r="G355" s="154">
        <f>'4.1.1'!F371/1.2</f>
        <v>107.72361416666668</v>
      </c>
      <c r="H355" s="154">
        <f t="shared" si="91"/>
        <v>49.773614166666675</v>
      </c>
      <c r="I355" s="154"/>
      <c r="J355" s="154">
        <f>'4.1.1'!E371/1.2</f>
        <v>99.547120014063211</v>
      </c>
      <c r="K355" s="154">
        <f t="shared" si="92"/>
        <v>41.597120014063208</v>
      </c>
      <c r="L355" s="154"/>
      <c r="M355" s="154">
        <f>'4.1.1'!G371/1.05</f>
        <v>44.368571428571435</v>
      </c>
      <c r="N355" s="106">
        <f t="shared" si="89"/>
        <v>44.368571428571435</v>
      </c>
      <c r="O355" s="154"/>
      <c r="P355" s="154">
        <f>'4.1.1'!H371/1.05</f>
        <v>54.021039999999992</v>
      </c>
      <c r="Q355" s="106">
        <f t="shared" si="90"/>
        <v>42.881039999999992</v>
      </c>
      <c r="R355" s="154"/>
      <c r="S355" s="160">
        <f t="shared" si="93"/>
        <v>8.1764941526034676</v>
      </c>
      <c r="T355" s="154"/>
      <c r="U355" s="154"/>
      <c r="V355" s="154"/>
      <c r="W355" s="154"/>
    </row>
    <row r="356" spans="1:23" ht="14.25" customHeight="1" x14ac:dyDescent="0.2">
      <c r="A356" s="161">
        <f t="shared" ref="A356:A366" si="94">A344+1</f>
        <v>2019</v>
      </c>
      <c r="B356" s="155">
        <v>43497</v>
      </c>
      <c r="C356" s="155"/>
      <c r="D356" s="154"/>
      <c r="E356" s="154"/>
      <c r="F356" s="154"/>
      <c r="G356" s="154">
        <f>'4.1.1'!F372/1.2</f>
        <v>107.44477583333335</v>
      </c>
      <c r="H356" s="154">
        <f t="shared" si="91"/>
        <v>49.49477583333335</v>
      </c>
      <c r="I356" s="154"/>
      <c r="J356" s="154">
        <f>'4.1.1'!E372/1.2</f>
        <v>99.045813572617163</v>
      </c>
      <c r="K356" s="154">
        <f t="shared" si="92"/>
        <v>41.095813572617161</v>
      </c>
      <c r="L356" s="154"/>
      <c r="M356" s="154">
        <f>'4.1.1'!G372/1.05</f>
        <v>44.968571428571423</v>
      </c>
      <c r="N356" s="106">
        <f t="shared" ref="N356:N361" si="95">M356-0</f>
        <v>44.968571428571423</v>
      </c>
      <c r="O356" s="154"/>
      <c r="P356" s="154">
        <f>'4.1.1'!H372/1.05</f>
        <v>56.508439999999993</v>
      </c>
      <c r="Q356" s="106">
        <f t="shared" ref="Q356:Q361" si="96">P356-11.14</f>
        <v>45.368439999999993</v>
      </c>
      <c r="R356" s="154"/>
      <c r="S356" s="160">
        <f t="shared" si="93"/>
        <v>8.3989622607161891</v>
      </c>
      <c r="T356" s="154"/>
      <c r="U356" s="154"/>
      <c r="V356" s="154"/>
      <c r="W356" s="154"/>
    </row>
    <row r="357" spans="1:23" ht="14.25" customHeight="1" x14ac:dyDescent="0.2">
      <c r="A357" s="161">
        <f t="shared" si="94"/>
        <v>2019</v>
      </c>
      <c r="B357" s="155">
        <v>43525</v>
      </c>
      <c r="C357" s="155"/>
      <c r="D357" s="154"/>
      <c r="E357" s="154"/>
      <c r="F357" s="154"/>
      <c r="G357" s="154">
        <f>'4.1.1'!F373/1.2</f>
        <v>108.9310516666667</v>
      </c>
      <c r="H357" s="154">
        <f t="shared" ref="H357:H362" si="97">G357-57.95</f>
        <v>50.981051666666701</v>
      </c>
      <c r="I357" s="154">
        <f>SUM(H355:H357)/3</f>
        <v>50.083147222222237</v>
      </c>
      <c r="J357" s="154">
        <f>'4.1.1'!E373/1.2</f>
        <v>100.34324483678083</v>
      </c>
      <c r="K357" s="154">
        <f t="shared" ref="K357:K362" si="98">J357-57.95</f>
        <v>42.393244836780823</v>
      </c>
      <c r="L357" s="154">
        <f>SUM(K355:K357)/3</f>
        <v>41.695392807820397</v>
      </c>
      <c r="M357" s="154">
        <f>'4.1.1'!G373/1.05</f>
        <v>44.374285714285719</v>
      </c>
      <c r="N357" s="106">
        <f t="shared" si="95"/>
        <v>44.374285714285719</v>
      </c>
      <c r="O357" s="154">
        <f>SUM(N355:N357)/3</f>
        <v>44.570476190476192</v>
      </c>
      <c r="P357" s="154">
        <f>'4.1.1'!H373/1.05</f>
        <v>55.376731428571432</v>
      </c>
      <c r="Q357" s="106">
        <f t="shared" si="96"/>
        <v>44.236731428571431</v>
      </c>
      <c r="R357" s="154">
        <f>SUM(Q355:Q357)/3</f>
        <v>44.162070476190472</v>
      </c>
      <c r="S357" s="160">
        <f t="shared" si="93"/>
        <v>8.5878068298858778</v>
      </c>
      <c r="T357" s="154"/>
      <c r="U357" s="154"/>
      <c r="V357" s="154"/>
      <c r="W357" s="154"/>
    </row>
    <row r="358" spans="1:23" ht="14.25" customHeight="1" x14ac:dyDescent="0.2">
      <c r="A358" s="161">
        <f t="shared" si="94"/>
        <v>2019</v>
      </c>
      <c r="B358" s="155">
        <v>43556</v>
      </c>
      <c r="C358" s="155"/>
      <c r="D358" s="154"/>
      <c r="E358" s="154"/>
      <c r="F358" s="154"/>
      <c r="G358" s="154">
        <f>'4.1.1'!F374/1.2</f>
        <v>110.71058333333336</v>
      </c>
      <c r="H358" s="154">
        <f t="shared" si="97"/>
        <v>52.760583333333358</v>
      </c>
      <c r="I358" s="154"/>
      <c r="J358" s="154">
        <f>'4.1.1'!E374/1.2</f>
        <v>103.41295501449281</v>
      </c>
      <c r="K358" s="154">
        <f t="shared" si="98"/>
        <v>45.462955014492806</v>
      </c>
      <c r="L358" s="154"/>
      <c r="M358" s="154">
        <f>'4.1.1'!G374/1.05</f>
        <v>45.587619047619043</v>
      </c>
      <c r="N358" s="106">
        <f t="shared" si="95"/>
        <v>45.587619047619043</v>
      </c>
      <c r="O358" s="154"/>
      <c r="P358" s="154">
        <f>'4.1.1'!H374/1.05</f>
        <v>57.313607619047616</v>
      </c>
      <c r="Q358" s="106">
        <f t="shared" si="96"/>
        <v>46.173607619047615</v>
      </c>
      <c r="R358" s="154"/>
      <c r="S358" s="160">
        <f t="shared" si="93"/>
        <v>7.2976283188405517</v>
      </c>
      <c r="T358" s="154"/>
      <c r="U358" s="154"/>
      <c r="V358" s="154"/>
      <c r="W358" s="154"/>
    </row>
    <row r="359" spans="1:23" ht="14.25" customHeight="1" x14ac:dyDescent="0.2">
      <c r="A359" s="161">
        <f t="shared" si="94"/>
        <v>2019</v>
      </c>
      <c r="B359" s="155">
        <v>43586</v>
      </c>
      <c r="C359" s="155"/>
      <c r="D359" s="154"/>
      <c r="E359" s="154"/>
      <c r="F359" s="154"/>
      <c r="G359" s="154">
        <f>'4.1.1'!F375/1.2</f>
        <v>112.77371000000002</v>
      </c>
      <c r="H359" s="154">
        <f t="shared" si="97"/>
        <v>54.82371000000002</v>
      </c>
      <c r="I359" s="154"/>
      <c r="J359" s="154">
        <f>'4.1.1'!E375/1.2</f>
        <v>106.72447337629424</v>
      </c>
      <c r="K359" s="154">
        <f t="shared" si="98"/>
        <v>48.774473376294239</v>
      </c>
      <c r="L359" s="154"/>
      <c r="M359" s="154">
        <f>'4.1.1'!G375/1.05</f>
        <v>45.557142857142857</v>
      </c>
      <c r="N359" s="106">
        <f t="shared" si="95"/>
        <v>45.557142857142857</v>
      </c>
      <c r="O359" s="154"/>
      <c r="P359" s="154">
        <f>'4.1.1'!H375/1.05</f>
        <v>57.914321904761906</v>
      </c>
      <c r="Q359" s="106">
        <f t="shared" si="96"/>
        <v>46.774321904761905</v>
      </c>
      <c r="R359" s="154"/>
      <c r="S359" s="160">
        <f t="shared" si="93"/>
        <v>6.0492366237057809</v>
      </c>
      <c r="T359" s="154"/>
      <c r="U359" s="154"/>
      <c r="V359" s="154"/>
      <c r="W359" s="154"/>
    </row>
    <row r="360" spans="1:23" ht="14.25" customHeight="1" x14ac:dyDescent="0.2">
      <c r="A360" s="161">
        <f t="shared" si="94"/>
        <v>2019</v>
      </c>
      <c r="B360" s="155">
        <v>43617</v>
      </c>
      <c r="C360" s="155"/>
      <c r="D360" s="154"/>
      <c r="E360" s="154"/>
      <c r="F360" s="154"/>
      <c r="G360" s="154">
        <f>'4.1.1'!F376/1.2</f>
        <v>111.1587316666667</v>
      </c>
      <c r="H360" s="154">
        <f t="shared" si="97"/>
        <v>53.208731666666694</v>
      </c>
      <c r="I360" s="154">
        <f>SUM(H358:H360)/3</f>
        <v>53.597675000000017</v>
      </c>
      <c r="J360" s="154">
        <f>'4.1.1'!E376/1.2</f>
        <v>106.35854622025759</v>
      </c>
      <c r="K360" s="154">
        <f t="shared" si="98"/>
        <v>48.408546220257591</v>
      </c>
      <c r="L360" s="154">
        <f>SUM(K358:K360)/3</f>
        <v>47.548658203681548</v>
      </c>
      <c r="M360" s="154">
        <f>'4.1.1'!G376/1.05</f>
        <v>42.162857142857135</v>
      </c>
      <c r="N360" s="106">
        <f t="shared" si="95"/>
        <v>42.162857142857135</v>
      </c>
      <c r="O360" s="154">
        <f>SUM(N358:N360)/3</f>
        <v>44.435873015873007</v>
      </c>
      <c r="P360" s="154">
        <f>'4.1.1'!H376/1.05</f>
        <v>54.533244761904761</v>
      </c>
      <c r="Q360" s="106">
        <f t="shared" si="96"/>
        <v>43.393244761904761</v>
      </c>
      <c r="R360" s="154">
        <f>SUM(Q358:Q360)/3</f>
        <v>45.447058095238098</v>
      </c>
      <c r="S360" s="160">
        <f t="shared" si="93"/>
        <v>4.8001854464091025</v>
      </c>
      <c r="T360" s="154"/>
      <c r="U360" s="154"/>
      <c r="V360" s="154"/>
      <c r="W360" s="154"/>
    </row>
    <row r="361" spans="1:23" ht="14.25" customHeight="1" x14ac:dyDescent="0.2">
      <c r="A361" s="161">
        <f t="shared" si="94"/>
        <v>2019</v>
      </c>
      <c r="B361" s="155">
        <v>43647</v>
      </c>
      <c r="C361" s="155"/>
      <c r="D361" s="154"/>
      <c r="E361" s="154"/>
      <c r="F361" s="154"/>
      <c r="G361" s="154">
        <f>'4.1.1'!F377/1.2</f>
        <v>109.80059916666667</v>
      </c>
      <c r="H361" s="154">
        <f t="shared" si="97"/>
        <v>51.850599166666669</v>
      </c>
      <c r="I361" s="154"/>
      <c r="J361" s="154">
        <f>'4.1.1'!E377/1.2</f>
        <v>106.15370103290682</v>
      </c>
      <c r="K361" s="154">
        <f t="shared" si="98"/>
        <v>48.203701032906821</v>
      </c>
      <c r="L361" s="154"/>
      <c r="M361" s="154">
        <f>'4.1.1'!G377/1.05</f>
        <v>45.168571428571433</v>
      </c>
      <c r="N361" s="106">
        <f t="shared" si="95"/>
        <v>45.168571428571433</v>
      </c>
      <c r="O361" s="154"/>
      <c r="P361" s="154">
        <f>'4.1.1'!H377/1.05</f>
        <v>56.917200952380952</v>
      </c>
      <c r="Q361" s="106">
        <f t="shared" si="96"/>
        <v>45.777200952380952</v>
      </c>
      <c r="R361" s="154"/>
      <c r="S361" s="160">
        <f t="shared" si="93"/>
        <v>3.6468981337598478</v>
      </c>
      <c r="T361" s="154"/>
      <c r="U361" s="154"/>
      <c r="V361" s="154"/>
      <c r="W361" s="154"/>
    </row>
    <row r="362" spans="1:23" ht="14.25" customHeight="1" x14ac:dyDescent="0.2">
      <c r="A362" s="161">
        <f t="shared" si="94"/>
        <v>2019</v>
      </c>
      <c r="B362" s="155">
        <v>43678</v>
      </c>
      <c r="C362" s="155"/>
      <c r="D362" s="154"/>
      <c r="E362" s="154"/>
      <c r="F362" s="154"/>
      <c r="G362" s="154">
        <f>'4.1.1'!F378/1.2</f>
        <v>110.48056000000003</v>
      </c>
      <c r="H362" s="154">
        <f t="shared" si="97"/>
        <v>52.530560000000023</v>
      </c>
      <c r="I362" s="154"/>
      <c r="J362" s="154">
        <f>'4.1.1'!E378/1.2</f>
        <v>107.09137709042272</v>
      </c>
      <c r="K362" s="154">
        <f t="shared" si="98"/>
        <v>49.141377090422722</v>
      </c>
      <c r="L362" s="154"/>
      <c r="M362" s="154">
        <f>'4.1.1'!G378/1.05</f>
        <v>45.23714285714285</v>
      </c>
      <c r="N362" s="106">
        <f t="shared" ref="N362:N367" si="99">M362-0</f>
        <v>45.23714285714285</v>
      </c>
      <c r="O362" s="154"/>
      <c r="P362" s="154">
        <f>'4.1.1'!H378/1.05</f>
        <v>55.996990476190469</v>
      </c>
      <c r="Q362" s="106">
        <f t="shared" ref="Q362:Q367" si="100">P362-11.14</f>
        <v>44.856990476190468</v>
      </c>
      <c r="R362" s="154"/>
      <c r="S362" s="160">
        <f t="shared" si="93"/>
        <v>3.3891829095773005</v>
      </c>
      <c r="T362" s="154"/>
      <c r="U362" s="154"/>
      <c r="V362" s="154"/>
      <c r="W362" s="154"/>
    </row>
    <row r="363" spans="1:23" ht="14.25" customHeight="1" x14ac:dyDescent="0.2">
      <c r="A363" s="161">
        <f t="shared" si="94"/>
        <v>2019</v>
      </c>
      <c r="B363" s="155">
        <v>43709</v>
      </c>
      <c r="C363" s="155"/>
      <c r="D363" s="154"/>
      <c r="E363" s="154"/>
      <c r="F363" s="154"/>
      <c r="G363" s="154">
        <f>'4.1.1'!F379/1.2</f>
        <v>109.39199000000001</v>
      </c>
      <c r="H363" s="154">
        <f t="shared" ref="H363:H368" si="101">G363-57.95</f>
        <v>51.441990000000004</v>
      </c>
      <c r="I363" s="154">
        <f>SUM(H361:H363)/3</f>
        <v>51.941049722222232</v>
      </c>
      <c r="J363" s="154">
        <f>'4.1.1'!E379/1.2</f>
        <v>105.82878588595206</v>
      </c>
      <c r="K363" s="154">
        <f t="shared" ref="K363:K368" si="102">J363-57.95</f>
        <v>47.878785885952055</v>
      </c>
      <c r="L363" s="154">
        <f>SUM(K361:K363)/3</f>
        <v>48.407954669760535</v>
      </c>
      <c r="M363" s="154">
        <f>'4.1.1'!G379/1.05</f>
        <v>44.466666666666661</v>
      </c>
      <c r="N363" s="106">
        <f t="shared" si="99"/>
        <v>44.466666666666661</v>
      </c>
      <c r="O363" s="154">
        <f>SUM(N361:N363)/3</f>
        <v>44.957460317460317</v>
      </c>
      <c r="P363" s="154">
        <f>'4.1.1'!H379/1.05</f>
        <v>57.144465714285715</v>
      </c>
      <c r="Q363" s="106">
        <f t="shared" si="100"/>
        <v>46.004465714285715</v>
      </c>
      <c r="R363" s="154">
        <f>SUM(Q361:Q363)/3</f>
        <v>45.546219047619047</v>
      </c>
      <c r="S363" s="160">
        <f t="shared" si="93"/>
        <v>3.5632041140479487</v>
      </c>
      <c r="T363" s="154"/>
      <c r="U363" s="154"/>
      <c r="V363" s="154"/>
      <c r="W363" s="154"/>
    </row>
    <row r="364" spans="1:23" ht="14.25" customHeight="1" x14ac:dyDescent="0.2">
      <c r="A364" s="161">
        <f t="shared" si="94"/>
        <v>2019</v>
      </c>
      <c r="B364" s="155">
        <v>43739</v>
      </c>
      <c r="C364" s="155"/>
      <c r="D364" s="155"/>
      <c r="E364" s="155"/>
      <c r="F364" s="155"/>
      <c r="G364" s="154">
        <f>'4.1.1'!F380/1.2</f>
        <v>109.91066833333335</v>
      </c>
      <c r="H364" s="154">
        <f t="shared" si="101"/>
        <v>51.960668333333345</v>
      </c>
      <c r="I364" s="154"/>
      <c r="J364" s="154">
        <f>'4.1.1'!E380/1.2</f>
        <v>105.89052031672836</v>
      </c>
      <c r="K364" s="154">
        <f t="shared" si="102"/>
        <v>47.940520316728353</v>
      </c>
      <c r="L364" s="154"/>
      <c r="M364" s="154">
        <f>'4.1.1'!G380/1.05</f>
        <v>46.036190476190477</v>
      </c>
      <c r="N364" s="106">
        <f t="shared" si="99"/>
        <v>46.036190476190477</v>
      </c>
      <c r="O364" s="154"/>
      <c r="P364" s="154">
        <f>'4.1.1'!H380/1.05</f>
        <v>56.451880952380954</v>
      </c>
      <c r="Q364" s="106">
        <f t="shared" si="100"/>
        <v>45.311880952380953</v>
      </c>
      <c r="R364" s="154"/>
      <c r="S364" s="160">
        <f t="shared" si="93"/>
        <v>4.0201480166049919</v>
      </c>
      <c r="T364" s="154"/>
      <c r="U364" s="154"/>
      <c r="V364" s="154"/>
      <c r="W364" s="154"/>
    </row>
    <row r="365" spans="1:23" ht="14.25" customHeight="1" x14ac:dyDescent="0.2">
      <c r="A365" s="161">
        <f t="shared" si="94"/>
        <v>2019</v>
      </c>
      <c r="B365" s="155">
        <v>43770</v>
      </c>
      <c r="C365" s="155"/>
      <c r="D365" s="170"/>
      <c r="E365" s="170"/>
      <c r="F365" s="170"/>
      <c r="G365" s="154">
        <f>'4.1.1'!F381/1.2</f>
        <v>108.56999666666667</v>
      </c>
      <c r="H365" s="154">
        <f t="shared" si="101"/>
        <v>50.619996666666665</v>
      </c>
      <c r="I365" s="154"/>
      <c r="J365" s="154">
        <f>'4.1.1'!E381/1.2</f>
        <v>104.70442588475139</v>
      </c>
      <c r="K365" s="154">
        <f t="shared" si="102"/>
        <v>46.754425884751385</v>
      </c>
      <c r="L365" s="154"/>
      <c r="M365" s="154">
        <f>'4.1.1'!G381/1.05</f>
        <v>44.276190476190479</v>
      </c>
      <c r="N365" s="106">
        <f t="shared" si="99"/>
        <v>44.276190476190479</v>
      </c>
      <c r="O365" s="154"/>
      <c r="P365" s="154">
        <f>'4.1.1'!H381/1.05</f>
        <v>55.597176190476191</v>
      </c>
      <c r="Q365" s="106">
        <f t="shared" si="100"/>
        <v>44.45717619047619</v>
      </c>
      <c r="R365" s="154"/>
      <c r="S365" s="160">
        <f t="shared" si="93"/>
        <v>3.8655707819152809</v>
      </c>
      <c r="T365" s="154"/>
      <c r="U365" s="154"/>
      <c r="V365" s="154"/>
      <c r="W365" s="154"/>
    </row>
    <row r="366" spans="1:23" ht="14.25" customHeight="1" x14ac:dyDescent="0.2">
      <c r="A366" s="161">
        <f t="shared" si="94"/>
        <v>2019</v>
      </c>
      <c r="B366" s="155">
        <v>43800</v>
      </c>
      <c r="C366" s="155"/>
      <c r="D366" s="171"/>
      <c r="E366" s="171"/>
      <c r="F366" s="171"/>
      <c r="G366" s="154">
        <f>'4.1.1'!F382/1.2</f>
        <v>107.85834833333335</v>
      </c>
      <c r="H366" s="154">
        <f t="shared" si="101"/>
        <v>49.90834833333335</v>
      </c>
      <c r="I366" s="154">
        <f>SUM(H364:H366)/3</f>
        <v>50.829671111111118</v>
      </c>
      <c r="J366" s="154">
        <f>'4.1.1'!E382/1.2</f>
        <v>103.67902171302254</v>
      </c>
      <c r="K366" s="154">
        <f t="shared" si="102"/>
        <v>45.729021713022533</v>
      </c>
      <c r="L366" s="154">
        <f>SUM(K364:K366)/3</f>
        <v>46.807989304834088</v>
      </c>
      <c r="M366" s="154">
        <f>'4.1.1'!G382/1.05</f>
        <v>44.097142857142856</v>
      </c>
      <c r="N366" s="106">
        <f t="shared" si="99"/>
        <v>44.097142857142856</v>
      </c>
      <c r="O366" s="154">
        <f>SUM(N364:N366)/3</f>
        <v>44.803174603174604</v>
      </c>
      <c r="P366" s="154">
        <f>'4.1.1'!H382/1.05</f>
        <v>54.779975238095233</v>
      </c>
      <c r="Q366" s="106">
        <f t="shared" si="100"/>
        <v>43.639975238095232</v>
      </c>
      <c r="R366" s="154">
        <f>SUM(Q364:Q366)/3</f>
        <v>44.469677460317463</v>
      </c>
      <c r="S366" s="160">
        <f t="shared" si="93"/>
        <v>4.1793266203108175</v>
      </c>
      <c r="T366" s="154">
        <f>AVERAGE(G355:G366)</f>
        <v>109.5628857638889</v>
      </c>
      <c r="U366" s="154">
        <f>AVERAGE(H355:H366)</f>
        <v>51.612885763888904</v>
      </c>
      <c r="V366" s="154">
        <f>AVERAGE(J355:J366)</f>
        <v>104.06499874652415</v>
      </c>
      <c r="W366" s="154">
        <f>AVERAGE(K355:K366)</f>
        <v>46.114998746524144</v>
      </c>
    </row>
    <row r="367" spans="1:23" ht="14.25" customHeight="1" x14ac:dyDescent="0.2">
      <c r="A367" s="161">
        <v>2020</v>
      </c>
      <c r="B367" s="155">
        <v>43831</v>
      </c>
      <c r="C367" s="155"/>
      <c r="D367" s="171"/>
      <c r="E367" s="171"/>
      <c r="F367" s="171"/>
      <c r="G367" s="154">
        <f>'4.1.1'!F383/1.2</f>
        <v>110.52862250000004</v>
      </c>
      <c r="H367" s="154">
        <f t="shared" si="101"/>
        <v>52.578622500000037</v>
      </c>
      <c r="I367" s="154"/>
      <c r="J367" s="154">
        <f>'4.1.1'!E383/1.2</f>
        <v>105.95044583152544</v>
      </c>
      <c r="K367" s="154">
        <f t="shared" si="102"/>
        <v>48.00044583152544</v>
      </c>
      <c r="L367" s="154"/>
      <c r="M367" s="154">
        <f>'4.1.1'!G383/1.05</f>
        <v>45.901904761904753</v>
      </c>
      <c r="N367" s="106">
        <f t="shared" si="99"/>
        <v>45.901904761904753</v>
      </c>
      <c r="O367" s="154"/>
      <c r="P367" s="154">
        <f>'4.1.1'!H383/1.05</f>
        <v>56.971490476190468</v>
      </c>
      <c r="Q367" s="106">
        <f t="shared" si="100"/>
        <v>45.831490476190467</v>
      </c>
      <c r="R367" s="154"/>
      <c r="S367" s="160">
        <f t="shared" si="93"/>
        <v>4.5781766684745975</v>
      </c>
    </row>
    <row r="368" spans="1:23" ht="14.25" customHeight="1" x14ac:dyDescent="0.2">
      <c r="A368" s="161">
        <v>2020</v>
      </c>
      <c r="B368" s="155">
        <v>43862</v>
      </c>
      <c r="C368" s="155"/>
      <c r="D368" s="171"/>
      <c r="E368" s="171"/>
      <c r="F368" s="171"/>
      <c r="G368" s="154">
        <f>'4.1.1'!F384/1.2</f>
        <v>106.49085750000002</v>
      </c>
      <c r="H368" s="154">
        <f t="shared" si="101"/>
        <v>48.540857500000016</v>
      </c>
      <c r="I368" s="154"/>
      <c r="J368" s="154">
        <f>'4.1.1'!E384/1.2</f>
        <v>102.98089329883373</v>
      </c>
      <c r="K368" s="154">
        <f t="shared" si="102"/>
        <v>45.030893298833732</v>
      </c>
      <c r="L368" s="154"/>
      <c r="M368" s="154">
        <f>'4.1.1'!G384/1.05</f>
        <v>39.106666666666662</v>
      </c>
      <c r="N368" s="106">
        <f t="shared" ref="N368" si="103">M368-0</f>
        <v>39.106666666666662</v>
      </c>
      <c r="O368" s="154"/>
      <c r="P368" s="154">
        <f>'4.1.1'!H384/1.05</f>
        <v>51.61933619047619</v>
      </c>
      <c r="Q368" s="106">
        <f t="shared" ref="Q368" si="104">P368-11.14</f>
        <v>40.479336190476189</v>
      </c>
      <c r="R368" s="154"/>
      <c r="S368" s="160">
        <f t="shared" si="93"/>
        <v>3.5099642011662837</v>
      </c>
    </row>
    <row r="369" spans="1:23" ht="14.25" customHeight="1" x14ac:dyDescent="0.2">
      <c r="A369" s="161">
        <v>2020</v>
      </c>
      <c r="B369" s="155">
        <v>43891</v>
      </c>
      <c r="C369" s="155"/>
      <c r="D369" s="171"/>
      <c r="E369" s="171"/>
      <c r="F369" s="171"/>
      <c r="G369" s="154">
        <f>'4.1.1'!F385/1.2</f>
        <v>103.40689250000003</v>
      </c>
      <c r="H369" s="154">
        <f t="shared" ref="H369" si="105">G369-57.95</f>
        <v>45.456892500000023</v>
      </c>
      <c r="I369" s="154">
        <f t="shared" ref="I369:I381" si="106">SUM(H367:H369)/3</f>
        <v>48.858790833333359</v>
      </c>
      <c r="J369" s="154">
        <f>'4.1.1'!E385/1.2</f>
        <v>100.19935340917537</v>
      </c>
      <c r="K369" s="154">
        <f t="shared" ref="K369" si="107">J369-57.95</f>
        <v>42.24935340917537</v>
      </c>
      <c r="L369" s="154">
        <f t="shared" ref="L369:L384" si="108">SUM(K367:K369)/3</f>
        <v>45.09356417984484</v>
      </c>
      <c r="M369" s="154">
        <f>'4.1.1'!G385/1.05</f>
        <v>30.42</v>
      </c>
      <c r="N369" s="106">
        <f t="shared" ref="N369" si="109">M369-0</f>
        <v>30.42</v>
      </c>
      <c r="O369" s="154">
        <f t="shared" ref="O369:O381" si="110">SUM(N367:N369)/3</f>
        <v>38.476190476190474</v>
      </c>
      <c r="P369" s="154">
        <f>'4.1.1'!H385/1.05</f>
        <v>44.023936190476192</v>
      </c>
      <c r="Q369" s="106">
        <f t="shared" ref="Q369" si="111">P369-11.14</f>
        <v>32.883936190476192</v>
      </c>
      <c r="R369" s="154">
        <f t="shared" ref="R369:R381" si="112">SUM(Q367:Q369)/3</f>
        <v>39.731587619047616</v>
      </c>
      <c r="S369" s="160">
        <f t="shared" si="93"/>
        <v>3.2075390908246533</v>
      </c>
    </row>
    <row r="370" spans="1:23" ht="14.25" customHeight="1" x14ac:dyDescent="0.2">
      <c r="A370" s="161">
        <v>2020</v>
      </c>
      <c r="B370" s="155">
        <v>43922</v>
      </c>
      <c r="C370" s="155"/>
      <c r="D370" s="171"/>
      <c r="E370" s="171"/>
      <c r="F370" s="171"/>
      <c r="G370" s="154">
        <f>'4.1.1'!F386/1.2</f>
        <v>96.511190000000013</v>
      </c>
      <c r="H370" s="154">
        <f t="shared" ref="H370" si="113">G370-57.95</f>
        <v>38.561190000000011</v>
      </c>
      <c r="I370" s="154"/>
      <c r="J370" s="154">
        <f>'4.1.1'!E386/1.2</f>
        <v>90.808540783416703</v>
      </c>
      <c r="K370" s="154">
        <f t="shared" ref="K370" si="114">J370-57.95</f>
        <v>32.8585407834167</v>
      </c>
      <c r="L370" s="154"/>
      <c r="M370" s="154">
        <f>'4.1.1'!G386/1.05</f>
        <v>21.352380952380955</v>
      </c>
      <c r="N370" s="106">
        <f t="shared" ref="N370" si="115">M370-0</f>
        <v>21.352380952380955</v>
      </c>
      <c r="O370" s="154"/>
      <c r="P370" s="154">
        <f>'4.1.1'!H386/1.05</f>
        <v>39.263504761904755</v>
      </c>
      <c r="Q370" s="106">
        <f t="shared" ref="Q370" si="116">P370-11.14</f>
        <v>28.123504761904755</v>
      </c>
      <c r="R370" s="154"/>
      <c r="S370" s="160">
        <f t="shared" si="93"/>
        <v>5.7026492165833105</v>
      </c>
    </row>
    <row r="371" spans="1:23" ht="14.25" customHeight="1" x14ac:dyDescent="0.2">
      <c r="A371" s="161">
        <v>2020</v>
      </c>
      <c r="B371" s="155">
        <v>43952</v>
      </c>
      <c r="C371" s="155"/>
      <c r="D371" s="171"/>
      <c r="E371" s="171"/>
      <c r="F371" s="171"/>
      <c r="G371" s="154">
        <f>'4.1.1'!F387/1.2</f>
        <v>93.013129166666673</v>
      </c>
      <c r="H371" s="154">
        <f t="shared" ref="H371" si="117">G371-57.95</f>
        <v>35.06312916666667</v>
      </c>
      <c r="I371" s="154"/>
      <c r="J371" s="154">
        <f>'4.1.1'!E387/1.2</f>
        <v>87.316299820407281</v>
      </c>
      <c r="K371" s="154">
        <f t="shared" ref="K371" si="118">J371-57.95</f>
        <v>29.366299820407278</v>
      </c>
      <c r="L371" s="154"/>
      <c r="M371" s="154">
        <f>'4.1.1'!G387/1.05</f>
        <v>19.299047619047617</v>
      </c>
      <c r="N371" s="106">
        <f t="shared" ref="N371" si="119">M371-0</f>
        <v>19.299047619047617</v>
      </c>
      <c r="O371" s="154"/>
      <c r="P371" s="154">
        <f>'4.1.1'!H387/1.05</f>
        <v>36.570836190476186</v>
      </c>
      <c r="Q371" s="106">
        <f t="shared" ref="Q371" si="120">P371-11.14</f>
        <v>25.430836190476185</v>
      </c>
      <c r="R371" s="154"/>
      <c r="S371" s="160">
        <f t="shared" si="93"/>
        <v>5.696829346259392</v>
      </c>
    </row>
    <row r="372" spans="1:23" ht="14.25" customHeight="1" x14ac:dyDescent="0.2">
      <c r="A372" s="161">
        <v>2020</v>
      </c>
      <c r="B372" s="155">
        <v>43983</v>
      </c>
      <c r="C372" s="155"/>
      <c r="D372" s="171"/>
      <c r="E372" s="171"/>
      <c r="F372" s="171"/>
      <c r="G372" s="154">
        <f>'4.1.1'!F388/1.2</f>
        <v>93.251253333333338</v>
      </c>
      <c r="H372" s="154">
        <f t="shared" ref="H372" si="121">G372-57.95</f>
        <v>35.301253333333335</v>
      </c>
      <c r="I372" s="154">
        <f t="shared" si="106"/>
        <v>36.308524166666672</v>
      </c>
      <c r="J372" s="154">
        <f>'4.1.1'!E388/1.2</f>
        <v>88.195609360284649</v>
      </c>
      <c r="K372" s="154">
        <f t="shared" ref="K372" si="122">J372-57.95</f>
        <v>30.245609360284647</v>
      </c>
      <c r="L372" s="154">
        <f t="shared" si="108"/>
        <v>30.82348332136954</v>
      </c>
      <c r="M372" s="154">
        <f>'4.1.1'!G388/1.05</f>
        <v>24.963809523809523</v>
      </c>
      <c r="N372" s="106">
        <f t="shared" ref="N372" si="123">M372-0</f>
        <v>24.963809523809523</v>
      </c>
      <c r="O372" s="154">
        <f t="shared" si="110"/>
        <v>21.871746031746028</v>
      </c>
      <c r="P372" s="154">
        <f>'4.1.1'!H388/1.05</f>
        <v>41.177218095238089</v>
      </c>
      <c r="Q372" s="106">
        <f t="shared" ref="Q372" si="124">P372-11.14</f>
        <v>30.037218095238089</v>
      </c>
      <c r="R372" s="154">
        <f t="shared" si="112"/>
        <v>27.863853015873008</v>
      </c>
      <c r="S372" s="160">
        <f t="shared" si="93"/>
        <v>5.0556439730486886</v>
      </c>
    </row>
    <row r="373" spans="1:23" ht="14.25" customHeight="1" x14ac:dyDescent="0.2">
      <c r="A373" s="161">
        <v>2020</v>
      </c>
      <c r="B373" s="155">
        <v>44013</v>
      </c>
      <c r="C373" s="155"/>
      <c r="D373" s="171"/>
      <c r="E373" s="171"/>
      <c r="F373" s="171"/>
      <c r="G373" s="154">
        <f>'4.1.1'!F389/1.2</f>
        <v>97.123028333333352</v>
      </c>
      <c r="H373" s="154">
        <f t="shared" ref="H373" si="125">G373-57.95</f>
        <v>39.173028333333349</v>
      </c>
      <c r="I373" s="154"/>
      <c r="J373" s="154">
        <f>'4.1.1'!E389/1.2</f>
        <v>92.622783337942423</v>
      </c>
      <c r="K373" s="154">
        <f t="shared" ref="K373" si="126">J373-57.95</f>
        <v>34.67278333794242</v>
      </c>
      <c r="L373" s="154"/>
      <c r="M373" s="154">
        <f>'4.1.1'!G389/1.05</f>
        <v>26.007619047619041</v>
      </c>
      <c r="N373" s="106">
        <f t="shared" ref="N373:N374" si="127">M373-0</f>
        <v>26.007619047619041</v>
      </c>
      <c r="O373" s="154"/>
      <c r="P373" s="154">
        <f>'4.1.1'!H389/1.05</f>
        <v>43.843743809523808</v>
      </c>
      <c r="Q373" s="106">
        <f t="shared" ref="Q373:Q374" si="128">P373-11.14</f>
        <v>32.703743809523807</v>
      </c>
      <c r="R373" s="154"/>
      <c r="S373" s="160">
        <f t="shared" si="93"/>
        <v>4.5002449953909291</v>
      </c>
    </row>
    <row r="374" spans="1:23" ht="14.25" customHeight="1" x14ac:dyDescent="0.2">
      <c r="A374" s="161">
        <v>2020</v>
      </c>
      <c r="B374" s="155">
        <v>44044</v>
      </c>
      <c r="C374" s="155"/>
      <c r="D374" s="171"/>
      <c r="E374" s="171"/>
      <c r="F374" s="171"/>
      <c r="G374" s="154">
        <f>'4.1.1'!F390/1.2</f>
        <v>98.061796666666694</v>
      </c>
      <c r="H374" s="154">
        <f t="shared" ref="H374" si="129">G374-57.95</f>
        <v>40.111796666666692</v>
      </c>
      <c r="I374" s="154"/>
      <c r="J374" s="154">
        <f>'4.1.1'!E390/1.2</f>
        <v>93.971098172071237</v>
      </c>
      <c r="K374" s="154">
        <f t="shared" ref="K374" si="130">J374-57.95</f>
        <v>36.021098172071234</v>
      </c>
      <c r="L374" s="154"/>
      <c r="M374" s="154">
        <f>'4.1.1'!G390/1.05</f>
        <v>25.910476190476189</v>
      </c>
      <c r="N374" s="106">
        <f t="shared" si="127"/>
        <v>25.910476190476189</v>
      </c>
      <c r="O374" s="154"/>
      <c r="P374" s="154">
        <f>'4.1.1'!H390/1.05</f>
        <v>43.933201904761908</v>
      </c>
      <c r="Q374" s="106">
        <f t="shared" si="128"/>
        <v>32.793201904761908</v>
      </c>
      <c r="R374" s="154"/>
      <c r="S374" s="160">
        <f t="shared" si="93"/>
        <v>4.0906984945954576</v>
      </c>
    </row>
    <row r="375" spans="1:23" ht="14.25" customHeight="1" x14ac:dyDescent="0.2">
      <c r="A375" s="161">
        <v>2020</v>
      </c>
      <c r="B375" s="155">
        <v>44075</v>
      </c>
      <c r="C375" s="155"/>
      <c r="D375" s="171"/>
      <c r="E375" s="171"/>
      <c r="F375" s="171"/>
      <c r="G375" s="154">
        <f>'4.1.1'!F391/1.2</f>
        <v>98.331139166666674</v>
      </c>
      <c r="H375" s="154">
        <f t="shared" ref="H375:H376" si="131">G375-57.95</f>
        <v>40.381139166666671</v>
      </c>
      <c r="I375" s="154">
        <f t="shared" si="106"/>
        <v>39.888654722222235</v>
      </c>
      <c r="J375" s="154">
        <f>'4.1.1'!E391/1.2</f>
        <v>94.343262304956738</v>
      </c>
      <c r="K375" s="154">
        <f t="shared" ref="K375:K376" si="132">J375-57.95</f>
        <v>36.393262304956735</v>
      </c>
      <c r="L375" s="154">
        <f t="shared" si="108"/>
        <v>35.69571460499013</v>
      </c>
      <c r="M375" s="154">
        <f>'4.1.1'!G391/1.05</f>
        <v>24.216190476190476</v>
      </c>
      <c r="N375" s="106">
        <f t="shared" ref="N375" si="133">M375-0</f>
        <v>24.216190476190476</v>
      </c>
      <c r="O375" s="154">
        <f t="shared" si="110"/>
        <v>25.378095238095238</v>
      </c>
      <c r="P375" s="154">
        <f>'4.1.1'!H391/1.05</f>
        <v>40.354787619047613</v>
      </c>
      <c r="Q375" s="106">
        <f t="shared" ref="Q375" si="134">P375-11.14</f>
        <v>29.214787619047613</v>
      </c>
      <c r="R375" s="154">
        <f t="shared" si="112"/>
        <v>31.570577777777775</v>
      </c>
      <c r="S375" s="160">
        <f t="shared" si="93"/>
        <v>3.9878768617099354</v>
      </c>
    </row>
    <row r="376" spans="1:23" ht="14.25" customHeight="1" x14ac:dyDescent="0.2">
      <c r="A376" s="161">
        <v>2020</v>
      </c>
      <c r="B376" s="155">
        <v>44105</v>
      </c>
      <c r="C376" s="155"/>
      <c r="D376" s="171"/>
      <c r="E376" s="171"/>
      <c r="F376" s="171"/>
      <c r="G376" s="154">
        <f>'4.1.1'!F392/1.2</f>
        <v>98.208211666666671</v>
      </c>
      <c r="H376" s="154">
        <f t="shared" si="131"/>
        <v>40.258211666666668</v>
      </c>
      <c r="I376" s="154"/>
      <c r="J376" s="154">
        <f>'4.1.1'!E392/1.2</f>
        <v>94.295368119418711</v>
      </c>
      <c r="K376" s="154">
        <f t="shared" si="132"/>
        <v>36.345368119418708</v>
      </c>
      <c r="L376" s="154"/>
      <c r="M376" s="154">
        <f>'4.1.1'!G392/1.05</f>
        <v>24.811428571428571</v>
      </c>
      <c r="N376" s="106">
        <f t="shared" ref="N376" si="135">M376-0</f>
        <v>24.811428571428571</v>
      </c>
      <c r="O376" s="154"/>
      <c r="P376" s="154">
        <f>'4.1.1'!H392/1.05</f>
        <v>42.233607619047618</v>
      </c>
      <c r="Q376" s="106">
        <f t="shared" ref="Q376" si="136">P376-11.14</f>
        <v>31.093607619047617</v>
      </c>
      <c r="R376" s="154"/>
      <c r="S376" s="160">
        <f t="shared" si="93"/>
        <v>3.9128435472479595</v>
      </c>
    </row>
    <row r="377" spans="1:23" ht="14.25" customHeight="1" x14ac:dyDescent="0.2">
      <c r="A377" s="161">
        <v>2020</v>
      </c>
      <c r="B377" s="155">
        <v>44136</v>
      </c>
      <c r="C377" s="155"/>
      <c r="D377" s="171"/>
      <c r="E377" s="171"/>
      <c r="F377" s="171"/>
      <c r="G377" s="154">
        <f>'4.1.1'!F393/1.2</f>
        <v>97.54139583333334</v>
      </c>
      <c r="H377" s="154">
        <f t="shared" ref="H377" si="137">G377-57.95</f>
        <v>39.591395833333337</v>
      </c>
      <c r="I377" s="154"/>
      <c r="J377" s="154">
        <f>'4.1.1'!E393/1.2</f>
        <v>93.755322671097971</v>
      </c>
      <c r="K377" s="154">
        <f t="shared" ref="K377" si="138">J377-57.95</f>
        <v>35.805322671097969</v>
      </c>
      <c r="L377" s="154"/>
      <c r="M377" s="154">
        <f>'4.1.1'!G393/1.05</f>
        <v>26.120952380952378</v>
      </c>
      <c r="N377" s="106">
        <f t="shared" ref="N377" si="139">M377-0</f>
        <v>26.120952380952378</v>
      </c>
      <c r="O377" s="154"/>
      <c r="P377" s="154">
        <f>'4.1.1'!H393/1.05</f>
        <v>41.011039999999994</v>
      </c>
      <c r="Q377" s="106">
        <f t="shared" ref="Q377" si="140">P377-11.14</f>
        <v>29.871039999999994</v>
      </c>
      <c r="R377" s="154"/>
      <c r="S377" s="160">
        <f t="shared" si="93"/>
        <v>3.7860731622353683</v>
      </c>
    </row>
    <row r="378" spans="1:23" ht="14.25" customHeight="1" x14ac:dyDescent="0.2">
      <c r="A378" s="161">
        <v>2020</v>
      </c>
      <c r="B378" s="155">
        <v>44166</v>
      </c>
      <c r="C378" s="155"/>
      <c r="D378" s="171"/>
      <c r="E378" s="171"/>
      <c r="F378" s="171"/>
      <c r="G378" s="154">
        <f>'4.1.1'!F394/1.2</f>
        <v>98.884715833333345</v>
      </c>
      <c r="H378" s="154">
        <f t="shared" ref="H378" si="141">G378-57.95</f>
        <v>40.934715833333343</v>
      </c>
      <c r="I378" s="154">
        <f t="shared" si="106"/>
        <v>40.261441111111118</v>
      </c>
      <c r="J378" s="154">
        <f>'4.1.1'!E394/1.2</f>
        <v>95.03395079670328</v>
      </c>
      <c r="K378" s="154">
        <f t="shared" ref="K378" si="142">J378-57.95</f>
        <v>37.083950796703277</v>
      </c>
      <c r="L378" s="154">
        <f t="shared" si="108"/>
        <v>36.411547195739985</v>
      </c>
      <c r="M378" s="154">
        <f>'4.1.1'!G394/1.05</f>
        <v>30.048571428571424</v>
      </c>
      <c r="N378" s="106">
        <f t="shared" ref="N378" si="143">M378-0</f>
        <v>30.048571428571424</v>
      </c>
      <c r="O378" s="154">
        <f t="shared" si="110"/>
        <v>26.99365079365079</v>
      </c>
      <c r="P378" s="154">
        <f>'4.1.1'!H394/1.05</f>
        <v>45.853824761904761</v>
      </c>
      <c r="Q378" s="106">
        <f t="shared" ref="Q378" si="144">P378-11.14</f>
        <v>34.71382476190476</v>
      </c>
      <c r="R378" s="154">
        <f t="shared" si="112"/>
        <v>31.892824126984124</v>
      </c>
      <c r="S378" s="160">
        <f t="shared" si="93"/>
        <v>3.8507650366300652</v>
      </c>
      <c r="T378" s="154">
        <f>AVERAGE(G367:G378)</f>
        <v>99.27935270833332</v>
      </c>
      <c r="U378" s="154">
        <f>AVERAGE(H367:H378)</f>
        <v>41.329352708333353</v>
      </c>
      <c r="V378" s="154">
        <f>AVERAGE(J367:J378)</f>
        <v>94.956077325486135</v>
      </c>
      <c r="W378" s="154">
        <f>AVERAGE(K367:K378)</f>
        <v>37.006077325486125</v>
      </c>
    </row>
    <row r="379" spans="1:23" ht="14.25" customHeight="1" x14ac:dyDescent="0.2">
      <c r="A379" s="161">
        <v>2021</v>
      </c>
      <c r="B379" s="155">
        <v>44197</v>
      </c>
      <c r="C379" s="155"/>
      <c r="D379" s="171"/>
      <c r="E379" s="171"/>
      <c r="F379" s="171"/>
      <c r="G379" s="154">
        <f>'4.1.1'!F395/1.2</f>
        <v>101.44553500000002</v>
      </c>
      <c r="H379" s="154">
        <f t="shared" ref="H379" si="145">G379-57.95</f>
        <v>43.495535000000018</v>
      </c>
      <c r="I379" s="154"/>
      <c r="J379" s="154">
        <f>'4.1.1'!E395/1.2</f>
        <v>97.709834145522748</v>
      </c>
      <c r="K379" s="154">
        <f t="shared" ref="K379" si="146">J379-57.95</f>
        <v>39.759834145522746</v>
      </c>
      <c r="L379" s="154"/>
      <c r="M379" s="154">
        <f>'4.1.1'!G395/1.05</f>
        <v>32.97523809523809</v>
      </c>
      <c r="N379" s="106">
        <f t="shared" ref="N379" si="147">M379-0</f>
        <v>32.97523809523809</v>
      </c>
      <c r="O379" s="154"/>
      <c r="P379" s="154">
        <f>'4.1.1'!H395/1.05</f>
        <v>47.477908571428564</v>
      </c>
      <c r="Q379" s="106">
        <f t="shared" ref="Q379" si="148">P379-11.14</f>
        <v>36.337908571428564</v>
      </c>
      <c r="R379" s="154"/>
      <c r="S379" s="160">
        <f t="shared" si="93"/>
        <v>3.7357008544772725</v>
      </c>
    </row>
    <row r="380" spans="1:23" ht="14.25" customHeight="1" x14ac:dyDescent="0.2">
      <c r="A380" s="161">
        <v>2021</v>
      </c>
      <c r="B380" s="155">
        <v>44228</v>
      </c>
      <c r="C380" s="155"/>
      <c r="D380" s="171"/>
      <c r="E380" s="171"/>
      <c r="F380" s="171"/>
      <c r="G380" s="154">
        <f>'4.1.1'!F396/1.2</f>
        <v>104.09376166666669</v>
      </c>
      <c r="H380" s="154">
        <f t="shared" ref="H380" si="149">G380-57.95</f>
        <v>46.143761666666691</v>
      </c>
      <c r="I380" s="154"/>
      <c r="J380" s="154">
        <f>'4.1.1'!E396/1.2</f>
        <v>100.57302211884823</v>
      </c>
      <c r="K380" s="154">
        <f t="shared" ref="K380" si="150">J380-57.95</f>
        <v>42.623022118848226</v>
      </c>
      <c r="L380" s="154"/>
      <c r="M380" s="154">
        <f>'4.1.1'!G396/1.05</f>
        <v>35.102857142857147</v>
      </c>
      <c r="N380" s="106">
        <f t="shared" ref="N380" si="151">M380-0</f>
        <v>35.102857142857147</v>
      </c>
      <c r="O380" s="154"/>
      <c r="P380" s="154">
        <f>'4.1.1'!H396/1.05</f>
        <v>50.303436190476191</v>
      </c>
      <c r="Q380" s="106">
        <f t="shared" ref="Q380" si="152">P380-11.14</f>
        <v>39.16343619047619</v>
      </c>
      <c r="R380" s="154"/>
      <c r="S380" s="160">
        <f t="shared" si="93"/>
        <v>3.5207395478184651</v>
      </c>
    </row>
    <row r="381" spans="1:23" ht="14.25" customHeight="1" x14ac:dyDescent="0.2">
      <c r="A381" s="161">
        <v>2021</v>
      </c>
      <c r="B381" s="155">
        <v>44256</v>
      </c>
      <c r="C381" s="155"/>
      <c r="D381" s="171"/>
      <c r="E381" s="172"/>
      <c r="F381" s="172"/>
      <c r="G381" s="154">
        <f>'4.1.1'!F397/1.2</f>
        <v>106.75711750000001</v>
      </c>
      <c r="H381" s="154">
        <f t="shared" ref="H381" si="153">G381-57.95</f>
        <v>48.807117500000004</v>
      </c>
      <c r="I381" s="154">
        <f t="shared" si="106"/>
        <v>46.148804722222245</v>
      </c>
      <c r="J381" s="154">
        <f>'4.1.1'!E397/1.2</f>
        <v>103.36885591575587</v>
      </c>
      <c r="K381" s="154">
        <f t="shared" ref="K381" si="154">J381-57.95</f>
        <v>45.41885591575587</v>
      </c>
      <c r="L381" s="154">
        <f t="shared" si="108"/>
        <v>42.600570726708945</v>
      </c>
      <c r="M381" s="154">
        <f>'4.1.1'!G397/1.05</f>
        <v>37.148571428571429</v>
      </c>
      <c r="N381" s="106">
        <f t="shared" ref="N381" si="155">M381-0</f>
        <v>37.148571428571429</v>
      </c>
      <c r="O381" s="154">
        <f t="shared" si="110"/>
        <v>35.07555555555556</v>
      </c>
      <c r="P381" s="154">
        <f>'4.1.1'!H397/1.05</f>
        <v>53.084957142857142</v>
      </c>
      <c r="Q381" s="106">
        <f t="shared" ref="Q381" si="156">P381-11.14</f>
        <v>41.944957142857142</v>
      </c>
      <c r="R381" s="154">
        <f t="shared" si="112"/>
        <v>39.148767301587299</v>
      </c>
      <c r="S381" s="160">
        <f t="shared" si="93"/>
        <v>3.3882615842441339</v>
      </c>
    </row>
    <row r="382" spans="1:23" ht="14.25" customHeight="1" x14ac:dyDescent="0.2">
      <c r="A382" s="161">
        <v>2021</v>
      </c>
      <c r="B382" s="155">
        <v>44287</v>
      </c>
      <c r="C382" s="155"/>
      <c r="D382" s="171"/>
      <c r="E382" s="172"/>
      <c r="F382" s="172"/>
      <c r="G382" s="154">
        <f>'4.1.1'!F398/1.2</f>
        <v>107.68688250000002</v>
      </c>
      <c r="H382" s="154">
        <f t="shared" ref="H382" si="157">G382-57.95</f>
        <v>49.736882500000021</v>
      </c>
      <c r="I382" s="154"/>
      <c r="J382" s="154">
        <f>'4.1.1'!E398/1.2</f>
        <v>104.56077847285985</v>
      </c>
      <c r="K382" s="154">
        <f t="shared" ref="K382" si="158">J382-57.95</f>
        <v>46.610778472859849</v>
      </c>
      <c r="L382" s="154"/>
      <c r="M382" s="154">
        <f>'4.1.1'!G398/1.05</f>
        <v>39.282857142857139</v>
      </c>
      <c r="N382" s="106">
        <f t="shared" ref="N382" si="159">M382-0</f>
        <v>39.282857142857139</v>
      </c>
      <c r="O382" s="154"/>
      <c r="P382" s="154">
        <f>'4.1.1'!H398/1.05</f>
        <v>51.601246666666661</v>
      </c>
      <c r="Q382" s="106">
        <f t="shared" ref="Q382" si="160">P382-11.14</f>
        <v>40.461246666666661</v>
      </c>
      <c r="R382" s="154"/>
      <c r="S382" s="160">
        <f t="shared" si="93"/>
        <v>3.1261040271401725</v>
      </c>
    </row>
    <row r="383" spans="1:23" ht="14.25" customHeight="1" x14ac:dyDescent="0.2">
      <c r="A383" s="161">
        <v>2021</v>
      </c>
      <c r="B383" s="155">
        <v>44317</v>
      </c>
      <c r="C383" s="155"/>
      <c r="D383" s="171"/>
      <c r="E383" s="172"/>
      <c r="F383" s="172"/>
      <c r="G383" s="154">
        <f>'4.1.1'!F399/1.2</f>
        <v>109.10926583333335</v>
      </c>
      <c r="H383" s="154">
        <f t="shared" ref="H383" si="161">G383-57.95</f>
        <v>51.15926583333335</v>
      </c>
      <c r="I383" s="154"/>
      <c r="J383" s="154">
        <f>'4.1.1'!E399/1.2</f>
        <v>106.08935309445282</v>
      </c>
      <c r="K383" s="154">
        <f t="shared" ref="K383" si="162">J383-57.95</f>
        <v>48.139353094452815</v>
      </c>
      <c r="L383" s="154"/>
      <c r="M383" s="154">
        <f>'4.1.1'!G399/1.05</f>
        <v>37.651428571428568</v>
      </c>
      <c r="N383" s="106">
        <f t="shared" ref="N383" si="163">M383-0</f>
        <v>37.651428571428568</v>
      </c>
      <c r="O383" s="154"/>
      <c r="P383" s="154">
        <f>'4.1.1'!H399/1.05</f>
        <v>53.780755238095239</v>
      </c>
      <c r="Q383" s="106">
        <f t="shared" ref="Q383" si="164">P383-11.14</f>
        <v>42.640755238095238</v>
      </c>
      <c r="R383" s="154"/>
      <c r="S383" s="160">
        <f t="shared" si="93"/>
        <v>3.0199127388805351</v>
      </c>
    </row>
    <row r="384" spans="1:23" ht="14.25" customHeight="1" x14ac:dyDescent="0.2">
      <c r="A384" s="161">
        <v>2021</v>
      </c>
      <c r="B384" s="155">
        <v>44348</v>
      </c>
      <c r="C384" s="155"/>
      <c r="D384" s="171"/>
      <c r="E384" s="172"/>
      <c r="F384" s="172"/>
      <c r="G384" s="154">
        <f>'4.1.1'!F400/1.2</f>
        <v>110.75733266666673</v>
      </c>
      <c r="H384" s="154">
        <f t="shared" ref="H384" si="165">G384-57.95</f>
        <v>52.807332666666724</v>
      </c>
      <c r="I384" s="154">
        <f>SUM(H382:H384)/3</f>
        <v>51.234493666666701</v>
      </c>
      <c r="J384" s="154">
        <f>'4.1.1'!E400/1.2</f>
        <v>107.76581160632584</v>
      </c>
      <c r="K384" s="154">
        <f t="shared" ref="K384" si="166">J384-57.95</f>
        <v>49.815811606325838</v>
      </c>
      <c r="L384" s="154">
        <f t="shared" si="108"/>
        <v>48.188647724546172</v>
      </c>
      <c r="M384" s="154">
        <f>'4.1.1'!G400/1.05</f>
        <v>38.004761904761907</v>
      </c>
      <c r="N384" s="106">
        <f t="shared" ref="N384" si="167">M384-0</f>
        <v>38.004761904761907</v>
      </c>
      <c r="O384" s="154">
        <f t="shared" ref="O384" si="168">SUM(N382:N384)/3</f>
        <v>38.313015873015871</v>
      </c>
      <c r="P384" s="154">
        <f>'4.1.1'!H400/1.05</f>
        <v>54.052136190476183</v>
      </c>
      <c r="Q384" s="106">
        <f t="shared" ref="Q384" si="169">P384-11.14</f>
        <v>42.912136190476183</v>
      </c>
      <c r="R384" s="154">
        <f t="shared" ref="R384" si="170">SUM(Q382:Q384)/3</f>
        <v>42.004712698412696</v>
      </c>
      <c r="S384" s="160">
        <f t="shared" si="93"/>
        <v>2.9915210603408866</v>
      </c>
    </row>
    <row r="385" spans="1:23" ht="14.25" customHeight="1" x14ac:dyDescent="0.2">
      <c r="A385" s="161">
        <v>2021</v>
      </c>
      <c r="B385" s="155">
        <v>44378</v>
      </c>
      <c r="C385" s="155"/>
      <c r="D385" s="171"/>
      <c r="E385" s="172"/>
      <c r="F385" s="172"/>
      <c r="G385" s="154">
        <f>'4.1.1'!F401/1.2</f>
        <v>112.80492672000001</v>
      </c>
      <c r="H385" s="154">
        <f t="shared" ref="H385" si="171">G385-57.95</f>
        <v>54.854926720000009</v>
      </c>
      <c r="I385" s="154"/>
      <c r="J385" s="154">
        <f>'4.1.1'!E401/1.2</f>
        <v>110.61934702459318</v>
      </c>
      <c r="K385" s="154">
        <f t="shared" ref="K385" si="172">J385-57.95</f>
        <v>52.669347024593179</v>
      </c>
      <c r="L385" s="154"/>
      <c r="M385" s="154">
        <f>'4.1.1'!G401/1.05</f>
        <v>39.730476190476196</v>
      </c>
      <c r="N385" s="106">
        <f t="shared" ref="N385" si="173">M385-0</f>
        <v>39.730476190476196</v>
      </c>
      <c r="O385" s="173"/>
      <c r="P385" s="154">
        <f>'4.1.1'!H401/1.05</f>
        <v>55.285134285714278</v>
      </c>
      <c r="Q385" s="106">
        <f t="shared" ref="Q385" si="174">P385-11.14</f>
        <v>44.145134285714278</v>
      </c>
      <c r="R385" s="173"/>
      <c r="S385" s="160">
        <f t="shared" ref="S385:S386" si="175">H385-K385</f>
        <v>2.1855796954068296</v>
      </c>
    </row>
    <row r="386" spans="1:23" ht="14.25" customHeight="1" x14ac:dyDescent="0.2">
      <c r="A386" s="161">
        <v>2021</v>
      </c>
      <c r="B386" s="155">
        <v>44409</v>
      </c>
      <c r="C386" s="155"/>
      <c r="D386" s="171"/>
      <c r="E386" s="172"/>
      <c r="F386" s="172"/>
      <c r="G386" s="154">
        <f>'4.1.1'!F402/1.2</f>
        <v>114.10263</v>
      </c>
      <c r="H386" s="154">
        <f t="shared" ref="H386" si="176">G386-57.95</f>
        <v>56.152630000000002</v>
      </c>
      <c r="I386" s="154"/>
      <c r="J386" s="154">
        <f>'4.1.1'!E402/1.2</f>
        <v>112.10375416359517</v>
      </c>
      <c r="K386" s="154">
        <f t="shared" ref="K386" si="177">J386-57.95</f>
        <v>54.153754163595167</v>
      </c>
      <c r="L386" s="154"/>
      <c r="M386" s="154">
        <f>'4.1.1'!G402/1.05</f>
        <v>37.877142857142857</v>
      </c>
      <c r="N386" s="106">
        <f t="shared" ref="N386" si="178">M386-0</f>
        <v>37.877142857142857</v>
      </c>
      <c r="O386" s="173"/>
      <c r="P386" s="154">
        <f>'4.1.1'!H402/1.05</f>
        <v>54.69083619047619</v>
      </c>
      <c r="Q386" s="106">
        <f t="shared" ref="Q386" si="179">P386-11.14</f>
        <v>43.55083619047619</v>
      </c>
      <c r="R386" s="173"/>
      <c r="S386" s="160">
        <f t="shared" si="175"/>
        <v>1.9988758364048351</v>
      </c>
    </row>
    <row r="387" spans="1:23" ht="14.25" customHeight="1" x14ac:dyDescent="0.2">
      <c r="A387" s="161">
        <v>2021</v>
      </c>
      <c r="B387" s="155">
        <v>44440</v>
      </c>
      <c r="C387" s="155"/>
      <c r="D387" s="171"/>
      <c r="E387" s="172"/>
      <c r="F387" s="172"/>
      <c r="G387" s="154">
        <f>'4.1.1'!F403/1.2</f>
        <v>114.03651250000001</v>
      </c>
      <c r="H387" s="154">
        <f t="shared" ref="H387:H392" si="180">G387-57.95</f>
        <v>56.086512500000012</v>
      </c>
      <c r="I387" s="154">
        <f>SUM(H385:H387)/3</f>
        <v>55.698023073333339</v>
      </c>
      <c r="J387" s="154">
        <f>'4.1.1'!E403/1.2</f>
        <v>112.15649719145944</v>
      </c>
      <c r="K387" s="154">
        <f t="shared" ref="K387:K392" si="181">J387-57.95</f>
        <v>54.206497191459434</v>
      </c>
      <c r="L387" s="154">
        <f>SUM(K385:K387)/3</f>
        <v>53.676532793215927</v>
      </c>
      <c r="M387" s="154">
        <f>'4.1.1'!G403/1.05</f>
        <v>39.503809523809522</v>
      </c>
      <c r="N387" s="106">
        <f t="shared" ref="N387" si="182">M387-0</f>
        <v>39.503809523809522</v>
      </c>
      <c r="O387" s="154">
        <f>SUM(N385:N387)/3</f>
        <v>39.037142857142861</v>
      </c>
      <c r="P387" s="154">
        <f>'4.1.1'!H403/1.05</f>
        <v>56.806964761904766</v>
      </c>
      <c r="Q387" s="106">
        <f t="shared" ref="Q387" si="183">P387-11.14</f>
        <v>45.666964761904765</v>
      </c>
      <c r="R387" s="154">
        <f t="shared" ref="R387" si="184">SUM(Q385:Q387)/3</f>
        <v>44.454311746031749</v>
      </c>
      <c r="S387" s="160">
        <f t="shared" ref="S387:S389" si="185">H387-K387</f>
        <v>1.8800153085405782</v>
      </c>
    </row>
    <row r="388" spans="1:23" ht="14.25" customHeight="1" x14ac:dyDescent="0.2">
      <c r="A388" s="161">
        <v>2021</v>
      </c>
      <c r="B388" s="155">
        <v>44470</v>
      </c>
      <c r="C388" s="155"/>
      <c r="D388" s="171"/>
      <c r="E388" s="172"/>
      <c r="F388" s="172"/>
      <c r="G388" s="154">
        <f>'4.1.1'!F404/1.2</f>
        <v>119.401</v>
      </c>
      <c r="H388" s="154">
        <f t="shared" si="180"/>
        <v>61.450999999999993</v>
      </c>
      <c r="I388" s="154"/>
      <c r="J388" s="154">
        <f>'4.1.1'!E404/1.2</f>
        <v>114.71486283215768</v>
      </c>
      <c r="K388" s="154">
        <f t="shared" si="181"/>
        <v>56.764862832157675</v>
      </c>
      <c r="L388" s="154"/>
      <c r="M388" s="154">
        <f>'4.1.1'!G404/1.05</f>
        <v>56.973333333333329</v>
      </c>
      <c r="N388" s="106">
        <f t="shared" ref="N388:N389" si="186">M388-0</f>
        <v>56.973333333333329</v>
      </c>
      <c r="O388" s="154"/>
      <c r="P388" s="154">
        <f>'4.1.1'!H404/1.05</f>
        <v>69.781379047619041</v>
      </c>
      <c r="Q388" s="106">
        <f t="shared" ref="Q388:Q389" si="187">P388-11.14</f>
        <v>58.64137904761904</v>
      </c>
      <c r="R388" s="154"/>
      <c r="S388" s="160">
        <f t="shared" si="185"/>
        <v>4.6861371678423183</v>
      </c>
    </row>
    <row r="389" spans="1:23" ht="14.25" customHeight="1" x14ac:dyDescent="0.2">
      <c r="A389" s="161">
        <v>2021</v>
      </c>
      <c r="B389" s="155">
        <v>44501</v>
      </c>
      <c r="C389" s="155"/>
      <c r="D389" s="171"/>
      <c r="E389" s="172"/>
      <c r="F389" s="172"/>
      <c r="G389" s="154">
        <f>'4.1.1'!F405/1.2</f>
        <v>124.84570750000002</v>
      </c>
      <c r="H389" s="154">
        <f t="shared" si="180"/>
        <v>66.895707500000015</v>
      </c>
      <c r="I389" s="154"/>
      <c r="J389" s="154">
        <f>'4.1.1'!E405/1.2</f>
        <v>121.62196846462513</v>
      </c>
      <c r="K389" s="154">
        <f t="shared" si="181"/>
        <v>63.671968464625124</v>
      </c>
      <c r="L389" s="154"/>
      <c r="M389" s="154">
        <f>'4.1.1'!G405/1.05</f>
        <v>48.441904761904759</v>
      </c>
      <c r="N389" s="106">
        <f t="shared" si="186"/>
        <v>48.441904761904759</v>
      </c>
      <c r="O389" s="154"/>
      <c r="P389" s="154">
        <f>'4.1.1'!H405/1.05</f>
        <v>69.636438095238105</v>
      </c>
      <c r="Q389" s="106">
        <f t="shared" si="187"/>
        <v>58.496438095238105</v>
      </c>
      <c r="R389" s="154"/>
      <c r="S389" s="160">
        <f t="shared" si="185"/>
        <v>3.2237390353748907</v>
      </c>
    </row>
    <row r="390" spans="1:23" ht="14.25" customHeight="1" x14ac:dyDescent="0.2">
      <c r="A390" s="161">
        <v>2021</v>
      </c>
      <c r="B390" s="155">
        <v>44531</v>
      </c>
      <c r="C390" s="155"/>
      <c r="D390" s="171"/>
      <c r="E390" s="172"/>
      <c r="F390" s="172"/>
      <c r="G390" s="154">
        <f>'4.1.1'!F406/1.2</f>
        <v>124.32940166666667</v>
      </c>
      <c r="H390" s="154">
        <f t="shared" si="180"/>
        <v>66.379401666666666</v>
      </c>
      <c r="I390" s="154">
        <f>SUM(H388:H390)/3</f>
        <v>64.908703055555563</v>
      </c>
      <c r="J390" s="154">
        <f>'4.1.1'!E406/1.2</f>
        <v>121.41170413438957</v>
      </c>
      <c r="K390" s="154">
        <f t="shared" si="181"/>
        <v>63.461704134389564</v>
      </c>
      <c r="L390" s="154">
        <f>SUM(K388:K390)/3</f>
        <v>61.29951181039079</v>
      </c>
      <c r="M390" s="154">
        <f>'4.1.1'!G406/1.05</f>
        <v>46.160952380952374</v>
      </c>
      <c r="N390" s="106">
        <f t="shared" ref="N390:N395" si="188">M390-0</f>
        <v>46.160952380952374</v>
      </c>
      <c r="O390" s="154">
        <f>SUM(N388:N390)/3</f>
        <v>50.525396825396825</v>
      </c>
      <c r="P390" s="154">
        <f>'4.1.1'!H406/1.05</f>
        <v>68.120476190476182</v>
      </c>
      <c r="Q390" s="106">
        <f t="shared" ref="Q390" si="189">P390-11.14</f>
        <v>56.980476190476182</v>
      </c>
      <c r="R390" s="154">
        <f>SUM(Q388:Q390)/3</f>
        <v>58.039431111111107</v>
      </c>
      <c r="S390" s="160">
        <f t="shared" ref="S390:S395" si="190">H390-K390</f>
        <v>2.9176975322771028</v>
      </c>
      <c r="T390" s="154">
        <f>AVERAGE(G379:G390)</f>
        <v>112.44750612944448</v>
      </c>
      <c r="U390" s="154">
        <f>AVERAGE(H379:H390)</f>
        <v>54.497506129444453</v>
      </c>
      <c r="V390" s="154">
        <f>AVERAGE(J379:J390)</f>
        <v>109.39131576371545</v>
      </c>
      <c r="W390" s="154">
        <f>AVERAGE(K379:K390)</f>
        <v>51.441315763715465</v>
      </c>
    </row>
    <row r="391" spans="1:23" ht="14.25" customHeight="1" x14ac:dyDescent="0.2">
      <c r="A391" s="161">
        <v>2022</v>
      </c>
      <c r="B391" s="155">
        <v>44562</v>
      </c>
      <c r="C391" s="155"/>
      <c r="D391" s="171"/>
      <c r="E391" s="172"/>
      <c r="F391" s="172"/>
      <c r="G391" s="154">
        <f>'4.1.1'!F407/1.2</f>
        <v>123.95241666666666</v>
      </c>
      <c r="H391" s="154">
        <f t="shared" si="180"/>
        <v>66.002416666666662</v>
      </c>
      <c r="I391" s="154"/>
      <c r="J391" s="154">
        <f>'4.1.1'!E407/1.2</f>
        <v>120.77041666666666</v>
      </c>
      <c r="K391" s="154">
        <f t="shared" si="181"/>
        <v>62.820416666666659</v>
      </c>
      <c r="L391" s="154"/>
      <c r="M391" s="154">
        <f>'4.1.1'!G407/1.05</f>
        <v>51.357142857142854</v>
      </c>
      <c r="N391" s="106">
        <f t="shared" si="188"/>
        <v>51.357142857142854</v>
      </c>
      <c r="O391" s="154"/>
      <c r="P391" s="154">
        <f>'4.1.1'!H407/1.05</f>
        <v>68.453523809523801</v>
      </c>
      <c r="Q391" s="106">
        <f t="shared" ref="Q391:Q393" si="191">P391-11.14</f>
        <v>57.313523809523801</v>
      </c>
      <c r="R391" s="154"/>
      <c r="S391" s="160">
        <f t="shared" si="190"/>
        <v>3.1820000000000022</v>
      </c>
      <c r="T391" s="154"/>
      <c r="U391" s="154"/>
      <c r="V391" s="154"/>
      <c r="W391" s="154"/>
    </row>
    <row r="392" spans="1:23" ht="14.25" customHeight="1" x14ac:dyDescent="0.2">
      <c r="A392" s="161">
        <v>2022</v>
      </c>
      <c r="B392" s="155">
        <v>44593</v>
      </c>
      <c r="C392" s="155"/>
      <c r="D392" s="171"/>
      <c r="E392" s="172"/>
      <c r="F392" s="172"/>
      <c r="G392" s="154">
        <f>'4.1.1'!F408/1.2</f>
        <v>125.89708000000005</v>
      </c>
      <c r="H392" s="154">
        <f t="shared" si="180"/>
        <v>67.947080000000042</v>
      </c>
      <c r="I392" s="154"/>
      <c r="J392" s="154">
        <f>'4.1.1'!E408/1.2</f>
        <v>122.50384212828962</v>
      </c>
      <c r="K392" s="154">
        <f t="shared" si="181"/>
        <v>64.553842128289617</v>
      </c>
      <c r="L392" s="154"/>
      <c r="M392" s="154">
        <f>'4.1.1'!G408/1.05</f>
        <v>56.3</v>
      </c>
      <c r="N392" s="106">
        <f t="shared" si="188"/>
        <v>56.3</v>
      </c>
      <c r="O392" s="154"/>
      <c r="P392" s="154">
        <f>'4.1.1'!H408/1.05</f>
        <v>73.622878095238079</v>
      </c>
      <c r="Q392" s="106">
        <f t="shared" si="191"/>
        <v>62.482878095238078</v>
      </c>
      <c r="R392" s="154"/>
      <c r="S392" s="160">
        <f t="shared" si="190"/>
        <v>3.3932378717104257</v>
      </c>
    </row>
    <row r="393" spans="1:23" ht="14.25" customHeight="1" x14ac:dyDescent="0.2">
      <c r="A393" s="161">
        <v>2022</v>
      </c>
      <c r="B393" s="155">
        <v>44621</v>
      </c>
      <c r="C393" s="155"/>
      <c r="D393" s="171"/>
      <c r="E393" s="172"/>
      <c r="F393" s="172"/>
      <c r="G393" s="154">
        <f>'4.1.1'!F409/1.2</f>
        <v>142.82557666666671</v>
      </c>
      <c r="H393" s="154">
        <f>G393-57.95</f>
        <v>84.875576666666703</v>
      </c>
      <c r="I393" s="154">
        <f>SUM(H391:H393)/3</f>
        <v>72.94169111111114</v>
      </c>
      <c r="J393" s="154">
        <f>'4.1.1'!E409/1.2</f>
        <v>134.88136736467834</v>
      </c>
      <c r="K393" s="154">
        <f>J393-57.95</f>
        <v>76.931367364678337</v>
      </c>
      <c r="L393" s="154">
        <f>SUM(K391:K393)/3</f>
        <v>68.101875386544876</v>
      </c>
      <c r="M393" s="154">
        <f>'4.1.1'!G409/1.05</f>
        <v>80.820000000000007</v>
      </c>
      <c r="N393" s="106">
        <f t="shared" si="188"/>
        <v>80.820000000000007</v>
      </c>
      <c r="O393" s="154">
        <f>SUM(N391:N393)/3</f>
        <v>62.825714285714277</v>
      </c>
      <c r="P393" s="154">
        <f>'4.1.1'!H409/1.05</f>
        <v>115.89617619047618</v>
      </c>
      <c r="Q393" s="106">
        <f t="shared" si="191"/>
        <v>104.75617619047618</v>
      </c>
      <c r="R393" s="154">
        <f>SUM(Q391:Q393)/3</f>
        <v>74.850859365079359</v>
      </c>
      <c r="S393" s="160">
        <f t="shared" si="190"/>
        <v>7.9442093019883657</v>
      </c>
      <c r="T393" s="154"/>
      <c r="U393" s="154"/>
      <c r="V393" s="154"/>
      <c r="W393" s="154"/>
    </row>
    <row r="394" spans="1:23" ht="14.25" customHeight="1" x14ac:dyDescent="0.2">
      <c r="A394" s="161">
        <v>2022</v>
      </c>
      <c r="B394" s="155">
        <v>44652</v>
      </c>
      <c r="C394" s="155"/>
      <c r="D394" s="171"/>
      <c r="E394" s="172"/>
      <c r="F394" s="172"/>
      <c r="G394" s="154">
        <f>'4.1.1'!F410/1.2</f>
        <v>146.43595583333334</v>
      </c>
      <c r="H394" s="154">
        <f t="shared" ref="H394:H399" si="192">G394-52.95</f>
        <v>93.485955833333335</v>
      </c>
      <c r="I394" s="154"/>
      <c r="J394" s="154">
        <f>'4.1.1'!E410/1.2</f>
        <v>134.72541116074427</v>
      </c>
      <c r="K394" s="154">
        <f t="shared" ref="K394:K399" si="193">J394-52.95</f>
        <v>81.77541116074427</v>
      </c>
      <c r="L394" s="154"/>
      <c r="M394" s="154">
        <f>'4.1.1'!G410/1.05</f>
        <v>81.271428571428558</v>
      </c>
      <c r="N394" s="106">
        <f t="shared" si="188"/>
        <v>81.271428571428558</v>
      </c>
      <c r="O394" s="154"/>
      <c r="P394" s="154">
        <f>'4.1.1'!H410/1.05</f>
        <v>103.37323142857143</v>
      </c>
      <c r="Q394" s="106">
        <f t="shared" ref="Q394:Q399" si="194">P394-10.18</f>
        <v>93.193231428571437</v>
      </c>
      <c r="R394" s="154"/>
      <c r="S394" s="160">
        <f t="shared" si="190"/>
        <v>11.710544672589066</v>
      </c>
    </row>
    <row r="395" spans="1:23" ht="14.25" customHeight="1" x14ac:dyDescent="0.2">
      <c r="A395" s="161">
        <v>2022</v>
      </c>
      <c r="B395" s="155">
        <v>44682</v>
      </c>
      <c r="C395" s="155"/>
      <c r="D395" s="171"/>
      <c r="E395" s="172"/>
      <c r="F395" s="172"/>
      <c r="G395" s="154">
        <f>'4.1.1'!F411/1.2</f>
        <v>149.65205250000002</v>
      </c>
      <c r="H395" s="154">
        <f t="shared" si="192"/>
        <v>96.702052500000022</v>
      </c>
      <c r="I395" s="154"/>
      <c r="J395" s="154">
        <f>'4.1.1'!E411/1.2</f>
        <v>137.63836408744109</v>
      </c>
      <c r="K395" s="154">
        <f t="shared" si="193"/>
        <v>84.688364087441087</v>
      </c>
      <c r="L395" s="154"/>
      <c r="M395" s="154">
        <f>'4.1.1'!G411/1.05</f>
        <v>86.224761904761905</v>
      </c>
      <c r="N395" s="106">
        <f t="shared" si="188"/>
        <v>86.224761904761905</v>
      </c>
      <c r="O395" s="154"/>
      <c r="P395" s="154">
        <f>'4.1.1'!H411/1.05</f>
        <v>99.425942857142843</v>
      </c>
      <c r="Q395" s="106">
        <f t="shared" si="194"/>
        <v>89.245942857142836</v>
      </c>
      <c r="R395" s="154"/>
      <c r="S395" s="160">
        <f t="shared" si="190"/>
        <v>12.013688412558935</v>
      </c>
    </row>
    <row r="396" spans="1:23" ht="14.25" customHeight="1" x14ac:dyDescent="0.2">
      <c r="A396" s="161">
        <v>2022</v>
      </c>
      <c r="B396" s="155">
        <v>44713</v>
      </c>
      <c r="C396" s="155"/>
      <c r="D396" s="171"/>
      <c r="E396" s="172"/>
      <c r="F396" s="172"/>
      <c r="G396" s="154">
        <f>'4.1.1'!F412/1.2</f>
        <v>158.45847833333335</v>
      </c>
      <c r="H396" s="154">
        <f t="shared" si="192"/>
        <v>105.50847833333334</v>
      </c>
      <c r="I396" s="154">
        <f>SUM(H394:H396)/3</f>
        <v>98.565495555555572</v>
      </c>
      <c r="J396" s="154">
        <f>'4.1.1'!E412/1.2</f>
        <v>152.57986182499715</v>
      </c>
      <c r="K396" s="154">
        <f t="shared" si="193"/>
        <v>99.62986182499715</v>
      </c>
      <c r="L396" s="154">
        <f>SUM(K394:K396)/3</f>
        <v>88.697879024394169</v>
      </c>
      <c r="M396" s="154">
        <f>'4.1.1'!G412/1.05</f>
        <v>94.574285714285708</v>
      </c>
      <c r="N396" s="106">
        <f t="shared" ref="N396:N399" si="195">M396-0</f>
        <v>94.574285714285708</v>
      </c>
      <c r="O396" s="154">
        <f>SUM(N394:N396)/3</f>
        <v>87.356825396825386</v>
      </c>
      <c r="P396" s="154">
        <f>'4.1.1'!H412/1.05</f>
        <v>113.25795428571428</v>
      </c>
      <c r="Q396" s="106">
        <f t="shared" si="194"/>
        <v>103.07795428571427</v>
      </c>
      <c r="R396" s="154">
        <f>SUM(Q394:Q396)/3</f>
        <v>95.172376190476186</v>
      </c>
      <c r="S396" s="160">
        <f t="shared" ref="S396:S398" si="196">H396-K396</f>
        <v>5.8786165083361936</v>
      </c>
    </row>
    <row r="397" spans="1:23" ht="14.25" customHeight="1" x14ac:dyDescent="0.2">
      <c r="A397" s="161">
        <v>2022</v>
      </c>
      <c r="B397" s="155">
        <v>44743</v>
      </c>
      <c r="C397" s="155"/>
      <c r="D397" s="171"/>
      <c r="E397" s="172"/>
      <c r="F397" s="172"/>
      <c r="G397" s="154">
        <f>'4.1.1'!F413/1.2</f>
        <v>164.48140500000005</v>
      </c>
      <c r="H397" s="154">
        <f t="shared" si="192"/>
        <v>111.53140500000005</v>
      </c>
      <c r="I397" s="154"/>
      <c r="J397" s="154">
        <f>'4.1.1'!E413/1.2</f>
        <v>157.32564418323588</v>
      </c>
      <c r="K397" s="154">
        <f t="shared" si="193"/>
        <v>104.37564418323588</v>
      </c>
      <c r="L397" s="154"/>
      <c r="M397" s="154">
        <f>'4.1.1'!G413/1.05</f>
        <v>80.686666666666667</v>
      </c>
      <c r="N397" s="106">
        <f t="shared" si="195"/>
        <v>80.686666666666667</v>
      </c>
      <c r="O397" s="154"/>
      <c r="P397" s="154">
        <f>'4.1.1'!H413/1.05</f>
        <v>105.80531523809523</v>
      </c>
      <c r="Q397" s="106">
        <f t="shared" si="194"/>
        <v>95.625315238095226</v>
      </c>
      <c r="R397" s="154"/>
      <c r="S397" s="160">
        <f t="shared" si="196"/>
        <v>7.1557608167641718</v>
      </c>
    </row>
    <row r="398" spans="1:23" ht="14.25" customHeight="1" x14ac:dyDescent="0.2">
      <c r="A398" s="161">
        <v>2022</v>
      </c>
      <c r="B398" s="155">
        <v>44774</v>
      </c>
      <c r="C398" s="155"/>
      <c r="D398" s="171"/>
      <c r="E398" s="172"/>
      <c r="F398" s="172"/>
      <c r="G398" s="154">
        <f>'4.1.1'!F414/1.2</f>
        <v>154.12552583333334</v>
      </c>
      <c r="H398" s="154">
        <f t="shared" si="192"/>
        <v>101.17552583333334</v>
      </c>
      <c r="I398" s="154"/>
      <c r="J398" s="154">
        <f>'4.1.1'!E414/1.2</f>
        <v>144.89111903544276</v>
      </c>
      <c r="K398" s="154">
        <f t="shared" si="193"/>
        <v>91.941119035442753</v>
      </c>
      <c r="L398" s="154"/>
      <c r="M398" s="154">
        <f>'4.1.1'!G414/1.05</f>
        <v>75.384761904761902</v>
      </c>
      <c r="N398" s="106">
        <f t="shared" si="195"/>
        <v>75.384761904761902</v>
      </c>
      <c r="O398" s="154"/>
      <c r="P398" s="154">
        <f>'4.1.1'!H414/1.05</f>
        <v>99.258136190476179</v>
      </c>
      <c r="Q398" s="106">
        <f t="shared" si="194"/>
        <v>89.078136190476187</v>
      </c>
      <c r="R398" s="154"/>
      <c r="S398" s="160">
        <f t="shared" si="196"/>
        <v>9.2344067978905855</v>
      </c>
    </row>
    <row r="399" spans="1:23" ht="14.25" customHeight="1" x14ac:dyDescent="0.2">
      <c r="A399" s="161">
        <v>2022</v>
      </c>
      <c r="B399" s="155">
        <v>44805</v>
      </c>
      <c r="C399" s="155"/>
      <c r="D399" s="171"/>
      <c r="E399" s="172"/>
      <c r="F399" s="172"/>
      <c r="G399" s="154">
        <f>'4.1.1'!F415/1.2</f>
        <v>151.84936166666671</v>
      </c>
      <c r="H399" s="154">
        <f t="shared" si="192"/>
        <v>98.899361666666707</v>
      </c>
      <c r="I399" s="154">
        <f>SUM(H397:H399)/3</f>
        <v>103.86876416666671</v>
      </c>
      <c r="J399" s="154">
        <f>'4.1.1'!E415/1.2</f>
        <v>139.48025379417058</v>
      </c>
      <c r="K399" s="154">
        <f t="shared" si="193"/>
        <v>86.530253794170576</v>
      </c>
      <c r="L399" s="154">
        <f>SUM(K397:K399)/3</f>
        <v>94.282339004283074</v>
      </c>
      <c r="M399" s="154">
        <f>'4.1.1'!G415/1.05</f>
        <v>81.450476190476181</v>
      </c>
      <c r="N399" s="106">
        <f t="shared" si="195"/>
        <v>81.450476190476181</v>
      </c>
      <c r="O399" s="154">
        <f>SUM(N397:N399)/3</f>
        <v>79.173968253968255</v>
      </c>
      <c r="P399" s="154">
        <f>'4.1.1'!H415/1.05</f>
        <v>98.927225714285711</v>
      </c>
      <c r="Q399" s="106">
        <f t="shared" si="194"/>
        <v>88.747225714285719</v>
      </c>
      <c r="R399" s="154">
        <f>SUM(Q397:Q399)/3</f>
        <v>91.150225714285696</v>
      </c>
      <c r="S399" s="160">
        <f t="shared" ref="S399:S408" si="197">H399-K399</f>
        <v>12.36910787249613</v>
      </c>
    </row>
    <row r="400" spans="1:23" ht="14.25" customHeight="1" x14ac:dyDescent="0.2">
      <c r="A400" s="161">
        <v>2022</v>
      </c>
      <c r="B400" s="155">
        <v>44835</v>
      </c>
      <c r="C400" s="155"/>
      <c r="D400" s="171"/>
      <c r="E400" s="172"/>
      <c r="F400" s="172"/>
      <c r="G400" s="154">
        <f>'4.1.1'!F416/1.2</f>
        <v>152.1340275</v>
      </c>
      <c r="H400" s="154">
        <f t="shared" ref="H400" si="198">G400-52.95</f>
        <v>99.184027499999999</v>
      </c>
      <c r="I400" s="154"/>
      <c r="J400" s="154">
        <f>'4.1.1'!E416/1.2</f>
        <v>135.93423460160406</v>
      </c>
      <c r="K400" s="154">
        <f t="shared" ref="K400" si="199">J400-52.95</f>
        <v>82.984234601604058</v>
      </c>
      <c r="L400" s="154"/>
      <c r="M400" s="154">
        <f>'4.1.1'!G416/1.05</f>
        <v>83.38095238095238</v>
      </c>
      <c r="N400" s="106">
        <f t="shared" ref="N400:N405" si="200">M400-0</f>
        <v>83.38095238095238</v>
      </c>
      <c r="O400" s="154"/>
      <c r="P400" s="154">
        <f>'4.1.1'!H416/1.05</f>
        <v>106.88410285714285</v>
      </c>
      <c r="Q400" s="106">
        <f t="shared" ref="Q400:Q405" si="201">P400-10.18</f>
        <v>96.704102857142857</v>
      </c>
      <c r="R400" s="154"/>
      <c r="S400" s="160">
        <f t="shared" si="197"/>
        <v>16.199792898395941</v>
      </c>
    </row>
    <row r="401" spans="1:23" ht="14.25" customHeight="1" x14ac:dyDescent="0.2">
      <c r="A401" s="161">
        <v>2022</v>
      </c>
      <c r="B401" s="155">
        <v>44866</v>
      </c>
      <c r="C401" s="155"/>
      <c r="D401" s="171"/>
      <c r="E401" s="172"/>
      <c r="F401" s="172"/>
      <c r="G401" s="154">
        <f>'4.1.1'!F417/1.2</f>
        <v>157.26259916666672</v>
      </c>
      <c r="H401" s="154">
        <f t="shared" ref="H401:H406" si="202">G401-52.95</f>
        <v>104.31259916666671</v>
      </c>
      <c r="I401" s="154"/>
      <c r="J401" s="154">
        <f>'4.1.1'!E417/1.2</f>
        <v>136.98904154134078</v>
      </c>
      <c r="K401" s="154">
        <f t="shared" ref="K401:K406" si="203">J401-52.95</f>
        <v>84.039041541340779</v>
      </c>
      <c r="L401" s="154"/>
      <c r="M401" s="154">
        <f>'4.1.1'!G417/1.05</f>
        <v>81.407619047619036</v>
      </c>
      <c r="N401" s="106">
        <f t="shared" si="200"/>
        <v>81.407619047619036</v>
      </c>
      <c r="O401" s="154"/>
      <c r="P401" s="154">
        <f>'4.1.1'!H417/1.05</f>
        <v>121.96827619047617</v>
      </c>
      <c r="Q401" s="106">
        <f t="shared" si="201"/>
        <v>111.78827619047618</v>
      </c>
      <c r="R401" s="154"/>
      <c r="S401" s="160">
        <f t="shared" si="197"/>
        <v>20.273557625325935</v>
      </c>
    </row>
    <row r="402" spans="1:23" ht="14.25" customHeight="1" x14ac:dyDescent="0.2">
      <c r="A402" s="161">
        <v>2022</v>
      </c>
      <c r="B402" s="155">
        <v>44896</v>
      </c>
      <c r="C402" s="155"/>
      <c r="D402" s="171"/>
      <c r="E402" s="172"/>
      <c r="F402" s="172"/>
      <c r="G402" s="154">
        <f>'4.1.1'!F418/1.2</f>
        <v>149.50683750000002</v>
      </c>
      <c r="H402" s="154">
        <f t="shared" si="202"/>
        <v>96.556837500000015</v>
      </c>
      <c r="I402" s="154">
        <f>SUM(H400:H402)/3</f>
        <v>100.01782138888892</v>
      </c>
      <c r="J402" s="154">
        <f>'4.1.1'!E418/1.2</f>
        <v>129.60318602126912</v>
      </c>
      <c r="K402" s="154">
        <f t="shared" si="203"/>
        <v>76.653186021269121</v>
      </c>
      <c r="L402" s="154">
        <f>SUM(K400:K402)/3</f>
        <v>81.225487388071315</v>
      </c>
      <c r="M402" s="154">
        <f>'4.1.1'!G418/1.05</f>
        <v>67.123809523809527</v>
      </c>
      <c r="N402" s="106">
        <f t="shared" si="200"/>
        <v>67.123809523809527</v>
      </c>
      <c r="O402" s="154">
        <f>SUM(N400:N402)/3</f>
        <v>77.304126984126981</v>
      </c>
      <c r="P402" s="154">
        <f>'4.1.1'!H418/1.05</f>
        <v>86.192672380952388</v>
      </c>
      <c r="Q402" s="106">
        <f t="shared" si="201"/>
        <v>76.012672380952381</v>
      </c>
      <c r="R402" s="154">
        <f>SUM(Q400:Q402)/3</f>
        <v>94.835017142857126</v>
      </c>
      <c r="S402" s="160">
        <f t="shared" si="197"/>
        <v>19.903651478730893</v>
      </c>
      <c r="T402" s="154">
        <f>AVERAGE(G391:G402)</f>
        <v>148.04844305555557</v>
      </c>
      <c r="U402" s="154">
        <f>AVERAGE(H391:H402)</f>
        <v>93.848443055555592</v>
      </c>
      <c r="V402" s="154">
        <f>AVERAGE(J391:J402)</f>
        <v>137.27689520082336</v>
      </c>
      <c r="W402" s="154">
        <f>AVERAGE(K391:K402)</f>
        <v>83.076895200823358</v>
      </c>
    </row>
    <row r="403" spans="1:23" ht="14.25" customHeight="1" x14ac:dyDescent="0.2">
      <c r="A403" s="161">
        <v>2023</v>
      </c>
      <c r="B403" s="155">
        <v>44927</v>
      </c>
      <c r="C403" s="155"/>
      <c r="D403" s="171"/>
      <c r="E403" s="172"/>
      <c r="F403" s="172"/>
      <c r="G403" s="154">
        <f>'4.1.1'!F419/1.2</f>
        <v>142.72578083333335</v>
      </c>
      <c r="H403" s="154">
        <f t="shared" si="202"/>
        <v>89.775780833333343</v>
      </c>
      <c r="I403" s="154"/>
      <c r="J403" s="154">
        <f>'4.1.1'!E419/1.2</f>
        <v>123.70892678017979</v>
      </c>
      <c r="K403" s="154">
        <f t="shared" si="203"/>
        <v>70.758926780179792</v>
      </c>
      <c r="L403" s="154"/>
      <c r="M403" s="154">
        <f>'4.1.1'!G419/1.05</f>
        <v>71.226666666666659</v>
      </c>
      <c r="N403" s="106">
        <f t="shared" si="200"/>
        <v>71.226666666666659</v>
      </c>
      <c r="O403" s="154"/>
      <c r="P403" s="154">
        <f>'4.1.1'!H419/1.05</f>
        <v>87.719625714285712</v>
      </c>
      <c r="Q403" s="106">
        <f t="shared" si="201"/>
        <v>77.539625714285705</v>
      </c>
      <c r="R403" s="154"/>
      <c r="S403" s="160">
        <f t="shared" si="197"/>
        <v>19.016854053153551</v>
      </c>
    </row>
    <row r="404" spans="1:23" ht="14.25" customHeight="1" x14ac:dyDescent="0.2">
      <c r="A404" s="161">
        <v>2023</v>
      </c>
      <c r="B404" s="155">
        <v>44958</v>
      </c>
      <c r="C404" s="155"/>
      <c r="D404" s="171"/>
      <c r="E404" s="172"/>
      <c r="F404" s="172"/>
      <c r="G404" s="154">
        <f>'4.1.1'!F420/1.2</f>
        <v>141.24825916666663</v>
      </c>
      <c r="H404" s="154">
        <f t="shared" si="202"/>
        <v>88.298259166666625</v>
      </c>
      <c r="I404" s="154"/>
      <c r="J404" s="154">
        <f>'4.1.1'!E420/1.2</f>
        <v>123.34670367705026</v>
      </c>
      <c r="K404" s="154">
        <f t="shared" si="203"/>
        <v>70.396703677050255</v>
      </c>
      <c r="L404" s="154"/>
      <c r="M404" s="154">
        <f>'4.1.1'!G420/1.05</f>
        <v>66.54190476190476</v>
      </c>
      <c r="N404" s="106">
        <f t="shared" si="200"/>
        <v>66.54190476190476</v>
      </c>
      <c r="O404" s="154"/>
      <c r="P404" s="154">
        <f>'4.1.1'!H420/1.05</f>
        <v>80.278774285714292</v>
      </c>
      <c r="Q404" s="106">
        <f t="shared" si="201"/>
        <v>70.098774285714285</v>
      </c>
      <c r="R404" s="154"/>
      <c r="S404" s="160">
        <f t="shared" si="197"/>
        <v>17.901555489616371</v>
      </c>
    </row>
    <row r="405" spans="1:23" ht="14.25" customHeight="1" x14ac:dyDescent="0.2">
      <c r="A405" s="161">
        <v>2023</v>
      </c>
      <c r="B405" s="155">
        <v>44986</v>
      </c>
      <c r="C405" s="155"/>
      <c r="D405" s="171"/>
      <c r="E405" s="172"/>
      <c r="F405" s="172"/>
      <c r="G405" s="154">
        <f>'4.1.1'!F421/1.2</f>
        <v>139.02318583333337</v>
      </c>
      <c r="H405" s="154">
        <f t="shared" si="202"/>
        <v>86.073185833333369</v>
      </c>
      <c r="I405" s="154">
        <f>SUM(H403:H405)/3</f>
        <v>88.049075277777774</v>
      </c>
      <c r="J405" s="154">
        <f>'4.1.1'!E421/1.2</f>
        <v>122.39030008287855</v>
      </c>
      <c r="K405" s="154">
        <f t="shared" si="203"/>
        <v>69.440300082878551</v>
      </c>
      <c r="L405" s="154">
        <f>SUM(K403:K405)/3</f>
        <v>70.198643513369532</v>
      </c>
      <c r="M405" s="154">
        <f>'4.1.1'!G421/1.05</f>
        <v>62.705714285714294</v>
      </c>
      <c r="N405" s="106">
        <f t="shared" si="200"/>
        <v>62.705714285714294</v>
      </c>
      <c r="O405" s="154">
        <f>SUM(N403:N405)/3</f>
        <v>66.8247619047619</v>
      </c>
      <c r="P405" s="154">
        <f>'4.1.1'!H421/1.05</f>
        <v>77.121179999999995</v>
      </c>
      <c r="Q405" s="106">
        <f t="shared" si="201"/>
        <v>66.941180000000003</v>
      </c>
      <c r="R405" s="154">
        <f>SUM(Q403:Q405)/3</f>
        <v>71.526526666666669</v>
      </c>
      <c r="S405" s="160">
        <f t="shared" si="197"/>
        <v>16.632885750454818</v>
      </c>
    </row>
    <row r="406" spans="1:23" x14ac:dyDescent="0.2">
      <c r="A406" s="161">
        <v>2023</v>
      </c>
      <c r="B406" s="155">
        <v>45017</v>
      </c>
      <c r="C406" s="155"/>
      <c r="D406" s="171"/>
      <c r="E406" s="172"/>
      <c r="F406" s="172"/>
      <c r="G406" s="154">
        <f>'4.1.1'!F422/1.2</f>
        <v>135.0730441666667</v>
      </c>
      <c r="H406" s="154">
        <f t="shared" si="202"/>
        <v>82.123044166666702</v>
      </c>
      <c r="I406" s="154"/>
      <c r="J406" s="154">
        <f>'4.1.1'!E422/1.2</f>
        <v>121.77462462885823</v>
      </c>
      <c r="K406" s="154">
        <f t="shared" si="203"/>
        <v>68.824624628858231</v>
      </c>
      <c r="L406" s="154"/>
      <c r="M406" s="154">
        <f>'4.1.1'!G422/1.05</f>
        <v>58.687619047619052</v>
      </c>
      <c r="N406" s="106">
        <f t="shared" ref="N406:N408" si="204">M406-0</f>
        <v>58.687619047619052</v>
      </c>
      <c r="O406" s="154"/>
      <c r="P406" s="154">
        <f>'4.1.1'!H422/1.05</f>
        <v>89.307983809523805</v>
      </c>
      <c r="Q406" s="106">
        <f t="shared" ref="Q406:Q408" si="205">P406-10.18</f>
        <v>79.127983809523812</v>
      </c>
      <c r="R406" s="154"/>
      <c r="S406" s="160">
        <f t="shared" si="197"/>
        <v>13.298419537808471</v>
      </c>
    </row>
    <row r="407" spans="1:23" x14ac:dyDescent="0.2">
      <c r="A407" s="161">
        <v>2023</v>
      </c>
      <c r="B407" s="155">
        <v>45047</v>
      </c>
      <c r="C407" s="155"/>
      <c r="D407" s="171"/>
      <c r="E407" s="172"/>
      <c r="F407" s="172"/>
      <c r="G407" s="154">
        <f>'4.1.1'!F423/1.2</f>
        <v>129.40761583333338</v>
      </c>
      <c r="H407" s="154">
        <f>G407-52.95</f>
        <v>76.457615833333378</v>
      </c>
      <c r="I407" s="154"/>
      <c r="J407" s="154">
        <f>'4.1.1'!E423/1.2</f>
        <v>120.48142799203514</v>
      </c>
      <c r="K407" s="154">
        <f>J407-52.95</f>
        <v>67.531427992035134</v>
      </c>
      <c r="L407" s="154"/>
      <c r="M407" s="154">
        <f>'4.1.1'!G423/1.05</f>
        <v>50.698095238095242</v>
      </c>
      <c r="N407" s="106">
        <f t="shared" si="204"/>
        <v>50.698095238095242</v>
      </c>
      <c r="O407" s="154"/>
      <c r="P407" s="154">
        <f>'4.1.1'!H423/1.05</f>
        <v>79.289303809523801</v>
      </c>
      <c r="Q407" s="106">
        <f t="shared" si="205"/>
        <v>69.109303809523794</v>
      </c>
      <c r="R407" s="154"/>
      <c r="S407" s="160">
        <f t="shared" si="197"/>
        <v>8.9261878412982441</v>
      </c>
    </row>
    <row r="408" spans="1:23" x14ac:dyDescent="0.2">
      <c r="A408" s="161">
        <v>2023</v>
      </c>
      <c r="B408" s="155">
        <v>45078</v>
      </c>
      <c r="C408" s="155"/>
      <c r="D408" s="171"/>
      <c r="E408" s="172"/>
      <c r="F408" s="172"/>
      <c r="G408" s="154">
        <f>'4.1.1'!F424/1.2</f>
        <v>121.22303166666669</v>
      </c>
      <c r="H408" s="154">
        <f>G408-52.95</f>
        <v>68.273031666666682</v>
      </c>
      <c r="I408" s="154">
        <f>SUM(H406:H408)/3</f>
        <v>75.617897222222254</v>
      </c>
      <c r="J408" s="154">
        <f>'4.1.1'!E424/1.2</f>
        <v>118.92147755888706</v>
      </c>
      <c r="K408" s="154">
        <f>J408-52.95</f>
        <v>65.971477558887059</v>
      </c>
      <c r="L408" s="154">
        <f>SUM(K406:K408)/3</f>
        <v>67.442510059926803</v>
      </c>
      <c r="M408" s="154">
        <f>'4.1.1'!G424/1.05</f>
        <v>51.605714285714292</v>
      </c>
      <c r="N408" s="106">
        <f t="shared" si="204"/>
        <v>51.605714285714292</v>
      </c>
      <c r="O408" s="154">
        <f>SUM(N406:N408)/3</f>
        <v>53.663809523809533</v>
      </c>
      <c r="P408" s="154">
        <f>'4.1.1'!H424/1.05</f>
        <v>64.126876190476182</v>
      </c>
      <c r="Q408" s="106">
        <f t="shared" si="205"/>
        <v>53.946876190476182</v>
      </c>
      <c r="R408" s="154">
        <f>SUM(Q406:Q408)/3</f>
        <v>67.39472126984127</v>
      </c>
      <c r="S408" s="160">
        <f t="shared" si="197"/>
        <v>2.3015541077796229</v>
      </c>
    </row>
  </sheetData>
  <pageMargins left="0.74803149606299213" right="0.74803149606299213" top="0.98425196850393704" bottom="0.98425196850393704" header="0.51181102362204722" footer="0.51181102362204722"/>
  <pageSetup paperSize="9" scale="10"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80F3D-D5CA-4A9A-A12E-8AC346C8580F}">
  <sheetPr>
    <tabColor theme="4"/>
  </sheetPr>
  <dimension ref="A1:I84"/>
  <sheetViews>
    <sheetView showGridLines="0" zoomScaleNormal="100" workbookViewId="0">
      <pane ySplit="14" topLeftCell="A15" activePane="bottomLeft" state="frozen"/>
      <selection pane="bottomLeft" activeCell="A15" sqref="A15"/>
    </sheetView>
  </sheetViews>
  <sheetFormatPr defaultColWidth="15.5703125" defaultRowHeight="12.75" x14ac:dyDescent="0.2"/>
  <cols>
    <col min="1" max="9" width="15.7109375" customWidth="1"/>
  </cols>
  <sheetData>
    <row r="1" spans="1:9" ht="18" customHeight="1" x14ac:dyDescent="0.2">
      <c r="A1" s="188" t="s">
        <v>152</v>
      </c>
      <c r="B1" s="189"/>
      <c r="C1" s="189"/>
      <c r="D1" s="189"/>
      <c r="E1" s="189"/>
      <c r="F1" s="189"/>
      <c r="G1" s="189"/>
      <c r="H1" s="189"/>
      <c r="I1" s="189"/>
    </row>
    <row r="2" spans="1:9" ht="18" customHeight="1" x14ac:dyDescent="0.2">
      <c r="A2" s="187" t="s">
        <v>124</v>
      </c>
      <c r="B2" s="189"/>
      <c r="C2" s="189"/>
      <c r="D2" s="189"/>
      <c r="E2" s="189"/>
      <c r="F2" s="189"/>
      <c r="G2" s="189"/>
      <c r="H2" s="189"/>
      <c r="I2" s="189"/>
    </row>
    <row r="3" spans="1:9" ht="18" customHeight="1" x14ac:dyDescent="0.2">
      <c r="A3" s="187" t="s">
        <v>125</v>
      </c>
      <c r="B3" s="189"/>
      <c r="C3" s="189"/>
      <c r="D3" s="189"/>
      <c r="E3" s="189"/>
      <c r="F3" s="189"/>
      <c r="G3" s="189"/>
      <c r="H3" s="189"/>
      <c r="I3" s="189"/>
    </row>
    <row r="4" spans="1:9" ht="18" customHeight="1" x14ac:dyDescent="0.2">
      <c r="A4" s="187" t="s">
        <v>126</v>
      </c>
      <c r="B4" s="189"/>
      <c r="C4" s="189"/>
      <c r="D4" s="189"/>
      <c r="E4" s="189"/>
      <c r="F4" s="189"/>
      <c r="G4" s="189"/>
      <c r="H4" s="189"/>
      <c r="I4" s="189"/>
    </row>
    <row r="5" spans="1:9" ht="18" customHeight="1" x14ac:dyDescent="0.2">
      <c r="A5" s="187" t="s">
        <v>127</v>
      </c>
      <c r="B5" s="189"/>
      <c r="C5" s="189"/>
      <c r="D5" s="189"/>
      <c r="E5" s="189"/>
      <c r="F5" s="189"/>
      <c r="G5" s="189"/>
      <c r="H5" s="189"/>
      <c r="I5" s="189"/>
    </row>
    <row r="6" spans="1:9" ht="18" customHeight="1" x14ac:dyDescent="0.2">
      <c r="A6" s="190" t="s">
        <v>128</v>
      </c>
      <c r="B6" s="189"/>
      <c r="C6" s="189"/>
      <c r="D6" s="189"/>
      <c r="E6" s="189"/>
      <c r="F6" s="189"/>
      <c r="G6" s="189"/>
      <c r="H6" s="189"/>
      <c r="I6" s="189"/>
    </row>
    <row r="7" spans="1:9" ht="18" customHeight="1" x14ac:dyDescent="0.2">
      <c r="A7" s="187" t="s">
        <v>129</v>
      </c>
      <c r="B7" s="189"/>
      <c r="C7" s="189"/>
      <c r="D7" s="189"/>
      <c r="E7" s="189"/>
      <c r="F7" s="189"/>
      <c r="G7" s="189"/>
      <c r="H7" s="189"/>
      <c r="I7" s="189"/>
    </row>
    <row r="8" spans="1:9" ht="18" customHeight="1" x14ac:dyDescent="0.2">
      <c r="A8" s="187" t="s">
        <v>130</v>
      </c>
      <c r="B8" s="189"/>
      <c r="C8" s="189"/>
      <c r="D8" s="189"/>
      <c r="E8" s="189"/>
      <c r="F8" s="189"/>
      <c r="G8" s="189"/>
      <c r="H8" s="189"/>
      <c r="I8" s="189"/>
    </row>
    <row r="9" spans="1:9" ht="18" customHeight="1" x14ac:dyDescent="0.2">
      <c r="A9" s="187" t="s">
        <v>131</v>
      </c>
      <c r="B9" s="189"/>
      <c r="C9" s="189"/>
      <c r="D9" s="189"/>
      <c r="E9" s="189"/>
      <c r="F9" s="189"/>
      <c r="G9" s="189"/>
      <c r="H9" s="189"/>
      <c r="I9" s="189"/>
    </row>
    <row r="10" spans="1:9" ht="18" customHeight="1" x14ac:dyDescent="0.2">
      <c r="A10" s="187" t="s">
        <v>132</v>
      </c>
      <c r="B10" s="189"/>
      <c r="C10" s="189"/>
      <c r="D10" s="189"/>
      <c r="E10" s="189"/>
      <c r="F10" s="189"/>
      <c r="G10" s="189"/>
      <c r="H10" s="189"/>
      <c r="I10" s="189"/>
    </row>
    <row r="11" spans="1:9" ht="18" customHeight="1" x14ac:dyDescent="0.2">
      <c r="A11" s="191" t="s">
        <v>133</v>
      </c>
      <c r="B11" s="189"/>
      <c r="C11" s="189"/>
      <c r="D11" s="189"/>
      <c r="E11" s="189"/>
      <c r="F11" s="189"/>
      <c r="G11" s="189"/>
      <c r="H11" s="189"/>
      <c r="I11" s="189"/>
    </row>
    <row r="12" spans="1:9" ht="18" customHeight="1" x14ac:dyDescent="0.2">
      <c r="A12" s="191" t="s">
        <v>117</v>
      </c>
      <c r="B12" s="189"/>
      <c r="C12" s="189"/>
      <c r="D12" s="189"/>
      <c r="E12" s="189"/>
      <c r="F12" s="189"/>
      <c r="G12" s="189"/>
      <c r="H12" s="189"/>
      <c r="I12" s="189"/>
    </row>
    <row r="13" spans="1:9" ht="18" customHeight="1" x14ac:dyDescent="0.2">
      <c r="A13" s="134" t="s">
        <v>209</v>
      </c>
      <c r="B13" s="189"/>
      <c r="C13" s="189"/>
      <c r="D13" s="189"/>
      <c r="E13" s="189"/>
      <c r="F13" s="189"/>
      <c r="G13" s="189"/>
      <c r="H13" s="189"/>
      <c r="I13" s="189"/>
    </row>
    <row r="14" spans="1:9" ht="92.1" customHeight="1" x14ac:dyDescent="0.2">
      <c r="A14" s="211" t="s">
        <v>93</v>
      </c>
      <c r="B14" s="211" t="s">
        <v>94</v>
      </c>
      <c r="C14" s="212" t="s">
        <v>175</v>
      </c>
      <c r="D14" s="212" t="s">
        <v>176</v>
      </c>
      <c r="E14" s="212" t="s">
        <v>177</v>
      </c>
      <c r="F14" s="212" t="s">
        <v>178</v>
      </c>
      <c r="G14" s="212" t="s">
        <v>179</v>
      </c>
      <c r="H14" s="212" t="s">
        <v>181</v>
      </c>
      <c r="I14" s="212" t="s">
        <v>180</v>
      </c>
    </row>
    <row r="15" spans="1:9" ht="13.5" customHeight="1" x14ac:dyDescent="0.2">
      <c r="A15" s="185">
        <v>1954</v>
      </c>
      <c r="B15" s="185" t="s">
        <v>50</v>
      </c>
      <c r="C15" s="186">
        <v>4.47</v>
      </c>
      <c r="D15" s="186">
        <v>4.9000000000000004</v>
      </c>
      <c r="E15" s="186" t="s">
        <v>19</v>
      </c>
      <c r="F15" s="186" t="s">
        <v>19</v>
      </c>
      <c r="G15" s="186" t="s">
        <v>19</v>
      </c>
      <c r="H15" s="186" t="s">
        <v>19</v>
      </c>
      <c r="I15" s="186" t="s">
        <v>19</v>
      </c>
    </row>
    <row r="16" spans="1:9" ht="13.5" customHeight="1" x14ac:dyDescent="0.2">
      <c r="A16" s="185">
        <v>1955</v>
      </c>
      <c r="B16" s="185" t="s">
        <v>50</v>
      </c>
      <c r="C16" s="186">
        <v>4.49</v>
      </c>
      <c r="D16" s="186">
        <v>4.9000000000000004</v>
      </c>
      <c r="E16" s="186" t="s">
        <v>19</v>
      </c>
      <c r="F16" s="186" t="s">
        <v>19</v>
      </c>
      <c r="G16" s="192">
        <v>4.38</v>
      </c>
      <c r="H16" s="186" t="s">
        <v>19</v>
      </c>
      <c r="I16" s="186" t="s">
        <v>19</v>
      </c>
    </row>
    <row r="17" spans="1:9" ht="13.5" customHeight="1" x14ac:dyDescent="0.2">
      <c r="A17" s="185">
        <v>1956</v>
      </c>
      <c r="B17" s="185" t="s">
        <v>50</v>
      </c>
      <c r="C17" s="186">
        <v>4.49</v>
      </c>
      <c r="D17" s="186">
        <v>5.04</v>
      </c>
      <c r="E17" s="186" t="s">
        <v>19</v>
      </c>
      <c r="F17" s="186" t="s">
        <v>19</v>
      </c>
      <c r="G17" s="192">
        <v>4.47</v>
      </c>
      <c r="H17" s="186" t="s">
        <v>19</v>
      </c>
      <c r="I17" s="186" t="s">
        <v>19</v>
      </c>
    </row>
    <row r="18" spans="1:9" ht="13.5" customHeight="1" x14ac:dyDescent="0.2">
      <c r="A18" s="185">
        <v>1957</v>
      </c>
      <c r="B18" s="185" t="s">
        <v>50</v>
      </c>
      <c r="C18" s="186">
        <v>6.09</v>
      </c>
      <c r="D18" s="186">
        <v>6.64</v>
      </c>
      <c r="E18" s="186" t="s">
        <v>19</v>
      </c>
      <c r="F18" s="186" t="s">
        <v>19</v>
      </c>
      <c r="G18" s="192">
        <v>6.07</v>
      </c>
      <c r="H18" s="186" t="s">
        <v>19</v>
      </c>
      <c r="I18" s="186" t="s">
        <v>19</v>
      </c>
    </row>
    <row r="19" spans="1:9" ht="13.5" customHeight="1" x14ac:dyDescent="0.2">
      <c r="A19" s="185">
        <v>1958</v>
      </c>
      <c r="B19" s="185" t="s">
        <v>50</v>
      </c>
      <c r="C19" s="186">
        <v>4.6500000000000004</v>
      </c>
      <c r="D19" s="186">
        <v>5.13</v>
      </c>
      <c r="E19" s="186" t="s">
        <v>19</v>
      </c>
      <c r="F19" s="186" t="s">
        <v>19</v>
      </c>
      <c r="G19" s="192">
        <v>4.6900000000000004</v>
      </c>
      <c r="H19" s="186" t="s">
        <v>19</v>
      </c>
      <c r="I19" s="186" t="s">
        <v>19</v>
      </c>
    </row>
    <row r="20" spans="1:9" ht="13.5" customHeight="1" x14ac:dyDescent="0.2">
      <c r="A20" s="185">
        <v>1959</v>
      </c>
      <c r="B20" s="185" t="s">
        <v>50</v>
      </c>
      <c r="C20" s="186">
        <v>4.67</v>
      </c>
      <c r="D20" s="186">
        <v>5.13</v>
      </c>
      <c r="E20" s="186" t="s">
        <v>19</v>
      </c>
      <c r="F20" s="186" t="s">
        <v>19</v>
      </c>
      <c r="G20" s="192">
        <v>4.7</v>
      </c>
      <c r="H20" s="186" t="s">
        <v>19</v>
      </c>
      <c r="I20" s="186" t="s">
        <v>19</v>
      </c>
    </row>
    <row r="21" spans="1:9" ht="13.5" customHeight="1" x14ac:dyDescent="0.2">
      <c r="A21" s="185">
        <v>1960</v>
      </c>
      <c r="B21" s="185" t="s">
        <v>50</v>
      </c>
      <c r="C21" s="186">
        <v>4.67</v>
      </c>
      <c r="D21" s="186">
        <v>5.18</v>
      </c>
      <c r="E21" s="186" t="s">
        <v>19</v>
      </c>
      <c r="F21" s="186" t="s">
        <v>19</v>
      </c>
      <c r="G21" s="192">
        <v>4.79</v>
      </c>
      <c r="H21" s="192">
        <v>1.55</v>
      </c>
      <c r="I21" s="192">
        <v>1.55</v>
      </c>
    </row>
    <row r="22" spans="1:9" ht="13.5" customHeight="1" x14ac:dyDescent="0.2">
      <c r="A22" s="185">
        <v>1961</v>
      </c>
      <c r="B22" s="185" t="s">
        <v>50</v>
      </c>
      <c r="C22" s="186">
        <v>4.58</v>
      </c>
      <c r="D22" s="186">
        <v>5.09</v>
      </c>
      <c r="E22" s="186" t="s">
        <v>19</v>
      </c>
      <c r="F22" s="186" t="s">
        <v>19</v>
      </c>
      <c r="G22" s="192">
        <v>4.6500000000000004</v>
      </c>
      <c r="H22" s="192">
        <v>1.65</v>
      </c>
      <c r="I22" s="192">
        <v>1.52</v>
      </c>
    </row>
    <row r="23" spans="1:9" ht="13.5" customHeight="1" x14ac:dyDescent="0.2">
      <c r="A23" s="185">
        <v>1962</v>
      </c>
      <c r="B23" s="185" t="s">
        <v>50</v>
      </c>
      <c r="C23" s="186">
        <v>4.8600000000000003</v>
      </c>
      <c r="D23" s="186">
        <v>5.36</v>
      </c>
      <c r="E23" s="186" t="s">
        <v>19</v>
      </c>
      <c r="F23" s="186" t="s">
        <v>19</v>
      </c>
      <c r="G23" s="192">
        <v>4.93</v>
      </c>
      <c r="H23" s="192">
        <v>1.89</v>
      </c>
      <c r="I23" s="192">
        <v>1.73</v>
      </c>
    </row>
    <row r="24" spans="1:9" ht="13.5" customHeight="1" x14ac:dyDescent="0.2">
      <c r="A24" s="185">
        <v>1963</v>
      </c>
      <c r="B24" s="185" t="s">
        <v>50</v>
      </c>
      <c r="C24" s="186">
        <v>4.7699999999999996</v>
      </c>
      <c r="D24" s="186">
        <v>5.36</v>
      </c>
      <c r="E24" s="186" t="s">
        <v>19</v>
      </c>
      <c r="F24" s="186" t="s">
        <v>19</v>
      </c>
      <c r="G24" s="192">
        <v>4.93</v>
      </c>
      <c r="H24" s="192">
        <v>1.86</v>
      </c>
      <c r="I24" s="192">
        <v>1.73</v>
      </c>
    </row>
    <row r="25" spans="1:9" ht="13.5" customHeight="1" x14ac:dyDescent="0.2">
      <c r="A25" s="185">
        <v>1964</v>
      </c>
      <c r="B25" s="185" t="s">
        <v>50</v>
      </c>
      <c r="C25" s="186">
        <v>4.7699999999999996</v>
      </c>
      <c r="D25" s="186">
        <v>5.22</v>
      </c>
      <c r="E25" s="186" t="s">
        <v>19</v>
      </c>
      <c r="F25" s="186" t="s">
        <v>19</v>
      </c>
      <c r="G25" s="192">
        <v>4.97</v>
      </c>
      <c r="H25" s="192">
        <v>1.86</v>
      </c>
      <c r="I25" s="192">
        <v>1.73</v>
      </c>
    </row>
    <row r="26" spans="1:9" ht="13.5" customHeight="1" x14ac:dyDescent="0.2">
      <c r="A26" s="185">
        <v>1965</v>
      </c>
      <c r="B26" s="185" t="s">
        <v>50</v>
      </c>
      <c r="C26" s="186">
        <v>5.36</v>
      </c>
      <c r="D26" s="186">
        <v>5.82</v>
      </c>
      <c r="E26" s="186" t="s">
        <v>19</v>
      </c>
      <c r="F26" s="186" t="s">
        <v>19</v>
      </c>
      <c r="G26" s="192">
        <v>5.52</v>
      </c>
      <c r="H26" s="192">
        <v>1.86</v>
      </c>
      <c r="I26" s="192">
        <v>1.73</v>
      </c>
    </row>
    <row r="27" spans="1:9" ht="13.5" customHeight="1" x14ac:dyDescent="0.2">
      <c r="A27" s="185">
        <v>1966</v>
      </c>
      <c r="B27" s="185" t="s">
        <v>50</v>
      </c>
      <c r="C27" s="186">
        <v>5.36</v>
      </c>
      <c r="D27" s="186">
        <v>5.68</v>
      </c>
      <c r="E27" s="186" t="s">
        <v>19</v>
      </c>
      <c r="F27" s="186" t="s">
        <v>19</v>
      </c>
      <c r="G27" s="192">
        <v>5.52</v>
      </c>
      <c r="H27" s="192">
        <v>1.86</v>
      </c>
      <c r="I27" s="192">
        <v>1.73</v>
      </c>
    </row>
    <row r="28" spans="1:9" ht="13.5" customHeight="1" x14ac:dyDescent="0.2">
      <c r="A28" s="185">
        <v>1967</v>
      </c>
      <c r="B28" s="185" t="s">
        <v>50</v>
      </c>
      <c r="C28" s="186">
        <v>5.73</v>
      </c>
      <c r="D28" s="186">
        <v>6.05</v>
      </c>
      <c r="E28" s="186" t="s">
        <v>19</v>
      </c>
      <c r="F28" s="186" t="s">
        <v>19</v>
      </c>
      <c r="G28" s="192">
        <v>5.89</v>
      </c>
      <c r="H28" s="192">
        <v>1.86</v>
      </c>
      <c r="I28" s="192">
        <v>1.73</v>
      </c>
    </row>
    <row r="29" spans="1:9" ht="13.5" customHeight="1" x14ac:dyDescent="0.2">
      <c r="A29" s="185">
        <v>1968</v>
      </c>
      <c r="B29" s="185" t="s">
        <v>50</v>
      </c>
      <c r="C29" s="186">
        <v>5.77</v>
      </c>
      <c r="D29" s="186">
        <v>6.14</v>
      </c>
      <c r="E29" s="186" t="s">
        <v>19</v>
      </c>
      <c r="F29" s="186" t="s">
        <v>19</v>
      </c>
      <c r="G29" s="192">
        <v>6.07</v>
      </c>
      <c r="H29" s="192">
        <v>2.06</v>
      </c>
      <c r="I29" s="192">
        <v>1.95</v>
      </c>
    </row>
    <row r="30" spans="1:9" ht="13.5" customHeight="1" x14ac:dyDescent="0.2">
      <c r="A30" s="185">
        <v>1969</v>
      </c>
      <c r="B30" s="185" t="s">
        <v>50</v>
      </c>
      <c r="C30" s="186">
        <v>6.57</v>
      </c>
      <c r="D30" s="186">
        <v>6.94</v>
      </c>
      <c r="E30" s="186" t="s">
        <v>19</v>
      </c>
      <c r="F30" s="186" t="s">
        <v>19</v>
      </c>
      <c r="G30" s="192">
        <v>6.92</v>
      </c>
      <c r="H30" s="192">
        <v>2.09</v>
      </c>
      <c r="I30" s="192">
        <v>1.95</v>
      </c>
    </row>
    <row r="31" spans="1:9" ht="13.5" customHeight="1" x14ac:dyDescent="0.2">
      <c r="A31" s="185">
        <v>1970</v>
      </c>
      <c r="B31" s="185" t="s">
        <v>50</v>
      </c>
      <c r="C31" s="186">
        <v>6.78</v>
      </c>
      <c r="D31" s="186">
        <v>7.15</v>
      </c>
      <c r="E31" s="186" t="s">
        <v>19</v>
      </c>
      <c r="F31" s="186" t="s">
        <v>19</v>
      </c>
      <c r="G31" s="192">
        <v>6.99</v>
      </c>
      <c r="H31" s="192">
        <v>2.17</v>
      </c>
      <c r="I31" s="192">
        <v>2.02</v>
      </c>
    </row>
    <row r="32" spans="1:9" ht="13.5" customHeight="1" x14ac:dyDescent="0.2">
      <c r="A32" s="185">
        <v>1971</v>
      </c>
      <c r="B32" s="185" t="s">
        <v>50</v>
      </c>
      <c r="C32" s="186">
        <v>7.06</v>
      </c>
      <c r="D32" s="186">
        <v>7.42</v>
      </c>
      <c r="E32" s="186" t="s">
        <v>19</v>
      </c>
      <c r="F32" s="186" t="s">
        <v>19</v>
      </c>
      <c r="G32" s="192">
        <v>7.22</v>
      </c>
      <c r="H32" s="192">
        <v>2.34</v>
      </c>
      <c r="I32" s="192">
        <v>2.14</v>
      </c>
    </row>
    <row r="33" spans="1:9" ht="13.5" customHeight="1" x14ac:dyDescent="0.2">
      <c r="A33" s="185">
        <v>1972</v>
      </c>
      <c r="B33" s="185" t="s">
        <v>50</v>
      </c>
      <c r="C33" s="186">
        <v>7.26</v>
      </c>
      <c r="D33" s="186">
        <v>7.7</v>
      </c>
      <c r="E33" s="186" t="s">
        <v>19</v>
      </c>
      <c r="F33" s="186" t="s">
        <v>19</v>
      </c>
      <c r="G33" s="192">
        <v>7.48</v>
      </c>
      <c r="H33" s="192">
        <v>2.4500000000000002</v>
      </c>
      <c r="I33" s="192">
        <v>2.21</v>
      </c>
    </row>
    <row r="34" spans="1:9" ht="13.5" customHeight="1" x14ac:dyDescent="0.2">
      <c r="A34" s="185">
        <v>1973</v>
      </c>
      <c r="B34" s="185" t="s">
        <v>50</v>
      </c>
      <c r="C34" s="186">
        <v>7.48</v>
      </c>
      <c r="D34" s="186">
        <v>7.7</v>
      </c>
      <c r="E34" s="186" t="s">
        <v>19</v>
      </c>
      <c r="F34" s="186" t="s">
        <v>19</v>
      </c>
      <c r="G34" s="192">
        <v>7.48</v>
      </c>
      <c r="H34" s="192">
        <v>2.5099999999999998</v>
      </c>
      <c r="I34" s="192">
        <v>2.27</v>
      </c>
    </row>
    <row r="35" spans="1:9" ht="13.5" customHeight="1" x14ac:dyDescent="0.2">
      <c r="A35" s="185">
        <v>1974</v>
      </c>
      <c r="B35" s="185" t="s">
        <v>50</v>
      </c>
      <c r="C35" s="186">
        <v>8.91</v>
      </c>
      <c r="D35" s="186">
        <v>9.24</v>
      </c>
      <c r="E35" s="186" t="s">
        <v>19</v>
      </c>
      <c r="F35" s="186" t="s">
        <v>19</v>
      </c>
      <c r="G35" s="192">
        <v>9.1300000000000008</v>
      </c>
      <c r="H35" s="192">
        <v>3.39</v>
      </c>
      <c r="I35" s="192">
        <v>3.39</v>
      </c>
    </row>
    <row r="36" spans="1:9" ht="13.5" customHeight="1" x14ac:dyDescent="0.2">
      <c r="A36" s="185">
        <v>1975</v>
      </c>
      <c r="B36" s="185" t="s">
        <v>50</v>
      </c>
      <c r="C36" s="186">
        <v>15.62</v>
      </c>
      <c r="D36" s="186">
        <v>15.95</v>
      </c>
      <c r="E36" s="186" t="s">
        <v>19</v>
      </c>
      <c r="F36" s="186" t="s">
        <v>19</v>
      </c>
      <c r="G36" s="192">
        <v>12.21</v>
      </c>
      <c r="H36" s="192">
        <v>5.0599999999999996</v>
      </c>
      <c r="I36" s="192">
        <v>5.26</v>
      </c>
    </row>
    <row r="37" spans="1:9" ht="13.5" customHeight="1" x14ac:dyDescent="0.2">
      <c r="A37" s="185">
        <v>1976</v>
      </c>
      <c r="B37" s="185" t="s">
        <v>50</v>
      </c>
      <c r="C37" s="186">
        <v>16.5</v>
      </c>
      <c r="D37" s="186">
        <v>16.829999999999998</v>
      </c>
      <c r="E37" s="186" t="s">
        <v>19</v>
      </c>
      <c r="F37" s="186" t="s">
        <v>19</v>
      </c>
      <c r="G37" s="192">
        <v>13.53</v>
      </c>
      <c r="H37" s="192">
        <v>6.49</v>
      </c>
      <c r="I37" s="192">
        <v>6.47</v>
      </c>
    </row>
    <row r="38" spans="1:9" ht="13.5" customHeight="1" x14ac:dyDescent="0.2">
      <c r="A38" s="185">
        <v>1977</v>
      </c>
      <c r="B38" s="185" t="s">
        <v>50</v>
      </c>
      <c r="C38" s="186">
        <v>17.05</v>
      </c>
      <c r="D38" s="186">
        <v>17.489999999999998</v>
      </c>
      <c r="E38" s="186" t="s">
        <v>19</v>
      </c>
      <c r="F38" s="186" t="s">
        <v>19</v>
      </c>
      <c r="G38" s="192">
        <v>17.16</v>
      </c>
      <c r="H38" s="192">
        <v>8.15</v>
      </c>
      <c r="I38" s="192">
        <v>7.93</v>
      </c>
    </row>
    <row r="39" spans="1:9" ht="13.5" customHeight="1" x14ac:dyDescent="0.2">
      <c r="A39" s="185">
        <v>1978</v>
      </c>
      <c r="B39" s="185" t="s">
        <v>50</v>
      </c>
      <c r="C39" s="186">
        <v>16.37</v>
      </c>
      <c r="D39" s="186">
        <v>16.760000000000002</v>
      </c>
      <c r="E39" s="186" t="s">
        <v>19</v>
      </c>
      <c r="F39" s="186" t="s">
        <v>19</v>
      </c>
      <c r="G39" s="192">
        <v>18.57</v>
      </c>
      <c r="H39" s="192">
        <v>8.43</v>
      </c>
      <c r="I39" s="192">
        <v>8.48</v>
      </c>
    </row>
    <row r="40" spans="1:9" ht="13.5" customHeight="1" x14ac:dyDescent="0.2">
      <c r="A40" s="185">
        <v>1979</v>
      </c>
      <c r="B40" s="185" t="s">
        <v>50</v>
      </c>
      <c r="C40" s="186">
        <v>17.09</v>
      </c>
      <c r="D40" s="186">
        <v>17.5</v>
      </c>
      <c r="E40" s="186" t="s">
        <v>19</v>
      </c>
      <c r="F40" s="186" t="s">
        <v>19</v>
      </c>
      <c r="G40" s="192">
        <v>18.420000000000002</v>
      </c>
      <c r="H40" s="192">
        <v>8.3699999999999992</v>
      </c>
      <c r="I40" s="192">
        <v>8.36</v>
      </c>
    </row>
    <row r="41" spans="1:9" ht="13.5" customHeight="1" x14ac:dyDescent="0.2">
      <c r="A41" s="185">
        <v>1980</v>
      </c>
      <c r="B41" s="185" t="s">
        <v>50</v>
      </c>
      <c r="C41" s="186">
        <v>25.98</v>
      </c>
      <c r="D41" s="186">
        <v>26.39</v>
      </c>
      <c r="E41" s="186" t="s">
        <v>19</v>
      </c>
      <c r="F41" s="186" t="s">
        <v>19</v>
      </c>
      <c r="G41" s="192">
        <v>27.8</v>
      </c>
      <c r="H41" s="192">
        <v>13.07</v>
      </c>
      <c r="I41" s="192">
        <v>13.03</v>
      </c>
    </row>
    <row r="42" spans="1:9" ht="13.5" customHeight="1" x14ac:dyDescent="0.2">
      <c r="A42" s="185">
        <v>1981</v>
      </c>
      <c r="B42" s="185" t="s">
        <v>50</v>
      </c>
      <c r="C42" s="186">
        <v>28.64</v>
      </c>
      <c r="D42" s="186">
        <v>29.05</v>
      </c>
      <c r="E42" s="186" t="s">
        <v>19</v>
      </c>
      <c r="F42" s="186" t="s">
        <v>19</v>
      </c>
      <c r="G42" s="192">
        <v>30.7</v>
      </c>
      <c r="H42" s="192">
        <v>15.9</v>
      </c>
      <c r="I42" s="192">
        <v>15.8</v>
      </c>
    </row>
    <row r="43" spans="1:9" ht="13.5" customHeight="1" x14ac:dyDescent="0.2">
      <c r="A43" s="185">
        <v>1982</v>
      </c>
      <c r="B43" s="185" t="s">
        <v>50</v>
      </c>
      <c r="C43" s="186">
        <v>34.28</v>
      </c>
      <c r="D43" s="186">
        <v>35.020000000000003</v>
      </c>
      <c r="E43" s="186" t="s">
        <v>19</v>
      </c>
      <c r="F43" s="186" t="s">
        <v>19</v>
      </c>
      <c r="G43" s="192">
        <v>34.89</v>
      </c>
      <c r="H43" s="192">
        <v>20.329999999999998</v>
      </c>
      <c r="I43" s="192">
        <v>19.68</v>
      </c>
    </row>
    <row r="44" spans="1:9" ht="13.5" customHeight="1" x14ac:dyDescent="0.2">
      <c r="A44" s="185">
        <v>1983</v>
      </c>
      <c r="B44" s="185" t="s">
        <v>50</v>
      </c>
      <c r="C44" s="186">
        <v>35.85</v>
      </c>
      <c r="D44" s="186">
        <v>36.700000000000003</v>
      </c>
      <c r="E44" s="186" t="s">
        <v>19</v>
      </c>
      <c r="F44" s="186" t="s">
        <v>19</v>
      </c>
      <c r="G44" s="192">
        <v>37.64</v>
      </c>
      <c r="H44" s="192">
        <v>22.71</v>
      </c>
      <c r="I44" s="192">
        <v>22.52</v>
      </c>
    </row>
    <row r="45" spans="1:9" ht="13.5" customHeight="1" x14ac:dyDescent="0.2">
      <c r="A45" s="185">
        <v>1984</v>
      </c>
      <c r="B45" s="185" t="s">
        <v>50</v>
      </c>
      <c r="C45" s="186">
        <v>39.44</v>
      </c>
      <c r="D45" s="186">
        <v>40.35</v>
      </c>
      <c r="E45" s="186" t="s">
        <v>19</v>
      </c>
      <c r="F45" s="186" t="s">
        <v>19</v>
      </c>
      <c r="G45" s="192">
        <v>36.78</v>
      </c>
      <c r="H45" s="192">
        <v>19.84</v>
      </c>
      <c r="I45" s="192">
        <v>20.309999999999999</v>
      </c>
    </row>
    <row r="46" spans="1:9" ht="13.5" customHeight="1" x14ac:dyDescent="0.2">
      <c r="A46" s="185">
        <v>1985</v>
      </c>
      <c r="B46" s="185" t="s">
        <v>50</v>
      </c>
      <c r="C46" s="186">
        <v>40.71</v>
      </c>
      <c r="D46" s="186">
        <v>41.54</v>
      </c>
      <c r="E46" s="186" t="s">
        <v>19</v>
      </c>
      <c r="F46" s="186" t="s">
        <v>19</v>
      </c>
      <c r="G46" s="192">
        <v>40.590000000000003</v>
      </c>
      <c r="H46" s="192">
        <v>21.6</v>
      </c>
      <c r="I46" s="192">
        <v>22.62</v>
      </c>
    </row>
    <row r="47" spans="1:9" ht="13.5" customHeight="1" x14ac:dyDescent="0.2">
      <c r="A47" s="185">
        <v>1986</v>
      </c>
      <c r="B47" s="185" t="s">
        <v>50</v>
      </c>
      <c r="C47" s="186">
        <v>40.81</v>
      </c>
      <c r="D47" s="186">
        <v>41.63</v>
      </c>
      <c r="E47" s="186" t="s">
        <v>19</v>
      </c>
      <c r="F47" s="186" t="s">
        <v>19</v>
      </c>
      <c r="G47" s="192">
        <v>41.13</v>
      </c>
      <c r="H47" s="192">
        <v>19.48</v>
      </c>
      <c r="I47" s="192">
        <v>19.47</v>
      </c>
    </row>
    <row r="48" spans="1:9" ht="13.5" customHeight="1" x14ac:dyDescent="0.2">
      <c r="A48" s="185">
        <v>1987</v>
      </c>
      <c r="B48" s="185" t="s">
        <v>50</v>
      </c>
      <c r="C48" s="186">
        <v>37.57</v>
      </c>
      <c r="D48" s="186">
        <v>38.42</v>
      </c>
      <c r="E48" s="186" t="s">
        <v>19</v>
      </c>
      <c r="F48" s="186" t="s">
        <v>19</v>
      </c>
      <c r="G48" s="192">
        <v>35</v>
      </c>
      <c r="H48" s="192">
        <v>13.52</v>
      </c>
      <c r="I48" s="192">
        <v>14.7</v>
      </c>
    </row>
    <row r="49" spans="1:9" ht="13.5" customHeight="1" x14ac:dyDescent="0.2">
      <c r="A49" s="185">
        <v>1988</v>
      </c>
      <c r="B49" s="185" t="s">
        <v>50</v>
      </c>
      <c r="C49" s="186">
        <v>35.979999999999997</v>
      </c>
      <c r="D49" s="186">
        <v>36.79</v>
      </c>
      <c r="E49" s="186" t="s">
        <v>19</v>
      </c>
      <c r="F49" s="186" t="s">
        <v>19</v>
      </c>
      <c r="G49" s="192">
        <v>33.94</v>
      </c>
      <c r="H49" s="192">
        <v>11.97</v>
      </c>
      <c r="I49" s="192">
        <v>12.29</v>
      </c>
    </row>
    <row r="50" spans="1:9" ht="13.5" customHeight="1" x14ac:dyDescent="0.2">
      <c r="A50" s="185">
        <v>1989</v>
      </c>
      <c r="B50" s="185" t="s">
        <v>50</v>
      </c>
      <c r="C50" s="186">
        <v>36.36</v>
      </c>
      <c r="D50" s="186">
        <v>37.14</v>
      </c>
      <c r="E50" s="186" t="s">
        <v>19</v>
      </c>
      <c r="F50" s="192">
        <v>36.020000000000003</v>
      </c>
      <c r="G50" s="192">
        <v>34.17</v>
      </c>
      <c r="H50" s="192">
        <v>11.41</v>
      </c>
      <c r="I50" s="192">
        <v>11.15</v>
      </c>
    </row>
    <row r="51" spans="1:9" ht="13.5" customHeight="1" x14ac:dyDescent="0.2">
      <c r="A51" s="185">
        <v>1990</v>
      </c>
      <c r="B51" s="185" t="s">
        <v>50</v>
      </c>
      <c r="C51" s="186" t="s">
        <v>19</v>
      </c>
      <c r="D51" s="186">
        <v>40.92</v>
      </c>
      <c r="E51" s="186" t="s">
        <v>19</v>
      </c>
      <c r="F51" s="192">
        <v>38.369999999999997</v>
      </c>
      <c r="G51" s="192">
        <v>39.21</v>
      </c>
      <c r="H51" s="192">
        <v>15.45</v>
      </c>
      <c r="I51" s="192">
        <v>15.46</v>
      </c>
    </row>
    <row r="52" spans="1:9" ht="13.5" customHeight="1" x14ac:dyDescent="0.2">
      <c r="A52" s="185">
        <v>1991</v>
      </c>
      <c r="B52" s="185" t="s">
        <v>50</v>
      </c>
      <c r="C52" s="186" t="s">
        <v>19</v>
      </c>
      <c r="D52" s="186">
        <v>45.13</v>
      </c>
      <c r="E52" s="192">
        <v>44.38</v>
      </c>
      <c r="F52" s="192">
        <v>42.14</v>
      </c>
      <c r="G52" s="192">
        <v>43.31</v>
      </c>
      <c r="H52" s="192">
        <v>17.52</v>
      </c>
      <c r="I52" s="192">
        <v>17.13</v>
      </c>
    </row>
    <row r="53" spans="1:9" ht="13.5" customHeight="1" x14ac:dyDescent="0.2">
      <c r="A53" s="185">
        <v>1992</v>
      </c>
      <c r="B53" s="185" t="s">
        <v>50</v>
      </c>
      <c r="C53" s="186" t="s">
        <v>19</v>
      </c>
      <c r="D53" s="186">
        <v>46.93</v>
      </c>
      <c r="E53" s="192">
        <v>45.57</v>
      </c>
      <c r="F53" s="192">
        <v>43.43</v>
      </c>
      <c r="G53" s="192">
        <v>43.19</v>
      </c>
      <c r="H53" s="192">
        <v>12.47</v>
      </c>
      <c r="I53" s="192">
        <v>12.02</v>
      </c>
    </row>
    <row r="54" spans="1:9" ht="13.5" customHeight="1" x14ac:dyDescent="0.2">
      <c r="A54" s="185">
        <v>1993</v>
      </c>
      <c r="B54" s="185" t="s">
        <v>50</v>
      </c>
      <c r="C54" s="186" t="s">
        <v>19</v>
      </c>
      <c r="D54" s="186">
        <v>51.27</v>
      </c>
      <c r="E54" s="192">
        <v>49.76</v>
      </c>
      <c r="F54" s="192">
        <v>47.13</v>
      </c>
      <c r="G54" s="192">
        <v>47.05</v>
      </c>
      <c r="H54" s="192">
        <v>14.1</v>
      </c>
      <c r="I54" s="192">
        <v>13.52</v>
      </c>
    </row>
    <row r="55" spans="1:9" ht="13.5" customHeight="1" x14ac:dyDescent="0.2">
      <c r="A55" s="185">
        <v>1994</v>
      </c>
      <c r="B55" s="185" t="s">
        <v>50</v>
      </c>
      <c r="C55" s="186" t="s">
        <v>19</v>
      </c>
      <c r="D55" s="186">
        <v>55.5</v>
      </c>
      <c r="E55" s="192">
        <v>54.48</v>
      </c>
      <c r="F55" s="192">
        <v>50.83</v>
      </c>
      <c r="G55" s="192">
        <v>51.72</v>
      </c>
      <c r="H55" s="192">
        <v>12.94</v>
      </c>
      <c r="I55" s="192">
        <v>12.72</v>
      </c>
    </row>
    <row r="56" spans="1:9" ht="13.5" customHeight="1" x14ac:dyDescent="0.2">
      <c r="A56" s="185">
        <v>1995</v>
      </c>
      <c r="B56" s="185" t="s">
        <v>50</v>
      </c>
      <c r="C56" s="186" t="s">
        <v>19</v>
      </c>
      <c r="D56" s="186">
        <v>59.11</v>
      </c>
      <c r="E56" s="192">
        <v>58</v>
      </c>
      <c r="F56" s="192">
        <v>53.44</v>
      </c>
      <c r="G56" s="192">
        <v>54.13</v>
      </c>
      <c r="H56" s="192">
        <v>13.32</v>
      </c>
      <c r="I56" s="192">
        <v>13.93</v>
      </c>
    </row>
    <row r="57" spans="1:9" ht="13.5" customHeight="1" x14ac:dyDescent="0.2">
      <c r="A57" s="185">
        <v>1996</v>
      </c>
      <c r="B57" s="185" t="s">
        <v>50</v>
      </c>
      <c r="C57" s="186" t="s">
        <v>19</v>
      </c>
      <c r="D57" s="186">
        <v>61.97</v>
      </c>
      <c r="E57" s="192">
        <v>61.26</v>
      </c>
      <c r="F57" s="192">
        <v>55.93</v>
      </c>
      <c r="G57" s="192">
        <v>57.43</v>
      </c>
      <c r="H57" s="192">
        <v>15.38</v>
      </c>
      <c r="I57" s="192">
        <v>15.86</v>
      </c>
    </row>
    <row r="58" spans="1:9" ht="13.5" customHeight="1" x14ac:dyDescent="0.2">
      <c r="A58" s="185">
        <v>1997</v>
      </c>
      <c r="B58" s="185" t="s">
        <v>50</v>
      </c>
      <c r="C58" s="186" t="s">
        <v>19</v>
      </c>
      <c r="D58" s="186">
        <v>65.459999999999994</v>
      </c>
      <c r="E58" s="192">
        <v>69.239999999999995</v>
      </c>
      <c r="F58" s="192">
        <v>61.09</v>
      </c>
      <c r="G58" s="192">
        <v>62.02</v>
      </c>
      <c r="H58" s="192">
        <v>17.13</v>
      </c>
      <c r="I58" s="192">
        <v>18.14</v>
      </c>
    </row>
    <row r="59" spans="1:9" ht="13.5" customHeight="1" x14ac:dyDescent="0.2">
      <c r="A59" s="185">
        <v>1998</v>
      </c>
      <c r="B59" s="185" t="s">
        <v>50</v>
      </c>
      <c r="C59" s="186" t="s">
        <v>19</v>
      </c>
      <c r="D59" s="186">
        <v>69.03</v>
      </c>
      <c r="E59" s="192">
        <v>73.959999999999994</v>
      </c>
      <c r="F59" s="192">
        <v>63.13</v>
      </c>
      <c r="G59" s="192">
        <v>63.34</v>
      </c>
      <c r="H59" s="192">
        <v>12.92</v>
      </c>
      <c r="I59" s="192">
        <v>13.67</v>
      </c>
    </row>
    <row r="60" spans="1:9" ht="13.5" customHeight="1" x14ac:dyDescent="0.2">
      <c r="A60" s="185">
        <v>1999</v>
      </c>
      <c r="B60" s="185" t="s">
        <v>50</v>
      </c>
      <c r="C60" s="186" t="s">
        <v>19</v>
      </c>
      <c r="D60" s="186">
        <v>69.61</v>
      </c>
      <c r="E60" s="192">
        <v>79.23</v>
      </c>
      <c r="F60" s="192">
        <v>62.87</v>
      </c>
      <c r="G60" s="192">
        <v>63.95</v>
      </c>
      <c r="H60" s="192">
        <v>9.89</v>
      </c>
      <c r="I60" s="192">
        <v>11.36</v>
      </c>
    </row>
    <row r="61" spans="1:9" ht="13.5" customHeight="1" x14ac:dyDescent="0.2">
      <c r="A61" s="185">
        <v>2000</v>
      </c>
      <c r="B61" s="185" t="s">
        <v>50</v>
      </c>
      <c r="C61" s="186" t="s">
        <v>19</v>
      </c>
      <c r="D61" s="186">
        <v>80.84</v>
      </c>
      <c r="E61" s="192">
        <v>84.15</v>
      </c>
      <c r="F61" s="192">
        <v>75.38</v>
      </c>
      <c r="G61" s="192">
        <v>77.75</v>
      </c>
      <c r="H61" s="192">
        <v>17.84</v>
      </c>
      <c r="I61" s="192">
        <v>18.149999999999999</v>
      </c>
    </row>
    <row r="62" spans="1:9" ht="13.5" customHeight="1" x14ac:dyDescent="0.2">
      <c r="A62" s="185">
        <v>2001</v>
      </c>
      <c r="B62" s="185" t="s">
        <v>50</v>
      </c>
      <c r="C62" s="186" t="s">
        <v>19</v>
      </c>
      <c r="D62" s="186">
        <v>82.19</v>
      </c>
      <c r="E62" s="192">
        <v>85.06</v>
      </c>
      <c r="F62" s="192">
        <v>76.849999999999994</v>
      </c>
      <c r="G62" s="192">
        <v>81.63</v>
      </c>
      <c r="H62" s="192">
        <v>19.86</v>
      </c>
      <c r="I62" s="192">
        <v>20.46</v>
      </c>
    </row>
    <row r="63" spans="1:9" ht="13.5" customHeight="1" x14ac:dyDescent="0.2">
      <c r="A63" s="185">
        <v>2002</v>
      </c>
      <c r="B63" s="185" t="s">
        <v>50</v>
      </c>
      <c r="C63" s="186" t="s">
        <v>19</v>
      </c>
      <c r="D63" s="193">
        <v>75.94</v>
      </c>
      <c r="E63" s="192">
        <v>78.48</v>
      </c>
      <c r="F63" s="192">
        <v>69.900000000000006</v>
      </c>
      <c r="G63" s="192">
        <v>74.650000000000006</v>
      </c>
      <c r="H63" s="192">
        <v>14.61</v>
      </c>
      <c r="I63" s="192">
        <v>14.71</v>
      </c>
    </row>
    <row r="64" spans="1:9" ht="13.5" customHeight="1" x14ac:dyDescent="0.2">
      <c r="A64" s="185">
        <v>2003</v>
      </c>
      <c r="B64" s="185" t="str">
        <f>B63</f>
        <v>January</v>
      </c>
      <c r="C64" s="186" t="s">
        <v>19</v>
      </c>
      <c r="D64" s="193">
        <v>78.150000000000006</v>
      </c>
      <c r="E64" s="192">
        <v>80.47</v>
      </c>
      <c r="F64" s="192">
        <v>74.95</v>
      </c>
      <c r="G64" s="192">
        <v>76.38</v>
      </c>
      <c r="H64" s="192">
        <v>17.829999999999998</v>
      </c>
      <c r="I64" s="192">
        <v>18.63</v>
      </c>
    </row>
    <row r="65" spans="1:9" ht="13.5" customHeight="1" x14ac:dyDescent="0.2">
      <c r="A65" s="185">
        <v>2004</v>
      </c>
      <c r="B65" s="185" t="str">
        <f>B64</f>
        <v>January</v>
      </c>
      <c r="C65" s="186" t="s">
        <v>19</v>
      </c>
      <c r="D65" s="193">
        <v>80.040000000000006</v>
      </c>
      <c r="E65" s="192">
        <v>81.489999999999995</v>
      </c>
      <c r="F65" s="192">
        <v>76.2</v>
      </c>
      <c r="G65" s="192">
        <v>77.92</v>
      </c>
      <c r="H65" s="192">
        <v>18.329999999999998</v>
      </c>
      <c r="I65" s="192">
        <v>18.95</v>
      </c>
    </row>
    <row r="66" spans="1:9" ht="13.5" customHeight="1" x14ac:dyDescent="0.2">
      <c r="A66" s="185">
        <v>2005</v>
      </c>
      <c r="B66" s="185" t="str">
        <f>B65</f>
        <v>January</v>
      </c>
      <c r="C66" s="186" t="s">
        <v>19</v>
      </c>
      <c r="D66" s="193">
        <v>87.16</v>
      </c>
      <c r="E66" s="192">
        <v>87.43</v>
      </c>
      <c r="F66" s="192">
        <v>78.989999999999995</v>
      </c>
      <c r="G66" s="192">
        <v>84.15</v>
      </c>
      <c r="H66" s="192">
        <v>22.16</v>
      </c>
      <c r="I66" s="192">
        <v>23.99</v>
      </c>
    </row>
    <row r="67" spans="1:9" ht="13.5" customHeight="1" x14ac:dyDescent="0.2">
      <c r="A67" s="185">
        <v>2006</v>
      </c>
      <c r="B67" s="185" t="str">
        <f>B66</f>
        <v>January</v>
      </c>
      <c r="C67" s="186" t="s">
        <v>19</v>
      </c>
      <c r="D67" s="186" t="s">
        <v>19</v>
      </c>
      <c r="E67" s="192">
        <v>94.73</v>
      </c>
      <c r="F67" s="192">
        <v>88.84</v>
      </c>
      <c r="G67" s="192">
        <v>93.07</v>
      </c>
      <c r="H67" s="192">
        <v>31.58</v>
      </c>
      <c r="I67" s="192">
        <v>33.6</v>
      </c>
    </row>
    <row r="68" spans="1:9" ht="13.5" customHeight="1" x14ac:dyDescent="0.2">
      <c r="A68" s="185">
        <v>2007</v>
      </c>
      <c r="B68" s="185" t="str">
        <f>B67</f>
        <v>January</v>
      </c>
      <c r="C68" s="186" t="s">
        <v>19</v>
      </c>
      <c r="D68" s="186" t="s">
        <v>19</v>
      </c>
      <c r="E68" s="192">
        <v>94.8</v>
      </c>
      <c r="F68" s="192">
        <v>86.91</v>
      </c>
      <c r="G68" s="192">
        <v>91.44</v>
      </c>
      <c r="H68" s="192">
        <v>30.88</v>
      </c>
      <c r="I68" s="192">
        <v>34.03</v>
      </c>
    </row>
    <row r="69" spans="1:9" ht="13.5" customHeight="1" x14ac:dyDescent="0.2">
      <c r="A69" s="185">
        <v>2008</v>
      </c>
      <c r="B69" s="185" t="str">
        <f>B67</f>
        <v>January</v>
      </c>
      <c r="C69" s="186" t="s">
        <v>19</v>
      </c>
      <c r="D69" s="194" t="s">
        <v>19</v>
      </c>
      <c r="E69" s="192">
        <v>110.59</v>
      </c>
      <c r="F69" s="192">
        <v>103.71</v>
      </c>
      <c r="G69" s="192">
        <v>108.7</v>
      </c>
      <c r="H69" s="192">
        <v>43.9</v>
      </c>
      <c r="I69" s="192">
        <v>51.01</v>
      </c>
    </row>
    <row r="70" spans="1:9" ht="13.5" customHeight="1" x14ac:dyDescent="0.2">
      <c r="A70" s="185">
        <v>2009</v>
      </c>
      <c r="B70" s="185" t="str">
        <f>B68</f>
        <v>January</v>
      </c>
      <c r="C70" s="186" t="s">
        <v>19</v>
      </c>
      <c r="D70" s="194" t="s">
        <v>19</v>
      </c>
      <c r="E70" s="192">
        <v>93.3</v>
      </c>
      <c r="F70" s="192">
        <v>86.33</v>
      </c>
      <c r="G70" s="192">
        <v>98.74</v>
      </c>
      <c r="H70" s="192">
        <v>36.01</v>
      </c>
      <c r="I70" s="192">
        <v>43.83</v>
      </c>
    </row>
    <row r="71" spans="1:9" ht="13.5" customHeight="1" x14ac:dyDescent="0.2">
      <c r="A71" s="185">
        <v>2010</v>
      </c>
      <c r="B71" s="185" t="str">
        <f>B69</f>
        <v>January</v>
      </c>
      <c r="C71" s="186" t="s">
        <v>19</v>
      </c>
      <c r="D71" s="194" t="s">
        <v>19</v>
      </c>
      <c r="E71" s="192">
        <v>118.5292747347911</v>
      </c>
      <c r="F71" s="192">
        <v>111.488838</v>
      </c>
      <c r="G71" s="192">
        <v>113.31100445481543</v>
      </c>
      <c r="H71" s="192">
        <v>42.490195895522398</v>
      </c>
      <c r="I71" s="192">
        <v>50.639435492592192</v>
      </c>
    </row>
    <row r="72" spans="1:9" ht="13.5" customHeight="1" x14ac:dyDescent="0.2">
      <c r="A72" s="185">
        <v>2011</v>
      </c>
      <c r="B72" s="185" t="str">
        <f>B70</f>
        <v>January</v>
      </c>
      <c r="C72" s="186" t="s">
        <v>19</v>
      </c>
      <c r="D72" s="194" t="s">
        <v>19</v>
      </c>
      <c r="E72" s="192">
        <v>134.83284167794312</v>
      </c>
      <c r="F72" s="192">
        <v>127.52571590030338</v>
      </c>
      <c r="G72" s="192">
        <v>132.07785401783238</v>
      </c>
      <c r="H72" s="192">
        <v>55.136714367487123</v>
      </c>
      <c r="I72" s="192">
        <v>61.901547570436918</v>
      </c>
    </row>
    <row r="73" spans="1:9" ht="13.5" customHeight="1" x14ac:dyDescent="0.2">
      <c r="A73" s="185">
        <v>2012</v>
      </c>
      <c r="B73" s="185" t="s">
        <v>50</v>
      </c>
      <c r="C73" s="186" t="s">
        <v>19</v>
      </c>
      <c r="D73" s="194" t="s">
        <v>19</v>
      </c>
      <c r="E73" s="192">
        <v>140.39533152909337</v>
      </c>
      <c r="F73" s="192">
        <v>132.88733924216288</v>
      </c>
      <c r="G73" s="192">
        <v>141.34450130143435</v>
      </c>
      <c r="H73" s="192">
        <v>61.037361899845124</v>
      </c>
      <c r="I73" s="192">
        <v>70.744632471728593</v>
      </c>
    </row>
    <row r="74" spans="1:9" ht="13.5" customHeight="1" x14ac:dyDescent="0.2">
      <c r="A74" s="185">
        <v>2013</v>
      </c>
      <c r="B74" s="185" t="s">
        <v>50</v>
      </c>
      <c r="C74" s="186" t="s">
        <v>19</v>
      </c>
      <c r="D74" s="194" t="s">
        <v>19</v>
      </c>
      <c r="E74" s="192">
        <v>139.35154647769906</v>
      </c>
      <c r="F74" s="192">
        <v>131.70957799999999</v>
      </c>
      <c r="G74" s="192">
        <v>139.45832245102966</v>
      </c>
      <c r="H74" s="192">
        <v>57.852490523123578</v>
      </c>
      <c r="I74" s="192">
        <v>68.986217732884398</v>
      </c>
    </row>
    <row r="75" spans="1:9" ht="13.5" customHeight="1" x14ac:dyDescent="0.2">
      <c r="A75" s="185">
        <v>2014</v>
      </c>
      <c r="B75" s="185" t="s">
        <v>50</v>
      </c>
      <c r="C75" s="186" t="s">
        <v>19</v>
      </c>
      <c r="D75" s="194" t="s">
        <v>19</v>
      </c>
      <c r="E75" s="192">
        <v>137.77164832966596</v>
      </c>
      <c r="F75" s="192">
        <v>130.163805</v>
      </c>
      <c r="G75" s="192">
        <v>138.10668699999999</v>
      </c>
      <c r="H75" s="192">
        <v>55.668187971378849</v>
      </c>
      <c r="I75" s="192">
        <v>66.67570230939576</v>
      </c>
    </row>
    <row r="76" spans="1:9" ht="13.5" customHeight="1" x14ac:dyDescent="0.2">
      <c r="A76" s="185">
        <v>2015</v>
      </c>
      <c r="B76" s="185" t="s">
        <v>50</v>
      </c>
      <c r="C76" s="186" t="s">
        <v>19</v>
      </c>
      <c r="D76" s="194" t="s">
        <v>19</v>
      </c>
      <c r="E76" s="192">
        <v>116.2243203907766</v>
      </c>
      <c r="F76" s="192">
        <v>108.44509033561255</v>
      </c>
      <c r="G76" s="192">
        <v>115.84513017206709</v>
      </c>
      <c r="H76" s="192">
        <v>36.432616999999993</v>
      </c>
      <c r="I76" s="192">
        <v>46.331202999999995</v>
      </c>
    </row>
    <row r="77" spans="1:9" ht="13.5" customHeight="1" x14ac:dyDescent="0.2">
      <c r="A77" s="185">
        <v>2016</v>
      </c>
      <c r="B77" s="185" t="s">
        <v>50</v>
      </c>
      <c r="C77" s="186" t="s">
        <v>19</v>
      </c>
      <c r="D77" s="194" t="s">
        <v>19</v>
      </c>
      <c r="E77" s="192">
        <v>110.2438577715543</v>
      </c>
      <c r="F77" s="192">
        <v>101.74238646628896</v>
      </c>
      <c r="G77" s="192">
        <v>102.52259599999999</v>
      </c>
      <c r="H77" s="192">
        <v>22.813000000000002</v>
      </c>
      <c r="I77" s="192">
        <v>35.185762999999994</v>
      </c>
    </row>
    <row r="78" spans="1:9" ht="13.5" customHeight="1" x14ac:dyDescent="0.2">
      <c r="A78" s="185">
        <v>2017</v>
      </c>
      <c r="B78" s="185" t="s">
        <v>50</v>
      </c>
      <c r="C78" s="186" t="s">
        <v>19</v>
      </c>
      <c r="D78" s="194" t="s">
        <v>19</v>
      </c>
      <c r="E78" s="192">
        <v>127.85468793758751</v>
      </c>
      <c r="F78" s="192">
        <v>118.69498198043139</v>
      </c>
      <c r="G78" s="192">
        <v>121.99151200000001</v>
      </c>
      <c r="H78" s="192">
        <v>40.68</v>
      </c>
      <c r="I78" s="192">
        <v>51.987026999999998</v>
      </c>
    </row>
    <row r="79" spans="1:9" ht="13.5" customHeight="1" x14ac:dyDescent="0.2">
      <c r="A79" s="185">
        <v>2018</v>
      </c>
      <c r="B79" s="185" t="s">
        <v>50</v>
      </c>
      <c r="C79" s="186" t="s">
        <v>19</v>
      </c>
      <c r="D79" s="194" t="s">
        <v>19</v>
      </c>
      <c r="E79" s="192">
        <v>130.512359</v>
      </c>
      <c r="F79" s="192">
        <v>121.16115017585402</v>
      </c>
      <c r="G79" s="192">
        <v>124.55389200000002</v>
      </c>
      <c r="H79" s="192">
        <v>45.918999999999997</v>
      </c>
      <c r="I79" s="192">
        <v>55.511188999999995</v>
      </c>
    </row>
    <row r="80" spans="1:9" ht="13.5" customHeight="1" x14ac:dyDescent="0.2">
      <c r="A80" s="185">
        <v>2019</v>
      </c>
      <c r="B80" s="185" t="s">
        <v>50</v>
      </c>
      <c r="C80" s="186" t="s">
        <v>19</v>
      </c>
      <c r="D80" s="194" t="s">
        <v>19</v>
      </c>
      <c r="E80" s="192">
        <v>129.554945</v>
      </c>
      <c r="F80" s="192">
        <v>119.45654401687585</v>
      </c>
      <c r="G80" s="192">
        <v>129.268337</v>
      </c>
      <c r="H80" s="192">
        <v>46.58700000000001</v>
      </c>
      <c r="I80" s="192">
        <v>56.722091999999996</v>
      </c>
    </row>
    <row r="81" spans="1:9" ht="13.5" customHeight="1" x14ac:dyDescent="0.2">
      <c r="A81" s="185">
        <v>2020</v>
      </c>
      <c r="B81" s="185" t="s">
        <v>50</v>
      </c>
      <c r="C81" s="186" t="s">
        <v>19</v>
      </c>
      <c r="D81" s="194" t="s">
        <v>19</v>
      </c>
      <c r="E81" s="192">
        <v>139.21163100000001</v>
      </c>
      <c r="F81" s="195">
        <v>127.14053499783053</v>
      </c>
      <c r="G81" s="195">
        <v>132.63434700000005</v>
      </c>
      <c r="H81" s="192">
        <v>48.196999999999996</v>
      </c>
      <c r="I81" s="192">
        <v>59.820064999999992</v>
      </c>
    </row>
    <row r="82" spans="1:9" ht="13.5" customHeight="1" x14ac:dyDescent="0.2">
      <c r="A82" s="185">
        <v>2021</v>
      </c>
      <c r="B82" s="185" t="s">
        <v>50</v>
      </c>
      <c r="C82" s="194" t="s">
        <v>19</v>
      </c>
      <c r="D82" s="194" t="s">
        <v>19</v>
      </c>
      <c r="E82" s="192">
        <v>130.17470500000002</v>
      </c>
      <c r="F82" s="196">
        <v>117.25180097462729</v>
      </c>
      <c r="G82" s="196">
        <v>121.73464200000002</v>
      </c>
      <c r="H82" s="192">
        <v>34.623999999999995</v>
      </c>
      <c r="I82" s="192">
        <v>49.851803999999994</v>
      </c>
    </row>
    <row r="83" spans="1:9" ht="13.5" customHeight="1" x14ac:dyDescent="0.2">
      <c r="A83" s="185">
        <v>2022</v>
      </c>
      <c r="B83" s="185" t="s">
        <v>50</v>
      </c>
      <c r="C83" s="186" t="s">
        <v>19</v>
      </c>
      <c r="D83" s="194" t="s">
        <v>19</v>
      </c>
      <c r="E83" s="192">
        <v>156.99260000000001</v>
      </c>
      <c r="F83" s="192">
        <v>144.92449999999999</v>
      </c>
      <c r="G83" s="192">
        <v>148.74289999999999</v>
      </c>
      <c r="H83" s="192">
        <v>53.924999999999997</v>
      </c>
      <c r="I83" s="192">
        <v>71.876199999999997</v>
      </c>
    </row>
    <row r="84" spans="1:9" ht="13.5" customHeight="1" x14ac:dyDescent="0.2">
      <c r="A84" s="185">
        <v>2023</v>
      </c>
      <c r="B84" s="185" t="s">
        <v>50</v>
      </c>
      <c r="C84" s="186" t="s">
        <v>19</v>
      </c>
      <c r="D84" s="194" t="s">
        <v>19</v>
      </c>
      <c r="E84" s="217">
        <v>162.02352921363826</v>
      </c>
      <c r="F84" s="217">
        <v>148.45071213621574</v>
      </c>
      <c r="G84" s="217">
        <v>171.270937</v>
      </c>
      <c r="H84" s="217">
        <v>74.787999999999997</v>
      </c>
      <c r="I84" s="217">
        <v>92.105607000000006</v>
      </c>
    </row>
  </sheetData>
  <phoneticPr fontId="3" type="noConversion"/>
  <pageMargins left="0.74803149606299213" right="0.74803149606299213" top="0.98425196850393704" bottom="0.98425196850393704" header="0.51181102362204722" footer="0.51181102362204722"/>
  <pageSetup paperSize="9" orientation="portrait" horizontalDpi="4294967292"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CFB97-8B74-4984-9839-9FF1DF9ABC7F}">
  <sheetPr codeName="Sheet10">
    <tabColor theme="3"/>
  </sheetPr>
  <dimension ref="A1:V19"/>
  <sheetViews>
    <sheetView showGridLines="0" zoomScaleNormal="100" workbookViewId="0"/>
  </sheetViews>
  <sheetFormatPr defaultColWidth="9.28515625" defaultRowHeight="12.75" x14ac:dyDescent="0.2"/>
  <sheetData>
    <row r="1" spans="1:22" ht="18" customHeight="1" x14ac:dyDescent="0.2">
      <c r="A1" s="22" t="s">
        <v>135</v>
      </c>
      <c r="B1" s="1"/>
      <c r="C1" s="1"/>
      <c r="D1" s="1"/>
      <c r="E1" s="1"/>
      <c r="F1" s="1"/>
      <c r="G1" s="1"/>
      <c r="H1" s="1"/>
      <c r="I1" s="1"/>
      <c r="J1" s="1"/>
      <c r="K1" s="1"/>
      <c r="L1" s="1"/>
      <c r="M1" s="1"/>
      <c r="N1" s="1"/>
      <c r="O1" s="1"/>
      <c r="P1" s="1"/>
      <c r="Q1" s="1"/>
      <c r="R1" s="1"/>
      <c r="S1" s="1"/>
      <c r="T1" s="1"/>
      <c r="U1" s="1"/>
      <c r="V1" s="1"/>
    </row>
    <row r="2" spans="1:22" ht="18" customHeight="1" x14ac:dyDescent="0.2">
      <c r="A2" s="120" t="s">
        <v>82</v>
      </c>
      <c r="B2" s="2"/>
      <c r="C2" s="1"/>
      <c r="D2" s="1"/>
      <c r="E2" s="1"/>
      <c r="F2" s="1"/>
      <c r="G2" s="1"/>
      <c r="H2" s="1"/>
      <c r="I2" s="1"/>
      <c r="J2" s="1"/>
      <c r="K2" s="1"/>
      <c r="L2" s="1"/>
      <c r="M2" s="1"/>
      <c r="N2" s="1"/>
      <c r="O2" s="1"/>
      <c r="P2" s="1"/>
      <c r="Q2" s="1"/>
      <c r="R2" s="1"/>
      <c r="S2" s="1"/>
      <c r="T2" s="1"/>
      <c r="U2" s="1"/>
      <c r="V2" s="1"/>
    </row>
    <row r="3" spans="1:22" ht="24.6" customHeight="1" x14ac:dyDescent="0.25">
      <c r="A3" s="204" t="s">
        <v>83</v>
      </c>
      <c r="B3" s="2"/>
      <c r="C3" s="1"/>
      <c r="D3" s="1"/>
      <c r="E3" s="1"/>
      <c r="F3" s="1"/>
      <c r="G3" s="1"/>
      <c r="H3" s="1"/>
      <c r="I3" s="1"/>
      <c r="J3" s="1"/>
      <c r="K3" s="1"/>
      <c r="L3" s="1"/>
      <c r="M3" s="1"/>
      <c r="N3" s="1"/>
      <c r="O3" s="1"/>
      <c r="P3" s="1"/>
      <c r="Q3" s="1"/>
      <c r="R3" s="1"/>
      <c r="S3" s="1"/>
      <c r="T3" s="1"/>
      <c r="U3" s="1"/>
      <c r="V3" s="1"/>
    </row>
    <row r="4" spans="1:22" ht="14.25" x14ac:dyDescent="0.2">
      <c r="A4" s="2" t="s">
        <v>84</v>
      </c>
      <c r="B4" s="1"/>
      <c r="C4" s="1"/>
      <c r="D4" s="1"/>
      <c r="E4" s="1"/>
      <c r="F4" s="1"/>
      <c r="G4" s="1"/>
      <c r="H4" s="1"/>
      <c r="I4" s="1"/>
      <c r="J4" s="1"/>
      <c r="K4" s="1"/>
      <c r="L4" s="1"/>
      <c r="M4" s="1"/>
      <c r="N4" s="1"/>
      <c r="O4" s="1"/>
      <c r="P4" s="1"/>
      <c r="Q4" s="1"/>
      <c r="R4" s="1"/>
      <c r="S4" s="1"/>
      <c r="T4" s="1"/>
      <c r="U4" s="1"/>
      <c r="V4" s="1"/>
    </row>
    <row r="5" spans="1:22" ht="14.25" x14ac:dyDescent="0.2">
      <c r="A5" s="2" t="s">
        <v>143</v>
      </c>
      <c r="B5" s="1"/>
      <c r="C5" s="1"/>
      <c r="D5" s="1"/>
      <c r="E5" s="1"/>
      <c r="F5" s="1"/>
      <c r="G5" s="1"/>
      <c r="H5" s="1"/>
      <c r="I5" s="1"/>
      <c r="J5" s="1"/>
      <c r="K5" s="1"/>
      <c r="L5" s="1"/>
      <c r="M5" s="1"/>
      <c r="N5" s="1"/>
      <c r="O5" s="1"/>
      <c r="P5" s="1"/>
      <c r="Q5" s="1"/>
      <c r="R5" s="1"/>
      <c r="S5" s="1"/>
      <c r="T5" s="1"/>
      <c r="U5" s="1"/>
      <c r="V5" s="1"/>
    </row>
    <row r="6" spans="1:22" ht="14.25" x14ac:dyDescent="0.2">
      <c r="A6" s="2" t="s">
        <v>144</v>
      </c>
      <c r="B6" s="1"/>
      <c r="C6" s="1"/>
      <c r="D6" s="1"/>
      <c r="E6" s="1"/>
      <c r="F6" s="1"/>
      <c r="G6" s="1"/>
      <c r="H6" s="1"/>
      <c r="I6" s="1"/>
      <c r="J6" s="1"/>
      <c r="K6" s="1"/>
      <c r="L6" s="1"/>
      <c r="M6" s="1"/>
      <c r="N6" s="1"/>
      <c r="O6" s="1"/>
      <c r="P6" s="1"/>
      <c r="Q6" s="1"/>
      <c r="R6" s="1"/>
      <c r="S6" s="1"/>
      <c r="T6" s="1"/>
      <c r="U6" s="1"/>
      <c r="V6" s="1"/>
    </row>
    <row r="7" spans="1:22" ht="14.25" x14ac:dyDescent="0.2">
      <c r="A7" s="2" t="s">
        <v>145</v>
      </c>
      <c r="B7" s="1"/>
      <c r="C7" s="1"/>
      <c r="D7" s="1"/>
      <c r="E7" s="1"/>
      <c r="F7" s="1"/>
      <c r="G7" s="1"/>
      <c r="H7" s="1"/>
      <c r="I7" s="1"/>
      <c r="J7" s="1"/>
      <c r="K7" s="1"/>
      <c r="L7" s="1"/>
      <c r="M7" s="1"/>
      <c r="N7" s="1"/>
      <c r="O7" s="1"/>
      <c r="P7" s="1"/>
      <c r="Q7" s="1"/>
      <c r="R7" s="1"/>
      <c r="S7" s="1"/>
      <c r="T7" s="1"/>
      <c r="U7" s="1"/>
      <c r="V7" s="1"/>
    </row>
    <row r="8" spans="1:22" ht="14.25" x14ac:dyDescent="0.2">
      <c r="A8" s="2" t="s">
        <v>85</v>
      </c>
      <c r="B8" s="1"/>
      <c r="C8" s="1"/>
      <c r="D8" s="1"/>
      <c r="E8" s="1"/>
      <c r="F8" s="1"/>
      <c r="G8" s="1"/>
      <c r="H8" s="1"/>
      <c r="I8" s="1"/>
      <c r="J8" s="1"/>
      <c r="K8" s="1"/>
      <c r="L8" s="1"/>
      <c r="M8" s="1"/>
      <c r="N8" s="1"/>
      <c r="O8" s="1"/>
      <c r="P8" s="1"/>
      <c r="Q8" s="1"/>
      <c r="R8" s="1"/>
      <c r="S8" s="1"/>
      <c r="T8" s="1"/>
      <c r="U8" s="1"/>
      <c r="V8" s="1"/>
    </row>
    <row r="9" spans="1:22" ht="14.25" x14ac:dyDescent="0.2">
      <c r="A9" s="214" t="s">
        <v>148</v>
      </c>
      <c r="B9" s="1"/>
      <c r="C9" s="1"/>
      <c r="D9" s="1"/>
      <c r="E9" s="1"/>
      <c r="F9" s="1"/>
      <c r="G9" s="1"/>
      <c r="H9" s="1"/>
      <c r="I9" s="1"/>
      <c r="J9" s="1"/>
      <c r="K9" s="1"/>
      <c r="L9" s="1"/>
      <c r="M9" s="1"/>
      <c r="N9" s="1"/>
      <c r="O9" s="1"/>
      <c r="P9" s="1"/>
      <c r="Q9" s="1"/>
      <c r="R9" s="1"/>
      <c r="S9" s="1"/>
      <c r="T9" s="1"/>
      <c r="U9" s="1"/>
      <c r="V9" s="1"/>
    </row>
    <row r="10" spans="1:22" ht="14.25" x14ac:dyDescent="0.2">
      <c r="A10" s="2" t="s">
        <v>86</v>
      </c>
      <c r="B10" s="2"/>
      <c r="C10" s="1"/>
      <c r="D10" s="1"/>
      <c r="E10" s="1"/>
      <c r="F10" s="1"/>
      <c r="G10" s="1"/>
      <c r="H10" s="1"/>
      <c r="I10" s="1"/>
      <c r="J10" s="1"/>
      <c r="K10" s="1"/>
      <c r="L10" s="1"/>
      <c r="M10" s="1"/>
      <c r="N10" s="1"/>
      <c r="O10" s="1"/>
      <c r="P10" s="1"/>
      <c r="Q10" s="1"/>
      <c r="R10" s="1"/>
      <c r="S10" s="1"/>
      <c r="T10" s="1"/>
      <c r="U10" s="1"/>
      <c r="V10" s="1"/>
    </row>
    <row r="11" spans="1:22" ht="14.25" x14ac:dyDescent="0.2">
      <c r="A11" s="214" t="s">
        <v>149</v>
      </c>
      <c r="B11" s="2"/>
      <c r="C11" s="1"/>
      <c r="D11" s="1"/>
      <c r="E11" s="1"/>
      <c r="F11" s="1"/>
      <c r="G11" s="1"/>
      <c r="H11" s="1"/>
      <c r="I11" s="1"/>
      <c r="J11" s="1"/>
      <c r="K11" s="1"/>
      <c r="L11" s="1"/>
      <c r="M11" s="1"/>
      <c r="N11" s="1"/>
      <c r="O11" s="1"/>
      <c r="P11" s="1"/>
      <c r="Q11" s="1"/>
      <c r="R11" s="1"/>
      <c r="S11" s="1"/>
      <c r="T11" s="1"/>
      <c r="U11" s="1"/>
      <c r="V11" s="1"/>
    </row>
    <row r="12" spans="1:22" ht="14.25" x14ac:dyDescent="0.2">
      <c r="A12" s="2" t="s">
        <v>87</v>
      </c>
      <c r="B12" s="1"/>
      <c r="C12" s="1"/>
      <c r="D12" s="1"/>
      <c r="E12" s="1"/>
      <c r="F12" s="1"/>
      <c r="G12" s="1"/>
      <c r="H12" s="1"/>
      <c r="I12" s="1"/>
      <c r="J12" s="1"/>
      <c r="K12" s="1"/>
      <c r="L12" s="1"/>
      <c r="M12" s="1"/>
      <c r="N12" s="1"/>
      <c r="O12" s="1"/>
      <c r="P12" s="1"/>
      <c r="Q12" s="1"/>
      <c r="R12" s="1"/>
      <c r="S12" s="1"/>
      <c r="T12" s="1"/>
      <c r="U12" s="1"/>
      <c r="V12" s="1"/>
    </row>
    <row r="13" spans="1:22" ht="14.25" x14ac:dyDescent="0.2">
      <c r="A13" s="2" t="s">
        <v>88</v>
      </c>
      <c r="B13" s="1"/>
      <c r="C13" s="1"/>
      <c r="D13" s="1"/>
      <c r="E13" s="1"/>
      <c r="F13" s="1"/>
      <c r="G13" s="1"/>
      <c r="H13" s="1"/>
      <c r="I13" s="1"/>
      <c r="J13" s="1"/>
      <c r="K13" s="1"/>
      <c r="L13" s="1"/>
      <c r="M13" s="1"/>
      <c r="N13" s="1"/>
      <c r="O13" s="1"/>
      <c r="P13" s="1"/>
      <c r="Q13" s="1"/>
      <c r="R13" s="1"/>
      <c r="S13" s="1"/>
      <c r="T13" s="1"/>
      <c r="U13" s="1"/>
      <c r="V13" s="1"/>
    </row>
    <row r="14" spans="1:22" ht="29.1" customHeight="1" x14ac:dyDescent="0.25">
      <c r="A14" s="204" t="s">
        <v>89</v>
      </c>
      <c r="B14" s="2"/>
      <c r="C14" s="1"/>
      <c r="D14" s="1"/>
      <c r="E14" s="1"/>
      <c r="F14" s="1"/>
      <c r="G14" s="1"/>
      <c r="H14" s="1"/>
      <c r="I14" s="1"/>
      <c r="J14" s="1"/>
      <c r="K14" s="1"/>
      <c r="L14" s="1"/>
      <c r="M14" s="1"/>
      <c r="N14" s="1"/>
      <c r="O14" s="1"/>
      <c r="P14" s="1"/>
      <c r="Q14" s="1"/>
      <c r="R14" s="1"/>
      <c r="S14" s="1"/>
      <c r="T14" s="1"/>
      <c r="U14" s="1"/>
      <c r="V14" s="1"/>
    </row>
    <row r="15" spans="1:22" ht="14.25" x14ac:dyDescent="0.2">
      <c r="A15" s="121" t="s">
        <v>90</v>
      </c>
      <c r="B15" s="2"/>
      <c r="C15" s="1"/>
      <c r="D15" s="1"/>
      <c r="E15" s="1"/>
      <c r="F15" s="1"/>
      <c r="G15" s="1"/>
      <c r="H15" s="1"/>
      <c r="I15" s="1"/>
      <c r="J15" s="1"/>
      <c r="K15" s="1"/>
      <c r="L15" s="1"/>
      <c r="M15" s="1"/>
      <c r="N15" s="1"/>
      <c r="O15" s="1"/>
      <c r="P15" s="1"/>
      <c r="Q15" s="1"/>
      <c r="R15" s="1"/>
      <c r="S15" s="1"/>
      <c r="T15" s="1"/>
      <c r="U15" s="1"/>
      <c r="V15" s="1"/>
    </row>
    <row r="16" spans="1:22" ht="14.25" x14ac:dyDescent="0.2">
      <c r="A16" s="2" t="s">
        <v>91</v>
      </c>
      <c r="B16" s="2"/>
      <c r="C16" s="1"/>
      <c r="D16" s="1"/>
      <c r="E16" s="1"/>
      <c r="F16" s="1"/>
      <c r="G16" s="1"/>
      <c r="H16" s="1"/>
      <c r="I16" s="1"/>
      <c r="J16" s="1"/>
      <c r="K16" s="1"/>
      <c r="L16" s="1"/>
      <c r="M16" s="1"/>
      <c r="N16" s="1"/>
      <c r="O16" s="1"/>
      <c r="P16" s="1"/>
      <c r="Q16" s="1"/>
      <c r="R16" s="1"/>
      <c r="S16" s="1"/>
      <c r="T16" s="1"/>
      <c r="U16" s="1"/>
      <c r="V16" s="1"/>
    </row>
    <row r="17" spans="1:22" ht="15" x14ac:dyDescent="0.25">
      <c r="A17" s="91" t="s">
        <v>29</v>
      </c>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sheetData>
  <hyperlinks>
    <hyperlink ref="A17" location="Contents!A1" display="Return to Contents Page" xr:uid="{54EC122C-BE53-4190-987A-2F28D4AC6EE8}"/>
    <hyperlink ref="A11" r:id="rId1" location="trade-outputs-published-on-different-bases" xr:uid="{927F3110-110A-4715-85D0-B54B8686D50D}"/>
    <hyperlink ref="A9" r:id="rId2" xr:uid="{C11304DF-475E-4205-A6CC-3EC7189901D9}"/>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49E47-65DD-42BE-AD82-DFB4A020040B}">
  <sheetPr>
    <tabColor theme="4"/>
    <pageSetUpPr fitToPage="1"/>
  </sheetPr>
  <dimension ref="A1:AD46"/>
  <sheetViews>
    <sheetView showGridLines="0" zoomScaleNormal="100" workbookViewId="0"/>
  </sheetViews>
  <sheetFormatPr defaultColWidth="8.7109375" defaultRowHeight="12.75" x14ac:dyDescent="0.2"/>
  <sheetData>
    <row r="1" spans="1:30" ht="18" customHeight="1" x14ac:dyDescent="0.2">
      <c r="A1" s="201" t="s">
        <v>136</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row>
    <row r="2" spans="1:30" ht="18" customHeight="1" x14ac:dyDescent="0.2">
      <c r="A2" s="202"/>
      <c r="B2" s="202"/>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2"/>
    </row>
    <row r="3" spans="1:30" ht="18" customHeight="1" x14ac:dyDescent="0.2">
      <c r="A3" s="202"/>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row>
    <row r="4" spans="1:30" x14ac:dyDescent="0.2">
      <c r="A4" s="203" t="s">
        <v>137</v>
      </c>
      <c r="B4" s="202"/>
      <c r="C4" s="202"/>
      <c r="D4" s="202"/>
      <c r="E4" s="202"/>
      <c r="F4" s="202"/>
      <c r="G4" s="202"/>
      <c r="H4" s="202"/>
      <c r="I4" s="202"/>
      <c r="J4" s="202"/>
      <c r="K4" s="203" t="s">
        <v>138</v>
      </c>
      <c r="L4" s="202"/>
      <c r="M4" s="202"/>
      <c r="N4" s="202"/>
      <c r="O4" s="202"/>
      <c r="P4" s="202"/>
      <c r="Q4" s="202"/>
      <c r="R4" s="202"/>
      <c r="S4" s="202"/>
      <c r="T4" s="202"/>
      <c r="U4" s="203" t="s">
        <v>139</v>
      </c>
      <c r="V4" s="202"/>
      <c r="W4" s="202"/>
      <c r="X4" s="202"/>
      <c r="Y4" s="202"/>
      <c r="Z4" s="202"/>
      <c r="AA4" s="202"/>
      <c r="AB4" s="202"/>
      <c r="AC4" s="202"/>
      <c r="AD4" s="202"/>
    </row>
    <row r="5" spans="1:30" x14ac:dyDescent="0.2">
      <c r="A5" s="202"/>
      <c r="B5" s="202"/>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row>
    <row r="6" spans="1:30" x14ac:dyDescent="0.2">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row>
    <row r="7" spans="1:30" x14ac:dyDescent="0.2">
      <c r="A7" s="202"/>
      <c r="B7" s="202"/>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row>
    <row r="8" spans="1:30" x14ac:dyDescent="0.2">
      <c r="A8" s="202"/>
      <c r="B8" s="202"/>
      <c r="C8" s="202"/>
      <c r="D8" s="202"/>
      <c r="E8" s="202"/>
      <c r="F8" s="202"/>
      <c r="G8" s="202"/>
      <c r="H8" s="202"/>
      <c r="I8" s="202"/>
      <c r="J8" s="202"/>
      <c r="K8" s="202"/>
      <c r="L8" s="202"/>
      <c r="M8" s="202"/>
      <c r="N8" s="202"/>
      <c r="O8" s="202"/>
      <c r="P8" s="202"/>
      <c r="Q8" s="202"/>
      <c r="R8" s="202"/>
      <c r="S8" s="202"/>
      <c r="T8" s="202"/>
      <c r="U8" s="202"/>
      <c r="V8" s="202"/>
      <c r="W8" s="202"/>
      <c r="X8" s="202"/>
      <c r="Y8" s="202"/>
      <c r="Z8" s="202"/>
      <c r="AA8" s="202"/>
      <c r="AB8" s="202"/>
      <c r="AC8" s="202"/>
      <c r="AD8" s="202"/>
    </row>
    <row r="9" spans="1:30" x14ac:dyDescent="0.2">
      <c r="A9" s="202"/>
      <c r="B9" s="202"/>
      <c r="C9" s="202"/>
      <c r="D9" s="202"/>
      <c r="E9" s="202"/>
      <c r="F9" s="202"/>
      <c r="G9" s="202"/>
      <c r="H9" s="202"/>
      <c r="I9" s="202"/>
      <c r="J9" s="202"/>
      <c r="K9" s="202"/>
      <c r="L9" s="202"/>
      <c r="M9" s="202"/>
      <c r="N9" s="202"/>
      <c r="O9" s="202"/>
      <c r="P9" s="202"/>
      <c r="Q9" s="202"/>
      <c r="R9" s="202"/>
      <c r="S9" s="202"/>
      <c r="T9" s="202"/>
      <c r="U9" s="202"/>
      <c r="V9" s="202"/>
      <c r="W9" s="202"/>
      <c r="X9" s="202"/>
      <c r="Y9" s="202"/>
      <c r="Z9" s="202"/>
      <c r="AA9" s="202"/>
      <c r="AB9" s="202"/>
      <c r="AC9" s="202"/>
      <c r="AD9" s="202"/>
    </row>
    <row r="10" spans="1:30" x14ac:dyDescent="0.2">
      <c r="A10" s="202"/>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row>
    <row r="11" spans="1:30" x14ac:dyDescent="0.2">
      <c r="A11" s="202"/>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row>
    <row r="12" spans="1:30" x14ac:dyDescent="0.2">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c r="AA12" s="202"/>
      <c r="AB12" s="202"/>
      <c r="AC12" s="202"/>
      <c r="AD12" s="202"/>
    </row>
    <row r="13" spans="1:30" x14ac:dyDescent="0.2">
      <c r="A13" s="2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row>
    <row r="14" spans="1:30" x14ac:dyDescent="0.2">
      <c r="A14" s="202"/>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202"/>
      <c r="AD14" s="202"/>
    </row>
    <row r="15" spans="1:30" x14ac:dyDescent="0.2">
      <c r="A15" s="202"/>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row>
    <row r="16" spans="1:30" x14ac:dyDescent="0.2">
      <c r="A16" s="202"/>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row>
    <row r="17" spans="1:30" x14ac:dyDescent="0.2">
      <c r="A17" s="2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row>
    <row r="18" spans="1:30" x14ac:dyDescent="0.2">
      <c r="A18" s="202"/>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row>
    <row r="19" spans="1:30" x14ac:dyDescent="0.2">
      <c r="A19" s="202"/>
      <c r="B19" s="202"/>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row>
    <row r="20" spans="1:30" x14ac:dyDescent="0.2">
      <c r="A20" s="202"/>
      <c r="B20" s="202"/>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c r="AA20" s="202"/>
      <c r="AB20" s="202"/>
      <c r="AC20" s="202"/>
      <c r="AD20" s="202"/>
    </row>
    <row r="21" spans="1:30" x14ac:dyDescent="0.2">
      <c r="A21" s="202"/>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c r="AA21" s="202"/>
      <c r="AB21" s="202"/>
      <c r="AC21" s="202"/>
      <c r="AD21" s="202"/>
    </row>
    <row r="22" spans="1:30" x14ac:dyDescent="0.2">
      <c r="A22" s="202"/>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row>
    <row r="23" spans="1:30" x14ac:dyDescent="0.2">
      <c r="A23" s="202"/>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row>
    <row r="24" spans="1:30" x14ac:dyDescent="0.2">
      <c r="A24" s="202"/>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c r="AA24" s="202"/>
      <c r="AB24" s="202"/>
      <c r="AC24" s="202"/>
      <c r="AD24" s="202"/>
    </row>
    <row r="25" spans="1:30" x14ac:dyDescent="0.2">
      <c r="A25" s="203" t="s">
        <v>140</v>
      </c>
      <c r="B25" s="202"/>
      <c r="C25" s="202"/>
      <c r="D25" s="202"/>
      <c r="E25" s="202"/>
      <c r="F25" s="202"/>
      <c r="G25" s="202"/>
      <c r="H25" s="202"/>
      <c r="I25" s="202"/>
      <c r="J25" s="202"/>
      <c r="K25" s="203" t="s">
        <v>141</v>
      </c>
      <c r="L25" s="202"/>
      <c r="M25" s="202"/>
      <c r="N25" s="202"/>
      <c r="O25" s="202"/>
      <c r="P25" s="202"/>
      <c r="Q25" s="202"/>
      <c r="R25" s="202"/>
      <c r="S25" s="202"/>
      <c r="T25" s="202"/>
      <c r="U25" s="202"/>
      <c r="V25" s="202"/>
      <c r="W25" s="202"/>
      <c r="X25" s="202"/>
      <c r="Y25" s="202"/>
      <c r="Z25" s="202"/>
      <c r="AA25" s="202"/>
      <c r="AB25" s="202"/>
      <c r="AC25" s="202"/>
      <c r="AD25" s="202"/>
    </row>
    <row r="26" spans="1:30" x14ac:dyDescent="0.2">
      <c r="A26" s="202"/>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row>
    <row r="27" spans="1:30" x14ac:dyDescent="0.2">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c r="AA27" s="202"/>
      <c r="AB27" s="202"/>
      <c r="AC27" s="202"/>
      <c r="AD27" s="202"/>
    </row>
    <row r="28" spans="1:30" x14ac:dyDescent="0.2">
      <c r="A28" s="202"/>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c r="AA28" s="202"/>
      <c r="AB28" s="202"/>
      <c r="AC28" s="202"/>
      <c r="AD28" s="202"/>
    </row>
    <row r="29" spans="1:30" x14ac:dyDescent="0.2">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row>
    <row r="30" spans="1:30" x14ac:dyDescent="0.2">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row>
    <row r="31" spans="1:30" x14ac:dyDescent="0.2">
      <c r="A31" s="202"/>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row>
    <row r="32" spans="1:30" x14ac:dyDescent="0.2">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c r="AA32" s="202"/>
      <c r="AB32" s="202"/>
      <c r="AC32" s="202"/>
      <c r="AD32" s="202"/>
    </row>
    <row r="33" spans="1:30" x14ac:dyDescent="0.2">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c r="AA33" s="202"/>
      <c r="AB33" s="202"/>
      <c r="AC33" s="202"/>
      <c r="AD33" s="202"/>
    </row>
    <row r="34" spans="1:30" x14ac:dyDescent="0.2">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row>
    <row r="35" spans="1:30" x14ac:dyDescent="0.2">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row>
    <row r="36" spans="1:30" x14ac:dyDescent="0.2">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row>
    <row r="37" spans="1:30" x14ac:dyDescent="0.2">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row>
    <row r="38" spans="1:30" x14ac:dyDescent="0.2">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row>
    <row r="39" spans="1:30" x14ac:dyDescent="0.2">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row>
    <row r="40" spans="1:30" x14ac:dyDescent="0.2">
      <c r="A40" s="202"/>
      <c r="B40" s="202"/>
      <c r="C40" s="202"/>
      <c r="D40" s="202"/>
      <c r="E40" s="202"/>
      <c r="F40" s="202"/>
      <c r="G40" s="202"/>
      <c r="H40" s="202"/>
      <c r="I40" s="202"/>
      <c r="J40" s="202"/>
      <c r="K40" s="202"/>
      <c r="L40" s="202"/>
      <c r="M40" s="202"/>
      <c r="N40" s="202"/>
      <c r="O40" s="202"/>
      <c r="P40" s="202"/>
      <c r="Q40" s="202"/>
      <c r="R40" s="202"/>
      <c r="S40" s="202"/>
      <c r="T40" s="202"/>
      <c r="U40" s="202"/>
      <c r="W40" s="202"/>
      <c r="X40" s="202"/>
      <c r="Y40" s="202"/>
      <c r="Z40" s="202"/>
      <c r="AA40" s="202"/>
      <c r="AB40" s="202"/>
      <c r="AC40" s="202"/>
      <c r="AD40" s="202"/>
    </row>
    <row r="41" spans="1:30" x14ac:dyDescent="0.2">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row>
    <row r="42" spans="1:30" x14ac:dyDescent="0.2">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c r="AA42" s="202"/>
      <c r="AB42" s="202"/>
      <c r="AC42" s="202"/>
      <c r="AD42" s="202"/>
    </row>
    <row r="43" spans="1:30" x14ac:dyDescent="0.2">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row>
    <row r="44" spans="1:30" x14ac:dyDescent="0.2">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row>
    <row r="45" spans="1:30" ht="15" x14ac:dyDescent="0.25">
      <c r="A45" s="91" t="s">
        <v>29</v>
      </c>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row>
    <row r="46" spans="1:30" x14ac:dyDescent="0.2">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c r="AA46" s="202"/>
      <c r="AB46" s="202"/>
      <c r="AC46" s="202"/>
      <c r="AD46" s="202"/>
    </row>
  </sheetData>
  <hyperlinks>
    <hyperlink ref="A45" location="Contents!A1" display="Return to Contents Page" xr:uid="{3FC189E5-671A-4440-88D0-470E37784A20}"/>
  </hyperlinks>
  <pageMargins left="0.31496062992125984" right="0.31496062992125984" top="0.35433070866141736" bottom="0.35433070866141736" header="0.31496062992125984" footer="0.31496062992125984"/>
  <pageSetup paperSize="9" scale="5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Contents</vt:lpstr>
      <vt:lpstr>4.1.1</vt:lpstr>
      <vt:lpstr>4.1.1 (Quarterly)</vt:lpstr>
      <vt:lpstr>4.1.2</vt:lpstr>
      <vt:lpstr>4.1.2 (excl VAT)</vt:lpstr>
      <vt:lpstr>4.1.3</vt:lpstr>
      <vt:lpstr>Methodology</vt:lpstr>
      <vt:lpstr>Charts</vt:lpstr>
      <vt:lpstr>chart_data</vt:lpstr>
    </vt:vector>
  </TitlesOfParts>
  <Company>Department for Business, Energy and Industrial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Typical retail prices of petroleum products and a crude oil price index</dc:title>
  <dc:subject>Energy Prices</dc:subject>
  <cp:lastModifiedBy>Nye, William (BEIS)</cp:lastModifiedBy>
  <cp:lastPrinted>2022-08-16T09:34:53Z</cp:lastPrinted>
  <dcterms:created xsi:type="dcterms:W3CDTF">2000-02-07T17:56:19Z</dcterms:created>
  <dcterms:modified xsi:type="dcterms:W3CDTF">2023-06-28T08:22:46Z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2019-09-23T11:39:11Z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479451fe-9482-4d51-b3a4-0000fa1438f1</vt:lpwstr>
  </property>
  <property fmtid="{D5CDD505-2E9C-101B-9397-08002B2CF9AE}" pid="8" name="MSIP_Label_ba62f585-b40f-4ab9-bafe-39150f03d124_ContentBits">
    <vt:lpwstr>0</vt:lpwstr>
  </property>
</Properties>
</file>